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2778494/UDEN201811DATA3/Week1 Excel/Homework/Instructions/"/>
    </mc:Choice>
  </mc:AlternateContent>
  <xr:revisionPtr revIDLastSave="0" documentId="13_ncr:1_{3EA676E3-DD5D-6748-8B68-F5EF2F218332}" xr6:coauthVersionLast="36" xr6:coauthVersionMax="36" xr10:uidLastSave="{00000000-0000-0000-0000-000000000000}"/>
  <bookViews>
    <workbookView xWindow="1420" yWindow="460" windowWidth="31060" windowHeight="19420" activeTab="3" xr2:uid="{00000000-000D-0000-FFFF-FFFF00000000}"/>
  </bookViews>
  <sheets>
    <sheet name="Master" sheetId="1" r:id="rId1"/>
    <sheet name="Pivot_Category" sheetId="2" r:id="rId2"/>
    <sheet name="Pivot_Sub_Category" sheetId="3" r:id="rId3"/>
    <sheet name="Pivot_Years" sheetId="7" r:id="rId4"/>
    <sheet name="Bonus" sheetId="8" r:id="rId5"/>
  </sheets>
  <definedNames>
    <definedName name="_xlnm._FilterDatabase" localSheetId="0" hidden="1">Master!$A$1:$V$4115</definedName>
  </definedNames>
  <calcPr calcId="162913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5" i="8" l="1"/>
  <c r="G14" i="8"/>
  <c r="G13" i="8"/>
  <c r="G12" i="8"/>
  <c r="G11" i="8"/>
  <c r="G10" i="8"/>
  <c r="G9" i="8"/>
  <c r="G8" i="8"/>
  <c r="G7" i="8"/>
  <c r="G6" i="8"/>
  <c r="G4" i="8"/>
  <c r="G5" i="8"/>
  <c r="F15" i="8"/>
  <c r="F14" i="8"/>
  <c r="F13" i="8"/>
  <c r="F12" i="8"/>
  <c r="F11" i="8"/>
  <c r="F10" i="8"/>
  <c r="F9" i="8"/>
  <c r="F8" i="8"/>
  <c r="F7" i="8"/>
  <c r="F6" i="8"/>
  <c r="F5" i="8"/>
  <c r="F4" i="8"/>
  <c r="E15" i="8"/>
  <c r="E14" i="8"/>
  <c r="E13" i="8"/>
  <c r="E12" i="8"/>
  <c r="H12" i="8" s="1"/>
  <c r="K12" i="8" s="1"/>
  <c r="E11" i="8"/>
  <c r="E10" i="8"/>
  <c r="H10" i="8" s="1"/>
  <c r="E9" i="8"/>
  <c r="H9" i="8" s="1"/>
  <c r="E8" i="8"/>
  <c r="E7" i="8"/>
  <c r="E6" i="8"/>
  <c r="E5" i="8"/>
  <c r="E4" i="8"/>
  <c r="H11" i="8" l="1"/>
  <c r="J11" i="8" s="1"/>
  <c r="J9" i="8"/>
  <c r="J10" i="8"/>
  <c r="J12" i="8"/>
  <c r="K9" i="8"/>
  <c r="K10" i="8"/>
  <c r="K11" i="8"/>
  <c r="H4" i="8"/>
  <c r="I4" i="8" s="1"/>
  <c r="H8" i="8"/>
  <c r="J8" i="8" s="1"/>
  <c r="I12" i="8"/>
  <c r="H15" i="8"/>
  <c r="K15" i="8" s="1"/>
  <c r="H7" i="8"/>
  <c r="I11" i="8"/>
  <c r="H14" i="8"/>
  <c r="H6" i="8"/>
  <c r="K6" i="8" s="1"/>
  <c r="I10" i="8"/>
  <c r="H13" i="8"/>
  <c r="I13" i="8" s="1"/>
  <c r="H5" i="8"/>
  <c r="J5" i="8" s="1"/>
  <c r="I9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V85" i="1" s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V309" i="1" s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V432" i="1" s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V656" i="1" s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V776" i="1" s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V932" i="1" s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V959" i="1" s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V1015" i="1" s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V1046" i="1" s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V1132" i="1" s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V1188" i="1" s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V1207" i="1" s="1"/>
  <c r="S1208" i="1"/>
  <c r="S1209" i="1"/>
  <c r="S1210" i="1"/>
  <c r="S1211" i="1"/>
  <c r="S1212" i="1"/>
  <c r="S1213" i="1"/>
  <c r="S1214" i="1"/>
  <c r="S1215" i="1"/>
  <c r="V1215" i="1" s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V1271" i="1" s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V1302" i="1" s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V1380" i="1" s="1"/>
  <c r="S1381" i="1"/>
  <c r="S1382" i="1"/>
  <c r="S1383" i="1"/>
  <c r="S1384" i="1"/>
  <c r="S1385" i="1"/>
  <c r="S1386" i="1"/>
  <c r="S1387" i="1"/>
  <c r="S1388" i="1"/>
  <c r="V1388" i="1" s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V1444" i="1" s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V1463" i="1" s="1"/>
  <c r="S1464" i="1"/>
  <c r="S1465" i="1"/>
  <c r="S1466" i="1"/>
  <c r="S1467" i="1"/>
  <c r="S1468" i="1"/>
  <c r="S1469" i="1"/>
  <c r="S1470" i="1"/>
  <c r="S1471" i="1"/>
  <c r="V1471" i="1" s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V1539" i="1" s="1"/>
  <c r="S1540" i="1"/>
  <c r="S1541" i="1"/>
  <c r="S1542" i="1"/>
  <c r="S1543" i="1"/>
  <c r="V1543" i="1" s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V1607" i="1" s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V1671" i="1" s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V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V1735" i="1" s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V1799" i="1" s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V1863" i="1" s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V1927" i="1" s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V1967" i="1" s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V1996" i="1" s="1"/>
  <c r="S1997" i="1"/>
  <c r="S1998" i="1"/>
  <c r="S1999" i="1"/>
  <c r="V1999" i="1" s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V2031" i="1" s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V2063" i="1" s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V2084" i="1" s="1"/>
  <c r="S2085" i="1"/>
  <c r="S2086" i="1"/>
  <c r="S2087" i="1"/>
  <c r="S2088" i="1"/>
  <c r="S2089" i="1"/>
  <c r="S2090" i="1"/>
  <c r="S2091" i="1"/>
  <c r="S2092" i="1"/>
  <c r="S2093" i="1"/>
  <c r="S2094" i="1"/>
  <c r="S2095" i="1"/>
  <c r="V2095" i="1" s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V2127" i="1" s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V2159" i="1" s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V2191" i="1" s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V2223" i="1" s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V2252" i="1" s="1"/>
  <c r="S2253" i="1"/>
  <c r="S2254" i="1"/>
  <c r="S2255" i="1"/>
  <c r="V2255" i="1" s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V2287" i="1" s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V2319" i="1" s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V2340" i="1" s="1"/>
  <c r="S2341" i="1"/>
  <c r="S2342" i="1"/>
  <c r="S2343" i="1"/>
  <c r="S2344" i="1"/>
  <c r="S2345" i="1"/>
  <c r="S2346" i="1"/>
  <c r="S2347" i="1"/>
  <c r="S2348" i="1"/>
  <c r="S2349" i="1"/>
  <c r="S2350" i="1"/>
  <c r="S2351" i="1"/>
  <c r="V2351" i="1" s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V2383" i="1" s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V2415" i="1" s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V2447" i="1" s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V2479" i="1" s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V2508" i="1" s="1"/>
  <c r="S2509" i="1"/>
  <c r="S2510" i="1"/>
  <c r="S2511" i="1"/>
  <c r="V2511" i="1" s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V2543" i="1" s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V2575" i="1" s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V2596" i="1" s="1"/>
  <c r="S2597" i="1"/>
  <c r="S2598" i="1"/>
  <c r="S2599" i="1"/>
  <c r="S2600" i="1"/>
  <c r="S2601" i="1"/>
  <c r="S2602" i="1"/>
  <c r="S2603" i="1"/>
  <c r="S2604" i="1"/>
  <c r="S2605" i="1"/>
  <c r="S2606" i="1"/>
  <c r="S2607" i="1"/>
  <c r="V2607" i="1" s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V2639" i="1" s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V2671" i="1" s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V2703" i="1" s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V2735" i="1" s="1"/>
  <c r="S2736" i="1"/>
  <c r="S2737" i="1"/>
  <c r="S2738" i="1"/>
  <c r="S2739" i="1"/>
  <c r="S2740" i="1"/>
  <c r="S2741" i="1"/>
  <c r="S2742" i="1"/>
  <c r="S2743" i="1"/>
  <c r="S2744" i="1"/>
  <c r="S2745" i="1"/>
  <c r="V2745" i="1" s="1"/>
  <c r="S2746" i="1"/>
  <c r="S2747" i="1"/>
  <c r="V2747" i="1" s="1"/>
  <c r="S2748" i="1"/>
  <c r="S2749" i="1"/>
  <c r="S2750" i="1"/>
  <c r="S2751" i="1"/>
  <c r="S2752" i="1"/>
  <c r="S2753" i="1"/>
  <c r="V2753" i="1" s="1"/>
  <c r="S2754" i="1"/>
  <c r="S2755" i="1"/>
  <c r="S2756" i="1"/>
  <c r="S2757" i="1"/>
  <c r="S2758" i="1"/>
  <c r="S2759" i="1"/>
  <c r="S2760" i="1"/>
  <c r="S2761" i="1"/>
  <c r="V2761" i="1" s="1"/>
  <c r="S2762" i="1"/>
  <c r="S2763" i="1"/>
  <c r="S2764" i="1"/>
  <c r="S2765" i="1"/>
  <c r="S2766" i="1"/>
  <c r="S2767" i="1"/>
  <c r="S2768" i="1"/>
  <c r="S2769" i="1"/>
  <c r="V2769" i="1" s="1"/>
  <c r="S2770" i="1"/>
  <c r="S2771" i="1"/>
  <c r="S2772" i="1"/>
  <c r="S2773" i="1"/>
  <c r="S2774" i="1"/>
  <c r="S2775" i="1"/>
  <c r="S2776" i="1"/>
  <c r="S2777" i="1"/>
  <c r="V2777" i="1" s="1"/>
  <c r="S2778" i="1"/>
  <c r="S2779" i="1"/>
  <c r="S2780" i="1"/>
  <c r="S2781" i="1"/>
  <c r="S2782" i="1"/>
  <c r="S2783" i="1"/>
  <c r="S2784" i="1"/>
  <c r="S2785" i="1"/>
  <c r="V2785" i="1" s="1"/>
  <c r="S2786" i="1"/>
  <c r="S2787" i="1"/>
  <c r="S2788" i="1"/>
  <c r="V2788" i="1" s="1"/>
  <c r="S2789" i="1"/>
  <c r="S2790" i="1"/>
  <c r="S2791" i="1"/>
  <c r="S2792" i="1"/>
  <c r="S2793" i="1"/>
  <c r="V2793" i="1" s="1"/>
  <c r="S2794" i="1"/>
  <c r="S2795" i="1"/>
  <c r="S2796" i="1"/>
  <c r="S2797" i="1"/>
  <c r="S2798" i="1"/>
  <c r="S2799" i="1"/>
  <c r="S2800" i="1"/>
  <c r="S2801" i="1"/>
  <c r="V2801" i="1" s="1"/>
  <c r="S2802" i="1"/>
  <c r="S2803" i="1"/>
  <c r="S2804" i="1"/>
  <c r="S2805" i="1"/>
  <c r="S2806" i="1"/>
  <c r="S2807" i="1"/>
  <c r="S2808" i="1"/>
  <c r="S2809" i="1"/>
  <c r="V2809" i="1" s="1"/>
  <c r="S2810" i="1"/>
  <c r="S2811" i="1"/>
  <c r="V2811" i="1" s="1"/>
  <c r="S2812" i="1"/>
  <c r="S2813" i="1"/>
  <c r="S2814" i="1"/>
  <c r="S2815" i="1"/>
  <c r="S2816" i="1"/>
  <c r="S2817" i="1"/>
  <c r="V2817" i="1" s="1"/>
  <c r="S2818" i="1"/>
  <c r="S2819" i="1"/>
  <c r="S2820" i="1"/>
  <c r="S2821" i="1"/>
  <c r="S2822" i="1"/>
  <c r="S2823" i="1"/>
  <c r="S2824" i="1"/>
  <c r="S2825" i="1"/>
  <c r="V2825" i="1" s="1"/>
  <c r="S2826" i="1"/>
  <c r="S2827" i="1"/>
  <c r="S2828" i="1"/>
  <c r="S2829" i="1"/>
  <c r="S2830" i="1"/>
  <c r="S2831" i="1"/>
  <c r="S2832" i="1"/>
  <c r="S2833" i="1"/>
  <c r="V2833" i="1" s="1"/>
  <c r="S2834" i="1"/>
  <c r="S2835" i="1"/>
  <c r="S2836" i="1"/>
  <c r="S2837" i="1"/>
  <c r="S2838" i="1"/>
  <c r="S2839" i="1"/>
  <c r="S2840" i="1"/>
  <c r="S2841" i="1"/>
  <c r="V2841" i="1" s="1"/>
  <c r="S2842" i="1"/>
  <c r="S2843" i="1"/>
  <c r="S2844" i="1"/>
  <c r="S2845" i="1"/>
  <c r="S2846" i="1"/>
  <c r="S2847" i="1"/>
  <c r="S2848" i="1"/>
  <c r="S2849" i="1"/>
  <c r="V2849" i="1" s="1"/>
  <c r="S2850" i="1"/>
  <c r="S2851" i="1"/>
  <c r="S2852" i="1"/>
  <c r="V2852" i="1" s="1"/>
  <c r="S2853" i="1"/>
  <c r="S2854" i="1"/>
  <c r="S2855" i="1"/>
  <c r="S2856" i="1"/>
  <c r="S2857" i="1"/>
  <c r="V2857" i="1" s="1"/>
  <c r="S2858" i="1"/>
  <c r="S2859" i="1"/>
  <c r="S2860" i="1"/>
  <c r="S2861" i="1"/>
  <c r="S2862" i="1"/>
  <c r="S2863" i="1"/>
  <c r="S2864" i="1"/>
  <c r="S2865" i="1"/>
  <c r="V2865" i="1" s="1"/>
  <c r="S2866" i="1"/>
  <c r="S2867" i="1"/>
  <c r="S2868" i="1"/>
  <c r="S2869" i="1"/>
  <c r="S2870" i="1"/>
  <c r="S2871" i="1"/>
  <c r="S2872" i="1"/>
  <c r="S2873" i="1"/>
  <c r="V2873" i="1" s="1"/>
  <c r="S2874" i="1"/>
  <c r="S2875" i="1"/>
  <c r="V2875" i="1" s="1"/>
  <c r="S2876" i="1"/>
  <c r="S2877" i="1"/>
  <c r="S2878" i="1"/>
  <c r="S2879" i="1"/>
  <c r="S2880" i="1"/>
  <c r="S2881" i="1"/>
  <c r="V2881" i="1" s="1"/>
  <c r="S2882" i="1"/>
  <c r="S2883" i="1"/>
  <c r="S2884" i="1"/>
  <c r="S2885" i="1"/>
  <c r="S2886" i="1"/>
  <c r="S2887" i="1"/>
  <c r="S2888" i="1"/>
  <c r="S2889" i="1"/>
  <c r="V2889" i="1" s="1"/>
  <c r="S2890" i="1"/>
  <c r="S2891" i="1"/>
  <c r="S2892" i="1"/>
  <c r="S2893" i="1"/>
  <c r="S2894" i="1"/>
  <c r="S2895" i="1"/>
  <c r="S2896" i="1"/>
  <c r="S2897" i="1"/>
  <c r="V2897" i="1" s="1"/>
  <c r="S2898" i="1"/>
  <c r="S2899" i="1"/>
  <c r="S2900" i="1"/>
  <c r="S2901" i="1"/>
  <c r="S2902" i="1"/>
  <c r="S2903" i="1"/>
  <c r="S2904" i="1"/>
  <c r="S2905" i="1"/>
  <c r="V2905" i="1" s="1"/>
  <c r="S2906" i="1"/>
  <c r="S2907" i="1"/>
  <c r="S2908" i="1"/>
  <c r="S2909" i="1"/>
  <c r="S2910" i="1"/>
  <c r="S2911" i="1"/>
  <c r="S2912" i="1"/>
  <c r="S2913" i="1"/>
  <c r="V2913" i="1" s="1"/>
  <c r="S2914" i="1"/>
  <c r="S2915" i="1"/>
  <c r="S2916" i="1"/>
  <c r="V2916" i="1" s="1"/>
  <c r="S2917" i="1"/>
  <c r="S2918" i="1"/>
  <c r="S2919" i="1"/>
  <c r="S2920" i="1"/>
  <c r="S2921" i="1"/>
  <c r="V2921" i="1" s="1"/>
  <c r="S2922" i="1"/>
  <c r="S2923" i="1"/>
  <c r="S2924" i="1"/>
  <c r="S2925" i="1"/>
  <c r="S2926" i="1"/>
  <c r="S2927" i="1"/>
  <c r="S2928" i="1"/>
  <c r="S2929" i="1"/>
  <c r="V2929" i="1" s="1"/>
  <c r="S2930" i="1"/>
  <c r="S2931" i="1"/>
  <c r="S2932" i="1"/>
  <c r="S2933" i="1"/>
  <c r="S2934" i="1"/>
  <c r="S2935" i="1"/>
  <c r="S2936" i="1"/>
  <c r="S2937" i="1"/>
  <c r="V2937" i="1" s="1"/>
  <c r="S2938" i="1"/>
  <c r="S2939" i="1"/>
  <c r="V2939" i="1" s="1"/>
  <c r="S2940" i="1"/>
  <c r="S2941" i="1"/>
  <c r="S2942" i="1"/>
  <c r="S2943" i="1"/>
  <c r="S2944" i="1"/>
  <c r="S2945" i="1"/>
  <c r="V2945" i="1" s="1"/>
  <c r="S2946" i="1"/>
  <c r="S2947" i="1"/>
  <c r="S2948" i="1"/>
  <c r="S2949" i="1"/>
  <c r="S2950" i="1"/>
  <c r="S2951" i="1"/>
  <c r="S2952" i="1"/>
  <c r="S2953" i="1"/>
  <c r="V2953" i="1" s="1"/>
  <c r="S2954" i="1"/>
  <c r="S2955" i="1"/>
  <c r="S2956" i="1"/>
  <c r="S2957" i="1"/>
  <c r="S2958" i="1"/>
  <c r="S2959" i="1"/>
  <c r="S2960" i="1"/>
  <c r="S2961" i="1"/>
  <c r="V2961" i="1" s="1"/>
  <c r="S2962" i="1"/>
  <c r="S2963" i="1"/>
  <c r="S2964" i="1"/>
  <c r="S2965" i="1"/>
  <c r="S2966" i="1"/>
  <c r="S2967" i="1"/>
  <c r="S2968" i="1"/>
  <c r="S2969" i="1"/>
  <c r="V2969" i="1" s="1"/>
  <c r="S2970" i="1"/>
  <c r="S2971" i="1"/>
  <c r="S2972" i="1"/>
  <c r="S2973" i="1"/>
  <c r="S2974" i="1"/>
  <c r="S2975" i="1"/>
  <c r="S2976" i="1"/>
  <c r="S2977" i="1"/>
  <c r="V2977" i="1" s="1"/>
  <c r="S2978" i="1"/>
  <c r="S2979" i="1"/>
  <c r="S2980" i="1"/>
  <c r="V2980" i="1" s="1"/>
  <c r="S2981" i="1"/>
  <c r="S2982" i="1"/>
  <c r="S2983" i="1"/>
  <c r="S2984" i="1"/>
  <c r="S2985" i="1"/>
  <c r="V2985" i="1" s="1"/>
  <c r="S2986" i="1"/>
  <c r="S2987" i="1"/>
  <c r="S2988" i="1"/>
  <c r="S2989" i="1"/>
  <c r="S2990" i="1"/>
  <c r="S2991" i="1"/>
  <c r="S2992" i="1"/>
  <c r="S2993" i="1"/>
  <c r="V2993" i="1" s="1"/>
  <c r="S2994" i="1"/>
  <c r="S2995" i="1"/>
  <c r="S2996" i="1"/>
  <c r="S2997" i="1"/>
  <c r="S2998" i="1"/>
  <c r="S2999" i="1"/>
  <c r="S3000" i="1"/>
  <c r="S3001" i="1"/>
  <c r="V3001" i="1" s="1"/>
  <c r="S3002" i="1"/>
  <c r="S3003" i="1"/>
  <c r="V3003" i="1" s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V3025" i="1" s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V3044" i="1" s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V3067" i="1" s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V3089" i="1" s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V3108" i="1" s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V3131" i="1" s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V3153" i="1" s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V3172" i="1" s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V3195" i="1" s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V3217" i="1" s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V3236" i="1" s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V3259" i="1" s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V3281" i="1" s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V3300" i="1" s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V3323" i="1" s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V3345" i="1" s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V3364" i="1" s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V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V3409" i="1" s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V3428" i="1" s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V3451" i="1" s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V3473" i="1" s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V3492" i="1" s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V3515" i="1" s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V3537" i="1" s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V3556" i="1" s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V3579" i="1" s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V3601" i="1" s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V3620" i="1" s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V3643" i="1" s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V3665" i="1" s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V3684" i="1" s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V3707" i="1" s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V3729" i="1" s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V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V3768" i="1" s="1"/>
  <c r="S3769" i="1"/>
  <c r="S3770" i="1"/>
  <c r="S3771" i="1"/>
  <c r="S3772" i="1"/>
  <c r="S3773" i="1"/>
  <c r="S3774" i="1"/>
  <c r="S3775" i="1"/>
  <c r="S3776" i="1"/>
  <c r="V3776" i="1" s="1"/>
  <c r="S3777" i="1"/>
  <c r="S3778" i="1"/>
  <c r="S3779" i="1"/>
  <c r="S3780" i="1"/>
  <c r="S3781" i="1"/>
  <c r="S3782" i="1"/>
  <c r="S3783" i="1"/>
  <c r="S3784" i="1"/>
  <c r="V3784" i="1" s="1"/>
  <c r="S3785" i="1"/>
  <c r="S3786" i="1"/>
  <c r="S3787" i="1"/>
  <c r="S3788" i="1"/>
  <c r="S3789" i="1"/>
  <c r="S3790" i="1"/>
  <c r="S3791" i="1"/>
  <c r="S3792" i="1"/>
  <c r="V3792" i="1" s="1"/>
  <c r="S3793" i="1"/>
  <c r="S3794" i="1"/>
  <c r="S3795" i="1"/>
  <c r="S3796" i="1"/>
  <c r="S3797" i="1"/>
  <c r="S3798" i="1"/>
  <c r="S3799" i="1"/>
  <c r="S3800" i="1"/>
  <c r="V3800" i="1" s="1"/>
  <c r="S3801" i="1"/>
  <c r="S3802" i="1"/>
  <c r="S3803" i="1"/>
  <c r="S3804" i="1"/>
  <c r="S3805" i="1"/>
  <c r="S3806" i="1"/>
  <c r="S3807" i="1"/>
  <c r="S3808" i="1"/>
  <c r="V3808" i="1" s="1"/>
  <c r="S3809" i="1"/>
  <c r="S3810" i="1"/>
  <c r="S3811" i="1"/>
  <c r="S3812" i="1"/>
  <c r="S3813" i="1"/>
  <c r="S3814" i="1"/>
  <c r="S3815" i="1"/>
  <c r="S3816" i="1"/>
  <c r="V3816" i="1" s="1"/>
  <c r="S3817" i="1"/>
  <c r="S3818" i="1"/>
  <c r="S3819" i="1"/>
  <c r="S3820" i="1"/>
  <c r="S3821" i="1"/>
  <c r="S3822" i="1"/>
  <c r="S3823" i="1"/>
  <c r="S3824" i="1"/>
  <c r="V3824" i="1" s="1"/>
  <c r="S3825" i="1"/>
  <c r="S3826" i="1"/>
  <c r="S3827" i="1"/>
  <c r="S3828" i="1"/>
  <c r="S3829" i="1"/>
  <c r="S3830" i="1"/>
  <c r="S3831" i="1"/>
  <c r="S3832" i="1"/>
  <c r="V3832" i="1" s="1"/>
  <c r="S3833" i="1"/>
  <c r="S3834" i="1"/>
  <c r="S3835" i="1"/>
  <c r="S3836" i="1"/>
  <c r="S3837" i="1"/>
  <c r="S3838" i="1"/>
  <c r="S3839" i="1"/>
  <c r="S3840" i="1"/>
  <c r="V3840" i="1" s="1"/>
  <c r="S3841" i="1"/>
  <c r="S3842" i="1"/>
  <c r="S3843" i="1"/>
  <c r="S3844" i="1"/>
  <c r="S3845" i="1"/>
  <c r="S3846" i="1"/>
  <c r="S3847" i="1"/>
  <c r="S3848" i="1"/>
  <c r="V3848" i="1" s="1"/>
  <c r="S3849" i="1"/>
  <c r="S3850" i="1"/>
  <c r="S3851" i="1"/>
  <c r="S3852" i="1"/>
  <c r="S3853" i="1"/>
  <c r="S3854" i="1"/>
  <c r="S3855" i="1"/>
  <c r="S3856" i="1"/>
  <c r="V3856" i="1" s="1"/>
  <c r="S3857" i="1"/>
  <c r="S3858" i="1"/>
  <c r="S3859" i="1"/>
  <c r="S3860" i="1"/>
  <c r="S3861" i="1"/>
  <c r="S3862" i="1"/>
  <c r="S3863" i="1"/>
  <c r="S3864" i="1"/>
  <c r="V3864" i="1" s="1"/>
  <c r="S3865" i="1"/>
  <c r="S3866" i="1"/>
  <c r="S3867" i="1"/>
  <c r="S3868" i="1"/>
  <c r="S3869" i="1"/>
  <c r="S3870" i="1"/>
  <c r="S3871" i="1"/>
  <c r="S3872" i="1"/>
  <c r="V3872" i="1" s="1"/>
  <c r="S3873" i="1"/>
  <c r="S3874" i="1"/>
  <c r="S3875" i="1"/>
  <c r="S3876" i="1"/>
  <c r="S3877" i="1"/>
  <c r="S3878" i="1"/>
  <c r="S3879" i="1"/>
  <c r="S3880" i="1"/>
  <c r="V3880" i="1" s="1"/>
  <c r="S3881" i="1"/>
  <c r="S3882" i="1"/>
  <c r="S3883" i="1"/>
  <c r="S3884" i="1"/>
  <c r="S3885" i="1"/>
  <c r="S3886" i="1"/>
  <c r="S3887" i="1"/>
  <c r="S3888" i="1"/>
  <c r="V3888" i="1" s="1"/>
  <c r="S3889" i="1"/>
  <c r="S3890" i="1"/>
  <c r="S3891" i="1"/>
  <c r="S3892" i="1"/>
  <c r="S3893" i="1"/>
  <c r="S3894" i="1"/>
  <c r="S3895" i="1"/>
  <c r="S3896" i="1"/>
  <c r="V3896" i="1" s="1"/>
  <c r="S3897" i="1"/>
  <c r="S3898" i="1"/>
  <c r="S3899" i="1"/>
  <c r="S3900" i="1"/>
  <c r="S3901" i="1"/>
  <c r="S3902" i="1"/>
  <c r="S3903" i="1"/>
  <c r="S3904" i="1"/>
  <c r="V3904" i="1" s="1"/>
  <c r="S3905" i="1"/>
  <c r="S3906" i="1"/>
  <c r="S3907" i="1"/>
  <c r="S3908" i="1"/>
  <c r="S3909" i="1"/>
  <c r="S3910" i="1"/>
  <c r="S3911" i="1"/>
  <c r="S3912" i="1"/>
  <c r="V3912" i="1" s="1"/>
  <c r="S3913" i="1"/>
  <c r="S3914" i="1"/>
  <c r="S3915" i="1"/>
  <c r="S3916" i="1"/>
  <c r="S3917" i="1"/>
  <c r="S3918" i="1"/>
  <c r="S3919" i="1"/>
  <c r="S3920" i="1"/>
  <c r="V3920" i="1" s="1"/>
  <c r="S3921" i="1"/>
  <c r="S3922" i="1"/>
  <c r="S3923" i="1"/>
  <c r="S3924" i="1"/>
  <c r="S3925" i="1"/>
  <c r="S3926" i="1"/>
  <c r="S3927" i="1"/>
  <c r="S3928" i="1"/>
  <c r="V3928" i="1" s="1"/>
  <c r="S3929" i="1"/>
  <c r="S3930" i="1"/>
  <c r="S3931" i="1"/>
  <c r="S3932" i="1"/>
  <c r="S3933" i="1"/>
  <c r="S3934" i="1"/>
  <c r="S3935" i="1"/>
  <c r="S3936" i="1"/>
  <c r="V3936" i="1" s="1"/>
  <c r="S3937" i="1"/>
  <c r="S3938" i="1"/>
  <c r="S3939" i="1"/>
  <c r="S3940" i="1"/>
  <c r="S3941" i="1"/>
  <c r="S3942" i="1"/>
  <c r="S3943" i="1"/>
  <c r="S3944" i="1"/>
  <c r="V3944" i="1" s="1"/>
  <c r="S3945" i="1"/>
  <c r="S3946" i="1"/>
  <c r="S3947" i="1"/>
  <c r="S3948" i="1"/>
  <c r="S3949" i="1"/>
  <c r="S3950" i="1"/>
  <c r="S3951" i="1"/>
  <c r="S3952" i="1"/>
  <c r="V3952" i="1" s="1"/>
  <c r="S3953" i="1"/>
  <c r="S3954" i="1"/>
  <c r="S3955" i="1"/>
  <c r="S3956" i="1"/>
  <c r="S3957" i="1"/>
  <c r="S3958" i="1"/>
  <c r="S3959" i="1"/>
  <c r="S3960" i="1"/>
  <c r="V3960" i="1" s="1"/>
  <c r="S3961" i="1"/>
  <c r="S3962" i="1"/>
  <c r="S3963" i="1"/>
  <c r="S3964" i="1"/>
  <c r="S3965" i="1"/>
  <c r="S3966" i="1"/>
  <c r="S3967" i="1"/>
  <c r="S3968" i="1"/>
  <c r="V3968" i="1" s="1"/>
  <c r="S3969" i="1"/>
  <c r="S3970" i="1"/>
  <c r="S3971" i="1"/>
  <c r="S3972" i="1"/>
  <c r="S3973" i="1"/>
  <c r="S3974" i="1"/>
  <c r="S3975" i="1"/>
  <c r="S3976" i="1"/>
  <c r="V3976" i="1" s="1"/>
  <c r="S3977" i="1"/>
  <c r="S3978" i="1"/>
  <c r="S3979" i="1"/>
  <c r="S3980" i="1"/>
  <c r="S3981" i="1"/>
  <c r="S3982" i="1"/>
  <c r="S3983" i="1"/>
  <c r="S3984" i="1"/>
  <c r="V3984" i="1" s="1"/>
  <c r="S3985" i="1"/>
  <c r="S3986" i="1"/>
  <c r="S3987" i="1"/>
  <c r="S3988" i="1"/>
  <c r="S3989" i="1"/>
  <c r="V3989" i="1" s="1"/>
  <c r="S3990" i="1"/>
  <c r="S3991" i="1"/>
  <c r="S3992" i="1"/>
  <c r="V3992" i="1" s="1"/>
  <c r="S3993" i="1"/>
  <c r="S3994" i="1"/>
  <c r="S3995" i="1"/>
  <c r="S3996" i="1"/>
  <c r="S3997" i="1"/>
  <c r="V3997" i="1" s="1"/>
  <c r="S3998" i="1"/>
  <c r="S3999" i="1"/>
  <c r="S4000" i="1"/>
  <c r="V4000" i="1" s="1"/>
  <c r="S4001" i="1"/>
  <c r="S4002" i="1"/>
  <c r="S4003" i="1"/>
  <c r="S4004" i="1"/>
  <c r="S4005" i="1"/>
  <c r="V4005" i="1" s="1"/>
  <c r="S4006" i="1"/>
  <c r="S4007" i="1"/>
  <c r="S4008" i="1"/>
  <c r="V4008" i="1" s="1"/>
  <c r="S4009" i="1"/>
  <c r="S4010" i="1"/>
  <c r="S4011" i="1"/>
  <c r="S4012" i="1"/>
  <c r="S4013" i="1"/>
  <c r="V4013" i="1" s="1"/>
  <c r="S4014" i="1"/>
  <c r="S4015" i="1"/>
  <c r="S4016" i="1"/>
  <c r="V4016" i="1" s="1"/>
  <c r="S4017" i="1"/>
  <c r="S4018" i="1"/>
  <c r="S4019" i="1"/>
  <c r="S4020" i="1"/>
  <c r="S4021" i="1"/>
  <c r="V4021" i="1" s="1"/>
  <c r="S4022" i="1"/>
  <c r="S4023" i="1"/>
  <c r="S4024" i="1"/>
  <c r="V4024" i="1" s="1"/>
  <c r="S4025" i="1"/>
  <c r="S4026" i="1"/>
  <c r="S4027" i="1"/>
  <c r="S4028" i="1"/>
  <c r="S4029" i="1"/>
  <c r="V4029" i="1" s="1"/>
  <c r="S4030" i="1"/>
  <c r="S4031" i="1"/>
  <c r="S4032" i="1"/>
  <c r="V4032" i="1" s="1"/>
  <c r="S4033" i="1"/>
  <c r="S4034" i="1"/>
  <c r="S4035" i="1"/>
  <c r="S4036" i="1"/>
  <c r="S4037" i="1"/>
  <c r="V4037" i="1" s="1"/>
  <c r="S4038" i="1"/>
  <c r="S4039" i="1"/>
  <c r="S4040" i="1"/>
  <c r="V4040" i="1" s="1"/>
  <c r="S4041" i="1"/>
  <c r="S4042" i="1"/>
  <c r="S4043" i="1"/>
  <c r="S4044" i="1"/>
  <c r="S4045" i="1"/>
  <c r="V4045" i="1" s="1"/>
  <c r="S4046" i="1"/>
  <c r="S4047" i="1"/>
  <c r="S4048" i="1"/>
  <c r="V4048" i="1" s="1"/>
  <c r="S4049" i="1"/>
  <c r="S4050" i="1"/>
  <c r="S4051" i="1"/>
  <c r="S4052" i="1"/>
  <c r="S4053" i="1"/>
  <c r="V4053" i="1" s="1"/>
  <c r="S4054" i="1"/>
  <c r="S4055" i="1"/>
  <c r="S4056" i="1"/>
  <c r="V4056" i="1" s="1"/>
  <c r="S4057" i="1"/>
  <c r="S4058" i="1"/>
  <c r="S4059" i="1"/>
  <c r="S4060" i="1"/>
  <c r="S4061" i="1"/>
  <c r="V4061" i="1" s="1"/>
  <c r="S4062" i="1"/>
  <c r="S4063" i="1"/>
  <c r="S4064" i="1"/>
  <c r="V4064" i="1" s="1"/>
  <c r="S4065" i="1"/>
  <c r="S4066" i="1"/>
  <c r="S4067" i="1"/>
  <c r="S4068" i="1"/>
  <c r="S4069" i="1"/>
  <c r="V4069" i="1" s="1"/>
  <c r="S4070" i="1"/>
  <c r="S4071" i="1"/>
  <c r="S4072" i="1"/>
  <c r="V4072" i="1" s="1"/>
  <c r="S4073" i="1"/>
  <c r="S4074" i="1"/>
  <c r="S4075" i="1"/>
  <c r="S4076" i="1"/>
  <c r="S4077" i="1"/>
  <c r="V4077" i="1" s="1"/>
  <c r="S4078" i="1"/>
  <c r="S4079" i="1"/>
  <c r="S4080" i="1"/>
  <c r="V4080" i="1" s="1"/>
  <c r="S4081" i="1"/>
  <c r="S4082" i="1"/>
  <c r="S4083" i="1"/>
  <c r="S4084" i="1"/>
  <c r="S4085" i="1"/>
  <c r="V4085" i="1" s="1"/>
  <c r="S4086" i="1"/>
  <c r="S4087" i="1"/>
  <c r="S4088" i="1"/>
  <c r="V4088" i="1" s="1"/>
  <c r="S4089" i="1"/>
  <c r="S4090" i="1"/>
  <c r="S4091" i="1"/>
  <c r="S4092" i="1"/>
  <c r="S4093" i="1"/>
  <c r="V4093" i="1" s="1"/>
  <c r="S4094" i="1"/>
  <c r="S4095" i="1"/>
  <c r="S4096" i="1"/>
  <c r="V4096" i="1" s="1"/>
  <c r="S4097" i="1"/>
  <c r="S4098" i="1"/>
  <c r="S4099" i="1"/>
  <c r="S4100" i="1"/>
  <c r="S4101" i="1"/>
  <c r="V4101" i="1" s="1"/>
  <c r="S4102" i="1"/>
  <c r="S4103" i="1"/>
  <c r="S4104" i="1"/>
  <c r="V4104" i="1" s="1"/>
  <c r="S4105" i="1"/>
  <c r="S4106" i="1"/>
  <c r="S4107" i="1"/>
  <c r="S4108" i="1"/>
  <c r="S4109" i="1"/>
  <c r="V4109" i="1" s="1"/>
  <c r="S4110" i="1"/>
  <c r="S4111" i="1"/>
  <c r="S4112" i="1"/>
  <c r="V4112" i="1" s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2980" i="1" l="1"/>
  <c r="U2671" i="1"/>
  <c r="J4" i="8"/>
  <c r="U2596" i="1"/>
  <c r="K4" i="8"/>
  <c r="U2415" i="1"/>
  <c r="I5" i="8"/>
  <c r="U3944" i="1"/>
  <c r="U1799" i="1"/>
  <c r="U3880" i="1"/>
  <c r="U1463" i="1"/>
  <c r="J15" i="8"/>
  <c r="U3153" i="1"/>
  <c r="U1215" i="1"/>
  <c r="U3044" i="1"/>
  <c r="U85" i="1"/>
  <c r="U3816" i="1"/>
  <c r="U2961" i="1"/>
  <c r="U2383" i="1"/>
  <c r="I15" i="8"/>
  <c r="U3729" i="1"/>
  <c r="U2897" i="1"/>
  <c r="U2159" i="1"/>
  <c r="U3556" i="1"/>
  <c r="U2875" i="1"/>
  <c r="U2127" i="1"/>
  <c r="U3387" i="1"/>
  <c r="U2833" i="1"/>
  <c r="U2084" i="1"/>
  <c r="J13" i="8"/>
  <c r="U3217" i="1"/>
  <c r="U2769" i="1"/>
  <c r="U1863" i="1"/>
  <c r="K8" i="8"/>
  <c r="V3957" i="1"/>
  <c r="U3957" i="1"/>
  <c r="V3901" i="1"/>
  <c r="U3901" i="1"/>
  <c r="V3853" i="1"/>
  <c r="U3853" i="1"/>
  <c r="V3789" i="1"/>
  <c r="U3789" i="1"/>
  <c r="V3733" i="1"/>
  <c r="U3733" i="1"/>
  <c r="V3685" i="1"/>
  <c r="U3685" i="1"/>
  <c r="V3629" i="1"/>
  <c r="U3629" i="1"/>
  <c r="V3581" i="1"/>
  <c r="U3581" i="1"/>
  <c r="V3533" i="1"/>
  <c r="U3533" i="1"/>
  <c r="V3485" i="1"/>
  <c r="U3485" i="1"/>
  <c r="V3413" i="1"/>
  <c r="U3413" i="1"/>
  <c r="V3333" i="1"/>
  <c r="U3333" i="1"/>
  <c r="V3277" i="1"/>
  <c r="U3277" i="1"/>
  <c r="V3221" i="1"/>
  <c r="U3221" i="1"/>
  <c r="V3189" i="1"/>
  <c r="U3189" i="1"/>
  <c r="U4061" i="1"/>
  <c r="U3997" i="1"/>
  <c r="V4113" i="1"/>
  <c r="U4113" i="1"/>
  <c r="V4105" i="1"/>
  <c r="U4105" i="1"/>
  <c r="V4097" i="1"/>
  <c r="U4097" i="1"/>
  <c r="V4089" i="1"/>
  <c r="U4089" i="1"/>
  <c r="V4081" i="1"/>
  <c r="U4081" i="1"/>
  <c r="V4073" i="1"/>
  <c r="U4073" i="1"/>
  <c r="V4065" i="1"/>
  <c r="U4065" i="1"/>
  <c r="V4057" i="1"/>
  <c r="U4057" i="1"/>
  <c r="V4049" i="1"/>
  <c r="U4049" i="1"/>
  <c r="V4041" i="1"/>
  <c r="U4041" i="1"/>
  <c r="V4033" i="1"/>
  <c r="U4033" i="1"/>
  <c r="V4025" i="1"/>
  <c r="U4025" i="1"/>
  <c r="V4017" i="1"/>
  <c r="U4017" i="1"/>
  <c r="V4009" i="1"/>
  <c r="U4009" i="1"/>
  <c r="V4001" i="1"/>
  <c r="U4001" i="1"/>
  <c r="V3993" i="1"/>
  <c r="U3993" i="1"/>
  <c r="V3985" i="1"/>
  <c r="U3985" i="1"/>
  <c r="V3977" i="1"/>
  <c r="U3977" i="1"/>
  <c r="V3969" i="1"/>
  <c r="U3969" i="1"/>
  <c r="V3961" i="1"/>
  <c r="U3961" i="1"/>
  <c r="V3953" i="1"/>
  <c r="U3953" i="1"/>
  <c r="V3945" i="1"/>
  <c r="U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17" i="1"/>
  <c r="U3017" i="1"/>
  <c r="V3009" i="1"/>
  <c r="U3009" i="1"/>
  <c r="U4109" i="1"/>
  <c r="U4077" i="1"/>
  <c r="U4045" i="1"/>
  <c r="U4013" i="1"/>
  <c r="U3976" i="1"/>
  <c r="U3912" i="1"/>
  <c r="U3848" i="1"/>
  <c r="U3784" i="1"/>
  <c r="U3643" i="1"/>
  <c r="U3473" i="1"/>
  <c r="U3300" i="1"/>
  <c r="U3131" i="1"/>
  <c r="U2788" i="1"/>
  <c r="U2340" i="1"/>
  <c r="U1715" i="1"/>
  <c r="V3981" i="1"/>
  <c r="U3981" i="1"/>
  <c r="V3909" i="1"/>
  <c r="U3909" i="1"/>
  <c r="V3845" i="1"/>
  <c r="U3845" i="1"/>
  <c r="V3773" i="1"/>
  <c r="U3773" i="1"/>
  <c r="V3677" i="1"/>
  <c r="U3677" i="1"/>
  <c r="V3549" i="1"/>
  <c r="U3549" i="1"/>
  <c r="V3405" i="1"/>
  <c r="U3405" i="1"/>
  <c r="V3237" i="1"/>
  <c r="U3237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U4104" i="1"/>
  <c r="U4072" i="1"/>
  <c r="U4040" i="1"/>
  <c r="U4008" i="1"/>
  <c r="U3968" i="1"/>
  <c r="U3904" i="1"/>
  <c r="U3840" i="1"/>
  <c r="U3776" i="1"/>
  <c r="U3620" i="1"/>
  <c r="U3451" i="1"/>
  <c r="U3281" i="1"/>
  <c r="U3108" i="1"/>
  <c r="U2939" i="1"/>
  <c r="U2252" i="1"/>
  <c r="U1539" i="1"/>
  <c r="V3973" i="1"/>
  <c r="U3973" i="1"/>
  <c r="V3917" i="1"/>
  <c r="U3917" i="1"/>
  <c r="V3861" i="1"/>
  <c r="U3861" i="1"/>
  <c r="V3805" i="1"/>
  <c r="U3805" i="1"/>
  <c r="V3749" i="1"/>
  <c r="U3749" i="1"/>
  <c r="V3709" i="1"/>
  <c r="U3709" i="1"/>
  <c r="V3645" i="1"/>
  <c r="U3645" i="1"/>
  <c r="V3589" i="1"/>
  <c r="U3589" i="1"/>
  <c r="V3525" i="1"/>
  <c r="U3525" i="1"/>
  <c r="V3477" i="1"/>
  <c r="U3477" i="1"/>
  <c r="V3437" i="1"/>
  <c r="U3437" i="1"/>
  <c r="V3373" i="1"/>
  <c r="U3373" i="1"/>
  <c r="V3325" i="1"/>
  <c r="U3325" i="1"/>
  <c r="V3285" i="1"/>
  <c r="U3285" i="1"/>
  <c r="V3229" i="1"/>
  <c r="U3229" i="1"/>
  <c r="V3181" i="1"/>
  <c r="U3181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U4101" i="1"/>
  <c r="U4069" i="1"/>
  <c r="U4037" i="1"/>
  <c r="U4005" i="1"/>
  <c r="U3960" i="1"/>
  <c r="U3896" i="1"/>
  <c r="U3832" i="1"/>
  <c r="U3768" i="1"/>
  <c r="U3601" i="1"/>
  <c r="U3428" i="1"/>
  <c r="U3259" i="1"/>
  <c r="U3089" i="1"/>
  <c r="U2916" i="1"/>
  <c r="U2747" i="1"/>
  <c r="V3933" i="1"/>
  <c r="U3933" i="1"/>
  <c r="V3885" i="1"/>
  <c r="U3885" i="1"/>
  <c r="V3829" i="1"/>
  <c r="U3829" i="1"/>
  <c r="V3781" i="1"/>
  <c r="U3781" i="1"/>
  <c r="V3725" i="1"/>
  <c r="U3725" i="1"/>
  <c r="V3669" i="1"/>
  <c r="U3669" i="1"/>
  <c r="V3605" i="1"/>
  <c r="U3605" i="1"/>
  <c r="V3557" i="1"/>
  <c r="U3557" i="1"/>
  <c r="V3493" i="1"/>
  <c r="U3493" i="1"/>
  <c r="V3445" i="1"/>
  <c r="U3445" i="1"/>
  <c r="V3389" i="1"/>
  <c r="U3389" i="1"/>
  <c r="V3341" i="1"/>
  <c r="U3341" i="1"/>
  <c r="V3293" i="1"/>
  <c r="U3293" i="1"/>
  <c r="V3245" i="1"/>
  <c r="U3245" i="1"/>
  <c r="V3205" i="1"/>
  <c r="U3205" i="1"/>
  <c r="U4093" i="1"/>
  <c r="U4029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U4096" i="1"/>
  <c r="U4064" i="1"/>
  <c r="U4032" i="1"/>
  <c r="U4000" i="1"/>
  <c r="U3952" i="1"/>
  <c r="U3888" i="1"/>
  <c r="U3824" i="1"/>
  <c r="U3748" i="1"/>
  <c r="U3579" i="1"/>
  <c r="U3409" i="1"/>
  <c r="U3236" i="1"/>
  <c r="U3067" i="1"/>
  <c r="U1302" i="1"/>
  <c r="V3949" i="1"/>
  <c r="U3949" i="1"/>
  <c r="V3877" i="1"/>
  <c r="U3877" i="1"/>
  <c r="V3813" i="1"/>
  <c r="U3813" i="1"/>
  <c r="V3757" i="1"/>
  <c r="U3757" i="1"/>
  <c r="V3693" i="1"/>
  <c r="U3693" i="1"/>
  <c r="V3637" i="1"/>
  <c r="U3637" i="1"/>
  <c r="V3597" i="1"/>
  <c r="U3597" i="1"/>
  <c r="V3541" i="1"/>
  <c r="U3541" i="1"/>
  <c r="V3501" i="1"/>
  <c r="U3501" i="1"/>
  <c r="V3453" i="1"/>
  <c r="U3453" i="1"/>
  <c r="V3397" i="1"/>
  <c r="U3397" i="1"/>
  <c r="V3357" i="1"/>
  <c r="U3357" i="1"/>
  <c r="V3309" i="1"/>
  <c r="U3309" i="1"/>
  <c r="V3261" i="1"/>
  <c r="U3261" i="1"/>
  <c r="V3173" i="1"/>
  <c r="U3173" i="1"/>
  <c r="V2" i="1"/>
  <c r="U2" i="1"/>
  <c r="V4108" i="1"/>
  <c r="U4108" i="1"/>
  <c r="V4100" i="1"/>
  <c r="U4100" i="1"/>
  <c r="V4092" i="1"/>
  <c r="U4092" i="1"/>
  <c r="V4084" i="1"/>
  <c r="U4084" i="1"/>
  <c r="V4076" i="1"/>
  <c r="U4076" i="1"/>
  <c r="V4068" i="1"/>
  <c r="U4068" i="1"/>
  <c r="V4060" i="1"/>
  <c r="U4060" i="1"/>
  <c r="V4052" i="1"/>
  <c r="U4052" i="1"/>
  <c r="V4044" i="1"/>
  <c r="U4044" i="1"/>
  <c r="V4036" i="1"/>
  <c r="U4036" i="1"/>
  <c r="V4028" i="1"/>
  <c r="U4028" i="1"/>
  <c r="V4020" i="1"/>
  <c r="U4020" i="1"/>
  <c r="V4012" i="1"/>
  <c r="U4012" i="1"/>
  <c r="V4004" i="1"/>
  <c r="U4004" i="1"/>
  <c r="V3996" i="1"/>
  <c r="U3996" i="1"/>
  <c r="V3988" i="1"/>
  <c r="U3988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V3900" i="1"/>
  <c r="U3900" i="1"/>
  <c r="V3892" i="1"/>
  <c r="U3892" i="1"/>
  <c r="V3884" i="1"/>
  <c r="U3884" i="1"/>
  <c r="V3876" i="1"/>
  <c r="U3876" i="1"/>
  <c r="V3868" i="1"/>
  <c r="U3868" i="1"/>
  <c r="V3860" i="1"/>
  <c r="U3860" i="1"/>
  <c r="V3852" i="1"/>
  <c r="U3852" i="1"/>
  <c r="V3844" i="1"/>
  <c r="U3844" i="1"/>
  <c r="V3836" i="1"/>
  <c r="U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3740" i="1"/>
  <c r="U3740" i="1"/>
  <c r="V3732" i="1"/>
  <c r="U3732" i="1"/>
  <c r="V3724" i="1"/>
  <c r="U3724" i="1"/>
  <c r="V3716" i="1"/>
  <c r="U3716" i="1"/>
  <c r="V3708" i="1"/>
  <c r="U3708" i="1"/>
  <c r="V3700" i="1"/>
  <c r="U3700" i="1"/>
  <c r="V3692" i="1"/>
  <c r="U3692" i="1"/>
  <c r="V3676" i="1"/>
  <c r="U3676" i="1"/>
  <c r="V3668" i="1"/>
  <c r="U3668" i="1"/>
  <c r="V3660" i="1"/>
  <c r="U3660" i="1"/>
  <c r="V3652" i="1"/>
  <c r="U3652" i="1"/>
  <c r="V3644" i="1"/>
  <c r="U3644" i="1"/>
  <c r="V3636" i="1"/>
  <c r="U3636" i="1"/>
  <c r="V3628" i="1"/>
  <c r="U3628" i="1"/>
  <c r="V3612" i="1"/>
  <c r="U3612" i="1"/>
  <c r="V3604" i="1"/>
  <c r="U3604" i="1"/>
  <c r="V3596" i="1"/>
  <c r="U3596" i="1"/>
  <c r="V3588" i="1"/>
  <c r="U3588" i="1"/>
  <c r="V3580" i="1"/>
  <c r="U3580" i="1"/>
  <c r="V3572" i="1"/>
  <c r="U3572" i="1"/>
  <c r="V3564" i="1"/>
  <c r="U3564" i="1"/>
  <c r="V3548" i="1"/>
  <c r="U3548" i="1"/>
  <c r="V3540" i="1"/>
  <c r="U3540" i="1"/>
  <c r="V3532" i="1"/>
  <c r="U3532" i="1"/>
  <c r="V3524" i="1"/>
  <c r="U3524" i="1"/>
  <c r="V3516" i="1"/>
  <c r="U3516" i="1"/>
  <c r="V3508" i="1"/>
  <c r="U3508" i="1"/>
  <c r="V3500" i="1"/>
  <c r="U3500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U4088" i="1"/>
  <c r="U4056" i="1"/>
  <c r="U4024" i="1"/>
  <c r="U3992" i="1"/>
  <c r="U3936" i="1"/>
  <c r="U3872" i="1"/>
  <c r="U3808" i="1"/>
  <c r="U3707" i="1"/>
  <c r="U3537" i="1"/>
  <c r="U3364" i="1"/>
  <c r="U3195" i="1"/>
  <c r="U3025" i="1"/>
  <c r="U2852" i="1"/>
  <c r="U2508" i="1"/>
  <c r="U1996" i="1"/>
  <c r="U1046" i="1"/>
  <c r="V3965" i="1"/>
  <c r="U3965" i="1"/>
  <c r="V3925" i="1"/>
  <c r="U3925" i="1"/>
  <c r="V3869" i="1"/>
  <c r="U3869" i="1"/>
  <c r="V3821" i="1"/>
  <c r="U3821" i="1"/>
  <c r="V3765" i="1"/>
  <c r="U3765" i="1"/>
  <c r="V3717" i="1"/>
  <c r="U3717" i="1"/>
  <c r="V3661" i="1"/>
  <c r="U3661" i="1"/>
  <c r="V3621" i="1"/>
  <c r="U3621" i="1"/>
  <c r="V3573" i="1"/>
  <c r="U3573" i="1"/>
  <c r="V3517" i="1"/>
  <c r="U3517" i="1"/>
  <c r="V3469" i="1"/>
  <c r="U3469" i="1"/>
  <c r="V3429" i="1"/>
  <c r="U3429" i="1"/>
  <c r="V3381" i="1"/>
  <c r="U3381" i="1"/>
  <c r="V3349" i="1"/>
  <c r="U3349" i="1"/>
  <c r="V3301" i="1"/>
  <c r="U3301" i="1"/>
  <c r="V3253" i="1"/>
  <c r="U3253" i="1"/>
  <c r="V3213" i="1"/>
  <c r="U3213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15" i="1"/>
  <c r="U3315" i="1"/>
  <c r="V3307" i="1"/>
  <c r="U3307" i="1"/>
  <c r="V3299" i="1"/>
  <c r="U3299" i="1"/>
  <c r="V3291" i="1"/>
  <c r="U3291" i="1"/>
  <c r="V3283" i="1"/>
  <c r="U3283" i="1"/>
  <c r="V3275" i="1"/>
  <c r="U3275" i="1"/>
  <c r="V3267" i="1"/>
  <c r="U3267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U4085" i="1"/>
  <c r="U4053" i="1"/>
  <c r="U4021" i="1"/>
  <c r="U3989" i="1"/>
  <c r="U3928" i="1"/>
  <c r="U3864" i="1"/>
  <c r="U3800" i="1"/>
  <c r="U3684" i="1"/>
  <c r="U3515" i="1"/>
  <c r="U3345" i="1"/>
  <c r="U3172" i="1"/>
  <c r="U3003" i="1"/>
  <c r="V3941" i="1"/>
  <c r="U3941" i="1"/>
  <c r="V3893" i="1"/>
  <c r="U3893" i="1"/>
  <c r="V3837" i="1"/>
  <c r="U3837" i="1"/>
  <c r="V3797" i="1"/>
  <c r="U3797" i="1"/>
  <c r="V3741" i="1"/>
  <c r="U3741" i="1"/>
  <c r="V3701" i="1"/>
  <c r="U3701" i="1"/>
  <c r="V3653" i="1"/>
  <c r="U3653" i="1"/>
  <c r="V3613" i="1"/>
  <c r="U3613" i="1"/>
  <c r="V3565" i="1"/>
  <c r="U3565" i="1"/>
  <c r="V3509" i="1"/>
  <c r="U3509" i="1"/>
  <c r="V3461" i="1"/>
  <c r="U3461" i="1"/>
  <c r="V3421" i="1"/>
  <c r="U3421" i="1"/>
  <c r="V3365" i="1"/>
  <c r="U3365" i="1"/>
  <c r="V3317" i="1"/>
  <c r="U3317" i="1"/>
  <c r="V3269" i="1"/>
  <c r="U3269" i="1"/>
  <c r="V3197" i="1"/>
  <c r="U3197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U4112" i="1"/>
  <c r="U4080" i="1"/>
  <c r="U4048" i="1"/>
  <c r="U4016" i="1"/>
  <c r="U3984" i="1"/>
  <c r="U3920" i="1"/>
  <c r="U3856" i="1"/>
  <c r="U3792" i="1"/>
  <c r="U3665" i="1"/>
  <c r="U3492" i="1"/>
  <c r="U3323" i="1"/>
  <c r="U2811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2993" i="1"/>
  <c r="U2929" i="1"/>
  <c r="U2865" i="1"/>
  <c r="U2801" i="1"/>
  <c r="U2543" i="1"/>
  <c r="U2287" i="1"/>
  <c r="U2031" i="1"/>
  <c r="U1607" i="1"/>
  <c r="U1444" i="1"/>
  <c r="U1207" i="1"/>
  <c r="U776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U2969" i="1"/>
  <c r="U2905" i="1"/>
  <c r="U2841" i="1"/>
  <c r="U2777" i="1"/>
  <c r="U2703" i="1"/>
  <c r="U2447" i="1"/>
  <c r="U2191" i="1"/>
  <c r="U1927" i="1"/>
  <c r="U1388" i="1"/>
  <c r="U1188" i="1"/>
  <c r="U65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U1936" i="1"/>
  <c r="V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U2945" i="1"/>
  <c r="U2881" i="1"/>
  <c r="U2817" i="1"/>
  <c r="U2753" i="1"/>
  <c r="U2607" i="1"/>
  <c r="U2351" i="1"/>
  <c r="U2095" i="1"/>
  <c r="U1735" i="1"/>
  <c r="U1380" i="1"/>
  <c r="U1132" i="1"/>
  <c r="U432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27" i="1"/>
  <c r="U2727" i="1"/>
  <c r="V2719" i="1"/>
  <c r="U2719" i="1"/>
  <c r="V2711" i="1"/>
  <c r="U2711" i="1"/>
  <c r="V2695" i="1"/>
  <c r="U2695" i="1"/>
  <c r="V2687" i="1"/>
  <c r="U2687" i="1"/>
  <c r="V2679" i="1"/>
  <c r="U2679" i="1"/>
  <c r="V2663" i="1"/>
  <c r="U2663" i="1"/>
  <c r="V2655" i="1"/>
  <c r="U2655" i="1"/>
  <c r="V2647" i="1"/>
  <c r="U2647" i="1"/>
  <c r="V2631" i="1"/>
  <c r="U2631" i="1"/>
  <c r="V2623" i="1"/>
  <c r="U2623" i="1"/>
  <c r="V2615" i="1"/>
  <c r="U2615" i="1"/>
  <c r="V2599" i="1"/>
  <c r="U2599" i="1"/>
  <c r="V2591" i="1"/>
  <c r="U2591" i="1"/>
  <c r="V2583" i="1"/>
  <c r="U2583" i="1"/>
  <c r="V2567" i="1"/>
  <c r="U2567" i="1"/>
  <c r="V2559" i="1"/>
  <c r="U2559" i="1"/>
  <c r="V2551" i="1"/>
  <c r="U2551" i="1"/>
  <c r="V2535" i="1"/>
  <c r="U2535" i="1"/>
  <c r="V2527" i="1"/>
  <c r="U2527" i="1"/>
  <c r="V2519" i="1"/>
  <c r="U2519" i="1"/>
  <c r="V2503" i="1"/>
  <c r="U2503" i="1"/>
  <c r="V2495" i="1"/>
  <c r="U2495" i="1"/>
  <c r="V2487" i="1"/>
  <c r="U2487" i="1"/>
  <c r="V2471" i="1"/>
  <c r="U2471" i="1"/>
  <c r="V2463" i="1"/>
  <c r="U2463" i="1"/>
  <c r="V2455" i="1"/>
  <c r="U2455" i="1"/>
  <c r="V2439" i="1"/>
  <c r="U2439" i="1"/>
  <c r="V2431" i="1"/>
  <c r="U2431" i="1"/>
  <c r="V2423" i="1"/>
  <c r="U2423" i="1"/>
  <c r="V2407" i="1"/>
  <c r="U2407" i="1"/>
  <c r="V2399" i="1"/>
  <c r="U2399" i="1"/>
  <c r="V2391" i="1"/>
  <c r="U2391" i="1"/>
  <c r="V2375" i="1"/>
  <c r="U2375" i="1"/>
  <c r="V2367" i="1"/>
  <c r="U2367" i="1"/>
  <c r="V2359" i="1"/>
  <c r="U2359" i="1"/>
  <c r="V2343" i="1"/>
  <c r="U2343" i="1"/>
  <c r="V2335" i="1"/>
  <c r="U2335" i="1"/>
  <c r="V2327" i="1"/>
  <c r="U2327" i="1"/>
  <c r="V2311" i="1"/>
  <c r="U2311" i="1"/>
  <c r="V2303" i="1"/>
  <c r="U2303" i="1"/>
  <c r="V2295" i="1"/>
  <c r="U2295" i="1"/>
  <c r="V2279" i="1"/>
  <c r="U2279" i="1"/>
  <c r="V2271" i="1"/>
  <c r="U2271" i="1"/>
  <c r="V2263" i="1"/>
  <c r="U2263" i="1"/>
  <c r="V2247" i="1"/>
  <c r="U2247" i="1"/>
  <c r="V2239" i="1"/>
  <c r="U2239" i="1"/>
  <c r="V2231" i="1"/>
  <c r="U2231" i="1"/>
  <c r="V2215" i="1"/>
  <c r="U2215" i="1"/>
  <c r="V2207" i="1"/>
  <c r="U2207" i="1"/>
  <c r="V2199" i="1"/>
  <c r="U2199" i="1"/>
  <c r="V2183" i="1"/>
  <c r="U2183" i="1"/>
  <c r="V2175" i="1"/>
  <c r="U2175" i="1"/>
  <c r="V2167" i="1"/>
  <c r="U2167" i="1"/>
  <c r="V2151" i="1"/>
  <c r="U2151" i="1"/>
  <c r="V2143" i="1"/>
  <c r="U2143" i="1"/>
  <c r="V2135" i="1"/>
  <c r="U2135" i="1"/>
  <c r="V2119" i="1"/>
  <c r="U2119" i="1"/>
  <c r="V2111" i="1"/>
  <c r="U2111" i="1"/>
  <c r="V2103" i="1"/>
  <c r="U2103" i="1"/>
  <c r="V2087" i="1"/>
  <c r="U2087" i="1"/>
  <c r="V2079" i="1"/>
  <c r="U2079" i="1"/>
  <c r="V2071" i="1"/>
  <c r="U2071" i="1"/>
  <c r="V2055" i="1"/>
  <c r="U2055" i="1"/>
  <c r="V2047" i="1"/>
  <c r="U2047" i="1"/>
  <c r="V2039" i="1"/>
  <c r="U2039" i="1"/>
  <c r="V2023" i="1"/>
  <c r="U2023" i="1"/>
  <c r="V2015" i="1"/>
  <c r="U2015" i="1"/>
  <c r="V2007" i="1"/>
  <c r="U2007" i="1"/>
  <c r="V1991" i="1"/>
  <c r="U1991" i="1"/>
  <c r="V1983" i="1"/>
  <c r="U1983" i="1"/>
  <c r="V1975" i="1"/>
  <c r="U1975" i="1"/>
  <c r="V1959" i="1"/>
  <c r="U1959" i="1"/>
  <c r="V1951" i="1"/>
  <c r="U1951" i="1"/>
  <c r="V1943" i="1"/>
  <c r="U1943" i="1"/>
  <c r="V1935" i="1"/>
  <c r="U1935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2985" i="1"/>
  <c r="U2921" i="1"/>
  <c r="U2857" i="1"/>
  <c r="U2793" i="1"/>
  <c r="U2511" i="1"/>
  <c r="U2255" i="1"/>
  <c r="U1999" i="1"/>
  <c r="U1543" i="1"/>
  <c r="U309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U3001" i="1"/>
  <c r="U2937" i="1"/>
  <c r="U2873" i="1"/>
  <c r="U2809" i="1"/>
  <c r="U2745" i="1"/>
  <c r="U2575" i="1"/>
  <c r="U2319" i="1"/>
  <c r="U2063" i="1"/>
  <c r="U1671" i="1"/>
  <c r="U1015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U2977" i="1"/>
  <c r="U2913" i="1"/>
  <c r="U2849" i="1"/>
  <c r="U2785" i="1"/>
  <c r="U2735" i="1"/>
  <c r="U2479" i="1"/>
  <c r="U2223" i="1"/>
  <c r="U1967" i="1"/>
  <c r="U1471" i="1"/>
  <c r="U1271" i="1"/>
  <c r="U959" i="1"/>
  <c r="U2953" i="1"/>
  <c r="U2889" i="1"/>
  <c r="U2825" i="1"/>
  <c r="U2761" i="1"/>
  <c r="U2639" i="1"/>
  <c r="U932" i="1"/>
  <c r="J7" i="8"/>
  <c r="K7" i="8"/>
  <c r="I7" i="8"/>
  <c r="I6" i="8"/>
  <c r="J6" i="8"/>
  <c r="K14" i="8"/>
  <c r="I14" i="8"/>
  <c r="J14" i="8"/>
  <c r="K13" i="8"/>
  <c r="I8" i="8"/>
  <c r="K5" i="8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<sst xmlns="http://schemas.openxmlformats.org/spreadsheetml/2006/main" count="33051" uniqueCount="8401">
  <si>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</si>
  <si>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</si>
  <si>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</si>
  <si>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</si>
  <si>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</si>
  <si>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</si>
  <si>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</si>
  <si>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</si>
  <si>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</si>
  <si>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</si>
  <si>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</si>
  <si>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</si>
  <si>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</si>
  <si>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</si>
  <si>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</si>
  <si>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</si>
  <si>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</si>
  <si>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</si>
  <si>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</si>
  <si>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</si>
  <si>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</si>
  <si>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</si>
  <si>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</si>
  <si>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</si>
  <si>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</si>
  <si>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</si>
  <si>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</si>
  <si>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</si>
  <si>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</si>
  <si>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</si>
  <si>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</si>
  <si>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</si>
  <si>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</si>
  <si>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</si>
  <si>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</si>
  <si>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</si>
  <si>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</si>
  <si>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</si>
  <si>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</si>
  <si>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</si>
  <si>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</si>
  <si>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</si>
  <si>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</si>
  <si>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</si>
  <si>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</si>
  <si>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</si>
  <si>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</si>
  <si>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</si>
  <si>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</si>
  <si>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</si>
  <si>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</si>
  <si>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</si>
  <si>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</si>
  <si>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</si>
  <si>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</si>
  <si>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</si>
  <si>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</si>
  <si>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</si>
  <si>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</si>
  <si>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</si>
  <si>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</si>
  <si>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</si>
  <si>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</si>
  <si>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</si>
  <si>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</si>
  <si>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</si>
  <si>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</si>
  <si>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</si>
  <si>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</si>
  <si>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</si>
  <si>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</si>
  <si>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</si>
  <si>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</si>
  <si>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</si>
  <si>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</si>
  <si>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</si>
  <si>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</si>
  <si>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</si>
  <si>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</si>
  <si>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</si>
  <si>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</si>
  <si>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</si>
  <si>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</si>
  <si>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</si>
  <si>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</si>
  <si>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</si>
  <si>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</si>
  <si>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</si>
  <si>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</si>
  <si>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</si>
  <si>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</si>
  <si>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</si>
  <si>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</si>
  <si>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</si>
  <si>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</si>
  <si>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</si>
  <si>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</si>
  <si>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</si>
  <si>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</si>
  <si>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</si>
  <si>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</si>
  <si>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</si>
  <si>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</si>
  <si>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</si>
  <si>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</si>
  <si>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</si>
  <si>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</si>
  <si>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</si>
  <si>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</si>
  <si>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</si>
  <si>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</si>
  <si>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</si>
  <si>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</si>
  <si>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</si>
  <si>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</si>
  <si>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</si>
  <si>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</si>
  <si>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</si>
  <si>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</si>
  <si>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</si>
  <si>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</si>
  <si>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</si>
  <si>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</si>
  <si>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</si>
  <si>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</si>
  <si>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</si>
  <si>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</si>
  <si>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</si>
  <si>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</si>
  <si>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</si>
  <si>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</si>
  <si>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</si>
  <si>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</si>
  <si>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</si>
  <si>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</si>
  <si>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</si>
  <si>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</si>
  <si>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</si>
  <si>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</si>
  <si>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</si>
  <si>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</si>
  <si>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</si>
  <si>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</si>
  <si>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</si>
  <si>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</si>
  <si>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</si>
  <si>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</si>
  <si>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</si>
  <si>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</si>
  <si>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</si>
  <si>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</si>
  <si>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</si>
  <si>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</si>
  <si>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</si>
  <si>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</si>
  <si>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</si>
  <si>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</si>
  <si>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</si>
  <si>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</si>
  <si>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</si>
  <si>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</si>
  <si>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</si>
  <si>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</si>
  <si>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</si>
  <si>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</si>
  <si>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</si>
  <si>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</si>
  <si>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</si>
  <si>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</si>
  <si>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</si>
  <si>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</si>
  <si>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</si>
  <si>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</si>
  <si>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</si>
  <si>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</si>
  <si>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</si>
  <si>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</si>
  <si>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</si>
  <si>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</si>
  <si>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</si>
  <si>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</si>
  <si>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</si>
  <si>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</si>
  <si>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</si>
  <si>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</si>
  <si>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</si>
  <si>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</si>
  <si>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</si>
  <si>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</si>
  <si>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</si>
  <si>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</si>
  <si>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</si>
  <si>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</si>
  <si>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</si>
  <si>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</si>
  <si>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</si>
  <si>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</si>
  <si>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</si>
  <si>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</si>
  <si>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</si>
  <si>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</si>
  <si>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</si>
  <si>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</si>
  <si>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</si>
  <si>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</si>
  <si>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</si>
  <si>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</si>
  <si>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</si>
  <si>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</si>
  <si>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</si>
  <si>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</si>
  <si>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</si>
  <si>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</si>
  <si>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</si>
  <si>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</si>
  <si>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</si>
  <si>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</si>
  <si>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</si>
  <si>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</si>
  <si>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</si>
  <si>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</si>
  <si>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</si>
  <si>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</si>
  <si>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</si>
  <si>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</si>
  <si>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</si>
  <si>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</si>
  <si>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</si>
  <si>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</si>
  <si>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</si>
  <si>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</si>
  <si>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</si>
  <si>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</si>
  <si>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</si>
  <si>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</si>
  <si>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</si>
  <si>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</si>
  <si>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</si>
  <si>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</si>
  <si>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</si>
  <si>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</si>
  <si>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</si>
  <si>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</si>
  <si>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</si>
  <si>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</si>
  <si>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</si>
  <si>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</si>
  <si>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</si>
  <si>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</si>
  <si>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</si>
  <si>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</si>
  <si>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</si>
  <si>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</si>
  <si>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</si>
  <si>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</si>
  <si>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</si>
  <si>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</si>
  <si>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</si>
  <si>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</si>
  <si>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</si>
  <si>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</si>
  <si>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</si>
  <si>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</si>
  <si>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</si>
  <si>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</si>
  <si>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</si>
  <si>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</si>
  <si>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</si>
  <si>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</si>
  <si>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</si>
  <si>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</si>
  <si>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</si>
  <si>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</si>
  <si>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</si>
  <si>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</si>
  <si>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</si>
  <si>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</si>
  <si>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</si>
  <si>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</si>
  <si>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</si>
  <si>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</si>
  <si>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</si>
  <si>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</si>
  <si>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</si>
  <si>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</si>
  <si>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</si>
  <si>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</si>
  <si>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</si>
  <si>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</si>
  <si>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</si>
  <si>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</si>
  <si>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</si>
  <si>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</si>
  <si>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</si>
  <si>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</si>
  <si>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</si>
  <si>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</si>
  <si>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</si>
  <si>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</si>
  <si>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</si>
  <si>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</si>
  <si>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</si>
  <si>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</si>
  <si>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</si>
  <si>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</si>
  <si>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</si>
  <si>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</si>
  <si>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</si>
  <si>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</si>
  <si>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</si>
  <si>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</si>
  <si>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</si>
  <si>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</si>
  <si>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</si>
  <si>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</si>
  <si>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</si>
  <si>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</si>
  <si>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</si>
  <si>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</si>
  <si>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</si>
  <si>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</si>
  <si>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</si>
  <si>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</si>
  <si>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</si>
  <si>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</si>
  <si>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</si>
  <si>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</si>
  <si>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</si>
  <si>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</si>
  <si>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</si>
  <si>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</si>
  <si>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</si>
  <si>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</si>
  <si>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</si>
  <si>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</si>
  <si>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</si>
  <si>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</si>
  <si>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</si>
  <si>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</si>
  <si>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</si>
  <si>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</si>
  <si>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</si>
  <si>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</si>
  <si>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</si>
  <si>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</si>
  <si>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</si>
  <si>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</si>
  <si>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</si>
  <si>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</si>
  <si>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</si>
  <si>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</si>
  <si>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</si>
  <si>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</si>
  <si>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</si>
  <si>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</si>
  <si>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</si>
  <si>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</si>
  <si>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</si>
  <si>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</si>
  <si>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</si>
  <si>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</si>
  <si>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</si>
  <si>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</si>
  <si>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</si>
  <si>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</si>
  <si>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</si>
  <si>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</si>
  <si>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</si>
  <si>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</si>
  <si>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</si>
  <si>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</si>
  <si>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</si>
  <si>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</si>
  <si>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</si>
  <si>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</si>
  <si>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</si>
  <si>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</si>
  <si>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</si>
  <si>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</si>
  <si>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</si>
  <si>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</si>
  <si>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</si>
  <si>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</si>
  <si>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</si>
  <si>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</si>
  <si>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</si>
  <si>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</si>
  <si>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</si>
  <si>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</si>
  <si>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</si>
  <si>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</si>
  <si>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</si>
  <si>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</si>
  <si>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</si>
  <si>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</si>
  <si>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</si>
  <si>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</si>
  <si>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</si>
  <si>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</si>
  <si>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</si>
  <si>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</si>
  <si>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</si>
  <si>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</si>
  <si>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</si>
  <si>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</si>
  <si>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</si>
  <si>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</si>
  <si>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</si>
  <si>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</si>
  <si>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</si>
  <si>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</si>
  <si>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</si>
  <si>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</si>
  <si>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</si>
  <si>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</si>
  <si>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</si>
  <si>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</si>
  <si>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</si>
  <si>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</si>
  <si>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</si>
  <si>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</si>
  <si>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</si>
  <si>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</si>
  <si>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</si>
  <si>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</si>
  <si>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</si>
  <si>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</si>
  <si>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</si>
  <si>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</si>
  <si>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</si>
  <si>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</si>
  <si>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</si>
  <si>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</si>
  <si>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</si>
  <si>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</si>
  <si>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</si>
  <si>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</si>
  <si>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</si>
  <si>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</si>
  <si>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</si>
  <si>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</si>
  <si>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</si>
  <si>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</si>
  <si>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</si>
  <si>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</si>
  <si>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</si>
  <si>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</si>
  <si>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</si>
  <si>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</si>
  <si>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</si>
  <si>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</si>
  <si>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</si>
  <si>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</si>
  <si>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</si>
  <si>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</si>
  <si>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</si>
  <si>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</si>
  <si>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</si>
  <si>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</si>
  <si>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</si>
  <si>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</si>
  <si>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</si>
  <si>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</si>
  <si>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</si>
  <si>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</si>
  <si>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</si>
  <si>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</si>
  <si>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</si>
  <si>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</si>
  <si>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</si>
  <si>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</si>
  <si>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</si>
  <si>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</si>
  <si>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</si>
  <si>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</si>
  <si>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</si>
  <si>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</si>
  <si>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</si>
  <si>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</si>
  <si>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</si>
  <si>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</si>
  <si>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</si>
  <si>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</si>
  <si>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</si>
  <si>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</si>
  <si>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</si>
  <si>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</si>
  <si>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</si>
  <si>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</si>
  <si>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</si>
  <si>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</si>
  <si>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</si>
  <si>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</si>
  <si>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</si>
  <si>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</si>
  <si>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</si>
  <si>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</si>
  <si>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</si>
  <si>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</si>
  <si>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</si>
  <si>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</si>
  <si>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</si>
  <si>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</si>
  <si>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</si>
  <si>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</si>
  <si>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</si>
  <si>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</si>
  <si>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</si>
  <si>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</si>
  <si>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</si>
  <si>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</si>
  <si>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</si>
  <si>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</si>
  <si>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</si>
  <si>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</si>
  <si>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</si>
  <si>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</si>
  <si>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</si>
  <si>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</si>
  <si>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</si>
  <si>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</si>
  <si>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</si>
  <si>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</si>
  <si>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</si>
  <si>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</si>
  <si>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</si>
  <si>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</si>
  <si>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</si>
  <si>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</si>
  <si>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</si>
  <si>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</si>
  <si>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</si>
  <si>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</si>
  <si>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</si>
  <si>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</si>
  <si>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</si>
  <si>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</si>
  <si>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</si>
  <si>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</si>
  <si>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</si>
  <si>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</si>
  <si>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</si>
  <si>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</si>
  <si>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</si>
  <si>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</si>
  <si>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</si>
  <si>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</si>
  <si>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</si>
  <si>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</si>
  <si>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</si>
  <si>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</si>
  <si>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</si>
  <si>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</si>
  <si>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</si>
  <si>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</si>
  <si>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</si>
  <si>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</si>
  <si>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</si>
  <si>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</si>
  <si>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</si>
  <si>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</si>
  <si>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</si>
  <si>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</si>
  <si>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</si>
  <si>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</si>
  <si>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</si>
  <si>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</si>
  <si>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</si>
  <si>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</si>
  <si>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</si>
  <si>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</si>
  <si>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</si>
  <si>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</si>
  <si>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</si>
  <si>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</si>
  <si>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</si>
  <si>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</si>
  <si>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</si>
  <si>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</si>
  <si>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</si>
  <si>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</si>
  <si>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</si>
  <si>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</si>
  <si>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</si>
  <si>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</si>
  <si>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</si>
  <si>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</si>
  <si>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</si>
  <si>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</si>
  <si>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</si>
  <si>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</si>
  <si>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</si>
  <si>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</si>
  <si>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</si>
  <si>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</si>
  <si>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</si>
  <si>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</si>
  <si>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</si>
  <si>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</si>
  <si>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</si>
  <si>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</si>
  <si>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</si>
  <si>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</si>
  <si>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</si>
  <si>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</si>
  <si>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</si>
  <si>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</si>
  <si>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</si>
  <si>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</si>
  <si>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</si>
  <si>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</si>
  <si>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</si>
  <si>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</si>
  <si>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</si>
  <si>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</si>
  <si>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</si>
  <si>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</si>
  <si>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</si>
  <si>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</si>
  <si>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</si>
  <si>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</si>
  <si>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</si>
  <si>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</si>
  <si>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</si>
  <si>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</si>
  <si>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</si>
  <si>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</si>
  <si>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</si>
  <si>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</si>
  <si>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</si>
  <si>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</si>
  <si>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</si>
  <si>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</si>
  <si>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</si>
  <si>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</si>
  <si>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</si>
  <si>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</si>
  <si>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</si>
  <si>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</si>
  <si>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</si>
  <si>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</si>
  <si>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</si>
  <si>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</si>
  <si>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</si>
  <si>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</si>
  <si>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</si>
  <si>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</si>
  <si>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</si>
  <si>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</si>
  <si>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</si>
  <si>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</si>
  <si>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</si>
  <si>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</si>
  <si>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</si>
  <si>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</si>
  <si>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</si>
  <si>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</si>
  <si>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</si>
  <si>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</si>
  <si>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</si>
  <si>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</si>
  <si>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</si>
  <si>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</si>
  <si>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</si>
  <si>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</si>
  <si>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</si>
  <si>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</si>
  <si>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</si>
  <si>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</si>
  <si>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</si>
  <si>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</si>
  <si>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</si>
  <si>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</si>
  <si>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</si>
  <si>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</si>
  <si>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</si>
  <si>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</si>
  <si>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</si>
  <si>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</si>
  <si>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</si>
  <si>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</si>
  <si>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</si>
  <si>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</si>
  <si>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</si>
  <si>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</si>
  <si>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</si>
  <si>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</si>
  <si>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</si>
  <si>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</si>
  <si>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</si>
  <si>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</si>
  <si>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</si>
  <si>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</si>
  <si>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</si>
  <si>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</si>
  <si>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</si>
  <si>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</si>
  <si>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</si>
  <si>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</si>
  <si>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</si>
  <si>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</si>
  <si>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</si>
  <si>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</si>
  <si>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</si>
  <si>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</si>
  <si>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</si>
  <si>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</si>
  <si>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</si>
  <si>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</si>
  <si>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</si>
  <si>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</si>
  <si>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</si>
  <si>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</si>
  <si>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</si>
  <si>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</si>
  <si>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</si>
  <si>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</si>
  <si>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</si>
  <si>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</si>
  <si>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</si>
  <si>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</si>
  <si>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</si>
  <si>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</si>
  <si>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</si>
  <si>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</si>
  <si>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</si>
  <si>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</si>
  <si>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</si>
  <si>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</si>
  <si>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</si>
  <si>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</si>
  <si>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</si>
  <si>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</si>
  <si>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</si>
  <si>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</si>
  <si>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</si>
  <si>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</si>
  <si>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</si>
  <si>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</si>
  <si>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</si>
  <si>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</si>
  <si>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</si>
  <si>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</si>
  <si>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</si>
  <si>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</si>
  <si>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</si>
  <si>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</si>
  <si>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</si>
  <si>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</si>
  <si>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</si>
  <si>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</si>
  <si>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</si>
  <si>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</si>
  <si>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</si>
  <si>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</si>
  <si>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</si>
  <si>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</si>
  <si>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</si>
  <si>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</si>
  <si>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</si>
  <si>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</si>
  <si>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</si>
  <si>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</si>
  <si>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</si>
  <si>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</si>
  <si>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</si>
  <si>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</si>
  <si>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</si>
  <si>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</si>
  <si>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</si>
  <si>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</si>
  <si>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</si>
  <si>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</si>
  <si>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</si>
  <si>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</si>
  <si>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</si>
  <si>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</si>
  <si>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</si>
  <si>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</si>
  <si>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</si>
  <si>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</si>
  <si>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</si>
  <si>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</si>
  <si>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</si>
  <si>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</si>
  <si>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</si>
  <si>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</si>
  <si>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</si>
  <si>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</si>
  <si>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</si>
  <si>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</si>
  <si>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</si>
  <si>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</si>
  <si>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</si>
  <si>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</si>
  <si>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</si>
  <si>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</si>
  <si>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</si>
  <si>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</si>
  <si>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</si>
  <si>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</si>
  <si>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</si>
  <si>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</si>
  <si>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</si>
  <si>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</si>
  <si>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</si>
  <si>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</si>
  <si>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</si>
  <si>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</si>
  <si>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</si>
  <si>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</si>
  <si>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</si>
  <si>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</si>
  <si>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</si>
  <si>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</si>
  <si>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</si>
  <si>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</si>
  <si>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</si>
  <si>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</si>
  <si>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</si>
  <si>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</si>
  <si>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</si>
  <si>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</si>
  <si>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</si>
  <si>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</si>
  <si>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</si>
  <si>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</si>
  <si>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</si>
  <si>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</si>
  <si>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</si>
  <si>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</si>
  <si>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</si>
  <si>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</si>
  <si>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</si>
  <si>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</si>
  <si>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</si>
  <si>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</si>
  <si>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</si>
  <si>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</si>
  <si>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</si>
  <si>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</si>
  <si>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</si>
  <si>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</si>
  <si>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</si>
  <si>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</si>
  <si>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</si>
  <si>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</si>
  <si>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</si>
  <si>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</si>
  <si>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</si>
  <si>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</si>
  <si>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</si>
  <si>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</si>
  <si>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</si>
  <si>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</si>
  <si>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</si>
  <si>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</si>
  <si>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</si>
  <si>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</si>
  <si>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</si>
  <si>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</si>
  <si>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</si>
  <si>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</si>
  <si>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</si>
  <si>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</si>
  <si>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</si>
  <si>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</si>
  <si>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</si>
  <si>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</si>
  <si>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</si>
  <si>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</si>
  <si>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</si>
  <si>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</si>
  <si>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</si>
  <si>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</si>
  <si>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</si>
  <si>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</si>
  <si>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</si>
  <si>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</si>
  <si>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</si>
  <si>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</si>
  <si>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</si>
  <si>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</si>
  <si>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</si>
  <si>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</si>
  <si>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</si>
  <si>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</si>
  <si>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</si>
  <si>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</si>
  <si>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</si>
  <si>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</si>
  <si>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</si>
  <si>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</si>
  <si>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</si>
  <si>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</si>
  <si>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</si>
  <si>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</si>
  <si>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</si>
  <si>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</si>
  <si>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</si>
  <si>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</si>
  <si>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</si>
  <si>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</si>
  <si>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</si>
  <si>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</si>
  <si>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</si>
  <si>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</si>
  <si>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</si>
  <si>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</si>
  <si>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</si>
  <si>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</si>
  <si>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</si>
  <si>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</si>
  <si>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</si>
  <si>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</si>
  <si>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</si>
  <si>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</si>
  <si>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</si>
  <si>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</si>
  <si>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</si>
  <si>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</si>
  <si>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</si>
  <si>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</si>
  <si>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</si>
  <si>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</si>
  <si>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</si>
  <si>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</si>
  <si>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</si>
  <si>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</si>
  <si>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</si>
  <si>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</si>
  <si>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</si>
  <si>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</si>
  <si>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</si>
  <si>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</si>
  <si>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</si>
  <si>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</si>
  <si>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</si>
  <si>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</si>
  <si>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</si>
  <si>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</si>
  <si>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</si>
  <si>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</si>
  <si>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</si>
  <si>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</si>
  <si>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</si>
  <si>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</si>
  <si>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</si>
  <si>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</si>
  <si>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</si>
  <si>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</si>
  <si>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</si>
  <si>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</si>
  <si>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</si>
  <si>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</si>
  <si>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</si>
  <si>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</si>
  <si>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</si>
  <si>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</si>
  <si>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</si>
  <si>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</si>
  <si>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</si>
  <si>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</si>
  <si>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</si>
  <si>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</si>
  <si>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</si>
  <si>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</si>
  <si>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</si>
  <si>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</si>
  <si>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</si>
  <si>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</si>
  <si>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</si>
  <si>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</si>
  <si>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</si>
  <si>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</si>
  <si>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</si>
  <si>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</si>
  <si>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</si>
  <si>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</si>
  <si>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</si>
  <si>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</si>
  <si>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</si>
  <si>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</si>
  <si>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</si>
  <si>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</si>
  <si>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</si>
  <si>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</si>
  <si>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</si>
  <si>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</si>
  <si>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</si>
  <si>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</si>
  <si>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</si>
  <si>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</si>
  <si>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</si>
  <si>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</si>
  <si>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</si>
  <si>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</si>
  <si>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</si>
  <si>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</si>
  <si>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</si>
  <si>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</si>
  <si>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</si>
  <si>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</si>
  <si>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</si>
  <si>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</si>
  <si>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</si>
  <si>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</si>
  <si>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</si>
  <si>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</si>
  <si>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</si>
  <si>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</si>
  <si>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</si>
  <si>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</si>
  <si>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</si>
  <si>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</si>
  <si>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</si>
  <si>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</si>
  <si>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</si>
  <si>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</si>
  <si>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</si>
  <si>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</si>
  <si>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</si>
  <si>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</si>
  <si>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</si>
  <si>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</si>
  <si>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</si>
  <si>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</si>
  <si>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</si>
  <si>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</si>
  <si>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</si>
  <si>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</si>
  <si>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</si>
  <si>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</si>
  <si>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</si>
  <si>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</si>
  <si>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</si>
  <si>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</si>
  <si>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</si>
  <si>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</si>
  <si>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</si>
  <si>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</si>
  <si>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</si>
  <si>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</si>
  <si>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</si>
  <si>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</si>
  <si>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</si>
  <si>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</si>
  <si>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</si>
  <si>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</si>
  <si>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</si>
  <si>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</si>
  <si>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</si>
  <si>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</si>
  <si>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</si>
  <si>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</si>
  <si>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</si>
  <si>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</si>
  <si>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</si>
  <si>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</si>
  <si>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</si>
  <si>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</si>
  <si>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</si>
  <si>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</si>
  <si>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</si>
  <si>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</si>
  <si>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</si>
  <si>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</si>
  <si>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</si>
  <si>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</si>
  <si>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</si>
  <si>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</si>
  <si>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</si>
  <si>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</si>
  <si>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</si>
  <si>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</si>
  <si>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</si>
  <si>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</si>
  <si>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</si>
  <si>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</si>
  <si>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</si>
  <si>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</si>
  <si>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</si>
  <si>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</si>
  <si>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</si>
  <si>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</si>
  <si>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</si>
  <si>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</si>
  <si>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</si>
  <si>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</si>
  <si>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</si>
  <si>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</si>
  <si>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</si>
  <si>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</si>
  <si>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</si>
  <si>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</si>
  <si>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</si>
  <si>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</si>
  <si>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</si>
  <si>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</si>
  <si>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</si>
  <si>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</si>
  <si>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</si>
  <si>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</si>
  <si>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</si>
  <si>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</si>
  <si>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</si>
  <si>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</si>
  <si>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</si>
  <si>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</si>
  <si>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</si>
  <si>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</si>
  <si>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</si>
  <si>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</si>
  <si>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</si>
  <si>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</si>
  <si>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</si>
  <si>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</si>
  <si>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</si>
  <si>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</si>
  <si>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</si>
  <si>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</si>
  <si>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</si>
  <si>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</si>
  <si>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</si>
  <si>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</si>
  <si>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</si>
  <si>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</si>
  <si>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</si>
  <si>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</si>
  <si>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</si>
  <si>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</si>
  <si>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</si>
  <si>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</si>
  <si>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</si>
  <si>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</si>
  <si>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</si>
  <si>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</si>
  <si>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</si>
  <si>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</si>
  <si>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</si>
  <si>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</si>
  <si>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</si>
  <si>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</si>
  <si>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</si>
  <si>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</si>
  <si>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</si>
  <si>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</si>
  <si>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</si>
  <si>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</si>
  <si>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</si>
  <si>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</si>
  <si>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</si>
  <si>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</si>
  <si>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</si>
  <si>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</si>
  <si>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</si>
  <si>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</si>
  <si>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</si>
  <si>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</si>
  <si>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</si>
  <si>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</si>
  <si>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</si>
  <si>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</si>
  <si>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</si>
  <si>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</si>
  <si>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</si>
  <si>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</si>
  <si>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</si>
  <si>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</si>
  <si>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</si>
  <si>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</si>
  <si>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</si>
  <si>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</si>
  <si>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</si>
  <si>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</si>
  <si>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</si>
  <si>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</si>
  <si>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</si>
  <si>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</si>
  <si>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</si>
  <si>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</si>
  <si>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</si>
  <si>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</si>
  <si>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</si>
  <si>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</si>
  <si>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</si>
  <si>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</si>
  <si>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</si>
  <si>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</si>
  <si>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</si>
  <si>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</si>
  <si>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</si>
  <si>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</si>
  <si>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</si>
  <si>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</si>
  <si>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</si>
  <si>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</si>
  <si>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</si>
  <si>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</si>
  <si>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</si>
  <si>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</si>
  <si>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</si>
  <si>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</si>
  <si>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</si>
  <si>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</si>
  <si>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</si>
  <si>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</si>
  <si>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</si>
  <si>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</si>
  <si>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</si>
  <si>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</si>
  <si>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</si>
  <si>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</si>
  <si>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</si>
  <si>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</si>
  <si>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</si>
  <si>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</si>
  <si>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</si>
  <si>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</si>
  <si>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</si>
  <si>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</si>
  <si>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</si>
  <si>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</si>
  <si>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</si>
  <si>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</si>
  <si>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</si>
  <si>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</si>
  <si>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</si>
  <si>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</si>
  <si>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</si>
  <si>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</si>
  <si>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</si>
  <si>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</si>
  <si>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</si>
  <si>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</si>
  <si>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</si>
  <si>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</si>
  <si>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</si>
  <si>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</si>
  <si>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</si>
  <si>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</si>
  <si>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</si>
  <si>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</si>
  <si>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</si>
  <si>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</si>
  <si>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</si>
  <si>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</si>
  <si>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</si>
  <si>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</si>
  <si>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</si>
  <si>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</si>
  <si>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</si>
  <si>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</si>
  <si>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</si>
  <si>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</si>
  <si>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</si>
  <si>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</si>
  <si>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</si>
  <si>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</si>
  <si>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</si>
  <si>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</si>
  <si>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</si>
  <si>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</si>
  <si>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</si>
  <si>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</si>
  <si>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</si>
  <si>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</si>
  <si>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</si>
  <si>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</si>
  <si>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</si>
  <si>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</si>
  <si>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</si>
  <si>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</si>
  <si>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</si>
  <si>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</si>
  <si>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</si>
  <si>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</si>
  <si>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</si>
  <si>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</si>
  <si>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</si>
  <si>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</si>
  <si>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</si>
  <si>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</si>
  <si>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</si>
  <si>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</si>
  <si>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</si>
  <si>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</si>
  <si>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</si>
  <si>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</si>
  <si>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</si>
  <si>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</si>
  <si>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</si>
  <si>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</si>
  <si>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</si>
  <si>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</si>
  <si>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</si>
  <si>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</si>
  <si>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</si>
  <si>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</si>
  <si>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</si>
  <si>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</si>
  <si>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</si>
  <si>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</si>
  <si>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</si>
  <si>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</si>
  <si>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</si>
  <si>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</si>
  <si>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</si>
  <si>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</si>
  <si>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</si>
  <si>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</si>
  <si>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</si>
  <si>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</si>
  <si>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</si>
  <si>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</si>
  <si>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</si>
  <si>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</si>
  <si>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</si>
  <si>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</si>
  <si>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</si>
  <si>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</si>
  <si>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</si>
  <si>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</si>
  <si>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</si>
  <si>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</si>
  <si>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</si>
  <si>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</si>
  <si>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</si>
  <si>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</si>
  <si>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</si>
  <si>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</si>
  <si>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</si>
  <si>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</si>
  <si>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</si>
  <si>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</si>
  <si>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</si>
  <si>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</si>
  <si>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</si>
  <si>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</si>
  <si>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</si>
  <si>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</si>
  <si>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</si>
  <si>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</si>
  <si>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</si>
  <si>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</si>
  <si>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</si>
  <si>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</si>
  <si>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</si>
  <si>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</si>
  <si>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</si>
  <si>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</si>
  <si>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</si>
  <si>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</si>
  <si>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</si>
  <si>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</si>
  <si>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</si>
  <si>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</si>
  <si>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</si>
  <si>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</si>
  <si>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</si>
  <si>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</si>
  <si>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</si>
  <si>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</si>
  <si>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</si>
  <si>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</si>
  <si>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</si>
  <si>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</si>
  <si>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</si>
  <si>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</si>
  <si>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</si>
  <si>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</si>
  <si>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</si>
  <si>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</si>
  <si>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</si>
  <si>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</si>
  <si>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</si>
  <si>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</si>
  <si>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</si>
  <si>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</si>
  <si>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</si>
  <si>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</si>
  <si>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</si>
  <si>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</si>
  <si>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</si>
  <si>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</si>
  <si>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</si>
  <si>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</si>
  <si>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</si>
  <si>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</si>
  <si>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</si>
  <si>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</si>
  <si>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</si>
  <si>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</si>
  <si>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</si>
  <si>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</si>
  <si>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</si>
  <si>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</si>
  <si>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</si>
  <si>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</si>
  <si>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</si>
  <si>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</si>
  <si>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</si>
  <si>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</si>
  <si>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</si>
  <si>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</si>
  <si>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</si>
  <si>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</si>
  <si>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</si>
  <si>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</si>
  <si>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</si>
  <si>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</si>
  <si>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</si>
  <si>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</si>
  <si>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</si>
  <si>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</si>
  <si>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</si>
  <si>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</si>
  <si>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</si>
  <si>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</si>
  <si>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</si>
  <si>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</si>
  <si>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</si>
  <si>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</si>
  <si>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</si>
  <si>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</si>
  <si>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</si>
  <si>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</si>
  <si>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</si>
  <si>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</si>
  <si>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</si>
  <si>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</si>
  <si>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</si>
  <si>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</si>
  <si>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</si>
  <si>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</si>
  <si>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</si>
  <si>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</si>
  <si>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</si>
  <si>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</si>
  <si>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</si>
  <si>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</si>
  <si>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</si>
  <si>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</si>
  <si>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</si>
  <si>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</si>
  <si>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</si>
  <si>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</si>
  <si>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</si>
  <si>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</si>
  <si>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</si>
  <si>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</si>
  <si>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</si>
  <si>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</si>
  <si>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</si>
  <si>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</si>
  <si>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</si>
  <si>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</si>
  <si>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</si>
  <si>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</si>
  <si>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</si>
  <si>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</si>
  <si>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</si>
  <si>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</si>
  <si>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</si>
  <si>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</si>
  <si>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</si>
  <si>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</si>
  <si>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</si>
  <si>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</si>
  <si>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</si>
  <si>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</si>
  <si>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</si>
  <si>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</si>
  <si>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</si>
  <si>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</si>
  <si>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</si>
  <si>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</si>
  <si>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</si>
  <si>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</si>
  <si>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</si>
  <si>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</si>
  <si>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</si>
  <si>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</si>
  <si>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</si>
  <si>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</si>
  <si>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</si>
  <si>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</si>
  <si>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</si>
  <si>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</si>
  <si>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</si>
  <si>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</si>
  <si>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</si>
  <si>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</si>
  <si>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</si>
  <si>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</si>
  <si>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</si>
  <si>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</si>
  <si>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</si>
  <si>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</si>
  <si>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</si>
  <si>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</si>
  <si>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</si>
  <si>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</si>
  <si>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</si>
  <si>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</si>
  <si>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</si>
  <si>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</si>
  <si>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</si>
  <si>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</si>
  <si>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</si>
  <si>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</si>
  <si>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</si>
  <si>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</si>
  <si>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</si>
  <si>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</si>
  <si>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</si>
  <si>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</si>
  <si>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</si>
  <si>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</si>
  <si>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</si>
  <si>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</si>
  <si>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</si>
  <si>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</si>
  <si>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</si>
  <si>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</si>
  <si>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</si>
  <si>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</si>
  <si>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</si>
  <si>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</si>
  <si>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</si>
  <si>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</si>
  <si>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</si>
  <si>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</si>
  <si>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</si>
  <si>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</si>
  <si>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</si>
  <si>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</si>
  <si>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</si>
  <si>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</si>
  <si>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</si>
  <si>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</si>
  <si>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</si>
  <si>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</si>
  <si>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</si>
  <si>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</si>
  <si>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</si>
  <si>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</si>
  <si>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</si>
  <si>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</si>
  <si>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</si>
  <si>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</si>
  <si>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</si>
  <si>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</si>
  <si>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</si>
  <si>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</si>
  <si>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</si>
  <si>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</si>
  <si>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</si>
  <si>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</si>
  <si>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</si>
  <si>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</si>
  <si>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</si>
  <si>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</si>
  <si>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</si>
  <si>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</si>
  <si>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</si>
  <si>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</si>
  <si>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</si>
  <si>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</si>
  <si>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</si>
  <si>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</si>
  <si>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</si>
  <si>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</si>
  <si>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</si>
  <si>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</si>
  <si>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</si>
  <si>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</si>
  <si>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</si>
  <si>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</si>
  <si>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</si>
  <si>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</si>
  <si>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</si>
  <si>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</si>
  <si>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</si>
  <si>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</si>
  <si>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</si>
  <si>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</si>
  <si>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</si>
  <si>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</si>
  <si>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</si>
  <si>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</si>
  <si>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</si>
  <si>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</si>
  <si>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</si>
  <si>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</si>
  <si>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</si>
  <si>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</si>
  <si>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</si>
  <si>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</si>
  <si>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</si>
  <si>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</si>
  <si>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</si>
  <si>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</si>
  <si>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</si>
  <si>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</si>
  <si>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</si>
  <si>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</si>
  <si>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</si>
  <si>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</si>
  <si>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</si>
  <si>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</si>
  <si>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</si>
  <si>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</si>
  <si>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</si>
  <si>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</si>
  <si>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</si>
  <si>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</si>
  <si>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</si>
  <si>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</si>
  <si>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</si>
  <si>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</si>
  <si>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</si>
  <si>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</si>
  <si>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</si>
  <si>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</si>
  <si>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</si>
  <si>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</si>
  <si>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</si>
  <si>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</si>
  <si>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</si>
  <si>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</si>
  <si>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</si>
  <si>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</si>
  <si>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</si>
  <si>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</si>
  <si>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</si>
  <si>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</si>
  <si>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</si>
  <si>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</si>
  <si>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</si>
  <si>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</si>
  <si>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</si>
  <si>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</si>
  <si>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</si>
  <si>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</si>
  <si>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</si>
  <si>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</si>
  <si>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</si>
  <si>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</si>
  <si>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</si>
  <si>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</si>
  <si>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</si>
  <si>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</si>
  <si>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</si>
  <si>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</si>
  <si>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</si>
  <si>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</si>
  <si>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</si>
  <si>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</si>
  <si>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</si>
  <si>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</si>
  <si>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</si>
  <si>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</si>
  <si>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</si>
  <si>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</si>
  <si>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</si>
  <si>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</si>
  <si>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</si>
  <si>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</si>
  <si>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</si>
  <si>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</si>
  <si>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</si>
  <si>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</si>
  <si>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</si>
  <si>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</si>
  <si>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</si>
  <si>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</si>
  <si>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</si>
  <si>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</si>
  <si>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</si>
  <si>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</si>
  <si>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</si>
  <si>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</si>
  <si>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</si>
  <si>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</si>
  <si>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</si>
  <si>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</si>
  <si>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</si>
  <si>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</si>
  <si>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</si>
  <si>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</si>
  <si>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</si>
  <si>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</si>
  <si>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</si>
  <si>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</si>
  <si>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</si>
  <si>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</si>
  <si>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</si>
  <si>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</si>
  <si>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</si>
  <si>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</si>
  <si>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</si>
  <si>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</si>
  <si>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</si>
  <si>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</si>
  <si>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</si>
  <si>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</si>
  <si>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</si>
  <si>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</si>
  <si>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</si>
  <si>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</si>
  <si>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</si>
  <si>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</si>
  <si>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</si>
  <si>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</si>
  <si>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</si>
  <si>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</si>
  <si>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</si>
  <si>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</si>
  <si>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</si>
  <si>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</si>
  <si>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</si>
  <si>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</si>
  <si>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</si>
  <si>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</si>
  <si>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</si>
  <si>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</si>
  <si>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</si>
  <si>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</si>
  <si>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</si>
  <si>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</si>
  <si>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</si>
  <si>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</si>
  <si>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</si>
  <si>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</si>
  <si>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</si>
  <si>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</si>
  <si>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</si>
  <si>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</si>
  <si>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</si>
  <si>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</si>
  <si>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</si>
  <si>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</si>
  <si>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</si>
  <si>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</si>
  <si>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</si>
  <si>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</si>
  <si>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</si>
  <si>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</si>
  <si>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</si>
  <si>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</si>
  <si>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</si>
  <si>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</si>
  <si>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</si>
  <si>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</si>
  <si>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</si>
  <si>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</si>
  <si>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</si>
  <si>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</si>
  <si>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</si>
  <si>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</si>
  <si>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</si>
  <si>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</si>
  <si>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</si>
  <si>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</si>
  <si>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</si>
  <si>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</si>
  <si>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</si>
  <si>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</si>
  <si>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</si>
  <si>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</si>
  <si>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</si>
  <si>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</si>
  <si>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</si>
  <si>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</si>
  <si>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</si>
  <si>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</si>
  <si>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</si>
  <si>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</si>
  <si>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</si>
  <si>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</si>
  <si>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</si>
  <si>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</si>
  <si>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</si>
  <si>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</si>
  <si>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</si>
  <si>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</si>
  <si>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</si>
  <si>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</si>
  <si>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</si>
  <si>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</si>
  <si>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</si>
  <si>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</si>
  <si>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</si>
  <si>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</si>
  <si>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</si>
  <si>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</si>
  <si>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</si>
  <si>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</si>
  <si>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</si>
  <si>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</si>
  <si>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</si>
  <si>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</si>
  <si>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</si>
  <si>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</si>
  <si>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</si>
  <si>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</si>
  <si>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</si>
  <si>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</si>
  <si>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</si>
  <si>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</si>
  <si>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</si>
  <si>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</si>
  <si>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</si>
  <si>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</si>
  <si>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</si>
  <si>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</si>
  <si>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</si>
  <si>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</si>
  <si>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</si>
  <si>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</si>
  <si>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</si>
  <si>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</si>
  <si>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</si>
  <si>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</si>
  <si>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</si>
  <si>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</si>
  <si>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</si>
  <si>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</si>
  <si>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</si>
  <si>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</si>
  <si>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</si>
  <si>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</si>
  <si>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</si>
  <si>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</si>
  <si>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</si>
  <si>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</si>
  <si>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</si>
  <si>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</si>
  <si>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</si>
  <si>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</si>
  <si>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</si>
  <si>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</si>
  <si>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</si>
  <si>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</si>
  <si>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</si>
  <si>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</si>
  <si>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</si>
  <si>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</si>
  <si>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</si>
  <si>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</si>
  <si>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</si>
  <si>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</si>
  <si>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</si>
  <si>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</si>
  <si>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</si>
  <si>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</si>
  <si>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</si>
  <si>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</si>
  <si>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</si>
  <si>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</si>
  <si>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</si>
  <si>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</si>
  <si>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</si>
  <si>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</si>
  <si>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</si>
  <si>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</si>
  <si>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</si>
  <si>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</si>
  <si>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</si>
  <si>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</si>
  <si>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</si>
  <si>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</si>
  <si>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</si>
  <si>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</si>
  <si>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</si>
  <si>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</si>
  <si>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</si>
  <si>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</si>
  <si>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</si>
  <si>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</si>
  <si>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</si>
  <si>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</si>
  <si>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</si>
  <si>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</si>
  <si>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</si>
  <si>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</si>
  <si>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</si>
  <si>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</si>
  <si>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</si>
  <si>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</si>
  <si>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</si>
  <si>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</si>
  <si>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</si>
  <si>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</si>
  <si>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</si>
  <si>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</si>
  <si>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</si>
  <si>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</si>
  <si>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</si>
  <si>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</si>
  <si>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</si>
  <si>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</si>
  <si>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</si>
  <si>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</si>
  <si>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</si>
  <si>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</si>
  <si>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</si>
  <si>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</si>
  <si>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</si>
  <si>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</si>
  <si>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</si>
  <si>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</si>
  <si>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</si>
  <si>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</si>
  <si>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</si>
  <si>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</si>
  <si>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</si>
  <si>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</si>
  <si>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</si>
  <si>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</si>
  <si>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</si>
  <si>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</si>
  <si>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</si>
  <si>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</si>
  <si>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</si>
  <si>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</si>
  <si>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</si>
  <si>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</si>
  <si>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</si>
  <si>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</si>
  <si>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</si>
  <si>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</si>
  <si>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</si>
  <si>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</si>
  <si>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</si>
  <si>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</si>
  <si>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</si>
  <si>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</si>
  <si>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</si>
  <si>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</si>
  <si>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</si>
  <si>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</si>
  <si>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</si>
  <si>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</si>
  <si>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</si>
  <si>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</si>
  <si>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</si>
  <si>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</si>
  <si>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</si>
  <si>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</si>
  <si>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</si>
  <si>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</si>
  <si>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</si>
  <si>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</si>
  <si>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</si>
  <si>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</si>
  <si>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</si>
  <si>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</si>
  <si>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</si>
  <si>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</si>
  <si>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</si>
  <si>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</si>
  <si>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</si>
  <si>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</si>
  <si>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</si>
  <si>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</si>
  <si>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</si>
  <si>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</si>
  <si>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</si>
  <si>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</si>
  <si>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</si>
  <si>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</si>
  <si>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</si>
  <si>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</si>
  <si>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</si>
  <si>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</si>
  <si>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</si>
  <si>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</si>
  <si>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</si>
  <si>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</si>
  <si>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</si>
  <si>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</si>
  <si>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</si>
  <si>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</si>
  <si>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</si>
  <si>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</si>
  <si>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</si>
  <si>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</si>
  <si>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</si>
  <si>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</si>
  <si>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</si>
  <si>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</si>
  <si>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</si>
  <si>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</si>
  <si>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</si>
  <si>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</si>
  <si>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</si>
  <si>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</si>
  <si>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</si>
  <si>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</si>
  <si>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</si>
  <si>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</si>
  <si>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</si>
  <si>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</si>
  <si>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</si>
  <si>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</si>
  <si>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</si>
  <si>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</si>
  <si>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</si>
  <si>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</si>
  <si>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</si>
  <si>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</si>
  <si>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</si>
  <si>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</si>
  <si>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</si>
  <si>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</si>
  <si>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</si>
  <si>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</si>
  <si>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</si>
  <si>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</si>
  <si>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</si>
  <si>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</si>
  <si>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</si>
  <si>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</si>
  <si>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</si>
  <si>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</si>
  <si>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</si>
  <si>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</si>
  <si>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</si>
  <si>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</si>
  <si>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</si>
  <si>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</si>
  <si>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</si>
  <si>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</si>
  <si>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</si>
  <si>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</si>
  <si>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</si>
  <si>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</si>
  <si>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</si>
  <si>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</si>
  <si>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</si>
  <si>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</si>
  <si>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</si>
  <si>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</si>
  <si>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</si>
  <si>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</si>
  <si>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</si>
  <si>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</si>
  <si>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</si>
  <si>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</si>
  <si>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</si>
  <si>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</si>
  <si>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</si>
  <si>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</si>
  <si>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</si>
  <si>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</si>
  <si>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</si>
  <si>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</si>
  <si>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</si>
  <si>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</si>
  <si>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</si>
  <si>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</si>
  <si>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</si>
  <si>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</si>
  <si>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</si>
  <si>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</si>
  <si>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</si>
  <si>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</si>
  <si>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</si>
  <si>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</si>
  <si>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</si>
  <si>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</si>
  <si>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</si>
  <si>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</si>
  <si>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</si>
  <si>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</si>
  <si>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</si>
  <si>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</si>
  <si>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</si>
  <si>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</si>
  <si>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</si>
  <si>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</si>
  <si>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</si>
  <si>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</si>
  <si>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</si>
  <si>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</si>
  <si>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</si>
  <si>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</si>
  <si>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</si>
  <si>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</si>
  <si>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</si>
  <si>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</si>
  <si>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</si>
  <si>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</si>
  <si>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</si>
  <si>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</si>
  <si>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</si>
  <si>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</si>
  <si>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</si>
  <si>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</si>
  <si>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</si>
  <si>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</si>
  <si>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</si>
  <si>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</si>
  <si>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</si>
  <si>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</si>
  <si>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</si>
  <si>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</si>
  <si>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</si>
  <si>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</si>
  <si>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</si>
  <si>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</si>
  <si>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</si>
  <si>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</si>
  <si>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</si>
  <si>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</si>
  <si>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</si>
  <si>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</si>
  <si>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</si>
  <si>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</si>
  <si>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</si>
  <si>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</si>
  <si>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</si>
  <si>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</si>
  <si>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</si>
  <si>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</si>
  <si>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</si>
  <si>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</si>
  <si>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</si>
  <si>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</si>
  <si>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</si>
  <si>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</si>
  <si>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</si>
  <si>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</si>
  <si>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</si>
  <si>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</si>
  <si>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</si>
  <si>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</si>
  <si>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</si>
  <si>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</si>
  <si>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</si>
  <si>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</si>
  <si>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</si>
  <si>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</si>
  <si>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</si>
  <si>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</si>
  <si>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</si>
  <si>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</si>
  <si>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</si>
  <si>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</si>
  <si>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</si>
  <si>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</si>
  <si>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</si>
  <si>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</si>
  <si>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</si>
  <si>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</si>
  <si>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</si>
  <si>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</si>
  <si>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</si>
  <si>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</si>
  <si>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</si>
  <si>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</si>
  <si>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</si>
  <si>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</si>
  <si>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</si>
  <si>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</si>
  <si>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</si>
  <si>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</si>
  <si>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</si>
  <si>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</si>
  <si>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</si>
  <si>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</si>
  <si>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</si>
  <si>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</si>
  <si>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</si>
  <si>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</si>
  <si>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</si>
  <si>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</si>
  <si>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</si>
  <si>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</si>
  <si>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</si>
  <si>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</si>
  <si>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</si>
  <si>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</si>
  <si>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</si>
  <si>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</si>
  <si>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</si>
  <si>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</si>
  <si>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</si>
  <si>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</si>
  <si>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</si>
  <si>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</si>
  <si>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</si>
  <si>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</si>
  <si>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</si>
  <si>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</si>
  <si>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</si>
  <si>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</si>
  <si>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</si>
  <si>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</si>
  <si>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</si>
  <si>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</si>
  <si>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</si>
  <si>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</si>
  <si>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</si>
  <si>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</si>
  <si>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</si>
  <si>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</si>
  <si>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</si>
  <si>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</si>
  <si>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</si>
  <si>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</si>
  <si>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</si>
  <si>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</si>
  <si>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</si>
  <si>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</si>
  <si>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</si>
  <si>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</si>
  <si>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</si>
  <si>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</si>
  <si>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</si>
  <si>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</si>
  <si>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</si>
  <si>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</si>
  <si>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</si>
  <si>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</si>
  <si>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</si>
  <si>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</si>
  <si>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</si>
  <si>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</si>
  <si>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</si>
  <si>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</si>
  <si>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</si>
  <si>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</si>
  <si>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</si>
  <si>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</si>
  <si>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</si>
  <si>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</si>
  <si>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</si>
  <si>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</si>
  <si>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</si>
  <si>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</si>
  <si>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</si>
  <si>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</si>
  <si>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</si>
  <si>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</si>
  <si>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</si>
  <si>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</si>
  <si>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</si>
  <si>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</si>
  <si>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</si>
  <si>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</si>
  <si>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</si>
  <si>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</si>
  <si>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</si>
  <si>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</si>
  <si>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</si>
  <si>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</si>
  <si>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</si>
  <si>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</si>
  <si>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</si>
  <si>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</si>
  <si>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</si>
  <si>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</si>
  <si>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</si>
  <si>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</si>
  <si>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</si>
  <si>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</si>
  <si>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</si>
  <si>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</si>
  <si>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</si>
  <si>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</si>
  <si>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</si>
  <si>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</si>
  <si>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</si>
  <si>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</si>
  <si>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</si>
  <si>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</si>
  <si>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</si>
  <si>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</si>
  <si>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</si>
  <si>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</si>
  <si>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</si>
  <si>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</si>
  <si>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</si>
  <si>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</si>
  <si>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</si>
  <si>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</si>
  <si>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</si>
  <si>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</si>
  <si>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</si>
  <si>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</si>
  <si>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</si>
  <si>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</si>
  <si>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</si>
  <si>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</si>
  <si>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</si>
  <si>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</si>
  <si>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</si>
  <si>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</si>
  <si>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</si>
  <si>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</si>
  <si>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</si>
  <si>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</si>
  <si>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</si>
  <si>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</si>
  <si>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</si>
  <si>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</si>
  <si>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</si>
  <si>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</si>
  <si>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</si>
  <si>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</si>
  <si>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</si>
  <si>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</si>
  <si>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</si>
  <si>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</si>
  <si>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</si>
  <si>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</si>
  <si>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</si>
  <si>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</si>
  <si>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</si>
  <si>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</si>
  <si>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</si>
  <si>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</si>
  <si>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</si>
  <si>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</si>
  <si>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</si>
  <si>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</si>
  <si>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</si>
  <si>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</si>
  <si>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</si>
  <si>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</si>
  <si>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</si>
  <si>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</si>
  <si>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</si>
  <si>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</si>
  <si>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</si>
  <si>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</si>
  <si>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</si>
  <si>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</si>
  <si>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</si>
  <si>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</si>
  <si>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</si>
  <si>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</si>
  <si>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</si>
  <si>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</si>
  <si>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</si>
  <si>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</si>
  <si>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</si>
  <si>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</si>
  <si>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</si>
  <si>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</si>
  <si>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</si>
  <si>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</si>
  <si>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</si>
  <si>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</si>
  <si>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</si>
  <si>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</si>
  <si>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</si>
  <si>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</si>
  <si>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</si>
  <si>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</si>
  <si>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</si>
  <si>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</si>
  <si>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</si>
  <si>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</si>
  <si>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</si>
  <si>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</si>
  <si>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</si>
  <si>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</si>
  <si>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</si>
  <si>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</si>
  <si>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</si>
  <si>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</si>
  <si>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</si>
  <si>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</si>
  <si>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</si>
  <si>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</si>
  <si>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</si>
  <si>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</si>
  <si>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</si>
  <si>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</si>
  <si>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</si>
  <si>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</si>
  <si>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</si>
  <si>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</si>
  <si>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</si>
  <si>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</si>
  <si>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</si>
  <si>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</si>
  <si>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</si>
  <si>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</si>
  <si>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</si>
  <si>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</si>
  <si>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</si>
  <si>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</si>
  <si>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</si>
  <si>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</si>
  <si>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</si>
  <si>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</si>
  <si>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</si>
  <si>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</si>
  <si>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</si>
  <si>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</si>
  <si>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</si>
  <si>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</si>
  <si>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</si>
  <si>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</si>
  <si>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</si>
  <si>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</si>
  <si>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</si>
  <si>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</si>
  <si>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</si>
  <si>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</si>
  <si>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</si>
  <si>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</si>
  <si>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</si>
  <si>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</si>
  <si>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</si>
  <si>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</si>
  <si>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</si>
  <si>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</si>
  <si>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</si>
  <si>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</si>
  <si>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</si>
  <si>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</si>
  <si>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</si>
  <si>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</si>
  <si>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</si>
  <si>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</si>
  <si>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</si>
  <si>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</si>
  <si>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</si>
  <si>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</si>
  <si>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</si>
  <si>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</si>
  <si>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</si>
  <si>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</si>
  <si>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</si>
  <si>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</si>
  <si>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</si>
  <si>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</si>
  <si>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</si>
  <si>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</si>
  <si>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</si>
  <si>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</si>
  <si>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</si>
  <si>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</si>
  <si>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</si>
  <si>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</si>
  <si>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</si>
  <si>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</si>
  <si>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</si>
  <si>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</si>
  <si>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</si>
  <si>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</si>
  <si>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</si>
  <si>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</si>
  <si>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</si>
  <si>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</si>
  <si>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</si>
  <si>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</si>
  <si>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</si>
  <si>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</si>
  <si>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</si>
  <si>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</si>
  <si>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</si>
  <si>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</si>
  <si>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</si>
  <si>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</si>
  <si>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</si>
  <si>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</si>
  <si>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</si>
  <si>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</si>
  <si>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</si>
  <si>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</si>
  <si>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</si>
  <si>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</si>
  <si>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</si>
  <si>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</si>
  <si>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</si>
  <si>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</si>
  <si>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</si>
  <si>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</si>
  <si>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</si>
  <si>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</si>
  <si>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</si>
  <si>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</si>
  <si>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</si>
  <si>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</si>
  <si>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</si>
  <si>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</si>
  <si>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</si>
  <si>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</si>
  <si>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</si>
  <si>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</si>
  <si>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</si>
  <si>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</si>
  <si>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</si>
  <si>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</si>
  <si>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</si>
  <si>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</si>
  <si>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</si>
  <si>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</si>
  <si>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</si>
  <si>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</si>
  <si>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</si>
  <si>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</si>
  <si>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</si>
  <si>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</si>
  <si>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</si>
  <si>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</si>
  <si>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</si>
  <si>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</si>
  <si>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</si>
  <si>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</si>
  <si>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</si>
  <si>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</si>
  <si>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</si>
  <si>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</si>
  <si>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</si>
  <si>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</si>
  <si>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</si>
  <si>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</si>
  <si>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</si>
  <si>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</si>
  <si>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</si>
  <si>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</si>
  <si>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</si>
  <si>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</si>
  <si>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</si>
  <si>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</si>
  <si>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</si>
  <si>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</si>
  <si>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</si>
  <si>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</si>
  <si>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</si>
  <si>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</si>
  <si>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</si>
  <si>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</si>
  <si>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</si>
  <si>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</si>
  <si>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</si>
  <si>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</si>
  <si>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</si>
  <si>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</si>
  <si>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</si>
  <si>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</si>
  <si>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</si>
  <si>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</si>
  <si>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</si>
  <si>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</si>
  <si>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</si>
  <si>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</si>
  <si>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</si>
  <si>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</si>
  <si>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</si>
  <si>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</si>
  <si>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</si>
  <si>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</si>
  <si>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</si>
  <si>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</si>
  <si>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</si>
  <si>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</si>
  <si>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</si>
  <si>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</si>
  <si>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</si>
  <si>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</si>
  <si>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</si>
  <si>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</si>
  <si>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</si>
  <si>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</si>
  <si>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</si>
  <si>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</si>
  <si>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</si>
  <si>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</si>
  <si>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</si>
  <si>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</si>
  <si>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</si>
  <si>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</si>
  <si>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</si>
  <si>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</si>
  <si>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</si>
  <si>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</si>
  <si>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</si>
  <si>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</si>
  <si>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</si>
  <si>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</si>
  <si>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</si>
  <si>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</si>
  <si>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</si>
  <si>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</si>
  <si>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</si>
  <si>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</si>
  <si>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</si>
  <si>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</si>
  <si>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</si>
  <si>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</si>
  <si>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</si>
  <si>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</si>
  <si>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</si>
  <si>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</si>
  <si>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</si>
  <si>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</si>
  <si>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</si>
  <si>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</si>
  <si>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</si>
  <si>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</si>
  <si>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</si>
  <si>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</si>
  <si>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</si>
  <si>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</si>
  <si>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</si>
  <si>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</si>
  <si>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</si>
  <si>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</si>
  <si>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</si>
  <si>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</si>
  <si>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</si>
  <si>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</si>
  <si>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</si>
  <si>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</si>
  <si>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</si>
  <si>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</si>
  <si>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</si>
  <si>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</si>
  <si>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</si>
  <si>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</si>
  <si>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</si>
  <si>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</si>
  <si>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</si>
  <si>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</si>
  <si>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</si>
  <si>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</si>
  <si>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</si>
  <si>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</si>
  <si>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</si>
  <si>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</si>
  <si>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</si>
  <si>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</si>
  <si>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</si>
  <si>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</si>
  <si>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</si>
  <si>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</si>
  <si>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</si>
  <si>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</si>
  <si>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</si>
  <si>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</si>
  <si>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</si>
  <si>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</si>
  <si>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</si>
  <si>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</si>
  <si>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</si>
  <si>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</si>
  <si>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</si>
  <si>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</si>
  <si>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</si>
  <si>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</si>
  <si>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</si>
  <si>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</si>
  <si>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</si>
  <si>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</si>
  <si>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</si>
  <si>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</si>
  <si>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</si>
  <si>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</si>
  <si>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</si>
  <si>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</si>
  <si>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</si>
  <si>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</si>
  <si>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</si>
  <si>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</si>
  <si>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</si>
  <si>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</si>
  <si>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</si>
  <si>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</si>
  <si>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</si>
  <si>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</si>
  <si>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</si>
  <si>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</si>
  <si>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</si>
  <si>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</si>
  <si>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</si>
  <si>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</si>
  <si>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</si>
  <si>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</si>
  <si>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</si>
  <si>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</si>
  <si>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</si>
  <si>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</si>
  <si>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</si>
  <si>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</si>
  <si>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</si>
  <si>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</si>
  <si>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</si>
  <si>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</si>
  <si>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</si>
  <si>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</si>
  <si>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</si>
  <si>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</si>
  <si>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</si>
  <si>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</si>
  <si>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</si>
  <si>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</si>
  <si>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</si>
  <si>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</si>
  <si>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</si>
  <si>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</si>
  <si>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</si>
  <si>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</si>
  <si>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</si>
  <si>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</si>
  <si>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</si>
  <si>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</si>
  <si>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</si>
  <si>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</si>
  <si>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</si>
  <si>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</si>
  <si>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</si>
  <si>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</si>
  <si>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</si>
  <si>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</si>
  <si>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</si>
  <si>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</si>
  <si>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</si>
  <si>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</si>
  <si>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</si>
  <si>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</si>
  <si>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</si>
  <si>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</si>
  <si>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</si>
  <si>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</si>
  <si>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</si>
  <si>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</si>
  <si>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</si>
  <si>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</si>
  <si>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</si>
  <si>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</si>
  <si>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</si>
  <si>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</si>
  <si>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</si>
  <si>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</si>
  <si>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</si>
  <si>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</si>
  <si>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</si>
  <si>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</si>
  <si>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</si>
  <si>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</si>
  <si>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</si>
  <si>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</si>
  <si>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</si>
  <si>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</si>
  <si>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</si>
  <si>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</si>
  <si>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</si>
  <si>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</si>
  <si>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</si>
  <si>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</si>
  <si>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</si>
  <si>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</si>
  <si>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</si>
  <si>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</si>
  <si>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</si>
  <si>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</si>
  <si>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</si>
  <si>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</si>
  <si>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</si>
  <si>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</si>
  <si>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</si>
  <si>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</si>
  <si>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</si>
  <si>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</si>
  <si>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</si>
  <si>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</si>
  <si>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</si>
  <si>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</si>
  <si>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</si>
  <si>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</si>
  <si>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</si>
  <si>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</si>
  <si>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</si>
  <si>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</si>
  <si>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</si>
  <si>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</si>
  <si>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</si>
  <si>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</si>
  <si>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</si>
  <si>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</si>
  <si>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</si>
  <si>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</si>
  <si>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</si>
  <si>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</si>
  <si>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</si>
  <si>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</si>
  <si>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</si>
  <si>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</si>
  <si>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</si>
  <si>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</si>
  <si>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</si>
  <si>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</si>
  <si>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</si>
  <si>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</si>
  <si>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</si>
  <si>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</si>
  <si>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</si>
  <si>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</si>
  <si>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</si>
  <si>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</si>
  <si>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</si>
  <si>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</si>
  <si>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</si>
  <si>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</si>
  <si>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</si>
  <si>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</si>
  <si>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</si>
  <si>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</si>
  <si>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</si>
  <si>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</si>
  <si>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</si>
  <si>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</si>
  <si>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</si>
  <si>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</si>
  <si>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</si>
  <si>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</si>
  <si>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</si>
  <si>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</si>
  <si>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</si>
  <si>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</si>
  <si>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</si>
  <si>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</si>
  <si>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</si>
  <si>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</si>
  <si>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</si>
  <si>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</si>
  <si>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</si>
  <si>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</si>
  <si>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</si>
  <si>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</si>
  <si>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</si>
  <si>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</si>
  <si>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</si>
  <si>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</si>
  <si>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</si>
  <si>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</si>
  <si>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</si>
  <si>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</si>
  <si>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</si>
  <si>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</si>
  <si>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</si>
  <si>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</si>
  <si>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</si>
  <si>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</si>
  <si>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</si>
  <si>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</si>
  <si>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</si>
  <si>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</si>
  <si>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</si>
  <si>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</si>
  <si>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</si>
  <si>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</si>
  <si>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</si>
  <si>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</si>
  <si>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</si>
  <si>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</si>
  <si>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</si>
  <si>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</si>
  <si>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</si>
  <si>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</si>
  <si>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</si>
  <si>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</si>
  <si>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</si>
  <si>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</si>
  <si>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</si>
  <si>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</si>
  <si>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</si>
  <si>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</si>
  <si>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</si>
  <si>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</si>
  <si>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</si>
  <si>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</si>
  <si>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</si>
  <si>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</si>
  <si>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</si>
  <si>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</si>
  <si>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</si>
  <si>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</si>
  <si>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</si>
  <si>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</si>
  <si>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</si>
  <si>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</si>
  <si>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</si>
  <si>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</si>
  <si>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</si>
  <si>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</si>
  <si>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</si>
  <si>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</si>
  <si>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</si>
  <si>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</si>
  <si>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</si>
  <si>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</si>
  <si>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</si>
  <si>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</si>
  <si>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</si>
  <si>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</si>
  <si>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</si>
  <si>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</si>
  <si>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</si>
  <si>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</si>
  <si>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</si>
  <si>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</si>
  <si>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</si>
  <si>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</si>
  <si>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</si>
  <si>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</si>
  <si>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</si>
  <si>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</si>
  <si>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</si>
  <si>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</si>
  <si>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</si>
  <si>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</si>
  <si>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</si>
  <si>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</si>
  <si>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</si>
  <si>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</si>
  <si>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</si>
  <si>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</si>
  <si>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</si>
  <si>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</si>
  <si>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</si>
  <si>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</si>
  <si>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</si>
  <si>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</si>
  <si>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</si>
  <si>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</si>
  <si>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</si>
  <si>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</si>
  <si>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</si>
  <si>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</si>
  <si>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</si>
  <si>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</si>
  <si>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</si>
  <si>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</si>
  <si>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</si>
  <si>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</si>
  <si>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</si>
  <si>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</si>
  <si>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</si>
  <si>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</si>
  <si>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</si>
  <si>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</si>
  <si>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</si>
  <si>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</si>
  <si>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</si>
  <si>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</si>
  <si>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</si>
  <si>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</si>
  <si>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</si>
  <si>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</si>
  <si>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</si>
  <si>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</si>
  <si>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</si>
  <si>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</si>
  <si>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</si>
  <si>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</si>
  <si>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</si>
  <si>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</si>
  <si>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</si>
  <si>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</si>
  <si>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</si>
  <si>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</si>
  <si>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</si>
  <si>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</si>
  <si>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</si>
  <si>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</si>
  <si>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</si>
  <si>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</si>
  <si>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</si>
  <si>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</si>
  <si>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</si>
  <si>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</si>
  <si>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</si>
  <si>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</si>
  <si>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</si>
  <si>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</si>
  <si>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</si>
  <si>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</si>
  <si>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</si>
  <si>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</si>
  <si>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</si>
  <si>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</si>
  <si>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</si>
  <si>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</si>
  <si>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</si>
  <si>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</si>
  <si>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</si>
  <si>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</si>
  <si>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</si>
  <si>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</si>
  <si>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</si>
  <si>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</si>
  <si>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</si>
  <si>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</si>
  <si>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</si>
  <si>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</si>
  <si>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</si>
  <si>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</si>
  <si>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</si>
  <si>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</si>
  <si>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</si>
  <si>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</si>
  <si>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</si>
  <si>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</si>
  <si>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</si>
  <si>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</si>
  <si>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</si>
  <si>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</si>
  <si>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</si>
  <si>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</si>
  <si>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</si>
  <si>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</si>
  <si>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</si>
  <si>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</si>
  <si>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</si>
  <si>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</si>
  <si>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</si>
  <si>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</si>
  <si>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</si>
  <si>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</si>
  <si>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</si>
  <si>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</si>
  <si>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</si>
  <si>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</si>
  <si>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</si>
  <si>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</si>
  <si>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</si>
  <si>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</si>
  <si>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</si>
  <si>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</si>
  <si>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</si>
  <si>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</si>
  <si>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</si>
  <si>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</si>
  <si>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</si>
  <si>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</si>
  <si>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</si>
  <si>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</si>
  <si>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</si>
  <si>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</si>
  <si>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</si>
  <si>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</si>
  <si>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</si>
  <si>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</si>
  <si>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</si>
  <si>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</si>
  <si>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</si>
  <si>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</si>
  <si>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</si>
  <si>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</si>
  <si>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</si>
  <si>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</si>
  <si>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</si>
  <si>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</si>
  <si>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</si>
  <si>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</si>
  <si>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</si>
  <si>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</si>
  <si>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</si>
  <si>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</si>
  <si>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</si>
  <si>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</si>
  <si>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</si>
  <si>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</si>
  <si>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</si>
  <si>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</si>
  <si>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</si>
  <si>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</si>
  <si>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</si>
  <si>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</si>
  <si>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</si>
  <si>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</si>
  <si>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</si>
  <si>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</si>
  <si>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</si>
  <si>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</si>
  <si>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</si>
  <si>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</si>
  <si>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</si>
  <si>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</si>
  <si>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</si>
  <si>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</si>
  <si>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</si>
  <si>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</si>
  <si>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</si>
  <si>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</si>
  <si>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</si>
  <si>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</si>
  <si>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</si>
  <si>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</si>
  <si>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</si>
  <si>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</si>
  <si>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</si>
  <si>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</si>
  <si>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</si>
  <si>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</si>
  <si>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</si>
  <si>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</si>
  <si>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</si>
  <si>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</si>
  <si>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</si>
  <si>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</si>
  <si>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</si>
  <si>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</si>
  <si>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</si>
  <si>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</si>
  <si>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</si>
  <si>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</si>
  <si>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</si>
  <si>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</si>
  <si>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</si>
  <si>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</si>
  <si>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</si>
  <si>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</si>
  <si>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</si>
  <si>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</si>
  <si>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</si>
  <si>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</si>
  <si>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</si>
  <si>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</si>
  <si>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</si>
  <si>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</si>
  <si>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</si>
  <si>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</si>
  <si>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</si>
  <si>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</si>
  <si>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</si>
  <si>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</si>
  <si>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</si>
  <si>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</si>
  <si>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</si>
  <si>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</si>
  <si>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</si>
  <si>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</si>
  <si>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</si>
  <si>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</si>
  <si>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</si>
  <si>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</si>
  <si>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</si>
  <si>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</si>
  <si>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</si>
  <si>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</si>
  <si>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</si>
  <si>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</si>
  <si>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</si>
  <si>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</si>
  <si>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</si>
  <si>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</si>
  <si>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</si>
  <si>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</si>
  <si>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</si>
  <si>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</si>
  <si>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</si>
  <si>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</si>
  <si>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</si>
  <si>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</si>
  <si>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</si>
  <si>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</si>
  <si>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</si>
  <si>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</si>
  <si>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</si>
  <si>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</si>
  <si>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</si>
  <si>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</si>
  <si>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</si>
  <si>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</si>
  <si>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</si>
  <si>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</si>
  <si>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</si>
  <si>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</si>
  <si>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</si>
  <si>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</si>
  <si>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</si>
  <si>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</si>
  <si>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</si>
  <si>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</si>
  <si>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</si>
  <si>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</si>
  <si>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</si>
  <si>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</si>
  <si>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</si>
  <si>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</si>
  <si>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</si>
  <si>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</si>
  <si>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</si>
  <si>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</si>
  <si>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</si>
  <si>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</si>
  <si>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</si>
  <si>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</si>
  <si>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</si>
  <si>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</si>
  <si>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</si>
  <si>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</si>
  <si>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</si>
  <si>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</si>
  <si>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</si>
  <si>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</si>
  <si>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</si>
  <si>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</si>
  <si>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</si>
  <si>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</si>
  <si>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</si>
  <si>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</si>
  <si>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</si>
  <si>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</si>
  <si>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</si>
  <si>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</si>
  <si>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</si>
  <si>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</si>
  <si>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</si>
  <si>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</si>
  <si>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</si>
  <si>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</si>
  <si>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</si>
  <si>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</si>
  <si>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</si>
  <si>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</si>
  <si>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</si>
  <si>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</si>
  <si>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</si>
  <si>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</si>
  <si>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</si>
  <si>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</si>
  <si>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</si>
  <si>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</si>
  <si>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</si>
  <si>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</si>
  <si>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</si>
  <si>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</si>
  <si>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</si>
  <si>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</si>
  <si>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</si>
  <si>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</si>
  <si>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</si>
  <si>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</si>
  <si>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</si>
  <si>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</si>
  <si>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</si>
  <si>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</si>
  <si>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</si>
  <si>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</si>
  <si>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</si>
  <si>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</si>
  <si>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</si>
  <si>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</si>
  <si>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</si>
  <si>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</si>
  <si>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</si>
  <si>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</si>
  <si>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</si>
  <si>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</si>
  <si>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</si>
  <si>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</si>
  <si>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</si>
  <si>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</si>
  <si>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</si>
  <si>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</si>
  <si>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</si>
  <si>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</si>
  <si>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</si>
  <si>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</si>
  <si>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</si>
  <si>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</si>
  <si>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</si>
  <si>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</si>
  <si>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</si>
  <si>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</si>
  <si>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</si>
  <si>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</si>
  <si>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</si>
  <si>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</si>
  <si>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</si>
  <si>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</si>
  <si>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</si>
  <si>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</si>
  <si>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</si>
  <si>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</si>
  <si>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</si>
  <si>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</si>
  <si>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</si>
  <si>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</si>
  <si>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</si>
  <si>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</si>
  <si>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</si>
  <si>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</si>
  <si>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</si>
  <si>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</si>
  <si>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</si>
  <si>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</si>
  <si>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</si>
  <si>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</si>
  <si>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</si>
  <si>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</si>
  <si>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</si>
  <si>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</si>
  <si>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</si>
  <si>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</si>
  <si>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</si>
  <si>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</si>
  <si>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</si>
  <si>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</si>
  <si>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</si>
  <si>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</si>
  <si>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</si>
  <si>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</si>
  <si>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</si>
  <si>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</si>
  <si>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</si>
  <si>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</si>
  <si>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</si>
  <si>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</si>
  <si>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</si>
  <si>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</si>
  <si>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</si>
  <si>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</si>
  <si>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</si>
  <si>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</si>
  <si>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</si>
  <si>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</si>
  <si>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</si>
  <si>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</si>
  <si>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</si>
  <si>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</si>
  <si>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</si>
  <si>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</si>
  <si>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</si>
  <si>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</si>
  <si>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</si>
  <si>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</si>
  <si>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</si>
  <si>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</si>
  <si>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</si>
  <si>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</si>
  <si>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</si>
  <si>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</si>
  <si>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</si>
  <si>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</si>
  <si>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</si>
  <si>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</si>
  <si>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</si>
  <si>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</si>
  <si>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</si>
  <si>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</si>
  <si>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</si>
  <si>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</si>
  <si>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</si>
  <si>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</si>
  <si>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</si>
  <si>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</si>
  <si>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</si>
  <si>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</si>
  <si>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</si>
  <si>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</si>
  <si>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</si>
  <si>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</si>
  <si>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</si>
  <si>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</si>
  <si>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</si>
  <si>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</si>
  <si>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</si>
  <si>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</si>
  <si>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</si>
  <si>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</si>
  <si>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</si>
  <si>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</si>
  <si>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</si>
  <si>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</si>
  <si>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</si>
  <si>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</si>
  <si>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</si>
  <si>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</si>
  <si>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</si>
  <si>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</si>
  <si>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</si>
  <si>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</si>
  <si>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</si>
  <si>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</si>
  <si>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</si>
  <si>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</si>
  <si>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</si>
  <si>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</si>
  <si>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</si>
  <si>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</si>
  <si>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</si>
  <si>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</si>
  <si>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</si>
  <si>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</si>
  <si>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</si>
  <si>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</si>
  <si>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</si>
  <si>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</si>
  <si>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</si>
  <si>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</si>
  <si>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</si>
  <si>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</si>
  <si>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</si>
  <si>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</si>
  <si>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</si>
  <si>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</si>
  <si>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</si>
  <si>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</si>
  <si>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</si>
  <si>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</si>
  <si>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</si>
  <si>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</si>
  <si>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</si>
  <si>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</si>
  <si>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</si>
  <si>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</si>
  <si>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</si>
  <si>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</si>
  <si>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</si>
  <si>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</si>
  <si>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</si>
  <si>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</si>
  <si>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</si>
  <si>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</si>
  <si>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</si>
  <si>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</si>
  <si>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</si>
  <si>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</si>
  <si>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</si>
  <si>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</si>
  <si>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</si>
  <si>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</si>
  <si>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</si>
  <si>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</si>
  <si>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</si>
  <si>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</si>
  <si>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</si>
  <si>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</si>
  <si>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</si>
  <si>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</si>
  <si>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</si>
  <si>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</si>
  <si>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</si>
  <si>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</si>
  <si>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</si>
  <si>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</si>
  <si>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</si>
  <si>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</si>
  <si>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</si>
  <si>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</si>
  <si>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</si>
  <si>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</si>
  <si>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</si>
  <si>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</si>
  <si>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</si>
  <si>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</si>
  <si>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</si>
  <si>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</si>
  <si>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</si>
  <si>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</si>
  <si>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</si>
  <si>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</si>
  <si>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</si>
  <si>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</si>
  <si>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</si>
  <si>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</si>
  <si>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</si>
  <si>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</si>
  <si>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</si>
  <si>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</si>
  <si>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</si>
  <si>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</si>
  <si>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</si>
  <si>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</si>
  <si>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</si>
  <si>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</si>
  <si>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</si>
  <si>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</si>
  <si>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</si>
  <si>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</si>
  <si>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</si>
  <si>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</si>
  <si>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</si>
  <si>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</si>
  <si>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</si>
  <si>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</si>
  <si>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</si>
  <si>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</si>
  <si>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</si>
  <si>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</si>
  <si>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</si>
  <si>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</si>
  <si>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</si>
  <si>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</si>
  <si>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</si>
  <si>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</si>
  <si>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</si>
  <si>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</si>
  <si>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</si>
  <si>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</si>
  <si>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</si>
  <si>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</si>
  <si>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</si>
  <si>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</si>
  <si>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</si>
  <si>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</si>
  <si>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</si>
  <si>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</si>
  <si>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</si>
  <si>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</si>
  <si>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</si>
  <si>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</si>
  <si>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</si>
  <si>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</si>
  <si>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</si>
  <si>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</si>
  <si>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</si>
  <si>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</si>
  <si>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</si>
  <si>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</si>
  <si>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</si>
  <si>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</si>
  <si>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</si>
  <si>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</si>
  <si>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</si>
  <si>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</si>
  <si>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</si>
  <si>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</si>
  <si>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</si>
  <si>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</si>
  <si>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</si>
  <si>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</si>
  <si>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</si>
  <si>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</si>
  <si>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</si>
  <si>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</si>
  <si>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</si>
  <si>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</si>
  <si>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</si>
  <si>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</si>
  <si>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</si>
  <si>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</si>
  <si>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</si>
  <si>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</si>
  <si>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</si>
  <si>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</si>
  <si>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</si>
  <si>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</si>
  <si>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</si>
  <si>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</si>
  <si>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</si>
  <si>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</si>
  <si>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</si>
  <si>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</si>
  <si>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</si>
  <si>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</si>
  <si>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</si>
  <si>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</si>
  <si>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</si>
  <si>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</si>
  <si>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</si>
  <si>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</si>
  <si>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</si>
  <si>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</si>
  <si>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</si>
  <si>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</si>
  <si>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</si>
  <si>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</si>
  <si>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</si>
  <si>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</si>
  <si>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</si>
  <si>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</si>
  <si>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</si>
  <si>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</si>
  <si>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</si>
  <si>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</si>
  <si>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</si>
  <si>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</si>
  <si>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</si>
  <si>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</si>
  <si>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</si>
  <si>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</si>
  <si>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</si>
  <si>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</si>
  <si>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</si>
  <si>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</si>
  <si>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</si>
  <si>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</si>
  <si>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</si>
  <si>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</si>
  <si>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</si>
  <si>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</si>
  <si>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</si>
  <si>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</si>
  <si>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</si>
  <si>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</si>
  <si>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</si>
  <si>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</si>
  <si>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</si>
  <si>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</si>
  <si>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</si>
  <si>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</si>
  <si>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</si>
  <si>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</si>
  <si>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</si>
  <si>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</si>
  <si>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</si>
  <si>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</si>
  <si>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</si>
  <si>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</si>
  <si>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</si>
  <si>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</si>
  <si>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</si>
  <si>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</si>
  <si>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</si>
  <si>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</si>
  <si>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</si>
  <si>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</si>
  <si>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</si>
  <si>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</si>
  <si>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</si>
  <si>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</si>
  <si>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</si>
  <si>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</si>
  <si>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</si>
  <si>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</si>
  <si>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</si>
  <si>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</si>
  <si>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</si>
  <si>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</si>
  <si>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</si>
  <si>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</si>
  <si>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</si>
  <si>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</si>
  <si>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</si>
  <si>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</si>
  <si>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</si>
  <si>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</si>
  <si>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</si>
  <si>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</si>
  <si>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</si>
  <si>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</si>
  <si>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</si>
  <si>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</si>
  <si>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</si>
  <si>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</si>
  <si>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</si>
  <si>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</si>
  <si>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</si>
  <si>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</si>
  <si>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</si>
  <si>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</si>
  <si>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</si>
  <si>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</si>
  <si>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</si>
  <si>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</si>
  <si>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</si>
  <si>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</si>
  <si>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</si>
  <si>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</si>
  <si>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</si>
  <si>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</si>
  <si>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</si>
  <si>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</si>
  <si>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</si>
  <si>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</si>
  <si>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</si>
  <si>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</si>
  <si>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</si>
  <si>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</si>
  <si>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</si>
  <si>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</si>
  <si>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</si>
  <si>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</si>
  <si>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</si>
  <si>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</si>
  <si>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</si>
  <si>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</si>
  <si>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</si>
  <si>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</si>
  <si>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</si>
  <si>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</si>
  <si>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</si>
  <si>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</si>
  <si>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</si>
  <si>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</si>
  <si>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</si>
  <si>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</si>
  <si>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</si>
  <si>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</si>
  <si>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</si>
  <si>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</si>
  <si>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</si>
  <si>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</si>
  <si>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</si>
  <si>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</si>
  <si>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</si>
  <si>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</si>
  <si>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</si>
  <si>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</si>
  <si>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</si>
  <si>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</si>
  <si>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</si>
  <si>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</si>
  <si>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</si>
  <si>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</si>
  <si>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</si>
  <si>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</si>
  <si>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</si>
  <si>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</si>
  <si>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</si>
  <si>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</si>
  <si>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</si>
  <si>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</si>
  <si>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</si>
  <si>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</si>
  <si>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</si>
  <si>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</si>
  <si>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</si>
  <si>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</si>
  <si>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</si>
  <si>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</si>
  <si>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</si>
  <si>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</si>
  <si>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</si>
  <si>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</si>
  <si>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</si>
  <si>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</si>
  <si>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</si>
  <si>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</si>
  <si>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</si>
  <si>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</si>
  <si>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</si>
  <si>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</si>
  <si>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</si>
  <si>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</si>
  <si>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</si>
  <si>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</si>
  <si>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</si>
  <si>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</si>
  <si>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</si>
  <si>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</si>
  <si>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</si>
  <si>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</si>
  <si>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</si>
  <si>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</si>
  <si>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</si>
  <si>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</si>
  <si>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</si>
  <si>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</si>
  <si>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</si>
  <si>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</si>
  <si>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</si>
  <si>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</si>
  <si>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</si>
  <si>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</si>
  <si>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</si>
  <si>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</si>
  <si>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</si>
  <si>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</si>
  <si>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</si>
  <si>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</si>
  <si>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</si>
  <si>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</si>
  <si>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</si>
  <si>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</si>
  <si>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</si>
  <si>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</si>
  <si>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</si>
  <si>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</si>
  <si>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</si>
  <si>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</si>
  <si>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</si>
  <si>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</si>
  <si>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</si>
  <si>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</si>
  <si>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</si>
  <si>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</si>
  <si>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</si>
  <si>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</si>
  <si>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</si>
  <si>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</si>
  <si>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</si>
  <si>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</si>
  <si>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</si>
  <si>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</si>
  <si>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</si>
  <si>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</si>
  <si>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</si>
  <si>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</si>
  <si>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</si>
  <si>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</si>
  <si>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</si>
  <si>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</si>
  <si>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</si>
  <si>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</si>
  <si>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</si>
  <si>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</si>
  <si>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</si>
  <si>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</si>
  <si>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</si>
  <si>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</si>
  <si>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</si>
  <si>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</si>
  <si>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</si>
  <si>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</si>
  <si>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</si>
  <si>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</si>
  <si>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</si>
  <si>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</si>
  <si>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</si>
  <si>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</si>
  <si>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</si>
  <si>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</si>
  <si>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</si>
  <si>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</si>
  <si>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</si>
  <si>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</si>
  <si>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</si>
  <si>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</si>
  <si>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</si>
  <si>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</si>
  <si>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</si>
  <si>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</si>
  <si>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</si>
  <si>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</si>
  <si>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</si>
  <si>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</si>
  <si>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</si>
  <si>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</si>
  <si>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</si>
  <si>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</si>
  <si>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</si>
  <si>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</si>
  <si>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</si>
  <si>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</si>
  <si>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</si>
  <si>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</si>
  <si>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</si>
  <si>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</si>
  <si>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</si>
  <si>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</si>
  <si>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</si>
  <si>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</si>
  <si>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</si>
  <si>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</si>
  <si>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</si>
  <si>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</si>
  <si>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</si>
  <si>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</si>
  <si>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</si>
  <si>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</si>
  <si>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</si>
  <si>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</si>
  <si>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</si>
  <si>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</si>
  <si>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</si>
  <si>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</si>
  <si>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</si>
  <si>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</si>
  <si>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</si>
  <si>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</si>
  <si>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</si>
  <si>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</si>
  <si>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</si>
  <si>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</si>
  <si>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</si>
  <si>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</si>
  <si>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</si>
  <si>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</si>
  <si>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</si>
  <si>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</si>
  <si>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</si>
  <si>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</si>
  <si>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</si>
  <si>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</si>
  <si>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</si>
  <si>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</si>
  <si>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</si>
  <si>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</si>
  <si>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</si>
  <si>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</si>
  <si>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</si>
  <si>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</si>
  <si>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</si>
  <si>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</si>
  <si>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</si>
  <si>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</si>
  <si>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</si>
  <si>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</si>
  <si>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</si>
  <si>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</si>
  <si>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</si>
  <si>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</si>
  <si>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</si>
  <si>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</si>
  <si>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</si>
  <si>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</si>
  <si>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</si>
  <si>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</si>
  <si>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</si>
  <si>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</si>
  <si>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</si>
  <si>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</si>
  <si>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</si>
  <si>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</si>
  <si>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</si>
  <si>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</si>
  <si>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</si>
  <si>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</si>
  <si>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</si>
  <si>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</si>
  <si>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</si>
  <si>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</si>
  <si>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</si>
  <si>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</si>
  <si>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</si>
  <si>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</si>
  <si>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</si>
  <si>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</si>
  <si>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</si>
  <si>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</si>
  <si>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</si>
  <si>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</si>
  <si>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</si>
  <si>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</si>
  <si>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</si>
  <si>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</si>
  <si>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</si>
  <si>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</si>
  <si>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</si>
  <si>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</si>
  <si>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</si>
  <si>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</si>
  <si>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</si>
  <si>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</si>
  <si>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</si>
  <si>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</si>
  <si>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</si>
  <si>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</si>
  <si>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</si>
  <si>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</si>
  <si>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</si>
  <si>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</si>
  <si>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</si>
  <si>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</si>
  <si>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</si>
  <si>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</si>
  <si>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</si>
  <si>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</si>
  <si>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</si>
  <si>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</si>
  <si>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</si>
  <si>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</si>
  <si>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</si>
  <si>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</si>
  <si>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</si>
  <si>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</si>
  <si>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</si>
  <si>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</si>
  <si>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</si>
  <si>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</si>
  <si>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</si>
  <si>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</si>
  <si>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</si>
  <si>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</si>
  <si>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</si>
  <si>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</si>
  <si>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</si>
  <si>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</si>
  <si>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</si>
  <si>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</si>
  <si>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</si>
  <si>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</si>
  <si>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</si>
  <si>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</si>
  <si>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</si>
  <si>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</si>
  <si>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</si>
  <si>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</si>
  <si>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</si>
  <si>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</si>
  <si>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</si>
  <si>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</si>
  <si>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</si>
  <si>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</si>
  <si>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</si>
  <si>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</si>
  <si>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</si>
  <si>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</si>
  <si>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</si>
  <si>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</si>
  <si>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</si>
  <si>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</si>
  <si>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</si>
  <si>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</si>
  <si>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</si>
  <si>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</si>
  <si>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</si>
  <si>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</si>
  <si>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</si>
  <si>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</si>
  <si>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</si>
  <si>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</si>
  <si>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</si>
  <si>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</si>
  <si>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</si>
  <si>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</si>
  <si>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</si>
  <si>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</si>
  <si>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</si>
  <si>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</si>
  <si>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</si>
  <si>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</si>
  <si>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</si>
  <si>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</si>
  <si>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</si>
  <si>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</si>
  <si>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</si>
  <si>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</si>
  <si>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</si>
  <si>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</si>
  <si>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</si>
  <si>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</si>
  <si>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</si>
  <si>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</si>
  <si>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</si>
  <si>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</si>
  <si>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</si>
  <si>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</si>
  <si>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</si>
  <si>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</si>
  <si>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</si>
  <si>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</si>
  <si>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</si>
  <si>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</si>
  <si>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</si>
  <si>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</si>
  <si>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</si>
  <si>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</si>
  <si>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</si>
  <si>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</si>
  <si>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</si>
  <si>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</si>
  <si>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</si>
  <si>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</si>
  <si>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</si>
  <si>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</si>
  <si>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</si>
  <si>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</si>
  <si>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</si>
  <si>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</si>
  <si>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</si>
  <si>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</si>
  <si>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</si>
  <si>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</si>
  <si>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</si>
  <si>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</si>
  <si>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</si>
  <si>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</si>
  <si>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</si>
  <si>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</si>
  <si>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</si>
  <si>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</si>
  <si>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</si>
  <si>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</si>
  <si>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</si>
  <si>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</si>
  <si>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</si>
  <si>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</si>
  <si>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</si>
  <si>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</si>
  <si>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</si>
  <si>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</si>
  <si>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</si>
  <si>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</si>
  <si>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</si>
  <si>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</si>
  <si>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</si>
  <si>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</si>
  <si>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</si>
  <si>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</si>
  <si>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</si>
  <si>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</si>
  <si>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</si>
  <si>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</si>
  <si>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</si>
  <si>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</si>
  <si>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</si>
  <si>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</si>
  <si>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</si>
  <si>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</si>
  <si>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</si>
  <si>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</si>
  <si>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</si>
  <si>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</si>
  <si>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</si>
  <si>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</si>
  <si>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</si>
  <si>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</si>
  <si>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</si>
  <si>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</si>
  <si>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</si>
  <si>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</si>
  <si>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</si>
  <si>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</si>
  <si>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</si>
  <si>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</si>
  <si>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</si>
  <si>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</si>
  <si>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</si>
  <si>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</si>
  <si>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</si>
  <si>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</si>
  <si>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</si>
  <si>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</si>
  <si>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</si>
  <si>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</si>
  <si>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</si>
  <si>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</si>
  <si>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</si>
  <si>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</si>
  <si>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</si>
  <si>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</si>
  <si>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</si>
  <si>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</si>
  <si>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</si>
  <si>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</si>
  <si>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</si>
  <si>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</si>
  <si>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</si>
  <si>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</si>
  <si>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</si>
  <si>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</si>
  <si>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</si>
  <si>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</si>
  <si>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</si>
  <si>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</si>
  <si>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</si>
  <si>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</si>
  <si>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</si>
  <si>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</si>
  <si>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</si>
  <si>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</si>
  <si>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</si>
  <si>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</si>
  <si>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</si>
  <si>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</si>
  <si>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</si>
  <si>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</si>
  <si>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</si>
  <si>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</si>
  <si>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</si>
  <si>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</si>
  <si>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</si>
  <si>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</si>
  <si>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</si>
  <si>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</si>
  <si>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</si>
  <si>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</si>
  <si>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</si>
  <si>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</si>
  <si>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</si>
  <si>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</si>
  <si>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</si>
  <si>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</si>
  <si>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</si>
  <si>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</si>
  <si>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</si>
  <si>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</si>
  <si>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</si>
  <si>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</si>
  <si>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</si>
  <si>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</si>
  <si>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</si>
  <si>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</si>
  <si>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</si>
  <si>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</si>
  <si>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</si>
  <si>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</si>
  <si>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</si>
  <si>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</si>
  <si>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</si>
  <si>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</si>
  <si>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</si>
  <si>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</si>
  <si>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</si>
  <si>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</si>
  <si>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</si>
  <si>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</si>
  <si>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</si>
  <si>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</si>
  <si>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</si>
  <si>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</si>
  <si>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</si>
  <si>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</si>
  <si>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</si>
  <si>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</si>
  <si>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</si>
  <si>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</si>
  <si>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</si>
  <si>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</si>
  <si>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</si>
  <si>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</si>
  <si>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</si>
  <si>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</si>
  <si>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</si>
  <si>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</si>
  <si>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</si>
  <si>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</si>
  <si>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</si>
  <si>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</si>
  <si>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</si>
  <si>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</si>
  <si>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</si>
  <si>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</si>
  <si>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</si>
  <si>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</si>
  <si>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</si>
  <si>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</si>
  <si>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</si>
  <si>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</si>
  <si>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</si>
  <si>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</si>
  <si>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</si>
  <si>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</si>
  <si>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</si>
  <si>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</si>
  <si>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</si>
  <si>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</si>
  <si>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</si>
  <si>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</si>
  <si>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</si>
  <si>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</si>
  <si>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</si>
  <si>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</si>
  <si>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</si>
  <si>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</si>
  <si>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</si>
  <si>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</si>
  <si>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</si>
  <si>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</si>
  <si>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</si>
  <si>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</si>
  <si>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</si>
  <si>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</si>
  <si>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</si>
  <si>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</si>
  <si>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</si>
  <si>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</si>
  <si>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</si>
  <si>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</si>
  <si>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</si>
  <si>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</si>
  <si>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</si>
  <si>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</si>
  <si>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</si>
  <si>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</si>
  <si>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</si>
  <si>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</si>
  <si>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</si>
  <si>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</si>
  <si>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</si>
  <si>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</si>
  <si>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</si>
  <si>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</si>
  <si>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</si>
  <si>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</si>
  <si>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</si>
  <si>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</si>
  <si>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</si>
  <si>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</si>
  <si>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</si>
  <si>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</si>
  <si>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</si>
  <si>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</si>
  <si>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</si>
  <si>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</si>
  <si>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</si>
  <si>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</si>
  <si>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</si>
  <si>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</si>
  <si>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</si>
  <si>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</si>
  <si>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</si>
  <si>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</si>
  <si>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</si>
  <si>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</si>
  <si>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</si>
  <si>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</si>
  <si>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</si>
  <si>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</si>
  <si>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</si>
  <si>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</si>
  <si>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</si>
  <si>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</si>
  <si>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</si>
  <si>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</si>
  <si>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</si>
  <si>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</si>
  <si>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</si>
  <si>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</si>
  <si>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</si>
  <si>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</si>
  <si>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</si>
  <si>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</si>
  <si>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</si>
  <si>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</si>
  <si>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</si>
  <si>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</si>
  <si>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</si>
  <si>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</si>
  <si>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</si>
  <si>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</si>
  <si>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</si>
  <si>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</si>
  <si>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</si>
  <si>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</si>
  <si>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</si>
  <si>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</si>
  <si>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</si>
  <si>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</si>
  <si>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</si>
  <si>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</si>
  <si>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</si>
  <si>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</si>
  <si>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</si>
  <si>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</si>
  <si>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</si>
  <si>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</si>
  <si>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</si>
  <si>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</si>
  <si>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</si>
  <si>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</si>
  <si>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</si>
  <si>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</si>
  <si>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</si>
  <si>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</si>
  <si>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</si>
  <si>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</si>
  <si>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</si>
  <si>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</si>
  <si>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</si>
  <si>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</si>
  <si>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</si>
  <si>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</si>
  <si>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</si>
  <si>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</si>
  <si>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</si>
  <si>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</si>
  <si>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</si>
  <si>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</si>
  <si>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</si>
  <si>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</si>
  <si>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</si>
  <si>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</si>
  <si>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</si>
  <si>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</si>
  <si>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</si>
  <si>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</si>
  <si>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</si>
  <si>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</si>
  <si>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</si>
  <si>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</si>
  <si>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</si>
  <si>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</si>
  <si>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</si>
  <si>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</si>
  <si>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</si>
  <si>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</si>
  <si>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</si>
  <si>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</si>
  <si>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</si>
  <si>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</si>
  <si>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</si>
  <si>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</si>
  <si>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</si>
  <si>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</si>
  <si>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</si>
  <si>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</si>
  <si>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</si>
  <si>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</si>
  <si>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</si>
  <si>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</si>
  <si>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</si>
  <si>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</si>
  <si>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</si>
  <si>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</si>
  <si>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</si>
  <si>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</si>
  <si>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</si>
  <si>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</si>
  <si>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</si>
  <si>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</si>
  <si>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</si>
  <si>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</si>
  <si>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</si>
  <si>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</si>
  <si>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</si>
  <si>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</si>
  <si>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</si>
  <si>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</si>
  <si>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</si>
  <si>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</si>
  <si>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</si>
  <si>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</si>
  <si>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</si>
  <si>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</si>
  <si>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</si>
  <si>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</si>
  <si>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</si>
  <si>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</si>
  <si>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</si>
  <si>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</si>
  <si>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</si>
  <si>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</si>
  <si>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</si>
  <si>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</si>
  <si>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</si>
  <si>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</si>
  <si>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</si>
  <si>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</si>
  <si>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</si>
  <si>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</si>
  <si>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</si>
  <si>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</si>
  <si>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</si>
  <si>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</si>
  <si>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</si>
  <si>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</si>
  <si>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</si>
  <si>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</si>
  <si>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</si>
  <si>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</si>
  <si>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</si>
  <si>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</si>
  <si>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</si>
  <si>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</si>
  <si>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</si>
  <si>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</si>
  <si>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</si>
  <si>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</si>
  <si>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</si>
  <si>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</si>
  <si>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</si>
  <si>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</si>
  <si>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</si>
  <si>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</si>
  <si>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</si>
  <si>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</si>
  <si>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</si>
  <si>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</si>
  <si>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</si>
  <si>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</si>
  <si>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</si>
  <si>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</si>
  <si>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</si>
  <si>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</si>
  <si>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</si>
  <si>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</si>
  <si>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</si>
  <si>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</si>
  <si>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</si>
  <si>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</si>
  <si>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</si>
  <si>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</si>
  <si>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</si>
  <si>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</si>
  <si>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</si>
  <si>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</si>
  <si>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</si>
  <si>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</si>
  <si>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</si>
  <si>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</si>
  <si>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</si>
  <si>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</si>
  <si>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</si>
  <si>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</si>
  <si>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</si>
  <si>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</si>
  <si>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</si>
  <si>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</si>
  <si>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</si>
  <si>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</si>
  <si>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</si>
  <si>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</si>
  <si>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</si>
  <si>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</si>
  <si>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</si>
  <si>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</si>
  <si>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</si>
  <si>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</si>
  <si>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</si>
  <si>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</si>
  <si>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</si>
  <si>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</si>
  <si>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</si>
  <si>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</si>
  <si>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</si>
  <si>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</si>
  <si>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</si>
  <si>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</si>
  <si>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</si>
  <si>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</si>
  <si>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</si>
  <si>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</si>
  <si>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</si>
  <si>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</si>
  <si>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</si>
  <si>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</si>
  <si>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</si>
  <si>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</si>
  <si>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</si>
  <si>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</si>
  <si>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</si>
  <si>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</si>
  <si>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</si>
  <si>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</si>
  <si>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</si>
  <si>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</si>
  <si>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</si>
  <si>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</si>
  <si>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</si>
  <si>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</si>
  <si>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</si>
  <si>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</si>
  <si>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</si>
  <si>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</si>
  <si>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</si>
  <si>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</si>
  <si>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</si>
  <si>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</si>
  <si>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</si>
  <si>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</si>
  <si>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</si>
  <si>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</si>
  <si>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</si>
  <si>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</si>
  <si>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</si>
  <si>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</si>
  <si>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</si>
  <si>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</si>
  <si>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</si>
  <si>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</si>
  <si>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</si>
  <si>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</si>
  <si>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</si>
  <si>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</si>
  <si>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</si>
  <si>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</si>
  <si>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</si>
  <si>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</si>
  <si>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</si>
  <si>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</si>
  <si>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</si>
  <si>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</si>
  <si>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</si>
  <si>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</si>
  <si>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</si>
  <si>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</si>
  <si>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</si>
  <si>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</si>
  <si>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</si>
  <si>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</si>
  <si>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</si>
  <si>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</si>
  <si>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</si>
  <si>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</si>
  <si>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</si>
  <si>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</si>
  <si>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</si>
  <si>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</si>
  <si>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</si>
  <si>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</si>
  <si>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</si>
  <si>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</si>
  <si>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</si>
  <si>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</si>
  <si>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</si>
  <si>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</si>
  <si>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</si>
  <si>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</si>
  <si>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</si>
  <si>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</si>
  <si>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</si>
  <si>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</si>
  <si>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</si>
  <si>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</si>
  <si>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</si>
  <si>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</si>
  <si>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</si>
  <si>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</si>
  <si>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</si>
  <si>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</si>
  <si>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</si>
  <si>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</si>
  <si>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</si>
  <si>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</si>
  <si>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</si>
  <si>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</si>
  <si>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</si>
  <si>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</si>
  <si>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</si>
  <si>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</si>
  <si>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</si>
  <si>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</si>
  <si>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</si>
  <si>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</si>
  <si>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</si>
  <si>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</si>
  <si>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</si>
  <si>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</si>
  <si>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</si>
  <si>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</si>
  <si>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</si>
  <si>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</si>
  <si>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</si>
  <si>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</si>
  <si>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</si>
  <si>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</si>
  <si>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</si>
  <si>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</si>
  <si>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</si>
  <si>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</si>
  <si>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</si>
  <si>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</si>
  <si>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</si>
  <si>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</si>
  <si>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</si>
  <si>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</si>
  <si>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</si>
  <si>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</si>
  <si>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</si>
  <si>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</si>
  <si>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</si>
  <si>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</si>
  <si>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</si>
  <si>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</si>
  <si>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</si>
  <si>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</si>
  <si>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</si>
  <si>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</si>
  <si>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</si>
  <si>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</si>
  <si>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</si>
  <si>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</si>
  <si>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</si>
  <si>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</si>
  <si>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</si>
  <si>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</si>
  <si>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</si>
  <si>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</si>
  <si>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</si>
  <si>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</si>
  <si>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</si>
  <si>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</si>
  <si>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</si>
  <si>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</si>
  <si>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</si>
  <si>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</si>
  <si>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</si>
  <si>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</si>
  <si>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</si>
  <si>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</si>
  <si>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</si>
  <si>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</si>
  <si>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</si>
  <si>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</si>
  <si>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</si>
  <si>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</si>
  <si>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</si>
  <si>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</si>
  <si>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</si>
  <si>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</si>
  <si>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</si>
  <si>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</si>
  <si>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</si>
  <si>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</si>
  <si>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</si>
  <si>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</si>
  <si>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</si>
  <si>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</si>
  <si>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</si>
  <si>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</si>
  <si>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</si>
  <si>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</si>
  <si>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</si>
  <si>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</si>
  <si>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</si>
  <si>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</si>
  <si>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</si>
  <si>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</si>
  <si>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</si>
  <si>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</si>
  <si>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</si>
  <si>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</si>
  <si>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</si>
  <si>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</si>
  <si>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</si>
  <si>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</si>
  <si>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</si>
  <si>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</si>
  <si>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</si>
  <si>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</si>
  <si>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</si>
  <si>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</si>
  <si>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</si>
  <si>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</si>
  <si>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</si>
  <si>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</si>
  <si>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</si>
  <si>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</si>
  <si>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</si>
  <si>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</si>
  <si>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</si>
  <si>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</si>
  <si>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</si>
  <si>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</si>
  <si>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</si>
  <si>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</si>
  <si>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</si>
  <si>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</si>
  <si>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</si>
  <si>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</si>
  <si>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</si>
  <si>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</si>
  <si>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</si>
  <si>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</si>
  <si>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</si>
  <si>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</si>
  <si>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</si>
  <si>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</si>
  <si>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</si>
  <si>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</si>
  <si>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</si>
  <si>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</si>
  <si>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</si>
  <si>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</si>
  <si>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</si>
  <si>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</si>
  <si>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</si>
  <si>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</si>
  <si>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</si>
  <si>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</si>
  <si>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</si>
  <si>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</si>
  <si>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</si>
  <si>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</si>
  <si>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</si>
  <si>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</si>
  <si>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</si>
  <si>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</si>
  <si>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</si>
  <si>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</si>
  <si>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</si>
  <si>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</si>
  <si>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</si>
  <si>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</si>
  <si>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</si>
  <si>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</si>
  <si>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</si>
  <si>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</si>
  <si>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</si>
  <si>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</si>
  <si>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</si>
  <si>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</si>
  <si>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</si>
  <si>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</si>
  <si>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</si>
  <si>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</si>
  <si>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</si>
  <si>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</si>
  <si>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</si>
  <si>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</si>
  <si>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</si>
  <si>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</si>
  <si>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</si>
  <si>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</si>
  <si>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</si>
  <si>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</si>
  <si>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</si>
  <si>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</si>
  <si>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</si>
  <si>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</si>
  <si>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</si>
  <si>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</si>
  <si>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</si>
  <si>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</si>
  <si>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</si>
  <si>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</si>
  <si>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</si>
  <si>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</si>
  <si>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</si>
  <si>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</si>
  <si>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</si>
  <si>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</si>
  <si>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</si>
  <si>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</si>
  <si>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</si>
  <si>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</si>
  <si>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</si>
  <si>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</si>
  <si>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</si>
  <si>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</si>
  <si>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</si>
  <si>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</si>
  <si>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</si>
  <si>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</si>
  <si>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</si>
  <si>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</si>
  <si>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</si>
  <si>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</si>
  <si>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</si>
  <si>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</si>
  <si>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</si>
  <si>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</si>
  <si>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</si>
  <si>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</si>
  <si>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</si>
  <si>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</si>
  <si>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</si>
  <si>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</si>
  <si>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</si>
  <si>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</si>
  <si>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</si>
  <si>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</si>
  <si>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</si>
  <si>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</si>
  <si>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</si>
  <si>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</si>
  <si>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</si>
  <si>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</si>
  <si>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</si>
  <si>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</si>
  <si>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</si>
  <si>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</si>
  <si>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</si>
  <si>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</si>
  <si>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</si>
  <si>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</si>
  <si>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</si>
  <si>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</si>
  <si>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</si>
  <si>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</si>
  <si>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</si>
  <si>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</si>
  <si>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</si>
  <si>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</si>
  <si>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</si>
  <si>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</si>
  <si>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</si>
  <si>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</si>
  <si>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</si>
  <si>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</si>
  <si>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</si>
  <si>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</si>
  <si>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</si>
  <si>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</si>
  <si>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</si>
  <si>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</si>
  <si>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</si>
  <si>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</si>
  <si>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</si>
  <si>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</si>
  <si>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</si>
  <si>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</si>
  <si>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</si>
  <si>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</si>
  <si>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</si>
  <si>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</si>
  <si>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</si>
  <si>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</si>
  <si>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</si>
  <si>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</si>
  <si>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</si>
  <si>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</si>
  <si>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</si>
  <si>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</si>
  <si>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</si>
  <si>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</si>
  <si>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</si>
  <si>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</si>
  <si>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</si>
  <si>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</si>
  <si>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</si>
  <si>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</si>
  <si>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</si>
  <si>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</si>
  <si>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</si>
  <si>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</si>
  <si>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</si>
  <si>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</si>
  <si>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</si>
  <si>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</si>
  <si>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</si>
  <si>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</si>
  <si>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</si>
  <si>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</si>
  <si>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</si>
  <si>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</si>
  <si>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</si>
  <si>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</si>
  <si>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</si>
  <si>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</si>
  <si>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</si>
  <si>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</si>
  <si>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</si>
  <si>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</si>
  <si>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</si>
  <si>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</si>
  <si>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</si>
  <si>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</si>
  <si>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</si>
  <si>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</si>
  <si>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</si>
  <si>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</si>
  <si>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</si>
  <si>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</si>
  <si>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</si>
  <si>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</si>
  <si>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</si>
  <si>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</si>
  <si>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</si>
  <si>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</si>
  <si>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</si>
  <si>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</si>
  <si>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</si>
  <si>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</si>
  <si>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</si>
  <si>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</si>
  <si>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</si>
  <si>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</si>
  <si>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</si>
  <si>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</si>
  <si>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</si>
  <si>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</si>
  <si>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</si>
  <si>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</si>
  <si>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</si>
  <si>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</si>
  <si>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</si>
  <si>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</si>
  <si>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</si>
  <si>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</si>
  <si>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</si>
  <si>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</si>
  <si>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</si>
  <si>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</si>
  <si>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</si>
  <si>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</si>
  <si>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</si>
  <si>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</si>
  <si>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</si>
  <si>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</si>
  <si>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</si>
  <si>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</si>
  <si>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</si>
  <si>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</si>
  <si>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</si>
  <si>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</si>
  <si>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</si>
  <si>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</si>
  <si>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</si>
  <si>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</si>
  <si>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</si>
  <si>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</si>
  <si>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</si>
  <si>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</si>
  <si>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</si>
  <si>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</si>
  <si>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</si>
  <si>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</si>
  <si>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</si>
  <si>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</si>
  <si>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</si>
  <si>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</si>
  <si>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</si>
  <si>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</si>
  <si>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</si>
  <si>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</si>
  <si>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</si>
  <si>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</si>
  <si>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</si>
  <si>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</si>
  <si>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</si>
  <si>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</si>
  <si>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</si>
  <si>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</si>
  <si>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</si>
  <si>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</si>
  <si>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</si>
  <si>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</si>
  <si>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</si>
  <si>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</si>
  <si>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</si>
  <si>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</si>
  <si>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</si>
  <si>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</si>
  <si>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</si>
  <si>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</si>
  <si>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</si>
  <si>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</si>
  <si>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</si>
  <si>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</si>
  <si>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</si>
  <si>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</si>
  <si>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</si>
  <si>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</si>
  <si>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</si>
  <si>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</si>
  <si>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</si>
  <si>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</si>
  <si>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</si>
  <si>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</si>
  <si>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</si>
  <si>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</si>
  <si>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</si>
  <si>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</si>
  <si>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</si>
  <si>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</si>
  <si>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</si>
  <si>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</si>
  <si>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</si>
  <si>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</si>
  <si>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</si>
  <si>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</si>
  <si>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</si>
  <si>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</si>
  <si>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</si>
  <si>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</si>
  <si>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</si>
  <si>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</si>
  <si>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</si>
  <si>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</si>
  <si>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</si>
  <si>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</si>
  <si>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</si>
  <si>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</si>
  <si>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</si>
  <si>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</si>
  <si>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</si>
  <si>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</si>
  <si>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</si>
  <si>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</si>
  <si>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</si>
  <si>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</si>
  <si>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</si>
  <si>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</si>
  <si>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</si>
  <si>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</si>
  <si>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</si>
  <si>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</si>
  <si>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</si>
  <si>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</si>
  <si>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</si>
  <si>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</si>
  <si>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</si>
  <si>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</si>
  <si>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</si>
  <si>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</si>
  <si>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</si>
  <si>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</si>
  <si>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</si>
  <si>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</si>
  <si>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</si>
  <si>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</si>
  <si>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</si>
  <si>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</si>
  <si>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</si>
  <si>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</si>
  <si>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</si>
  <si>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</si>
  <si>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</si>
  <si>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</si>
  <si>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</si>
  <si>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</si>
  <si>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</si>
  <si>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</si>
  <si>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</si>
  <si>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</si>
  <si>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</si>
  <si>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</si>
  <si>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</si>
  <si>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</si>
  <si>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</si>
  <si>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</si>
  <si>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</si>
  <si>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</si>
  <si>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</si>
  <si>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</si>
  <si>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</si>
  <si>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</si>
  <si>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</si>
  <si>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</si>
  <si>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</si>
  <si>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</si>
  <si>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</si>
  <si>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</si>
  <si>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</si>
  <si>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</si>
  <si>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</si>
  <si>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</si>
  <si>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</si>
  <si>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</si>
  <si>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</si>
  <si>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</si>
  <si>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</si>
  <si>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</si>
  <si>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</si>
  <si>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</si>
  <si>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</si>
  <si>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</si>
  <si>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</si>
  <si>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</si>
  <si>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</si>
  <si>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</si>
  <si>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</si>
  <si>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</si>
  <si>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</si>
  <si>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</si>
  <si>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</si>
  <si>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</si>
  <si>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</si>
  <si>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</si>
  <si>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</si>
  <si>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</si>
  <si>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</si>
  <si>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</si>
  <si>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</si>
  <si>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</si>
  <si>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</si>
  <si>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</si>
  <si>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</si>
  <si>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</si>
  <si>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</si>
  <si>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</si>
  <si>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</si>
  <si>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</si>
  <si>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</si>
  <si>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</si>
  <si>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</si>
  <si>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</si>
  <si>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</si>
  <si>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</si>
  <si>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</si>
  <si>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</si>
  <si>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</si>
  <si>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</si>
  <si>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</si>
  <si>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</si>
  <si>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</si>
  <si>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</si>
  <si>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</si>
  <si>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</si>
  <si>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</si>
  <si>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</si>
  <si>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</si>
  <si>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</si>
  <si>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</si>
  <si>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</si>
  <si>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</si>
  <si>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</si>
  <si>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</si>
  <si>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</si>
  <si>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</si>
  <si>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</si>
  <si>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</si>
  <si>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</si>
  <si>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</si>
  <si>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</si>
  <si>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</si>
  <si>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</si>
  <si>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</si>
  <si>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</si>
  <si>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</si>
  <si>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</si>
  <si>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</si>
  <si>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</si>
  <si>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</si>
  <si>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</si>
  <si>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</si>
  <si>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</si>
  <si>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</si>
  <si>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</si>
  <si>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</si>
  <si>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</si>
  <si>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</si>
  <si>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</si>
  <si>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</si>
  <si>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</si>
  <si>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</si>
  <si>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</si>
  <si>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</si>
  <si>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</si>
  <si>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</si>
  <si>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</si>
  <si>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</si>
  <si>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</si>
  <si>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</si>
  <si>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</si>
  <si>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</si>
  <si>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</si>
  <si>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</si>
  <si>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</si>
  <si>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</si>
  <si>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</si>
  <si>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</si>
  <si>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</si>
  <si>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</si>
  <si>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</si>
  <si>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</si>
  <si>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</si>
  <si>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</si>
  <si>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</si>
  <si>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</si>
  <si>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</si>
  <si>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</si>
  <si>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</si>
  <si>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</si>
  <si>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</si>
  <si>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</si>
  <si>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</si>
  <si>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</si>
  <si>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</si>
  <si>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</si>
  <si>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</si>
  <si>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</si>
  <si>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</si>
  <si>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</si>
  <si>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</si>
  <si>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</si>
  <si>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</si>
  <si>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</si>
  <si>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</si>
  <si>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</si>
  <si>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</si>
  <si>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</si>
  <si>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</si>
  <si>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</si>
  <si>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</si>
  <si>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</si>
  <si>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</si>
  <si>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</si>
  <si>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</si>
  <si>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</si>
  <si>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</si>
  <si>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</si>
  <si>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</si>
  <si>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</si>
  <si>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</si>
  <si>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</si>
  <si>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</si>
  <si>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</si>
  <si>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</si>
  <si>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</si>
  <si>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</si>
  <si>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</si>
  <si>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</si>
  <si>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</si>
  <si>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</si>
  <si>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</si>
  <si>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</si>
  <si>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</si>
  <si>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</si>
  <si>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</si>
  <si>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</si>
  <si>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</si>
  <si>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</si>
  <si>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</si>
  <si>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</si>
  <si>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</si>
  <si>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</si>
  <si>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</si>
  <si>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</si>
  <si>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</si>
  <si>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</si>
  <si>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</si>
  <si>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</si>
  <si>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</si>
  <si>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</si>
  <si>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</si>
  <si>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</si>
  <si>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</si>
  <si>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</si>
  <si>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</si>
  <si>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</si>
  <si>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</si>
  <si>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</si>
  <si>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</si>
  <si>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</si>
  <si>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</si>
  <si>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</si>
  <si>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</si>
  <si>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</si>
  <si>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</si>
  <si>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</si>
  <si>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</si>
  <si>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</si>
  <si>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</si>
  <si>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</si>
  <si>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</si>
  <si>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</si>
  <si>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</si>
  <si>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</si>
  <si>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</si>
  <si>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</si>
  <si>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</si>
  <si>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</si>
  <si>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</si>
  <si>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</si>
  <si>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</si>
  <si>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</si>
  <si>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</si>
  <si>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</si>
  <si>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</si>
  <si>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</si>
  <si>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</si>
  <si>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</si>
  <si>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</si>
  <si>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</si>
  <si>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</si>
  <si>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</si>
  <si>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</si>
  <si>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</si>
  <si>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</si>
  <si>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</si>
  <si>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</si>
  <si>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</si>
  <si>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</si>
  <si>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</si>
  <si>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</si>
  <si>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</si>
  <si>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</si>
  <si>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</si>
  <si>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</si>
  <si>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</si>
  <si>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</si>
  <si>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</si>
  <si>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</si>
  <si>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</si>
  <si>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</si>
  <si>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</si>
  <si>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</si>
  <si>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</si>
  <si>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</si>
  <si>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</si>
  <si>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</si>
  <si>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</si>
  <si>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</si>
  <si>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</si>
  <si>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</si>
  <si>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</si>
  <si>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</si>
  <si>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</si>
  <si>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</si>
  <si>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</si>
  <si>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</si>
  <si>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</si>
  <si>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</si>
  <si>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</si>
  <si>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</si>
  <si>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</si>
  <si>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</si>
  <si>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</si>
  <si>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</si>
  <si>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</si>
  <si>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</si>
  <si>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</si>
  <si>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</si>
  <si>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</si>
  <si>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</si>
  <si>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</si>
  <si>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</si>
  <si>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</si>
  <si>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</si>
  <si>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</si>
  <si>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</si>
  <si>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</si>
  <si>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</si>
  <si>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</si>
  <si>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</si>
  <si>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</si>
  <si>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</si>
  <si>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</si>
  <si>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</si>
  <si>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</si>
  <si>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</si>
  <si>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</si>
  <si>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</si>
  <si>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</si>
  <si>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</si>
  <si>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</si>
  <si>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</si>
  <si>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</si>
  <si>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</si>
  <si>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</si>
  <si>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</si>
  <si>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</si>
  <si>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</si>
  <si>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</si>
  <si>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</si>
  <si>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</si>
  <si>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</si>
  <si>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</si>
  <si>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</si>
  <si>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</si>
  <si>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</si>
  <si>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</si>
  <si>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</si>
  <si>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</si>
  <si>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</si>
  <si>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</si>
  <si>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</si>
  <si>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</si>
  <si>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</si>
  <si>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</si>
  <si>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</si>
  <si>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</si>
  <si>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</si>
  <si>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</si>
  <si>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</si>
  <si>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</si>
  <si>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</si>
  <si>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</si>
  <si>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</si>
  <si>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</si>
  <si>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</si>
  <si>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</si>
  <si>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</si>
  <si>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</si>
  <si>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</si>
  <si>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</si>
  <si>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</si>
  <si>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</si>
  <si>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</si>
  <si>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</si>
  <si>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</si>
  <si>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</si>
  <si>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</si>
  <si>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</si>
  <si>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</si>
  <si>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</si>
  <si>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</si>
  <si>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</si>
  <si>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</si>
  <si>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</si>
  <si>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</si>
  <si>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</si>
  <si>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</si>
  <si>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</si>
  <si>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</si>
  <si>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</si>
  <si>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</si>
  <si>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</si>
  <si>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</si>
  <si>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</si>
  <si>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</si>
  <si>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</si>
  <si>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</si>
  <si>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</si>
  <si>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</si>
  <si>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</si>
  <si>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</si>
  <si>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</si>
  <si>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</si>
  <si>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</si>
  <si>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</si>
  <si>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</si>
  <si>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</si>
  <si>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</si>
  <si>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</si>
  <si>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</si>
  <si>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</si>
  <si>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</si>
  <si>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</si>
  <si>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</si>
  <si>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</si>
  <si>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</si>
  <si>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</si>
  <si>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</si>
  <si>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</si>
  <si>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</si>
  <si>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</si>
  <si>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</si>
  <si>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</si>
  <si>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</si>
  <si>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</si>
  <si>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</si>
  <si>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</si>
  <si>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</si>
  <si>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</si>
  <si>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</si>
  <si>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</si>
  <si>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</si>
  <si>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</si>
  <si>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</si>
  <si>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</si>
  <si>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</si>
  <si>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</si>
  <si>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</si>
  <si>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</si>
  <si>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</si>
  <si>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</si>
  <si>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</si>
  <si>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</si>
  <si>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</si>
  <si>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</si>
  <si>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</si>
  <si>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</si>
  <si>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</si>
  <si>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</si>
  <si>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</si>
  <si>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</si>
  <si>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</si>
  <si>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</si>
  <si>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</si>
  <si>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</si>
  <si>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</si>
  <si>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</si>
  <si>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</si>
  <si>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</si>
  <si>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</si>
  <si>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</si>
  <si>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</si>
  <si>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</si>
  <si>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</si>
  <si>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</si>
  <si>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</si>
  <si>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</si>
  <si>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</si>
  <si>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</si>
  <si>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</si>
  <si>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</si>
  <si>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</si>
  <si>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</si>
  <si>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</si>
  <si>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</si>
  <si>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</si>
  <si>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</si>
  <si>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</si>
  <si>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</si>
  <si>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</si>
  <si>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</si>
  <si>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</si>
  <si>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</si>
  <si>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</si>
  <si>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</si>
  <si>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</si>
  <si>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</si>
  <si>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</si>
  <si>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</si>
  <si>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</si>
  <si>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</si>
  <si>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</si>
  <si>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</si>
  <si>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</si>
  <si>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</si>
  <si>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</si>
  <si>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</si>
  <si>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</si>
  <si>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</si>
  <si>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</si>
  <si>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</si>
  <si>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</si>
  <si>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</si>
  <si>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</si>
  <si>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</si>
  <si>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</si>
  <si>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</si>
  <si>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</si>
  <si>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</si>
  <si>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</si>
  <si>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</si>
  <si>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</si>
  <si>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</si>
  <si>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</si>
  <si>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</si>
  <si>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</si>
  <si>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</si>
  <si>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</si>
  <si>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</si>
  <si>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</si>
  <si>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</si>
  <si>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</si>
  <si>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</si>
  <si>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</si>
  <si>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</si>
  <si>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</si>
  <si>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</si>
  <si>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</si>
  <si>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</si>
  <si>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</si>
  <si>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</si>
  <si>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</si>
  <si>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</si>
  <si>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</si>
  <si>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</si>
  <si>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</si>
  <si>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</si>
  <si>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</si>
  <si>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</si>
  <si>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</si>
  <si>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</si>
  <si>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</si>
  <si>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</si>
  <si>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</si>
  <si>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</si>
  <si>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</si>
  <si>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</si>
  <si>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</si>
  <si>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</si>
  <si>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</si>
  <si>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</si>
  <si>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</si>
  <si>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</si>
  <si>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</si>
  <si>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</si>
  <si>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</si>
  <si>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</si>
  <si>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</si>
  <si>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</si>
  <si>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</si>
  <si>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</si>
  <si>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</si>
  <si>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</si>
  <si>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</si>
  <si>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</si>
  <si>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</si>
  <si>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</si>
  <si>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</si>
  <si>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</si>
  <si>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</si>
  <si>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</si>
  <si>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</si>
  <si>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</si>
  <si>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</si>
  <si>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</si>
  <si>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</si>
  <si>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</si>
  <si>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</si>
  <si>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</si>
  <si>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</si>
  <si>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</si>
  <si>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</si>
  <si>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</si>
  <si>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</si>
  <si>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</si>
  <si>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</si>
  <si>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</si>
  <si>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</si>
  <si>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</si>
  <si>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</si>
  <si>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</si>
  <si>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</si>
  <si>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</si>
  <si>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</si>
  <si>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</si>
  <si>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</si>
  <si>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</si>
  <si>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</si>
  <si>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</si>
  <si>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</si>
  <si>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</si>
  <si>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</si>
  <si>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</si>
  <si>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</si>
  <si>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</si>
  <si>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</si>
  <si>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</si>
  <si>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</si>
  <si>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</si>
  <si>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</si>
  <si>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</si>
  <si>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</si>
  <si>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</si>
  <si>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</si>
  <si>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</si>
  <si>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</si>
  <si>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</si>
  <si>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</si>
  <si>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</si>
  <si>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</si>
  <si>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</si>
  <si>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</si>
  <si>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</si>
  <si>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</si>
  <si>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</si>
  <si>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</si>
  <si>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</si>
  <si>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</si>
  <si>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</si>
  <si>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</si>
  <si>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</si>
  <si>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</si>
  <si>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</si>
  <si>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</si>
  <si>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</si>
  <si>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</si>
  <si>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</si>
  <si>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</si>
  <si>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</si>
  <si>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</si>
  <si>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</si>
  <si>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</si>
  <si>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</si>
  <si>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</si>
  <si>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</si>
  <si>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</si>
  <si>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</si>
  <si>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</si>
  <si>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</si>
  <si>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</si>
  <si>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</si>
  <si>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</si>
  <si>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</si>
  <si>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</si>
  <si>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</si>
  <si>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</si>
  <si>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</si>
  <si>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</si>
  <si>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</si>
  <si>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</si>
  <si>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</si>
  <si>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</si>
  <si>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</si>
  <si>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</si>
  <si>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</si>
  <si>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</si>
  <si>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</si>
  <si>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</si>
  <si>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</si>
  <si>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</si>
  <si>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</si>
  <si>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</si>
  <si>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</si>
  <si>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</si>
  <si>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</si>
  <si>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</si>
  <si>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</si>
  <si>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</si>
  <si>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</si>
  <si>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</si>
  <si>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</si>
  <si>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</si>
  <si>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</si>
  <si>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</si>
  <si>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</si>
  <si>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</si>
  <si>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</si>
  <si>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</si>
  <si>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</si>
  <si>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</si>
  <si>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</si>
  <si>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</si>
  <si>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</si>
  <si>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</si>
  <si>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</si>
  <si>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</si>
  <si>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</si>
  <si>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</si>
  <si>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</si>
  <si>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</si>
  <si>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</si>
  <si>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</si>
  <si>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</si>
  <si>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</si>
  <si>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</si>
  <si>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</si>
  <si>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</si>
  <si>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</si>
  <si>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</si>
  <si>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</si>
  <si>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</si>
  <si>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</si>
  <si>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</si>
  <si>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</si>
  <si>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</si>
  <si>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</si>
  <si>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</si>
  <si>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</si>
  <si>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</si>
  <si>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</si>
  <si>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</si>
  <si>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</si>
  <si>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</si>
  <si>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</si>
  <si>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</si>
  <si>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</si>
  <si>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</si>
  <si>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</si>
  <si>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</si>
  <si>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</si>
  <si>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</si>
  <si>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</si>
  <si>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</si>
  <si>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</si>
  <si>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</si>
  <si>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</si>
  <si>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</si>
  <si>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</si>
  <si>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</si>
  <si>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</si>
  <si>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</si>
  <si>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</si>
  <si>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</si>
  <si>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</si>
  <si>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</si>
  <si>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</si>
  <si>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</si>
  <si>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</si>
  <si>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</si>
  <si>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</si>
  <si>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</si>
  <si>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</si>
  <si>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</si>
  <si>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</si>
  <si>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</si>
  <si>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</si>
  <si>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</si>
  <si>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</si>
  <si>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</si>
  <si>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</si>
  <si>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</si>
  <si>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</si>
  <si>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</si>
  <si>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</si>
  <si>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</si>
  <si>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</si>
  <si>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</si>
  <si>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</si>
  <si>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</si>
  <si>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</si>
  <si>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</si>
  <si>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</si>
  <si>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</si>
  <si>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</si>
  <si>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</si>
  <si>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</si>
  <si>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</si>
  <si>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</si>
  <si>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</si>
  <si>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</si>
  <si>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</si>
  <si>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</si>
  <si>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</si>
  <si>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</si>
  <si>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</si>
  <si>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</si>
  <si>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</si>
  <si>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</si>
  <si>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</si>
  <si>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</si>
  <si>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</si>
  <si>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</si>
  <si>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</si>
  <si>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</si>
  <si>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</si>
  <si>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</si>
  <si>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</si>
  <si>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</si>
  <si>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</si>
  <si>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</si>
  <si>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</si>
  <si>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</si>
  <si>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</si>
  <si>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</si>
  <si>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</si>
  <si>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</si>
  <si>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</si>
  <si>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</si>
  <si>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</si>
  <si>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</si>
  <si>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</si>
  <si>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</si>
  <si>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</si>
  <si>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</si>
  <si>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</si>
  <si>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</si>
  <si>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</si>
  <si>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</si>
  <si>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</si>
  <si>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</si>
  <si>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</si>
  <si>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</si>
  <si>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</si>
  <si>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</si>
  <si>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</si>
  <si>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</si>
  <si>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</si>
  <si>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</si>
  <si>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</si>
  <si>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</si>
  <si>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</si>
  <si>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</si>
  <si>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</si>
  <si>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</si>
  <si>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</si>
  <si>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</si>
  <si>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</si>
  <si>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</si>
  <si>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</si>
  <si>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</si>
  <si>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</si>
  <si>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</si>
  <si>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</si>
  <si>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</si>
  <si>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</si>
  <si>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</si>
  <si>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</si>
  <si>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</si>
  <si>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</si>
  <si>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</si>
  <si>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</si>
  <si>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</si>
  <si>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</si>
  <si>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</si>
  <si>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</si>
  <si>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</si>
  <si>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</si>
  <si>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</si>
  <si>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</si>
  <si>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</si>
  <si>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</si>
  <si>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</si>
  <si>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</si>
  <si>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</si>
  <si>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</si>
  <si>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</si>
  <si>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</si>
  <si>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</si>
  <si>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</si>
  <si>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</si>
  <si>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</si>
  <si>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</si>
  <si>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</si>
  <si>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</si>
  <si>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</si>
  <si>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</si>
  <si>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</si>
  <si>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</si>
  <si>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</si>
  <si>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</si>
  <si>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</si>
  <si>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</si>
  <si>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</si>
  <si>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</si>
  <si>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</si>
  <si>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</si>
  <si>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</si>
  <si>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</si>
  <si>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</si>
  <si>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</si>
  <si>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</si>
  <si>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</si>
  <si>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</si>
  <si>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</si>
  <si>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</si>
  <si>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</si>
  <si>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</si>
  <si>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</si>
  <si>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</si>
  <si>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</si>
  <si>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</si>
  <si>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</si>
  <si>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</si>
  <si>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</si>
  <si>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</si>
  <si>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</si>
  <si>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</si>
  <si>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</si>
  <si>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</si>
  <si>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</si>
  <si>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</si>
  <si>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</si>
  <si>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</si>
  <si>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</si>
  <si>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</si>
  <si>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</si>
  <si>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</si>
  <si>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</si>
  <si>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</si>
  <si>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</si>
  <si>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</si>
  <si>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</si>
  <si>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</si>
  <si>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</si>
  <si>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</si>
  <si>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</si>
  <si>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</si>
  <si>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</si>
  <si>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</si>
  <si>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</si>
  <si>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</si>
  <si>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</si>
  <si>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</si>
  <si>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</si>
  <si>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</si>
  <si>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</si>
  <si>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</si>
  <si>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</si>
  <si>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</si>
  <si>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</si>
  <si>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</si>
  <si>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</si>
  <si>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</si>
  <si>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</si>
  <si>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</si>
  <si>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</si>
  <si>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</si>
  <si>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</si>
  <si>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</si>
  <si>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</si>
  <si>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</si>
  <si>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</si>
  <si>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</si>
  <si>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</si>
  <si>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</si>
  <si>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</si>
  <si>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</si>
  <si>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</si>
  <si>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</si>
  <si>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</si>
  <si>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</si>
  <si>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</si>
  <si>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</si>
  <si>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</si>
  <si>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</si>
  <si>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</si>
  <si>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</si>
  <si>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</si>
  <si>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</si>
  <si>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</si>
  <si>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</si>
  <si>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</si>
  <si>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</si>
  <si>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</si>
  <si>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</si>
  <si>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</si>
  <si>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</si>
  <si>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</si>
  <si>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</si>
  <si>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</si>
  <si>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</si>
  <si>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</si>
  <si>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</si>
  <si>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</si>
  <si>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</si>
  <si>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</si>
  <si>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</si>
  <si>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</si>
  <si>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</si>
  <si>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</si>
  <si>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</si>
  <si>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</si>
  <si>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</si>
  <si>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</si>
  <si>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</si>
  <si>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</si>
  <si>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</si>
  <si>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</si>
  <si>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</si>
  <si>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</si>
  <si>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</si>
  <si>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</si>
  <si>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</si>
  <si>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</si>
  <si>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</si>
  <si>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</si>
  <si>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</si>
  <si>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</si>
  <si>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</si>
  <si>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</si>
  <si>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</si>
  <si>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</si>
  <si>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</si>
  <si>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</si>
  <si>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</si>
  <si>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</si>
  <si>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</si>
  <si>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</si>
  <si>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</si>
  <si>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</si>
  <si>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</si>
  <si>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</si>
  <si>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</si>
  <si>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</si>
  <si>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</si>
  <si>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</si>
  <si>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</si>
  <si>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</si>
  <si>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</si>
  <si>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</si>
  <si>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</si>
  <si>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</si>
  <si>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</si>
  <si>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</si>
  <si>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</si>
  <si>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</si>
  <si>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</si>
  <si>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</si>
  <si>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</si>
  <si>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</si>
  <si>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</si>
  <si>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</si>
  <si>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</si>
  <si>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</si>
  <si>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</si>
  <si>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</si>
  <si>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</si>
  <si>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</si>
  <si>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</si>
  <si>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</si>
  <si>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</si>
  <si>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</si>
  <si>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</si>
  <si>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</si>
  <si>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</si>
  <si>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</si>
  <si>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</si>
  <si>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</si>
  <si>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</si>
  <si>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</si>
  <si>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</si>
  <si>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</si>
  <si>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</si>
  <si>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</si>
  <si>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</si>
  <si>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</si>
  <si>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</si>
  <si>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</si>
  <si>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</si>
  <si>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</si>
  <si>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</si>
  <si>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</si>
  <si>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</si>
  <si>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</si>
  <si>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</si>
  <si>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</si>
  <si>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</si>
  <si>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</si>
  <si>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</si>
  <si>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</si>
  <si>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</si>
  <si>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</si>
  <si>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</si>
  <si>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</si>
  <si>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</si>
  <si>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</si>
  <si>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</si>
  <si>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</si>
  <si>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</si>
  <si>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</si>
  <si>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</si>
  <si>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</si>
  <si>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</si>
  <si>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</si>
  <si>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</si>
  <si>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</si>
  <si>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</si>
  <si>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</si>
  <si>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</si>
  <si>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</si>
  <si>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</si>
  <si>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</si>
  <si>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</si>
  <si>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</si>
  <si>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</si>
  <si>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</si>
  <si>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</si>
  <si>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</si>
  <si>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</si>
  <si>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</si>
  <si>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</si>
  <si>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</si>
  <si>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</si>
  <si>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</si>
  <si>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</si>
  <si>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</si>
  <si>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</si>
  <si>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</si>
  <si>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</si>
  <si>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</si>
  <si>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</si>
  <si>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</si>
  <si>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</si>
  <si>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</si>
  <si>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</si>
  <si>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</si>
  <si>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</si>
  <si>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</si>
  <si>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</si>
  <si>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</si>
  <si>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</si>
  <si>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</si>
  <si>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</si>
  <si>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</si>
  <si>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</si>
  <si>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</si>
  <si>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</si>
  <si>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</si>
  <si>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</si>
  <si>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</si>
  <si>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</si>
  <si>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</si>
  <si>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</si>
  <si>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</si>
  <si>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</si>
  <si>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</si>
  <si>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</si>
  <si>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</si>
  <si>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</si>
  <si>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</si>
  <si>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</si>
  <si>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</si>
  <si>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</si>
  <si>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</si>
  <si>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</si>
  <si>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</si>
  <si>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</si>
  <si>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</si>
  <si>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</si>
  <si>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</si>
  <si>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</si>
  <si>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</si>
  <si>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</si>
  <si>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</si>
  <si>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</si>
  <si>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</si>
  <si>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</si>
  <si>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</si>
  <si>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</si>
  <si>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</si>
  <si>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</si>
  <si>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</si>
  <si>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</si>
  <si>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</si>
  <si>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</si>
  <si>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</si>
  <si>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</si>
  <si>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</si>
  <si>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</si>
  <si>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</si>
  <si>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</si>
  <si>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</si>
  <si>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</si>
  <si>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</si>
  <si>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</si>
  <si>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</si>
  <si>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</si>
  <si>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</si>
  <si>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</si>
  <si>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</si>
  <si>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</si>
  <si>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</si>
  <si>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</si>
  <si>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</si>
  <si>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</si>
  <si>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</si>
  <si>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</si>
  <si>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</si>
  <si>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</si>
  <si>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</si>
  <si>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</si>
  <si>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</si>
  <si>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</si>
  <si>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</si>
  <si>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</si>
  <si>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</si>
  <si>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</si>
  <si>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</si>
  <si>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</si>
  <si>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</si>
  <si>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</si>
  <si>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</si>
  <si>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</si>
  <si>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</si>
  <si>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</si>
  <si>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</si>
  <si>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</si>
  <si>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</si>
  <si>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</si>
  <si>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</si>
  <si>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</si>
  <si>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</si>
  <si>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</si>
  <si>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</si>
  <si>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</si>
  <si>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</si>
  <si>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</si>
  <si>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</si>
  <si>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</si>
  <si>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</si>
  <si>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</si>
  <si>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</si>
  <si>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</si>
  <si>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</si>
  <si>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</si>
  <si>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</si>
  <si>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</si>
  <si>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</si>
  <si>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</si>
  <si>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</si>
  <si>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</si>
  <si>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</si>
  <si>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</si>
  <si>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</si>
  <si>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</si>
  <si>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</si>
  <si>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</si>
  <si>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</si>
  <si>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</si>
  <si>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</si>
  <si>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</si>
  <si>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</si>
  <si>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</si>
  <si>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</si>
  <si>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</si>
  <si>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</si>
  <si>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</si>
  <si>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</si>
  <si>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</si>
  <si>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</si>
  <si>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</si>
  <si>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</si>
  <si>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</si>
  <si>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</si>
  <si>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</si>
  <si>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</si>
  <si>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</si>
  <si>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</si>
  <si>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</si>
  <si>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</si>
  <si>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</si>
  <si>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</si>
  <si>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</si>
  <si>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</si>
  <si>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</si>
  <si>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</si>
  <si>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</si>
  <si>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</si>
  <si>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</si>
  <si>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</si>
  <si>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</si>
  <si>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</si>
  <si>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</si>
  <si>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</si>
  <si>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</si>
  <si>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</si>
  <si>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</si>
  <si>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</si>
  <si>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</si>
  <si>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</si>
  <si>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</si>
  <si>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</si>
  <si>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</si>
  <si>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</si>
  <si>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</si>
  <si>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</si>
  <si>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</si>
  <si>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</si>
  <si>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</si>
  <si>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</si>
  <si>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</si>
  <si>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</si>
  <si>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</si>
  <si>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</si>
  <si>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</si>
  <si>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</si>
  <si>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</si>
  <si>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</si>
  <si>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</si>
  <si>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</si>
  <si>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</si>
  <si>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</si>
  <si>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</si>
  <si>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</si>
  <si>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</si>
  <si>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</si>
  <si>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</si>
  <si>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</si>
  <si>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</si>
  <si>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</si>
  <si>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</si>
  <si>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</si>
  <si>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</si>
  <si>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</si>
  <si>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</si>
  <si>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</si>
  <si>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</si>
  <si>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</si>
  <si>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</si>
  <si>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</si>
  <si>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</si>
  <si>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</si>
  <si>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</si>
  <si>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</si>
  <si>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</si>
  <si>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</si>
  <si>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</si>
  <si>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</si>
  <si>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</si>
  <si>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</si>
  <si>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</si>
  <si>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</si>
  <si>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</si>
  <si>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</si>
  <si>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</si>
  <si>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</si>
  <si>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</si>
  <si>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</si>
  <si>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</si>
  <si>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</si>
  <si>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</si>
  <si>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</si>
  <si>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</si>
  <si>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</si>
  <si>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</si>
  <si>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</si>
  <si>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</si>
  <si>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</si>
  <si>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</si>
  <si>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</si>
  <si>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</si>
  <si>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</si>
  <si>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</si>
  <si>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</si>
  <si>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</si>
  <si>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</si>
  <si>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</si>
  <si>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</si>
  <si>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</si>
  <si>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</si>
  <si>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</si>
  <si>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</si>
  <si>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</si>
  <si>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</si>
  <si>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</si>
  <si>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</si>
  <si>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</si>
  <si>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</si>
  <si>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</si>
  <si>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</si>
  <si>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</si>
  <si>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</si>
  <si>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</si>
  <si>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</si>
  <si>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</si>
  <si>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</si>
  <si>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</si>
  <si>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</si>
  <si>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</si>
  <si>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</si>
  <si>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</si>
  <si>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</si>
  <si>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</si>
  <si>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</si>
  <si>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</si>
  <si>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</si>
  <si>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</si>
  <si>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</si>
  <si>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</si>
  <si>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</si>
  <si>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</si>
  <si>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</si>
  <si>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</si>
  <si>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</si>
  <si>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</si>
  <si>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</si>
  <si>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</si>
  <si>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</si>
  <si>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</si>
  <si>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</si>
  <si>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</si>
  <si>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</si>
  <si>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</si>
  <si>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</si>
  <si>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</si>
  <si>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</si>
  <si>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</si>
  <si>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</si>
  <si>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</si>
  <si>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</si>
  <si>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</si>
  <si>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</si>
  <si>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</si>
  <si>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</si>
  <si>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</si>
  <si>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</si>
  <si>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</si>
  <si>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</si>
  <si>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</si>
  <si>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</si>
  <si>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</si>
  <si>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</si>
  <si>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</si>
  <si>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</si>
  <si>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</si>
  <si>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</si>
  <si>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</si>
  <si>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</si>
  <si>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</si>
  <si>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</si>
  <si>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</si>
  <si>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</si>
  <si>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</si>
  <si>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</si>
  <si>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</si>
  <si>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</si>
  <si>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</si>
  <si>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</si>
  <si>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</si>
  <si>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</si>
  <si>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</si>
  <si>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</si>
  <si>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</si>
  <si>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</si>
  <si>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</si>
  <si>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</si>
  <si>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</si>
  <si>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</si>
  <si>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</si>
  <si>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</si>
  <si>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</si>
  <si>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</si>
  <si>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</si>
  <si>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</si>
  <si>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</si>
  <si>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</si>
  <si>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</si>
  <si>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</si>
  <si>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</si>
  <si>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</si>
  <si>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</si>
  <si>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</si>
  <si>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</si>
  <si>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</si>
  <si>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</si>
  <si>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</si>
  <si>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</si>
  <si>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</si>
  <si>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</si>
  <si>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</si>
  <si>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</si>
  <si>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</si>
  <si>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</si>
  <si>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</si>
  <si>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</si>
  <si>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</si>
  <si>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</si>
  <si>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</si>
  <si>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</si>
  <si>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</si>
  <si>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</si>
  <si>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</si>
  <si>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</si>
  <si>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</si>
  <si>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</si>
  <si>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</si>
  <si>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</si>
  <si>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</si>
  <si>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</si>
  <si>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</si>
  <si>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</si>
  <si>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</si>
  <si>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</si>
  <si>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</si>
  <si>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</si>
  <si>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</si>
  <si>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</si>
  <si>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</si>
  <si>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</si>
  <si>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</si>
  <si>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</si>
  <si>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</si>
  <si>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</si>
  <si>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</si>
  <si>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</si>
  <si>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</si>
  <si>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</si>
  <si>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</si>
  <si>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</si>
  <si>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</si>
  <si>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</si>
  <si>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</si>
  <si>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</si>
  <si>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</si>
  <si>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</si>
  <si>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</si>
  <si>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</si>
  <si>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</si>
  <si>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</si>
  <si>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</si>
  <si>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</si>
  <si>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</si>
  <si>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</si>
  <si>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</si>
  <si>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</si>
  <si>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</si>
  <si>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</si>
  <si>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</si>
  <si>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</si>
  <si>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</si>
  <si>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</si>
  <si>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</si>
  <si>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</si>
  <si>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</si>
  <si>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</si>
  <si>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</si>
  <si>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</si>
  <si>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</si>
  <si>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</si>
  <si>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</si>
  <si>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</si>
  <si>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</si>
  <si>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</si>
  <si>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</si>
  <si>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</si>
  <si>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</si>
  <si>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</si>
  <si>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</si>
  <si>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</si>
  <si>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</si>
  <si>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</si>
  <si>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</si>
  <si>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</si>
  <si>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</si>
  <si>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</si>
  <si>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</si>
  <si>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</si>
  <si>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</si>
  <si>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</si>
  <si>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</si>
  <si>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</si>
  <si>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</si>
  <si>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</si>
  <si>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</si>
  <si>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</si>
  <si>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</si>
  <si>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</si>
  <si>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</si>
  <si>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</si>
  <si>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</si>
  <si>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</si>
  <si>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</si>
  <si>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</si>
  <si>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</si>
  <si>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</si>
  <si>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</si>
  <si>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</si>
  <si>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</si>
  <si>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</si>
  <si>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</si>
  <si>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</si>
  <si>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</si>
  <si>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</si>
  <si>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</si>
  <si>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</si>
  <si>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</si>
  <si>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</si>
  <si>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</si>
  <si>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</si>
  <si>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</si>
  <si>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</si>
  <si>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</si>
  <si>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</si>
  <si>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</si>
  <si>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</si>
  <si>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</si>
  <si>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</si>
  <si>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</si>
  <si>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</si>
  <si>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</si>
  <si>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</si>
  <si>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</si>
  <si>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</si>
  <si>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</si>
  <si>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</si>
  <si>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</si>
  <si>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</si>
  <si>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</si>
  <si>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</si>
  <si>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</si>
  <si>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</si>
  <si>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</si>
  <si>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</si>
  <si>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</si>
  <si>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</si>
  <si>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</si>
  <si>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</si>
  <si>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</si>
  <si>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</si>
  <si>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</si>
  <si>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</si>
  <si>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</si>
  <si>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</si>
  <si>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</si>
  <si>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</si>
  <si>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</si>
  <si>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</si>
  <si>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</si>
  <si>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</si>
  <si>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</si>
  <si>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</si>
  <si>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</si>
  <si>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</si>
  <si>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</si>
  <si>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</si>
  <si>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</si>
  <si>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</si>
  <si>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</si>
  <si>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</si>
  <si>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</si>
  <si>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</si>
  <si>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</si>
  <si>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</si>
  <si>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</si>
  <si>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</si>
  <si>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</si>
  <si>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</si>
  <si>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</si>
  <si>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</si>
  <si>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</si>
  <si>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</si>
  <si>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</si>
  <si>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</si>
  <si>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</si>
  <si>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</si>
  <si>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</si>
  <si>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</si>
  <si>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</si>
  <si>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</si>
  <si>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</si>
  <si>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</si>
  <si>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</si>
  <si>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</si>
  <si>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</si>
  <si>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</si>
  <si>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</si>
  <si>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</si>
  <si>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</si>
  <si>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</si>
  <si>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</si>
  <si>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</si>
  <si>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</si>
  <si>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</si>
  <si>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</si>
  <si>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</si>
  <si>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</si>
  <si>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</si>
  <si>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</si>
  <si>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</si>
  <si>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</si>
  <si>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</si>
  <si>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</si>
  <si>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</si>
  <si>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</si>
  <si>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</si>
  <si>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</si>
  <si>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</si>
  <si>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</si>
  <si>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</si>
  <si>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</si>
  <si>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</si>
  <si>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</si>
  <si>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</si>
  <si>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</si>
  <si>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</si>
  <si>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</si>
  <si>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</si>
  <si>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</si>
  <si>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</si>
  <si>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</si>
  <si>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</si>
  <si>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</si>
  <si>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</si>
  <si>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</si>
  <si>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</si>
  <si>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</si>
  <si>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</si>
  <si>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</si>
  <si>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</si>
  <si>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</si>
  <si>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</si>
  <si>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</si>
  <si>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</si>
  <si>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</si>
  <si>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</si>
  <si>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</si>
  <si>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</si>
  <si>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</si>
  <si>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</si>
  <si>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</si>
  <si>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</si>
  <si>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</si>
  <si>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</si>
  <si>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</si>
  <si>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</si>
  <si>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</si>
  <si>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</si>
  <si>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</si>
  <si>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</si>
  <si>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</si>
  <si>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</si>
  <si>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</si>
  <si>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</si>
  <si>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</si>
  <si>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</si>
  <si>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</si>
  <si>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</si>
  <si>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</si>
  <si>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</si>
  <si>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</si>
  <si>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</si>
  <si>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</si>
  <si>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</si>
  <si>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</si>
  <si>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</si>
  <si>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</si>
  <si>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</si>
  <si>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</si>
  <si>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</si>
  <si>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</si>
  <si>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</si>
  <si>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</si>
  <si>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</si>
  <si>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</si>
  <si>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</si>
  <si>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</si>
  <si>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</si>
  <si>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</si>
  <si>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</si>
  <si>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</si>
  <si>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</si>
  <si>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</si>
  <si>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</si>
  <si>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</si>
  <si>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</si>
  <si>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</si>
  <si>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</si>
  <si>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</si>
  <si>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</si>
  <si>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</si>
  <si>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</si>
  <si>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</si>
  <si>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</si>
  <si>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</si>
  <si>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</si>
  <si>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</si>
  <si>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</si>
  <si>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</si>
  <si>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</si>
  <si>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</si>
  <si>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</si>
  <si>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</si>
  <si>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</si>
  <si>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</si>
  <si>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</si>
  <si>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</si>
  <si>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</si>
  <si>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</si>
  <si>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</si>
  <si>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</si>
  <si>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</si>
  <si>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</si>
  <si>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</si>
  <si>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</si>
  <si>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</si>
  <si>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</si>
  <si>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</si>
  <si>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</si>
  <si>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</si>
  <si>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</si>
  <si>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</si>
  <si>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</si>
  <si>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</si>
  <si>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</si>
  <si>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</si>
  <si>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</si>
  <si>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</si>
  <si>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</si>
  <si>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</si>
  <si>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</si>
  <si>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</si>
  <si>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</si>
  <si>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</si>
  <si>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</si>
  <si>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</si>
  <si>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</si>
  <si>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</si>
  <si>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</si>
  <si>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</si>
  <si>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</si>
  <si>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</si>
  <si>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</si>
  <si>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</si>
  <si>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</si>
  <si>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</si>
  <si>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</si>
  <si>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</si>
  <si>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</si>
  <si>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</si>
  <si>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</si>
  <si>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</si>
  <si>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</si>
  <si>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</si>
  <si>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</si>
  <si>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</si>
  <si>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</si>
  <si>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</si>
  <si>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</si>
  <si>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</si>
  <si>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</si>
  <si>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</si>
  <si>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</si>
  <si>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</si>
  <si>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</si>
  <si>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</si>
  <si>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</si>
  <si>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</si>
  <si>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</si>
  <si>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</si>
  <si>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</si>
  <si>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</si>
  <si>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</si>
  <si>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</si>
  <si>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</si>
  <si>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</si>
  <si>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</si>
  <si>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</si>
  <si>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</si>
  <si>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</si>
  <si>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</si>
  <si>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</si>
  <si>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</si>
  <si>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</si>
  <si>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</si>
  <si>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</si>
  <si>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</si>
  <si>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</si>
  <si>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</si>
  <si>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</si>
  <si>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</si>
  <si>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</si>
  <si>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</si>
  <si>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</si>
  <si>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</si>
  <si>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</si>
  <si>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</si>
  <si>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</si>
  <si>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</si>
  <si>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</si>
  <si>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</si>
  <si>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</si>
  <si>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</si>
  <si>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</si>
  <si>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</si>
  <si>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</si>
  <si>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</si>
  <si>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</si>
  <si>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</si>
  <si>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</si>
  <si>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</si>
  <si>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</si>
  <si>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</si>
  <si>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</si>
  <si>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</si>
  <si>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</si>
  <si>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</si>
  <si>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</si>
  <si>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</si>
  <si>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</si>
  <si>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</si>
  <si>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</si>
  <si>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</si>
  <si>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</si>
  <si>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</si>
  <si>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</si>
  <si>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</si>
  <si>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</si>
  <si>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</si>
  <si>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</si>
  <si>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</si>
  <si>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</si>
  <si>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</si>
  <si>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</si>
  <si>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</si>
  <si>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</si>
  <si>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</si>
  <si>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</si>
  <si>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</si>
  <si>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</si>
  <si>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</si>
  <si>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</si>
  <si>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</si>
  <si>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</si>
  <si>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</si>
  <si>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</si>
  <si>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</si>
  <si>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</si>
  <si>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</si>
  <si>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</si>
  <si>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</si>
  <si>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</si>
  <si>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</si>
  <si>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</si>
  <si>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</si>
  <si>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</si>
  <si>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</si>
  <si>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</si>
  <si>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</si>
  <si>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</si>
  <si>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</si>
  <si>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</si>
  <si>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</si>
  <si>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</si>
  <si>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</si>
  <si>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</si>
  <si>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</si>
  <si>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</si>
  <si>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</si>
  <si>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</si>
  <si>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</si>
  <si>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</si>
  <si>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</si>
  <si>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</si>
  <si>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</si>
  <si>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</si>
  <si>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</si>
  <si>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</si>
  <si>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</si>
  <si>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</si>
  <si>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</si>
  <si>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</si>
  <si>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</si>
  <si>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</si>
  <si>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</si>
  <si>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</si>
  <si>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</si>
  <si>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</si>
  <si>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</si>
  <si>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</si>
  <si>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</si>
  <si>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</si>
  <si>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</si>
  <si>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</si>
  <si>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</si>
  <si>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</si>
  <si>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</si>
  <si>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</si>
  <si>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</si>
  <si>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</si>
  <si>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</si>
  <si>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</si>
  <si>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</si>
  <si>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</si>
  <si>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</si>
  <si>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</si>
  <si>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</si>
  <si>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</si>
  <si>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</si>
  <si>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</si>
  <si>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</si>
  <si>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</si>
  <si>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</si>
  <si>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</si>
  <si>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</si>
  <si>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</si>
  <si>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</si>
  <si>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</si>
  <si>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</si>
  <si>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</si>
  <si>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</si>
  <si>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</si>
  <si>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</si>
  <si>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</si>
  <si>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</si>
  <si>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</si>
  <si>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</si>
  <si>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</si>
  <si>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</si>
  <si>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</si>
  <si>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</si>
  <si>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</si>
  <si>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</si>
  <si>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</si>
  <si>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</si>
  <si>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</si>
  <si>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</si>
  <si>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</si>
  <si>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</si>
  <si>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</si>
  <si>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</si>
  <si>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</si>
  <si>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</si>
  <si>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</si>
  <si>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</si>
  <si>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</si>
  <si>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</si>
  <si>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</si>
  <si>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</si>
  <si>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</si>
  <si>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</si>
  <si>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</si>
  <si>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</si>
  <si>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</si>
  <si>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</si>
  <si>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</si>
  <si>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</si>
  <si>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</si>
  <si>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</si>
  <si>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</si>
  <si>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</si>
  <si>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</si>
  <si>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</si>
  <si>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</si>
  <si>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</si>
  <si>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</si>
  <si>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</si>
  <si>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</si>
  <si>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</si>
  <si>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</si>
  <si>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</si>
  <si>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</si>
  <si>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</si>
  <si>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</si>
  <si>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</si>
  <si>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</si>
  <si>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</si>
  <si>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</si>
  <si>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</si>
  <si>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</si>
  <si>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</si>
  <si>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</si>
  <si>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</si>
  <si>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</si>
  <si>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</si>
  <si>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</si>
  <si>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</si>
  <si>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</si>
  <si>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</si>
  <si>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</si>
  <si>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</si>
  <si>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</si>
  <si>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</si>
  <si>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</si>
  <si>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</si>
  <si>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</si>
  <si>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</si>
  <si>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</si>
  <si>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</si>
  <si>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</si>
  <si>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</si>
  <si>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</si>
  <si>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</si>
  <si>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</si>
  <si>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</si>
  <si>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</si>
  <si>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</si>
  <si>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</si>
  <si>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</si>
  <si>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</si>
  <si>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</si>
  <si>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</si>
  <si>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</si>
  <si>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</si>
  <si>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</si>
  <si>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</si>
  <si>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</si>
  <si>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</si>
  <si>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</si>
  <si>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</si>
  <si>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</si>
  <si>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</si>
  <si>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</si>
  <si>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</si>
  <si>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</si>
  <si>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</si>
  <si>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</si>
  <si>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</si>
  <si>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</si>
  <si>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</si>
  <si>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</si>
  <si>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</si>
  <si>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</si>
  <si>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</si>
  <si>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</si>
  <si>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</si>
  <si>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</si>
  <si>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</si>
  <si>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</si>
  <si>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</si>
  <si>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</si>
  <si>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</si>
  <si>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</si>
  <si>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</si>
  <si>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</si>
  <si>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</si>
  <si>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</si>
  <si>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</si>
  <si>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</si>
  <si>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</si>
  <si>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</si>
  <si>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</si>
  <si>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</si>
  <si>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</si>
  <si>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</si>
  <si>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</si>
  <si>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</si>
  <si>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</si>
  <si>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</si>
  <si>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</si>
  <si>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</si>
  <si>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</si>
  <si>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</si>
  <si>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</si>
  <si>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</si>
  <si>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</si>
  <si>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</si>
  <si>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</si>
  <si>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</si>
  <si>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</si>
  <si>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</si>
  <si>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</si>
  <si>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</si>
  <si>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</si>
  <si>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</si>
  <si>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</si>
  <si>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</si>
  <si>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</si>
  <si>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</si>
  <si>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</si>
  <si>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</si>
  <si>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</si>
  <si>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</si>
  <si>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</si>
  <si>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</si>
  <si>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</si>
  <si>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</si>
  <si>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</si>
  <si>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</si>
  <si>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</si>
  <si>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</si>
  <si>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</si>
  <si>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</si>
  <si>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</si>
  <si>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</si>
  <si>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</si>
  <si>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</si>
  <si>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</si>
  <si>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</si>
  <si>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</si>
  <si>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</si>
  <si>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</si>
  <si>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</si>
  <si>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</si>
  <si>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</si>
  <si>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</si>
  <si>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</si>
  <si>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</si>
  <si>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</si>
  <si>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</si>
  <si>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</si>
  <si>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</si>
  <si>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</si>
  <si>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</si>
  <si>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</si>
  <si>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</si>
  <si>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</si>
  <si>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</si>
  <si>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</si>
  <si>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</si>
  <si>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</si>
  <si>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</si>
  <si>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</si>
  <si>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</si>
  <si>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</si>
  <si>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</si>
  <si>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</si>
  <si>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</si>
  <si>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</si>
  <si>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</si>
  <si>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</si>
  <si>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</si>
  <si>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</si>
  <si>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</si>
  <si>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</si>
  <si>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</si>
  <si>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</si>
  <si>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</si>
  <si>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</si>
  <si>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</si>
  <si>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</si>
  <si>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</si>
  <si>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</si>
  <si>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</si>
  <si>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</si>
  <si>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</si>
  <si>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</si>
  <si>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</si>
  <si>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</si>
  <si>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</si>
  <si>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</si>
  <si>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</si>
  <si>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</si>
  <si>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</si>
  <si>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</si>
  <si>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</si>
  <si>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</si>
  <si>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</si>
  <si>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</si>
  <si>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</si>
  <si>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</si>
  <si>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</si>
  <si>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</si>
  <si>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</si>
  <si>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</si>
  <si>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</si>
  <si>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</si>
  <si>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</si>
  <si>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</si>
  <si>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</si>
  <si>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</si>
  <si>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</si>
  <si>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</si>
  <si>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</si>
  <si>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</si>
  <si>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</si>
  <si>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</si>
  <si>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</si>
  <si>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</si>
  <si>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</si>
  <si>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</si>
  <si>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</si>
  <si>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</si>
  <si>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</si>
  <si>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</si>
  <si>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</si>
  <si>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</si>
  <si>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</si>
  <si>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</si>
  <si>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</si>
  <si>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</si>
  <si>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</si>
  <si>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</si>
  <si>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</si>
  <si>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</si>
  <si>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</si>
  <si>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</si>
  <si>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</si>
  <si>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</si>
  <si>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</si>
  <si>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</si>
  <si>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</si>
  <si>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</si>
  <si>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</si>
  <si>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</si>
  <si>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</si>
  <si>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</si>
  <si>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</si>
  <si>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</si>
  <si>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</si>
  <si>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</si>
  <si>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</si>
  <si>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</si>
  <si>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</si>
  <si>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</si>
  <si>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</si>
  <si>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</si>
  <si>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</si>
  <si>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</si>
  <si>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</si>
  <si>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</si>
  <si>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</si>
  <si>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</si>
  <si>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</si>
  <si>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</si>
  <si>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</si>
  <si>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</si>
  <si>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</si>
  <si>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</si>
  <si>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</si>
  <si>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</si>
  <si>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</si>
  <si>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</si>
  <si>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</si>
  <si>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</si>
  <si>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</si>
  <si>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</si>
  <si>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</si>
  <si>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</si>
  <si>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</si>
  <si>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</si>
  <si>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</si>
  <si>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</si>
  <si>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</si>
  <si>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</si>
  <si>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</si>
  <si>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</si>
  <si>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</si>
  <si>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</si>
  <si>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</si>
  <si>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</si>
  <si>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</si>
  <si>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</si>
  <si>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</si>
  <si>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</si>
  <si>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</si>
  <si>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</si>
  <si>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</si>
  <si>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</si>
  <si>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</si>
  <si>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</si>
  <si>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</si>
  <si>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</si>
  <si>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</si>
  <si>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</si>
  <si>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</si>
  <si>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</si>
  <si>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</si>
  <si>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</si>
  <si>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</si>
  <si>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</si>
  <si>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</si>
  <si>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</si>
  <si>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</si>
  <si>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</si>
  <si>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</si>
  <si>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</si>
  <si>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</si>
  <si>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</si>
  <si>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</si>
  <si>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</si>
  <si>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</si>
  <si>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</si>
  <si>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</si>
  <si>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</si>
  <si>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</si>
  <si>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</si>
  <si>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</si>
  <si>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</si>
  <si>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</si>
  <si>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</si>
  <si>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</si>
  <si>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</si>
  <si>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</si>
  <si>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</si>
  <si>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</si>
  <si>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</si>
  <si>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</si>
  <si>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</si>
  <si>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</si>
  <si>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</si>
  <si>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</si>
  <si>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</si>
  <si>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</si>
  <si>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</si>
  <si>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</si>
  <si>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</si>
  <si>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</si>
  <si>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</si>
  <si>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</si>
  <si>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</si>
  <si>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</si>
  <si>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</si>
  <si>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</si>
  <si>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</si>
  <si>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</si>
  <si>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</si>
  <si>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</si>
  <si>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</si>
  <si>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</si>
  <si>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</si>
  <si>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</si>
  <si>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</si>
  <si>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</si>
  <si>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</si>
  <si>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</si>
  <si>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</si>
  <si>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</si>
  <si>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</si>
  <si>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</si>
  <si>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</si>
  <si>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</si>
  <si>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</si>
  <si>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</si>
  <si>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</si>
  <si>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</si>
  <si>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</si>
  <si>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</si>
  <si>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</si>
  <si>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</si>
  <si>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</si>
  <si>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</si>
  <si>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</si>
  <si>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</si>
  <si>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</si>
  <si>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</si>
  <si>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</si>
  <si>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</si>
  <si>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</si>
  <si>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</si>
  <si>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</si>
  <si>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</si>
  <si>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</si>
  <si>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</si>
  <si>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</si>
  <si>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</si>
  <si>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</si>
  <si>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</si>
  <si>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</si>
  <si>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</si>
  <si>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</si>
  <si>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</si>
  <si>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</si>
  <si>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</si>
  <si>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</si>
  <si>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</si>
  <si>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</si>
  <si>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</si>
  <si>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</si>
  <si>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</si>
  <si>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</si>
  <si>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</si>
  <si>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</si>
  <si>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</si>
  <si>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</si>
  <si>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</si>
  <si>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</si>
  <si>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</si>
  <si>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</si>
  <si>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</si>
  <si>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</si>
  <si>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</si>
  <si>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</si>
  <si>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</si>
  <si>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</si>
  <si>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</si>
  <si>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</si>
  <si>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</si>
  <si>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</si>
  <si>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</si>
  <si>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</si>
  <si>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</si>
  <si>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</si>
  <si>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</si>
  <si>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</si>
  <si>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</si>
  <si>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</si>
  <si>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</si>
  <si>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</si>
  <si>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</si>
  <si>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</si>
  <si>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</si>
  <si>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</si>
  <si>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</si>
  <si>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</si>
  <si>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</si>
  <si>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</si>
  <si>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</si>
  <si>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</si>
  <si>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</si>
  <si>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</si>
  <si>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</si>
  <si>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</si>
  <si>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</si>
  <si>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</si>
  <si>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</si>
  <si>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</si>
  <si>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</si>
  <si>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</si>
  <si>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</si>
  <si>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</si>
  <si>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</si>
  <si>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</si>
  <si>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</si>
  <si>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</si>
  <si>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</si>
  <si>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</si>
  <si>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</si>
  <si>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</si>
  <si>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</si>
  <si>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</si>
  <si>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</si>
  <si>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</si>
  <si>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</si>
  <si>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</si>
  <si>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</si>
  <si>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</si>
  <si>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</si>
  <si>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</si>
  <si>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</si>
  <si>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</si>
  <si>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</si>
  <si>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</si>
  <si>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</si>
  <si>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</si>
  <si>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</si>
  <si>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</si>
  <si>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</si>
  <si>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</si>
  <si>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</si>
  <si>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</si>
  <si>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</si>
  <si>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</si>
  <si>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</si>
  <si>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</si>
  <si>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</si>
  <si>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</si>
  <si>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</si>
  <si>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</si>
  <si>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</si>
  <si>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</si>
  <si>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</si>
  <si>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</si>
  <si>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</si>
  <si>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</si>
  <si>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</si>
  <si>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</si>
  <si>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</si>
  <si>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</si>
  <si>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</si>
  <si>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</si>
  <si>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</si>
  <si>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</si>
  <si>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</si>
  <si>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</si>
  <si>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</si>
  <si>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</si>
  <si>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</si>
  <si>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</si>
  <si>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</si>
  <si>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</si>
  <si>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</si>
  <si>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</si>
  <si>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</si>
  <si>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</si>
  <si>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</si>
  <si>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</si>
  <si>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</si>
  <si>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</si>
  <si>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</si>
  <si>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</si>
  <si>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</si>
  <si>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</si>
  <si>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</si>
  <si>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</si>
  <si>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</si>
  <si>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</si>
  <si>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</si>
  <si>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</si>
  <si>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</si>
  <si>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</si>
  <si>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</si>
  <si>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</si>
  <si>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</si>
  <si>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</si>
  <si>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</si>
  <si>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</si>
  <si>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</si>
  <si>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</si>
  <si>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</si>
  <si>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</si>
  <si>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</si>
  <si>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</si>
  <si>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</si>
  <si>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</si>
  <si>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</si>
  <si>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</si>
  <si>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</si>
  <si>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</si>
  <si>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</si>
  <si>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</si>
  <si>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</si>
  <si>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</si>
  <si>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</si>
  <si>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</si>
  <si>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</si>
  <si>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</si>
  <si>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</si>
  <si>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</si>
  <si>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</si>
  <si>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</si>
  <si>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</si>
  <si>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</si>
  <si>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</si>
  <si>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</si>
  <si>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</si>
  <si>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</si>
  <si>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</si>
  <si>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</si>
  <si>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</si>
  <si>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</si>
  <si>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</si>
  <si>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</si>
  <si>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</si>
  <si>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</si>
  <si>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</si>
  <si>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</si>
  <si>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</si>
  <si>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</si>
  <si>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</si>
  <si>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</si>
  <si>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</si>
  <si>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</si>
  <si>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</si>
  <si>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</si>
  <si>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</si>
  <si>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</si>
  <si>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</si>
  <si>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</si>
  <si>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</si>
  <si>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</si>
  <si>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</si>
  <si>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</si>
  <si>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</si>
  <si>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</si>
  <si>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</si>
  <si>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</si>
  <si>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</si>
  <si>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</si>
  <si>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</si>
  <si>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</si>
  <si>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</si>
  <si>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</si>
  <si>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</si>
  <si>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</si>
  <si>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</si>
  <si>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</si>
  <si>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</si>
  <si>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</si>
  <si>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</si>
  <si>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</si>
  <si>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</si>
  <si>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</si>
  <si>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</si>
  <si>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</si>
  <si>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</si>
  <si>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</si>
  <si>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</si>
  <si>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</si>
  <si>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</si>
  <si>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</si>
  <si>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</si>
  <si>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</si>
  <si>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</si>
  <si>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</si>
  <si>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</si>
  <si>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</si>
  <si>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</si>
  <si>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</si>
  <si>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</si>
  <si>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</si>
  <si>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</si>
  <si>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</si>
  <si>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</si>
  <si>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</si>
  <si>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</si>
  <si>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</si>
  <si>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</si>
  <si>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</si>
  <si>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</si>
  <si>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</si>
  <si>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</si>
  <si>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</si>
  <si>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</si>
  <si>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</si>
  <si>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</si>
  <si>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</si>
  <si>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</si>
  <si>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</si>
  <si>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</si>
  <si>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</si>
  <si>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</si>
  <si>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</si>
  <si>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</si>
  <si>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</si>
  <si>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</si>
  <si>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</si>
  <si>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</si>
  <si>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</si>
  <si>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</si>
  <si>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</si>
  <si>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</si>
  <si>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</si>
  <si>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</si>
  <si>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</si>
  <si>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</si>
  <si>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</si>
  <si>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</si>
  <si>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</si>
  <si>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</si>
  <si>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</si>
  <si>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</si>
  <si>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</si>
  <si>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</si>
  <si>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</si>
  <si>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</si>
  <si>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</si>
  <si>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</si>
  <si>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</si>
  <si>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</si>
  <si>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</si>
  <si>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</si>
  <si>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</si>
  <si>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</si>
  <si>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</si>
  <si>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</si>
  <si>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</si>
  <si>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</si>
  <si>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</si>
  <si>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</si>
  <si>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</si>
  <si>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</si>
  <si>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</si>
  <si>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</si>
  <si>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</si>
  <si>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</si>
  <si>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</si>
  <si>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</si>
  <si>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</si>
  <si>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</si>
  <si>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</si>
  <si>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</si>
  <si>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</si>
  <si>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</si>
  <si>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</si>
  <si>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</si>
  <si>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</si>
  <si>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</si>
  <si>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</si>
  <si>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</si>
  <si>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</si>
  <si>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</si>
  <si>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</si>
  <si>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</si>
  <si>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</si>
  <si>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</si>
  <si>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</si>
  <si>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</si>
  <si>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</si>
  <si>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</si>
  <si>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</si>
  <si>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</si>
  <si>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</si>
  <si>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</si>
  <si>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</si>
  <si>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</si>
  <si>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</si>
  <si>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</si>
  <si>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</si>
  <si>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</si>
  <si>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</si>
  <si>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</si>
  <si>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</si>
  <si>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</si>
  <si>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</si>
  <si>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</si>
  <si>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</si>
  <si>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</si>
  <si>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</si>
  <si>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</si>
  <si>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</si>
  <si>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</si>
  <si>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</si>
  <si>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</si>
  <si>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</si>
  <si>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</si>
  <si>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</si>
  <si>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</si>
  <si>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</si>
  <si>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</si>
  <si>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</si>
  <si>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</si>
  <si>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</si>
  <si>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</si>
  <si>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</si>
  <si>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</si>
  <si>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</si>
  <si>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</si>
  <si>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</si>
  <si>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</si>
  <si>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</si>
  <si>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</si>
  <si>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</si>
  <si>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</si>
  <si>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</si>
  <si>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</si>
  <si>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</si>
  <si>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</si>
  <si>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</si>
  <si>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</si>
  <si>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</si>
  <si>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</si>
  <si>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</si>
  <si>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</si>
  <si>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</si>
  <si>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</si>
  <si>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</si>
  <si>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</si>
  <si>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</si>
  <si>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</si>
  <si>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</si>
  <si>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</si>
  <si>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</si>
  <si>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</si>
  <si>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</si>
  <si>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</si>
  <si>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</si>
  <si>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</si>
  <si>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</si>
  <si>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</si>
  <si>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</si>
  <si>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</si>
  <si>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</si>
  <si>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</si>
  <si>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</si>
  <si>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</si>
  <si>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</si>
  <si>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</si>
  <si>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</si>
  <si>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</si>
  <si>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</si>
  <si>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</si>
  <si>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</si>
  <si>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</si>
  <si>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</si>
  <si>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</si>
  <si>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</si>
  <si>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</si>
  <si>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</si>
  <si>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</si>
  <si>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</si>
  <si>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</si>
  <si>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</si>
  <si>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</si>
  <si>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</si>
  <si>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</si>
  <si>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</si>
  <si>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</si>
  <si>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</si>
  <si>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</si>
  <si>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</si>
  <si>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</si>
  <si>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</si>
  <si>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</si>
  <si>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</si>
  <si>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</si>
  <si>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</si>
  <si>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</si>
  <si>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</si>
  <si>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</si>
  <si>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</si>
  <si>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</si>
  <si>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</si>
  <si>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</si>
  <si>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</si>
  <si>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</si>
  <si>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</si>
  <si>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</si>
  <si>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</si>
  <si>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</si>
  <si>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</si>
  <si>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</si>
  <si>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</si>
  <si>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</si>
  <si>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</si>
  <si>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</si>
  <si>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</si>
  <si>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</si>
  <si>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</si>
  <si>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</si>
  <si>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</si>
  <si>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</si>
  <si>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</si>
  <si>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</si>
  <si>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</si>
  <si>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</si>
  <si>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</si>
  <si>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</si>
  <si>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</si>
  <si>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</si>
  <si>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</si>
  <si>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</si>
  <si>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</si>
  <si>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</si>
  <si>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</si>
  <si>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</si>
  <si>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</si>
  <si>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</si>
  <si>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</si>
  <si>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</si>
  <si>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</si>
  <si>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</si>
  <si>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</si>
  <si>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</si>
  <si>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</si>
  <si>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</si>
  <si>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</si>
  <si>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</si>
  <si>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</si>
  <si>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</si>
  <si>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</si>
  <si>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</si>
  <si>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</si>
  <si>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</si>
  <si>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</si>
  <si>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</si>
  <si>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</si>
  <si>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</si>
  <si>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</si>
  <si>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</si>
  <si>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</si>
  <si>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</si>
  <si>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</si>
  <si>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</si>
  <si>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</si>
  <si>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</si>
  <si>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</si>
  <si>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</si>
  <si>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</si>
  <si>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</si>
  <si>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</si>
  <si>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</si>
  <si>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</si>
  <si>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</si>
  <si>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</si>
  <si>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</si>
  <si>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</si>
  <si>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</si>
  <si>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</si>
  <si>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</si>
  <si>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</si>
  <si>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</si>
  <si>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</si>
  <si>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</si>
  <si>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</si>
  <si>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</si>
  <si>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</si>
  <si>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</si>
  <si>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</si>
  <si>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</si>
  <si>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</si>
  <si>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</si>
  <si>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</si>
  <si>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</si>
  <si>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</si>
  <si>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</si>
  <si>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</si>
  <si>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</si>
  <si>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</si>
  <si>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</si>
  <si>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</si>
  <si>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</si>
  <si>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</si>
  <si>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</si>
  <si>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</si>
  <si>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</si>
  <si>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</si>
  <si>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</si>
  <si>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</si>
  <si>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</si>
  <si>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</si>
  <si>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</si>
  <si>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</si>
  <si>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</si>
  <si>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</si>
  <si>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</si>
  <si>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</si>
  <si>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</si>
  <si>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</si>
  <si>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</si>
  <si>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</si>
  <si>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</si>
  <si>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</si>
  <si>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</si>
  <si>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</si>
  <si>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</si>
  <si>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</si>
  <si>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</si>
  <si>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</si>
  <si>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</si>
  <si>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</si>
  <si>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</si>
  <si>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</si>
  <si>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</si>
  <si>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</si>
  <si>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</si>
  <si>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</si>
  <si>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</si>
  <si>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</si>
  <si>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</si>
  <si>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</si>
  <si>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</si>
  <si>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</si>
  <si>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</si>
  <si>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</si>
  <si>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</si>
  <si>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</si>
  <si>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</si>
  <si>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</si>
  <si>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</si>
  <si>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</si>
  <si>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</si>
  <si>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</si>
  <si>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</si>
  <si>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</si>
  <si>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</si>
  <si>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</si>
  <si>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</si>
  <si>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</si>
  <si>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</si>
  <si>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</si>
  <si>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</si>
  <si>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</si>
  <si>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</si>
  <si>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</si>
  <si>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</si>
  <si>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</si>
  <si>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</si>
  <si>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</si>
  <si>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</si>
  <si>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</si>
  <si>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</si>
  <si>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</si>
  <si>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</si>
  <si>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</si>
  <si>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</si>
  <si>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</si>
  <si>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</si>
  <si>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</si>
  <si>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</si>
  <si>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</si>
  <si>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</si>
  <si>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</si>
  <si>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</si>
  <si>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</si>
  <si>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</si>
  <si>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</si>
  <si>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</si>
  <si>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</si>
  <si>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</si>
  <si>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</si>
  <si>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</si>
  <si>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</si>
  <si>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</si>
  <si>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</si>
  <si>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</si>
  <si>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</si>
  <si>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</si>
  <si>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</si>
  <si>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</si>
  <si>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</si>
  <si>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</si>
  <si>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</si>
  <si>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</si>
  <si>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</si>
  <si>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</si>
  <si>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</si>
  <si>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</si>
  <si>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</si>
  <si>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</si>
  <si>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</si>
  <si>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</si>
  <si>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</si>
  <si>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</si>
  <si>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</si>
  <si>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</si>
  <si>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</si>
  <si>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</si>
  <si>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</si>
  <si>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</si>
  <si>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</si>
  <si>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</si>
  <si>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</si>
  <si>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</si>
  <si>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</si>
  <si>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</si>
  <si>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</si>
  <si>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</si>
  <si>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</si>
  <si>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</si>
  <si>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</si>
  <si>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</si>
  <si>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</si>
  <si>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</si>
  <si>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</si>
  <si>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</si>
  <si>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</si>
  <si>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</si>
  <si>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</si>
  <si>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</si>
  <si>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</si>
  <si>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</si>
  <si>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</si>
  <si>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</si>
  <si>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</si>
  <si>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</si>
  <si>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</si>
  <si>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</si>
  <si>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</si>
  <si>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</si>
  <si>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</si>
  <si>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</si>
  <si>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</si>
  <si>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</si>
  <si>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</si>
  <si>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</si>
  <si>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</si>
  <si>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</si>
  <si>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</si>
  <si>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</si>
  <si>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</si>
  <si>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</si>
  <si>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</si>
  <si>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</si>
  <si>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</si>
  <si>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</si>
  <si>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</si>
  <si>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</si>
  <si>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</si>
  <si>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</si>
  <si>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</si>
  <si>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</si>
  <si>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</si>
  <si>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</si>
  <si>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</si>
  <si>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</si>
  <si>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</si>
  <si>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</si>
  <si>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</si>
  <si>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</si>
  <si>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</si>
  <si>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</si>
  <si>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</si>
  <si>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</si>
  <si>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</si>
  <si>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</si>
  <si>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</si>
  <si>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</si>
  <si>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</si>
  <si>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</si>
  <si>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</si>
  <si>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</si>
  <si>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</si>
  <si>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</si>
  <si>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</si>
  <si>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</si>
  <si>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</si>
  <si>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</si>
  <si>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</si>
  <si>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</si>
  <si>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</si>
  <si>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</si>
  <si>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</si>
  <si>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</si>
  <si>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</si>
  <si>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</si>
  <si>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</si>
  <si>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</si>
  <si>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</si>
  <si>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</si>
  <si>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</si>
  <si>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</si>
  <si>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</si>
  <si>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</si>
  <si>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</si>
  <si>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</si>
  <si>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</si>
  <si>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</si>
  <si>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</si>
  <si>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</si>
  <si>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</si>
  <si>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</si>
  <si>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</si>
  <si>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</si>
  <si>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</si>
  <si>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</si>
  <si>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</si>
  <si>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</si>
  <si>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</si>
  <si>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</si>
  <si>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</si>
  <si>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</si>
  <si>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</si>
  <si>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</si>
  <si>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</si>
  <si>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</si>
  <si>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</si>
  <si>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</si>
  <si>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</si>
  <si>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</si>
  <si>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</si>
  <si>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</si>
  <si>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</si>
  <si>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</si>
  <si>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</si>
  <si>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</si>
  <si>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</si>
  <si>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</si>
  <si>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</si>
  <si>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</si>
  <si>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</si>
  <si>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</si>
  <si>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</si>
  <si>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</si>
  <si>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</si>
  <si>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</si>
  <si>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</si>
  <si>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</si>
  <si>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</si>
  <si>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</si>
  <si>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</si>
  <si>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</si>
  <si>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</si>
  <si>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</si>
  <si>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</si>
  <si>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</si>
  <si>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</si>
  <si>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</si>
  <si>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</si>
  <si>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</si>
  <si>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</si>
  <si>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</si>
  <si>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</si>
  <si>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</si>
  <si>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</si>
  <si>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</si>
  <si>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</si>
  <si>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</si>
  <si>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</si>
  <si>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</si>
  <si>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</si>
  <si>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</si>
  <si>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</si>
  <si>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</si>
  <si>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</si>
  <si>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</si>
  <si>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</si>
  <si>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</si>
  <si>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</si>
  <si>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</si>
  <si>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</si>
  <si>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</si>
  <si>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</si>
  <si>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</si>
  <si>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</si>
  <si>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</si>
  <si>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</si>
  <si>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</si>
  <si>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</si>
  <si>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</si>
  <si>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</si>
  <si>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</si>
  <si>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</si>
  <si>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</si>
  <si>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</si>
  <si>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</si>
  <si>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</si>
  <si>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</si>
  <si>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</si>
  <si>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</si>
  <si>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</si>
  <si>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</si>
  <si>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</si>
  <si>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Date Created Conversion_Month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</si>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</sst>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2"/>
    <xf numFmtId="0" fontId="5" fillId="4" borderId="0" xfId="4"/>
    <xf numFmtId="0" fontId="4" fillId="3" borderId="0" xfId="3"/>
    <xf numFmtId="14" fontId="0" fillId="0" borderId="0" xfId="0" applyNumberFormat="1"/>
    <xf numFmtId="0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6" fillId="0" borderId="0" xfId="0" applyFont="1"/>
    <xf numFmtId="9" fontId="0" fillId="0" borderId="0" xfId="1" applyFont="1"/>
  </cellXfs>
  <cellStyles count="5">
    <cellStyle name="Bad" xfId="3" builtinId="27"/>
    <cellStyle name="Good" xfId="2" builtinId="26"/>
    <cellStyle name="Neutral" xfId="4" builtinId="28"/>
    <cellStyle name="Normal" xfId="0" builtinId="0"/>
    <cellStyle name="Percent" xfId="1" builtinId="5"/>
  </cellStyles>
  <dxfs count="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[StarterBook_RB.xlsx]Pivot_Category!PivotTable7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8-D54C-9B01-CDBFB7C5D94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8-D54C-9B01-CDBFB7C5D94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8-D54C-9B01-CDBFB7C5D949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8-D54C-9B01-CDBFB7C5D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2715599"/>
        <c:axId val="1772717279"/>
      </c:barChart>
      <c:catAx>
        <c:axId val="177271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17279"/>
        <c:crosses val="autoZero"/>
        <c:auto val="1"/>
        <c:lblAlgn val="ctr"/>
        <c:lblOffset val="100"/>
        <c:noMultiLvlLbl val="0"/>
      </c:catAx>
      <c:valAx>
        <c:axId val="177271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1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[StarterBook_RB.xlsx]Pivot_Sub_Category!PivotTable9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D-1B4B-85F7-F321D2FABAC8}"/>
            </c:ext>
          </c:extLst>
        </c:ser>
        <c:ser>
          <c:idx val="1"/>
          <c:order val="1"/>
          <c:tx>
            <c:strRef>
              <c:f>Pivot_Sub_Category!$C$4:$C$5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BD-1B4B-85F7-F321D2FABAC8}"/>
            </c:ext>
          </c:extLst>
        </c:ser>
        <c:ser>
          <c:idx val="2"/>
          <c:order val="2"/>
          <c:tx>
            <c:strRef>
              <c:f>Pivot_Sub_Category!$D$4:$D$5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BD-1B4B-85F7-F321D2FABAC8}"/>
            </c:ext>
          </c:extLst>
        </c:ser>
        <c:ser>
          <c:idx val="3"/>
          <c:order val="3"/>
          <c:tx>
            <c:strRef>
              <c:f>Pivot_Sub_Category!$E$4:$E$5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BD-1B4B-85F7-F321D2FAB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3500751"/>
        <c:axId val="1768385535"/>
      </c:barChart>
      <c:catAx>
        <c:axId val="177350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385535"/>
        <c:crosses val="autoZero"/>
        <c:auto val="1"/>
        <c:lblAlgn val="ctr"/>
        <c:lblOffset val="100"/>
        <c:noMultiLvlLbl val="0"/>
      </c:catAx>
      <c:valAx>
        <c:axId val="176838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50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[StarterBook_RB.xlsx]Pivot_Years!PivotTable13</c:name>
    <c:fmtId val="0"/>
  </c:pivotSource>
  <c:chart>
    <c:autoTitleDeleted val="0"/>
    <c:pivotFmts>
      <c:pivotFmt>
        <c:idx val="0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C-2241-A6FF-4A7EAB5CBC36}"/>
            </c:ext>
          </c:extLst>
        </c:ser>
        <c:ser>
          <c:idx val="1"/>
          <c:order val="1"/>
          <c:tx>
            <c:strRef>
              <c:f>Pivot_Years!$C$4:$C$5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C-2241-A6FF-4A7EAB5CBC36}"/>
            </c:ext>
          </c:extLst>
        </c:ser>
        <c:ser>
          <c:idx val="2"/>
          <c:order val="2"/>
          <c:tx>
            <c:strRef>
              <c:f>Pivot_Years!$D$4:$D$5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DC-2241-A6FF-4A7EAB5CBC36}"/>
            </c:ext>
          </c:extLst>
        </c:ser>
        <c:ser>
          <c:idx val="3"/>
          <c:order val="3"/>
          <c:tx>
            <c:strRef>
              <c:f>Pivot_Years!$E$4:$E$5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DC-2241-A6FF-4A7EAB5CB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346943"/>
        <c:axId val="1795763119"/>
      </c:lineChart>
      <c:catAx>
        <c:axId val="18043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763119"/>
        <c:crosses val="autoZero"/>
        <c:auto val="1"/>
        <c:lblAlgn val="ctr"/>
        <c:lblOffset val="100"/>
        <c:noMultiLvlLbl val="0"/>
      </c:catAx>
      <c:valAx>
        <c:axId val="179576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34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Bonus!$I$3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C-264C-8D3D-153CB83CD452}"/>
            </c:ext>
          </c:extLst>
        </c:ser>
        <c:ser>
          <c:idx val="1"/>
          <c:order val="1"/>
          <c:tx>
            <c:strRef>
              <c:f>Bonus!$J$3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Bonus!$J$4:$J$15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C-264C-8D3D-153CB83CD452}"/>
            </c:ext>
          </c:extLst>
        </c:ser>
        <c:ser>
          <c:idx val="2"/>
          <c:order val="2"/>
          <c:tx>
            <c:strRef>
              <c:f>Bonus!$K$3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Bonus!$K$4:$K$15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C-264C-8D3D-153CB83CD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548080"/>
        <c:axId val="353468688"/>
      </c:lineChart>
      <c:catAx>
        <c:axId val="35354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468688"/>
        <c:crosses val="autoZero"/>
        <c:auto val="1"/>
        <c:lblAlgn val="ctr"/>
        <c:lblOffset val="100"/>
        <c:noMultiLvlLbl val="0"/>
      </c:catAx>
      <c:valAx>
        <c:axId val="3534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177800</xdr:rowOff>
    </xdr:from>
    <xdr:to>
      <xdr:col>17</xdr:col>
      <xdr:colOff>381000</xdr:colOff>
      <xdr:row>39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4201BB-3E70-6746-9483-4122F7C66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2</xdr:row>
      <xdr:rowOff>184150</xdr:rowOff>
    </xdr:from>
    <xdr:to>
      <xdr:col>16</xdr:col>
      <xdr:colOff>685800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AE32F-A927-0440-882D-D3438B7CF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0</xdr:rowOff>
    </xdr:from>
    <xdr:to>
      <xdr:col>17</xdr:col>
      <xdr:colOff>800100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CA97C-26EF-6649-81FE-A7D23A851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17</xdr:row>
      <xdr:rowOff>158750</xdr:rowOff>
    </xdr:from>
    <xdr:to>
      <xdr:col>14</xdr:col>
      <xdr:colOff>241300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FCB7F-7106-0542-9D3F-E0E4D94BA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neek bali" refreshedDate="43424.592124421295" createdVersion="6" refreshedVersion="6" minRefreshableVersion="3" recordCount="4114" xr:uid="{DFD3645B-7BC4-8C44-BF68-8AF233A8FBDC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neek bali" refreshedDate="43424.641805671294" createdVersion="6" refreshedVersion="6" minRefreshableVersion="3" recordCount="4114" xr:uid="{865E19FB-48E4-554E-B2FB-5832C656186A}">
  <cacheSource type="worksheet">
    <worksheetSource ref="A1:V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/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Date Created Conversion_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7:10:11"/>
    <d v="2015-07-22T20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7:24:43"/>
    <d v="2017-03-02T07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09:51:23"/>
    <d v="2016-02-15T09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5:21:47"/>
    <d v="2014-08-07T05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3:01:19"/>
    <d v="2015-12-19T13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5:23:27"/>
    <d v="2016-07-28T22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18:44:10"/>
    <d v="2014-06-13T18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18:07:47"/>
    <d v="2016-07-04T18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5:40:12"/>
    <d v="2016-04-15T14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19:29:04"/>
    <d v="2016-04-16T19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18:37:59"/>
    <d v="2014-06-24T18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1:41:02"/>
    <d v="2016-08-21T20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0:07:05"/>
    <d v="2014-07-15T20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09:15:09"/>
    <d v="2016-06-23T13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7:38:08"/>
    <d v="2014-07-13T06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2:24:18"/>
    <d v="2015-09-27T13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2:06:51"/>
    <d v="2014-06-15T22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0:33:42"/>
    <d v="2014-11-04T11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6:00:56"/>
    <d v="2014-09-17T06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2:35:34"/>
    <d v="2015-07-20T12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1:11:52"/>
    <d v="2015-09-13T11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08:03:09"/>
    <d v="2014-09-26T08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4:52:20"/>
    <d v="2015-01-01T00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1:41:41"/>
    <d v="2015-04-30T08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2:41:03"/>
    <d v="2015-09-15T12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7:36:01"/>
    <d v="2016-01-08T17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5:22:24"/>
    <d v="2014-08-17T05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0:57:13"/>
    <d v="2014-11-15T21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6:08:04"/>
    <d v="2015-12-16T16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09:09:28"/>
    <d v="2014-07-22T09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0:01:55"/>
    <d v="2014-08-21T00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2:00:34"/>
    <d v="2016-01-25T12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08:03:37"/>
    <d v="2016-05-12T20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08:51:41"/>
    <d v="2015-11-08T09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0:43:21"/>
    <d v="2014-08-05T00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0:00:14"/>
    <d v="2015-04-27T17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0:22:05"/>
    <d v="2015-04-03T23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09:37:59"/>
    <d v="2015-02-27T09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18:22:24"/>
    <d v="2013-05-10T18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18:07:48"/>
    <d v="2014-05-25T15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29T22:08:08"/>
    <d v="2014-06-18T21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6:39:14"/>
    <d v="2014-10-05T06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08:20:26"/>
    <d v="2014-12-28T08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1:58:06"/>
    <d v="2014-07-12T17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19:22:17"/>
    <d v="2014-10-06T19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7:58:27"/>
    <d v="2016-04-27T07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6:09:34"/>
    <d v="2015-12-15T16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2:40:07"/>
    <d v="2014-12-19T13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5:24:20"/>
    <d v="2015-03-01T05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1:14:05"/>
    <d v="2015-10-23T21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1:04:18"/>
    <d v="2015-01-30T10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5:17:17"/>
    <d v="2015-08-10T15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09:50:46"/>
    <d v="2014-07-17T09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6:10:45"/>
    <d v="2014-04-04T15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0:07:01"/>
    <d v="2015-12-25T10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6:15:16"/>
    <d v="2016-05-27T16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6:10:24"/>
    <d v="2015-06-08T09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2:59:22"/>
    <d v="2015-04-25T12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0:52:52"/>
    <d v="2014-11-19T11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3T22:39:36"/>
    <d v="2015-09-14T14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4:38:37"/>
    <d v="2014-03-22T17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2:32:37"/>
    <d v="2013-06-06T12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2:11:18"/>
    <d v="2013-03-03T12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4:53:33"/>
    <d v="2013-12-27T21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7:26:21"/>
    <d v="2013-07-07T17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2:42:34"/>
    <d v="2014-08-10T22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3:23:40"/>
    <d v="2016-07-18T13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7:00:04"/>
    <d v="2012-07-15T07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6:39:51"/>
    <d v="2014-02-23T06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1:30:25"/>
    <d v="2011-10-01T23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4:30:45"/>
    <d v="2011-09-04T14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8T23:30:57"/>
    <d v="2012-05-27T23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7:14:41"/>
    <d v="2012-11-14T17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1:09:44"/>
    <d v="2011-05-02T20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4:41:35"/>
    <d v="2016-01-21T04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3T22:01:12"/>
    <d v="2013-04-22T22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09:35:58"/>
    <d v="2011-12-27T10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0:28:37"/>
    <d v="2012-05-20T19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0:32:01"/>
    <d v="2016-09-01T10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1:38:13"/>
    <d v="2014-04-25T11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19:00:56"/>
    <d v="2013-12-09T19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0:48:47"/>
    <d v="2012-07-13T20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2:41:01"/>
    <d v="2011-10-09T12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7:46:29"/>
    <d v="2015-02-22T04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1:11:26"/>
    <d v="2011-05-15T11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0:00:37"/>
    <d v="2011-09-22T20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6:20:45"/>
    <d v="2015-12-27T07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5:56:43"/>
    <d v="2010-06-02T18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08:48:51"/>
    <d v="2014-06-22T08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1:03:12"/>
    <d v="2013-06-02T11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0:08:19"/>
    <d v="2011-07-12T00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2:39:24"/>
    <d v="2011-05-17T02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1:46:23"/>
    <d v="2017-02-01T01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3:35:37"/>
    <d v="2012-07-03T14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0:13:42"/>
    <d v="2014-04-07T10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7:07:21"/>
    <d v="2012-02-25T17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08:54:01"/>
    <d v="2010-07-31T20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0:14:42"/>
    <d v="2011-07-11T20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2:04:34"/>
    <d v="2012-12-07T16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4:39:59"/>
    <d v="2014-01-22T14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1:04:46"/>
    <d v="2012-11-04T12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1:38:30"/>
    <d v="2013-01-24T11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0:08:53"/>
    <d v="2010-12-22T20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2:20:30"/>
    <d v="2014-03-07T12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09:41:06"/>
    <d v="2011-04-02T18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0:23:40"/>
    <d v="2016-05-13T17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1:38:21"/>
    <d v="2012-04-02T11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6:34:47"/>
    <d v="2011-04-24T16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7:42:50"/>
    <d v="2013-05-31T07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7:37:10"/>
    <d v="2011-02-25T17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5:47:33"/>
    <d v="2013-11-13T22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0:59:47"/>
    <d v="2015-05-31T00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18:01:58"/>
    <d v="2014-04-12T19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1:12:08"/>
    <d v="2011-08-06T08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3T23:34:48"/>
    <d v="2012-01-12T23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0:44:04"/>
    <d v="2012-02-04T10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4:55:55"/>
    <d v="2011-04-08T03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3:02:24"/>
    <d v="2010-06-09T12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18:17:16"/>
    <d v="2011-07-28T18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18:39:46"/>
    <d v="2011-08-13T16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18:11:47"/>
    <d v="2016-10-02T18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09:55:10"/>
    <d v="2015-04-18T03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3:21:47"/>
    <d v="2016-10-10T03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1:46:04"/>
    <d v="2014-10-28T15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5:17:22"/>
    <d v="2015-05-15T15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6:51:20"/>
    <d v="2017-02-03T16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7:08:57"/>
    <d v="2015-06-10T19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7:59:01"/>
    <d v="2015-04-03T06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4T22:28:13"/>
    <d v="2016-10-19T22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5:29:43"/>
    <d v="2014-10-30T15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4:58:12"/>
    <d v="2014-06-16T13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3:06:01"/>
    <d v="2016-07-05T17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2:30:07"/>
    <d v="2014-11-07T13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2:23:04"/>
    <d v="2016-05-31T10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4:50:18"/>
    <d v="2015-09-04T10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2:09:57"/>
    <d v="2014-07-01T12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2:50:34"/>
    <d v="2015-05-16T03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6:46:33"/>
    <d v="2015-10-12T06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6-30T23:10:41"/>
    <d v="2015-07-31T21:59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5:06:12"/>
    <d v="2015-07-12T15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1:45:32"/>
    <d v="2015-03-19T20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0:40:23"/>
    <d v="2015-05-30T20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4:26:18"/>
    <d v="2014-11-16T15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18:32:22"/>
    <d v="2016-09-02T22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1:17:52"/>
    <d v="2015-04-13T10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6:00:52"/>
    <d v="2015-08-11T06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7:23:18"/>
    <d v="2017-01-17T17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1:25:40"/>
    <d v="2015-01-08T11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7T23:45:36"/>
    <d v="2016-02-26T23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1:07:50"/>
    <d v="2014-12-25T01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0:53:02"/>
    <d v="2015-05-25T20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6:13:11"/>
    <d v="2015-06-18T06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18:51:40"/>
    <d v="2014-09-22T18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7:04:04"/>
    <d v="2014-12-02T08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6:08:15"/>
    <d v="2015-06-03T06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6:25:35"/>
    <d v="2015-07-23T06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19:59:56"/>
    <d v="2014-08-02T19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4:52:52"/>
    <d v="2016-02-26T14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18:50:28"/>
    <d v="2014-10-21T18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3:25:45"/>
    <d v="2016-07-03T03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4:54:51"/>
    <d v="2015-08-15T14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09:29:55"/>
    <d v="2014-07-02T09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0:02:36"/>
    <d v="2014-08-16T16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6:04:14"/>
    <d v="2015-09-30T17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1:18:21"/>
    <d v="2014-09-19T11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08:48:44"/>
    <d v="2016-01-12T08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18:49:22"/>
    <d v="2017-01-15T18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5:15:35"/>
    <d v="2015-08-04T15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3:02:50"/>
    <d v="2015-03-19T12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5:07:39"/>
    <d v="2014-10-18T05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6:28:03"/>
    <d v="2015-08-29T22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1:20:14"/>
    <d v="2016-08-11T21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2:28:43"/>
    <d v="2015-03-19T01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6:45:08"/>
    <d v="2015-02-28T06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1:12:56"/>
    <d v="2015-05-08T11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1:40:11"/>
    <d v="2014-08-29T11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2:46:39"/>
    <d v="2015-08-05T12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18:08:46"/>
    <d v="2015-03-23T17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5:55:45"/>
    <d v="2015-11-26T16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18:55:55"/>
    <d v="2016-03-03T18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6:47:23"/>
    <d v="2015-04-13T12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0:48:15"/>
    <d v="2015-06-22T10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7:17:12"/>
    <d v="2017-01-06T17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2:26:50"/>
    <d v="2014-11-26T13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1:59:22"/>
    <d v="2014-08-31T20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4:52:19"/>
    <d v="2016-08-18T14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2:30:34"/>
    <d v="2017-03-03T13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6T22:37:37"/>
    <d v="2015-07-20T23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1:23:35"/>
    <d v="2014-09-04T21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09:34:37"/>
    <d v="2016-09-03T09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08:37:26"/>
    <d v="2016-06-16T08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3:35:38"/>
    <d v="2015-10-02T03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2:00:32"/>
    <d v="2014-10-17T12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5:26:06"/>
    <d v="2014-11-28T16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6:55:31"/>
    <d v="2016-03-06T16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09:05:32"/>
    <d v="2015-07-10T09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6:01:38"/>
    <d v="2015-10-10T14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3:21:40"/>
    <d v="2017-02-17T14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2:12:02"/>
    <d v="2014-10-05T02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19:58:22"/>
    <d v="2016-08-31T19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19:00:03"/>
    <d v="2014-09-14T19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2:38:49"/>
    <d v="2015-02-08T12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5:16:04"/>
    <d v="2015-10-08T13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3:21:04"/>
    <d v="2015-01-29T13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7:00:03"/>
    <d v="2016-08-04T07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08:10:22"/>
    <d v="2015-10-06T08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7:06:23"/>
    <d v="2016-08-05T17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1:43:58"/>
    <d v="2015-01-03T21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1:52:47"/>
    <d v="2014-12-16T01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5:08:55"/>
    <d v="2015-07-10T15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18:33:12"/>
    <d v="2015-09-30T22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0:50:17"/>
    <d v="2015-09-18T20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4:08:40"/>
    <d v="2016-04-16T13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7:15:47"/>
    <d v="2015-08-16T07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08:22:29"/>
    <d v="2015-03-06T08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5T22:31:22"/>
    <d v="2016-02-17T16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6:00:37"/>
    <d v="2015-04-22T15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08:22:29"/>
    <d v="2014-12-28T08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08:04:49"/>
    <d v="2015-05-15T08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0:50:25"/>
    <d v="2016-03-31T23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08:27:10"/>
    <d v="2015-08-20T13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3:06:04"/>
    <d v="2015-03-28T12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1:28:38"/>
    <d v="2015-03-26T19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18:09:10"/>
    <d v="2016-05-21T18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0T22:38:46"/>
    <d v="2015-07-09T22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6:04:14"/>
    <d v="2016-04-08T15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08:59:04"/>
    <d v="2015-05-31T02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4:27:21"/>
    <d v="2015-07-09T14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09:28:25"/>
    <d v="2015-06-01T09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5:24:57"/>
    <d v="2016-02-13T15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1:39:11"/>
    <d v="2015-06-04T11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6:00:51"/>
    <d v="2016-01-02T16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2:49:06"/>
    <d v="2015-02-27T12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4:52:52"/>
    <d v="2016-09-29T14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7:50:59"/>
    <d v="2015-06-20T17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4:48:17"/>
    <d v="2015-07-09T14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19:01:39"/>
    <d v="2016-01-04T17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6:51:09"/>
    <d v="2016-03-08T06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6:06:00"/>
    <d v="2016-12-30T02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19:38:50"/>
    <d v="2015-11-08T05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0:00:11"/>
    <d v="2013-05-05T10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09:45:04"/>
    <d v="2014-12-21T09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4:49:50"/>
    <d v="2011-12-20T04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18:08:24"/>
    <d v="2014-02-21T18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0:45:59"/>
    <d v="2010-03-16T00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18:16:25"/>
    <d v="2012-08-15T18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1:43:25"/>
    <d v="2010-12-18T02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7:30:14"/>
    <d v="2010-10-15T20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1:35:09"/>
    <d v="2012-01-07T11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5:10:20"/>
    <d v="2010-08-22T10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6:34:51"/>
    <d v="2013-06-06T06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1:54:06"/>
    <d v="2012-05-16T12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08:54:18"/>
    <d v="2010-05-31T20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08:37:15"/>
    <d v="2012-02-15T08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5:51:50"/>
    <d v="2015-10-16T19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5:38:02"/>
    <d v="2011-03-16T04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1:27:47"/>
    <d v="2013-03-16T11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08:02:42"/>
    <d v="2016-05-19T08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18:14:26"/>
    <d v="2011-06-17T18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0:42:49"/>
    <d v="2015-04-08T10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1:07:59"/>
    <d v="2010-07-17T02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4:15:04"/>
    <d v="2012-06-07T07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1T22:57:08"/>
    <d v="2011-02-25T22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5:54:54"/>
    <d v="2012-09-27T15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7:53:15"/>
    <d v="2012-05-11T07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29T22:53:50"/>
    <d v="2010-05-10T13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1:11:47"/>
    <d v="2010-04-22T20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3:51:39"/>
    <d v="2014-06-25T03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0:39:38"/>
    <d v="2011-11-06T21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1:43:42"/>
    <d v="2017-02-21T21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3:47:50"/>
    <d v="2011-05-24T21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19:24:21"/>
    <d v="2014-01-02T01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4:36:31"/>
    <d v="2010-04-28T11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4:57:46"/>
    <d v="2011-07-03T04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4:53:49"/>
    <d v="2012-04-04T23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7:46:06"/>
    <d v="2012-11-09T18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18:57:54"/>
    <d v="2012-04-27T17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4:23:39"/>
    <d v="2015-05-23T14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7:58:59"/>
    <d v="2012-10-11T17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3T22:51:36"/>
    <d v="2017-02-26T19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7:10:35"/>
    <d v="2014-05-30T07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0:55:13"/>
    <d v="2009-08-10T12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5:04:52"/>
    <d v="2010-02-22T15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0:02:24"/>
    <d v="2011-05-31T21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0:43:00"/>
    <d v="2012-01-21T10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1:08:48"/>
    <d v="2013-09-19T11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2:35:24"/>
    <d v="2013-03-25T11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1T23:40:18"/>
    <d v="2012-11-01T21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1:03:13"/>
    <d v="2012-06-25T21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3:57:14"/>
    <d v="2013-11-02T03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1:51:37"/>
    <d v="2011-02-02T00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1:27:26"/>
    <d v="2013-04-30T17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2:16:39"/>
    <d v="2011-10-28T20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09:01:54"/>
    <d v="2014-04-20T09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19:01:34"/>
    <d v="2010-07-19T09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7:06:49"/>
    <d v="2013-10-31T17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4:24:43"/>
    <d v="2012-09-07T04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0:28:21"/>
    <d v="2015-04-30T20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4:07:28"/>
    <d v="2014-05-09T14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7T22:24:20"/>
    <d v="2010-11-16T23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6:02:18"/>
    <d v="2011-04-24T16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0:42:15"/>
    <d v="2013-03-19T09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3:33:58"/>
    <d v="2012-02-24T13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18:42:26"/>
    <d v="2012-06-01T18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19:16:37"/>
    <d v="2012-08-31T19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08:07:29"/>
    <d v="2012-03-10T08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3:05:33"/>
    <d v="2013-03-20T12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5:40:01"/>
    <d v="2013-02-07T15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09:40:10"/>
    <d v="2011-03-10T09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1:02:14"/>
    <d v="2012-09-03T11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1:23:43"/>
    <d v="2011-10-19T19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0T22:16:32"/>
    <d v="2012-01-01T00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4:03:52"/>
    <d v="2013-04-14T14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7T22:28:14"/>
    <d v="2010-08-11T08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2:59:48"/>
    <d v="2013-03-01T12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1:32:14"/>
    <d v="2012-08-22T11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5:09:57"/>
    <d v="2014-12-10T21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09:14:43"/>
    <d v="2013-12-11T09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7:55:51"/>
    <d v="2013-03-26T16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3:07:09"/>
    <d v="2010-02-02T00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6:13:53"/>
    <d v="2015-12-22T16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3:43:06"/>
    <d v="2016-11-08T04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6:40:48"/>
    <d v="2016-05-13T06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0:42:46"/>
    <d v="2016-12-21T00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08:01:48"/>
    <d v="2015-08-01T08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1:30:33"/>
    <d v="2016-12-19T21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0:33:26"/>
    <d v="2017-03-14T15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2T22:38:49"/>
    <d v="2015-03-22T01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5:43:08"/>
    <d v="2015-10-31T21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4:12:07"/>
    <d v="2015-11-06T21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5:22:43"/>
    <d v="2013-05-16T20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6:57:14"/>
    <d v="2016-06-17T06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09:19:37"/>
    <d v="2015-10-28T01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08:16:31"/>
    <d v="2016-04-07T07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09:22:37"/>
    <d v="2015-05-15T12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0:41:55"/>
    <d v="2015-05-08T15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7:18:38"/>
    <d v="2015-11-13T08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0:05:08"/>
    <d v="2015-03-13T19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1:08:10"/>
    <d v="2016-09-02T18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1:14:28"/>
    <d v="2015-04-29T11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09:03:27"/>
    <d v="2017-03-08T14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4:06:38"/>
    <d v="2014-09-30T20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1:44:25"/>
    <d v="2016-04-29T11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0:42:25"/>
    <d v="2014-11-13T20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6:18:14"/>
    <d v="2015-05-31T19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5:39:50"/>
    <d v="2015-05-20T15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5:00:21"/>
    <d v="2015-10-14T05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4:53:29"/>
    <d v="2015-11-14T05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7:05:16"/>
    <d v="2015-08-21T07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4:58:28"/>
    <d v="2017-02-24T04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18:35:09"/>
    <d v="2016-09-10T20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6:09:14"/>
    <d v="2016-04-07T15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1:01:08"/>
    <d v="2014-10-07T21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2:00:19"/>
    <d v="2015-11-19T13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2:52:01"/>
    <d v="2016-04-08T11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0:03:14"/>
    <d v="2014-12-01T01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2:16:33"/>
    <d v="2016-03-16T11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4T22:19:57"/>
    <d v="2015-04-23T22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3:38:41"/>
    <d v="2016-06-15T08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18:41:30"/>
    <d v="2014-11-13T22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4:33:00"/>
    <d v="2015-07-22T20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7:01:46"/>
    <d v="2014-11-22T18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6T22:03:11"/>
    <d v="2014-08-07T17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0:52:16"/>
    <d v="2010-05-02T12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3:37:52"/>
    <d v="2014-06-20T20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7:33:19"/>
    <d v="2014-02-28T07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2:01:58"/>
    <d v="2012-05-20T12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6:51:18"/>
    <d v="2013-04-30T21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7:32:02"/>
    <d v="2015-03-15T06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6:14:29"/>
    <d v="2012-01-15T06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2:05:00"/>
    <d v="2017-01-06T12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1:25:39"/>
    <d v="2013-02-01T11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6:50:44"/>
    <d v="2016-04-05T09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4:53:18"/>
    <d v="2012-07-18T14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4:20:31"/>
    <d v="2011-09-16T14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6:38:31"/>
    <d v="2014-03-01T10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3:51:56"/>
    <d v="2016-08-25T03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4T23:01:08"/>
    <d v="2015-11-14T00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6:43:28"/>
    <d v="2016-01-25T16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09:31:12"/>
    <d v="2012-05-03T09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0:16:32"/>
    <d v="2016-01-23T10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09:45:17"/>
    <d v="2012-07-29T22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0:01:40"/>
    <d v="2012-09-06T10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19:49:19"/>
    <d v="2014-05-18T19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1:45:47"/>
    <d v="2015-01-06T11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7:01:41"/>
    <d v="2014-11-21T08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5:49:51"/>
    <d v="2015-08-10T15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09:14:18"/>
    <d v="2015-08-14T23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18:49:40"/>
    <d v="2016-07-27T18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18:30:50"/>
    <d v="2014-03-07T15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7:52:52"/>
    <d v="2015-05-07T17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18:00:51"/>
    <d v="2011-12-17T17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0:12:51"/>
    <d v="2011-09-07T20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0:00:52"/>
    <d v="2013-10-10T10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2:38:02"/>
    <d v="2016-04-17T11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4:49:20"/>
    <d v="2012-04-27T14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6:33:26"/>
    <d v="2012-07-07T06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1:38:04"/>
    <d v="2010-08-31T20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2:02:06"/>
    <d v="2015-04-29T12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4:01:07"/>
    <d v="2016-12-14T05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08:15:47"/>
    <d v="2014-05-16T20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3:12:50"/>
    <d v="2011-08-07T13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5:56:57"/>
    <d v="2015-11-05T06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0:27:21"/>
    <d v="2011-08-10T00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08:04:22"/>
    <d v="2014-02-05T16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19:02:19"/>
    <d v="2014-03-05T19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0:53:57"/>
    <d v="2011-05-08T22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3:54:10"/>
    <d v="2011-11-19T14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0:39:50"/>
    <d v="2013-11-05T11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3:42:24"/>
    <d v="2016-07-22T13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6:33:17"/>
    <d v="2015-06-18T16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1:13:24"/>
    <d v="2013-12-21T22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0:49:38"/>
    <d v="2012-07-25T10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4:03:31"/>
    <d v="2012-07-19T14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18:31:05"/>
    <d v="2013-10-11T18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3:26:42"/>
    <d v="2014-10-17T05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2:30:31"/>
    <d v="2014-02-08T02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6:17:40"/>
    <d v="2013-04-07T21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2T23:46:37"/>
    <d v="2015-07-22T23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3:13:07"/>
    <d v="2013-06-29T13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1T22:40:31"/>
    <d v="2014-03-13T21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4:47:36"/>
    <d v="2015-08-21T04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1T23:14:57"/>
    <d v="2014-09-10T23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5:13:50"/>
    <d v="2013-06-05T15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2:01:39"/>
    <d v="2012-03-26T01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3:40:04"/>
    <d v="2015-11-27T14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0:05:14"/>
    <d v="2016-03-01T10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4:49:00"/>
    <d v="2015-10-22T11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1:24:05"/>
    <d v="2014-06-16T15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4:38:02"/>
    <d v="2009-11-26T21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19:34:27"/>
    <d v="2013-09-10T19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3:54:43"/>
    <d v="2016-07-05T13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0:26:21"/>
    <d v="2015-10-21T10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08:07:02"/>
    <d v="2015-10-11T08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3:01:42"/>
    <d v="2013-12-01T14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0:56:20"/>
    <d v="2013-09-13T10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1:41:53"/>
    <d v="2013-07-31T01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0:38:46"/>
    <d v="2016-10-08T00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8T23:15:58"/>
    <d v="2015-11-18T00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1:16:58"/>
    <d v="2014-10-17T11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6:39:13"/>
    <d v="2016-03-24T15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2:03:16"/>
    <d v="2013-11-02T12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4:19:43"/>
    <d v="2015-02-19T14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7:21:41"/>
    <d v="2014-02-09T17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4:46:01"/>
    <d v="2012-02-15T14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1:02:55"/>
    <d v="2015-05-21T01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19:00:20"/>
    <d v="2015-03-03T19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6:19:23"/>
    <d v="2013-03-23T05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1:11:35"/>
    <d v="2014-05-14T11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6:38:05"/>
    <d v="2013-10-17T06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5:43:20"/>
    <d v="2014-02-14T15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0:09:51"/>
    <d v="2014-01-25T10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09:53:35"/>
    <d v="2015-05-13T09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2:47:59"/>
    <d v="2015-02-19T12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0:12:51"/>
    <d v="2014-11-26T06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7:03:42"/>
    <d v="2012-04-16T17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09:40:01"/>
    <d v="2013-10-21T20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1:25:12"/>
    <d v="2014-08-16T11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09:47:40"/>
    <d v="2013-05-14T09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08:22:07"/>
    <d v="2011-11-13T09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6:01:15"/>
    <d v="2014-05-31T21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3:19:27"/>
    <d v="2013-06-02T13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0:02:21"/>
    <d v="2011-08-09T20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0:02:33"/>
    <d v="2011-09-24T10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3:22:15"/>
    <d v="2016-05-18T13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19:52:54"/>
    <d v="2014-06-26T19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5:37:44"/>
    <d v="2012-09-07T15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09:18:54"/>
    <d v="2012-09-28T09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1:01:23"/>
    <d v="2012-07-10T20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6:45:24"/>
    <d v="2014-09-05T16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1:01:29"/>
    <d v="2014-01-15T21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0:19:39"/>
    <d v="2014-04-19T09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5:08:38"/>
    <d v="2014-08-23T15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09:45:19"/>
    <d v="2014-09-17T09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0:53:49"/>
    <d v="2017-02-17T00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19:04:03"/>
    <d v="2015-05-05T19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6:24:01"/>
    <d v="2014-06-02T20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3:02:14"/>
    <d v="2012-05-18T13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4:51:49"/>
    <d v="2015-04-01T13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2:47:15"/>
    <d v="2014-11-21T03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5:00:15"/>
    <d v="2013-08-09T05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09:08:09"/>
    <d v="2012-10-10T09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4:31:30"/>
    <d v="2016-04-14T07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1:44:32"/>
    <d v="2013-01-28T21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5:32:52"/>
    <d v="2015-11-05T16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5:08:19"/>
    <d v="2013-05-17T05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5:37:19"/>
    <d v="2014-06-01T15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7:16:34"/>
    <d v="2016-12-25T08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18:18:20"/>
    <d v="2017-01-08T18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4:33:36"/>
    <d v="2012-01-05T04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6:14:45"/>
    <d v="2012-08-22T16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6:34:59"/>
    <d v="2016-01-27T16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7:50:30"/>
    <d v="2016-10-12T17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0:25:38"/>
    <d v="2015-05-20T10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2:56:05"/>
    <d v="2014-07-02T20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2:51:45"/>
    <d v="2015-07-16T12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5:21:14"/>
    <d v="2014-02-10T15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7:54:25"/>
    <d v="2014-12-24T22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1:17:29"/>
    <d v="2011-12-23T11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4:29:28"/>
    <d v="2009-10-12T13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4:15:51"/>
    <d v="2010-05-08T15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8T22:37:31"/>
    <d v="2011-07-08T22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6:17:05"/>
    <d v="2012-03-18T05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5:38:23"/>
    <d v="2015-01-17T05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6:36:27"/>
    <d v="2012-04-10T15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19:21:26"/>
    <d v="2015-12-24T19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6:15:20"/>
    <d v="2013-08-10T06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6:00:57"/>
    <d v="2012-10-19T16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7:35:01"/>
    <d v="2012-05-25T07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08:09:30"/>
    <d v="2015-06-28T08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1:13:59"/>
    <d v="2016-02-29T21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0:16:22"/>
    <d v="2013-04-05T23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0:48:47"/>
    <d v="2016-11-20T11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08:41:45"/>
    <d v="2016-08-15T00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7:44:07"/>
    <d v="2014-08-09T07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4:46:41"/>
    <d v="2015-12-29T04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1:41:20"/>
    <d v="2015-05-27T11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7:46:01"/>
    <d v="2017-02-02T07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7:47:04"/>
    <d v="2015-09-06T07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2:23:41"/>
    <d v="2012-12-05T02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09:51:01"/>
    <d v="2015-12-10T09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19:13:39"/>
    <d v="2016-10-31T21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7:58:45"/>
    <d v="2016-03-20T16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0:11:16"/>
    <d v="2015-09-20T20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0:12:49"/>
    <d v="2016-06-01T10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2:37:21"/>
    <d v="2014-09-13T02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7:12:24"/>
    <d v="2015-08-07T10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1:56:06"/>
    <d v="2017-02-17T09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5:05:07"/>
    <d v="2015-06-21T14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7:44:54"/>
    <d v="2017-01-10T22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7:11:08"/>
    <d v="2015-06-23T19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18:33:49"/>
    <d v="2016-12-16T23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7:10:08"/>
    <d v="2016-05-12T17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3:26:05"/>
    <d v="2016-05-16T03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2:27:50"/>
    <d v="2015-11-01T16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6:05:05"/>
    <d v="2017-01-06T06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1:16:47"/>
    <d v="2015-08-03T11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1:26:31"/>
    <d v="2015-11-04T12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2:04:23"/>
    <d v="2016-05-13T12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18:11:47"/>
    <d v="2016-07-04T18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2:36:46"/>
    <d v="2015-02-04T12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18:07:14"/>
    <d v="2015-10-28T18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0:41:56"/>
    <d v="2016-05-03T09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19:12:42"/>
    <d v="2014-10-31T19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08:46:00"/>
    <d v="2016-07-04T08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7:13:09"/>
    <d v="2015-11-15T08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09:01:55"/>
    <d v="2015-10-17T09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09:42:44"/>
    <d v="2016-02-10T09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4:40:48"/>
    <d v="2015-10-29T14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08:17:02"/>
    <d v="2015-07-08T08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09:17:25"/>
    <d v="2017-01-30T22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7T23:37:04"/>
    <d v="2015-08-01T10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7:48:16"/>
    <d v="2016-01-09T07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0:16:31"/>
    <d v="2014-11-14T11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09:26:12"/>
    <d v="2014-10-19T09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1:29:03"/>
    <d v="2016-06-12T01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3:38:37"/>
    <d v="2016-01-06T13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5:36:43"/>
    <d v="2016-12-02T16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4:11:45"/>
    <d v="2015-03-24T13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2T23:47:40"/>
    <d v="2015-12-12T23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1:30:45"/>
    <d v="2014-12-17T11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08:48:33"/>
    <d v="2015-10-26T08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2:20:15"/>
    <d v="2016-12-18T02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18:40:47"/>
    <d v="2015-02-16T18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5:37:55"/>
    <d v="2016-03-12T15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1:50:49"/>
    <d v="2015-07-10T11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09:25:33"/>
    <d v="2016-07-14T09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3:13:14"/>
    <d v="2015-01-01T13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5:07:03"/>
    <d v="2016-01-16T04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3:20:12"/>
    <d v="2016-01-01T13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2:09:29"/>
    <d v="2016-02-18T12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2:35:23"/>
    <d v="2015-07-26T20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0:11:28"/>
    <d v="2015-11-04T11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18:12:11"/>
    <d v="2015-01-17T18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3:38:27"/>
    <d v="2016-10-19T03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09:37:23"/>
    <d v="2015-06-13T09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4:19:12"/>
    <d v="2015-03-28T03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7:08:22"/>
    <d v="2016-05-20T07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6:53:13"/>
    <d v="2015-09-07T06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3:27:03"/>
    <d v="2014-12-25T13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4:47:47"/>
    <d v="2016-09-22T14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7:18:24"/>
    <d v="2015-08-01T17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0:45:19"/>
    <d v="2015-03-15T11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5:31:27"/>
    <d v="2015-03-19T14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0:11:56"/>
    <d v="2015-03-16T09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2:22:57"/>
    <d v="2015-11-30T17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3:30:07"/>
    <d v="2015-02-15T13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1:10:33"/>
    <d v="2015-04-16T11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1:28:06"/>
    <d v="2016-11-17T12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7:44:59"/>
    <d v="2015-07-08T07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6:18:51"/>
    <d v="2016-02-08T06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6:02:10"/>
    <d v="2015-07-22T06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2T22:34:20"/>
    <d v="2014-12-02T22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09:15:45"/>
    <d v="2015-04-06T08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1:43:26"/>
    <d v="2016-04-16T11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18:40:38"/>
    <d v="2015-05-03T18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4:31:32"/>
    <d v="2016-11-02T14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09:55:35"/>
    <d v="2016-07-31T09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7:03:01"/>
    <d v="2014-12-04T17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2:30:02"/>
    <d v="2015-03-08T08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2:09:22"/>
    <d v="2015-05-09T12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3:35:39"/>
    <d v="2014-12-26T13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2:03:35"/>
    <d v="2015-06-18T12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08:20:23"/>
    <d v="2014-08-14T08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7:50:56"/>
    <d v="2014-08-27T17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1:35:08"/>
    <d v="2015-08-23T01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08:36:49"/>
    <d v="2015-05-24T08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2:48:56"/>
    <d v="2015-11-22T13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5:06:20"/>
    <d v="2015-06-15T15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7:49:04"/>
    <d v="2015-11-28T18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2:56:26"/>
    <d v="2015-04-22T12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6:27:17"/>
    <d v="2016-01-19T06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7:45:46"/>
    <d v="2016-09-01T17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4:55:20"/>
    <d v="2015-09-30T21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18:29:00"/>
    <d v="2016-06-23T18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19:55:59"/>
    <d v="2015-09-24T19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2:01:47"/>
    <d v="2017-02-25T02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1:14:03"/>
    <d v="2015-05-08T01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2:26:43"/>
    <d v="2015-12-09T12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08:36:30"/>
    <d v="2014-11-25T09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0:12:18"/>
    <d v="2014-08-25T10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6:42:17"/>
    <d v="2016-07-07T16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1:35:38"/>
    <d v="2016-07-01T11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7:13:17"/>
    <d v="2015-05-27T17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6:44:01"/>
    <d v="2015-05-14T16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4:29:37"/>
    <d v="2017-03-26T13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6:25:39"/>
    <d v="2015-08-15T06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0:21:51"/>
    <d v="2016-03-14T16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09:37:37"/>
    <d v="2014-07-13T09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08:18:28"/>
    <d v="2016-05-14T08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7:52:01"/>
    <d v="2015-09-05T22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1:32:09"/>
    <d v="2016-05-28T11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08:49:25"/>
    <d v="2015-11-25T09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0:11:02"/>
    <d v="2016-06-17T16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5:17:09"/>
    <d v="2015-02-26T15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19:12:42"/>
    <d v="2015-04-11T19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3:55:50"/>
    <d v="2015-06-06T03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6:05:18"/>
    <d v="2017-02-25T16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7:14:22"/>
    <d v="2017-03-25T06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6:59:55"/>
    <d v="2014-10-13T06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3:05:15"/>
    <d v="2016-11-24T16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6:40:48"/>
    <d v="2015-08-13T06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08:37:54"/>
    <d v="2015-08-19T08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08:24:35"/>
    <d v="2015-05-31T08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08:58:59"/>
    <d v="2014-10-28T18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7:37:54"/>
    <d v="2016-08-11T17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3:27:47"/>
    <d v="2014-08-11T13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1:25:49"/>
    <d v="2016-03-17T10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09:38:28"/>
    <d v="2014-10-14T09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4:53:33"/>
    <d v="2014-09-16T14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7:53:04"/>
    <d v="2014-12-18T18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7:25:11"/>
    <d v="2014-12-12T17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09:34:10"/>
    <d v="2016-12-01T10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7:50:40"/>
    <d v="2015-08-20T07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5:58:33"/>
    <d v="2015-07-08T15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5:58:32"/>
    <d v="2015-03-12T14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2:18:39"/>
    <d v="2016-04-17T11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3:17:52"/>
    <d v="2015-12-23T13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0:51:29"/>
    <d v="2015-07-26T11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7:14:55"/>
    <d v="2015-08-23T07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0:47:59"/>
    <d v="2014-11-09T11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08:29:19"/>
    <d v="2016-10-23T08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3:30:47"/>
    <d v="2015-01-16T03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3:14:16"/>
    <d v="2015-07-18T13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08:59:35"/>
    <d v="2015-04-13T08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0:04:21"/>
    <d v="2017-01-13T10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2:58:18"/>
    <d v="2014-08-17T12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1:57:43"/>
    <d v="2016-10-29T01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2:57:02"/>
    <d v="2015-05-11T12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08:00:58"/>
    <d v="2016-07-06T08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0:02:00"/>
    <d v="2016-06-19T01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09:37:32"/>
    <d v="2015-01-13T21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1-30T22:16:04"/>
    <d v="2014-12-31T21:59:00"/>
    <x v="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3:10:17"/>
    <d v="2014-09-01T13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19:47:07"/>
    <d v="2014-08-11T19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5:20:04"/>
    <d v="2014-12-31T23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1:26:21"/>
    <d v="2015-02-07T11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2:41:35"/>
    <d v="2016-06-28T02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2:02:18"/>
    <d v="2016-05-21T02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09:41:49"/>
    <d v="2016-09-03T09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5:02:11"/>
    <d v="2014-09-17T05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2:20:04"/>
    <d v="2016-10-26T12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1:22:02"/>
    <d v="2017-03-14T10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4:36:04"/>
    <d v="2016-10-31T14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4:21:31"/>
    <d v="2014-07-24T20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3:47:52"/>
    <d v="2015-01-12T13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09:09:30"/>
    <d v="2015-08-03T09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1:00:53"/>
    <d v="2017-02-05T11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19:30:53"/>
    <d v="2015-10-14T19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09:01:37"/>
    <d v="2016-12-07T21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08:14:01"/>
    <d v="2016-09-08T23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7:40:46"/>
    <d v="2015-06-30T17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2:01:03"/>
    <d v="2016-12-22T02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2:23:47"/>
    <d v="2015-04-30T12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08:55:59"/>
    <d v="2017-02-01T08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5:30:20"/>
    <d v="2014-10-31T05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5:15:02"/>
    <d v="2014-07-25T15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5:33:09"/>
    <d v="2016-02-03T05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5:20:45"/>
    <d v="2014-09-17T19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4:39:08"/>
    <d v="2013-11-22T09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09:31:21"/>
    <d v="2017-01-10T09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08:54:40"/>
    <d v="2014-07-23T08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0:26:27"/>
    <d v="2016-11-24T11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5:49:09"/>
    <d v="2017-01-31T16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1:37:48"/>
    <d v="2017-02-19T21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4:47:58"/>
    <d v="2017-01-21T04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6:53:03"/>
    <d v="2016-12-14T11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08:55:27"/>
    <d v="2017-01-01T08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6:56:40"/>
    <d v="2014-09-13T06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7:59:19"/>
    <d v="2014-12-04T17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6:38:22"/>
    <d v="2014-08-19T17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4:01:08"/>
    <d v="2016-12-14T05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09:20:32"/>
    <d v="2016-02-14T09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5:42:12"/>
    <d v="2016-06-05T05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1:54:42"/>
    <d v="2017-02-28T11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19:10:40"/>
    <d v="2015-11-04T20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08:48:27"/>
    <d v="2014-11-30T17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3:30:02"/>
    <d v="2014-09-05T13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3:17:27"/>
    <d v="2017-02-17T22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7:57:56"/>
    <d v="2016-02-22T17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08:34:51"/>
    <d v="2012-01-29T08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6:43:27"/>
    <d v="2014-08-01T06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2:19:38"/>
    <d v="2012-04-08T11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2:35:49"/>
    <d v="2015-07-29T20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08:19:23"/>
    <d v="2011-06-30T08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08:01:52"/>
    <d v="2015-12-13T08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18:01:27"/>
    <d v="2013-04-11T18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7:29:09"/>
    <d v="2013-01-14T14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3:05:57"/>
    <d v="2011-08-21T13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1:27:41"/>
    <d v="2012-09-18T21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0:53:11"/>
    <d v="2011-12-07T10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2:05:47"/>
    <d v="2012-01-21T23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3:11:01"/>
    <d v="2013-09-29T03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3:04:52"/>
    <d v="2013-12-20T03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0:57:00"/>
    <d v="2015-05-08T22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7:42:26"/>
    <d v="2014-12-03T17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0:37:20"/>
    <d v="2013-11-20T21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7T23:36:27"/>
    <d v="2014-02-14T13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7:29:54"/>
    <d v="2014-11-30T21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5:03:49"/>
    <d v="2014-08-11T05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0:31:22"/>
    <d v="2015-06-20T20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08:33:26"/>
    <d v="2013-06-11T08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5:01:52"/>
    <d v="2014-03-21T14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0:01:25"/>
    <d v="2012-04-16T14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5:58:23"/>
    <d v="2012-12-13T15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6:44:05"/>
    <d v="2013-05-03T06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18:01:49"/>
    <d v="2012-09-22T20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6:10:19"/>
    <d v="2015-01-15T03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3:19:26"/>
    <d v="2014-08-10T13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5:35:30"/>
    <d v="2017-01-28T15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4:04:32"/>
    <d v="2013-02-24T14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08:07:55"/>
    <d v="2011-08-04T08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3:06:57"/>
    <d v="2016-10-16T04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7:09:51"/>
    <d v="2015-02-14T07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0:58:41"/>
    <d v="2013-01-05T10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7:31:17"/>
    <d v="2013-05-19T17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1:24:19"/>
    <d v="2011-04-18T10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18:18:34"/>
    <d v="2012-12-05T18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3:04:28"/>
    <d v="2010-10-08T13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0:55:39"/>
    <d v="2014-07-09T00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1:20:13"/>
    <d v="2016-11-26T12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1:02:06"/>
    <d v="2014-02-02T11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3:36:10"/>
    <d v="2016-12-03T23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3:43:28"/>
    <d v="2013-08-15T03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1:09:21"/>
    <d v="2015-09-09T21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6:01:24"/>
    <d v="2014-10-19T06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1:48:03"/>
    <d v="2015-02-16T11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0:26:50"/>
    <d v="2015-05-20T20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1:58:10"/>
    <d v="2013-12-15T21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6:54:54"/>
    <d v="2013-12-26T16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6:59:29"/>
    <d v="2013-02-24T16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2:46:42"/>
    <d v="2016-01-30T12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18:21:59"/>
    <d v="2009-10-31T20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0:39:45"/>
    <d v="2015-05-10T16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1:43:38"/>
    <d v="2014-02-23T11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18:26:35"/>
    <d v="2011-12-15T18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09:27:25"/>
    <d v="2015-10-10T22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6:32:57"/>
    <d v="2013-07-31T16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09:51:20"/>
    <d v="2014-04-30T09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09:25:05"/>
    <d v="2010-10-14T21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09:10:25"/>
    <d v="2011-05-03T09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7:01:14"/>
    <d v="2013-06-07T17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1:11:42"/>
    <d v="2012-08-25T11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1:34:09"/>
    <d v="2012-04-27T15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0:35:19"/>
    <d v="2014-03-16T19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7:15:15"/>
    <d v="2013-02-28T07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18:20:34"/>
    <d v="2012-05-11T08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08:03:46"/>
    <d v="2013-11-01T08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7:09:48"/>
    <d v="2012-07-06T20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1:28:00"/>
    <d v="2013-01-21T00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18:08:59"/>
    <d v="2013-01-31T18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1:44:06"/>
    <d v="2013-11-12T22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3:58:03"/>
    <d v="2013-11-07T14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0:47:24"/>
    <d v="2013-07-02T21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19:45:37"/>
    <d v="2011-09-05T10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7:42:46"/>
    <d v="2012-04-06T21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4:11:25"/>
    <d v="2013-09-15T14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6:51:28"/>
    <d v="2012-04-28T21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7:09:47"/>
    <d v="2014-09-30T07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09:00:46"/>
    <d v="2012-04-27T09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3:24:14"/>
    <d v="2014-09-11T03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2:05:20"/>
    <d v="2011-07-01T12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7:32:04"/>
    <d v="2012-09-16T21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5:47:58"/>
    <d v="2011-05-28T18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19:32:06"/>
    <d v="2011-07-22T20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2:45:12"/>
    <d v="2011-07-16T16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09:35:39"/>
    <d v="2011-09-07T09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08:05:11"/>
    <d v="2017-02-28T19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19:24:46"/>
    <d v="2014-12-21T21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3:00:30"/>
    <d v="2014-01-19T13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18:21:02"/>
    <d v="2012-08-31T18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08:26:42"/>
    <d v="2013-07-10T09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7:25:52"/>
    <d v="2013-03-01T06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6:02:45"/>
    <d v="2012-07-20T16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0:50:01"/>
    <d v="2011-05-31T11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5:01:43"/>
    <d v="2014-11-01T15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3:54:03"/>
    <d v="2013-04-08T23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7:23:31"/>
    <d v="2012-03-10T21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4:11:21"/>
    <d v="2012-08-07T10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6:57:34"/>
    <d v="2013-12-20T21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3:12:22"/>
    <d v="2014-06-08T22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5:07:45"/>
    <d v="2015-05-03T21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5:44:10"/>
    <d v="2012-10-05T15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6:20:52"/>
    <d v="2015-03-22T15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2T22:48:38"/>
    <d v="2010-04-17T23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0:21:24"/>
    <d v="2012-10-29T00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7:55:30"/>
    <d v="2012-03-25T16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4:21:47"/>
    <d v="2012-02-14T12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18:13:02"/>
    <d v="2012-06-25T09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2:14:00"/>
    <d v="2016-07-13T12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5:37:05"/>
    <d v="2013-03-22T04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08:31:34"/>
    <d v="2012-04-27T08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09:12:15"/>
    <d v="2012-01-21T01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4:04:35"/>
    <d v="2014-04-19T14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2:44:52"/>
    <d v="2013-06-30T20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3:59:18"/>
    <d v="2012-05-18T20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18:21:58"/>
    <d v="2013-10-06T18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6:57:42"/>
    <d v="2014-05-01T16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4:33:05"/>
    <d v="2012-01-17T14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1:19:16"/>
    <d v="2012-09-22T11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4T22:26:27"/>
    <d v="2016-09-23T22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3:07:43"/>
    <d v="2014-11-10T14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7:13:03"/>
    <d v="2013-10-13T20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0T23:11:20"/>
    <d v="2016-12-08T01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09:25:52"/>
    <d v="2014-10-31T21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1:56:36"/>
    <d v="2016-09-04T20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2:24:15"/>
    <d v="2014-03-10T07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2:09:36"/>
    <d v="2015-07-10T12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2:00:33"/>
    <d v="2015-04-14T12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0:34:24"/>
    <d v="2015-03-15T19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2:51:57"/>
    <d v="2016-04-24T21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4:07:33"/>
    <d v="2016-07-31T12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2:19:55"/>
    <d v="2016-10-24T14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2:58:29"/>
    <d v="2015-02-16T12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7T22:05:46"/>
    <d v="2016-12-27T22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0:00:17"/>
    <d v="2016-07-23T20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0:29:16"/>
    <d v="2016-10-25T12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6:57:11"/>
    <d v="2015-11-25T07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0:53:38"/>
    <d v="2015-04-15T15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2:41:08"/>
    <d v="2015-06-03T17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4:35:13"/>
    <d v="2013-11-22T05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6:10:04"/>
    <d v="2016-09-16T16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6:19:08"/>
    <d v="2013-11-11T07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19:49:26"/>
    <d v="2012-02-11T19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19:33:58"/>
    <d v="2013-10-16T02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1:33:17"/>
    <d v="2013-01-16T11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08:18:38"/>
    <d v="2015-02-28T08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19:31:46"/>
    <d v="2009-11-30T21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7:39:58"/>
    <d v="2014-01-06T17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3:17:37"/>
    <d v="2013-04-08T12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7:32:03"/>
    <d v="2013-08-31T17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6:28:15"/>
    <d v="2013-11-29T07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2:48:47"/>
    <d v="2011-03-10T12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1:00:40"/>
    <d v="2012-11-10T22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7:00:34"/>
    <d v="2013-05-04T07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0:22:11"/>
    <d v="2015-09-21T10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4:55:27"/>
    <d v="2013-02-04T04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1:56:00"/>
    <d v="2013-12-19T11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2T22:35:24"/>
    <d v="2010-12-22T22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2:55:05"/>
    <d v="2012-05-29T12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0:42:18"/>
    <d v="2012-10-30T00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29T23:01:26"/>
    <d v="2012-01-13T23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3:39:10"/>
    <d v="2011-09-06T13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5:27:15"/>
    <d v="2016-03-02T15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2:15:46"/>
    <d v="2012-05-11T19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5:35:11"/>
    <d v="2016-12-30T15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3:53:33"/>
    <d v="2016-09-15T13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6:00:55"/>
    <d v="2012-05-27T16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1:04:45"/>
    <d v="2011-08-31T23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1:49:03"/>
    <d v="2014-10-05T11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09:46:19"/>
    <d v="2013-11-21T10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7:45:30"/>
    <d v="2014-08-20T17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1:48:03"/>
    <d v="2010-07-31T21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4:32:43"/>
    <d v="2015-04-01T13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6:33:30"/>
    <d v="2016-06-05T16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0:03:49"/>
    <d v="2010-10-24T20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3:57:06"/>
    <d v="2015-08-27T21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09:31:48"/>
    <d v="2012-11-28T10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1:11:50"/>
    <d v="2012-01-15T11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19:22:42"/>
    <d v="2011-05-27T19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3:23:22"/>
    <d v="2016-03-30T12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2:28:34"/>
    <d v="2010-06-08T12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6:10:22"/>
    <d v="2014-08-30T08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2:06:20"/>
    <d v="2012-09-22T19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18:55:37"/>
    <d v="2016-01-02T18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4T22:45:26"/>
    <d v="2011-01-23T22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1:33:10"/>
    <d v="2014-03-12T20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1:37:03"/>
    <d v="2011-09-10T21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2:14:15"/>
    <d v="2010-07-26T21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09:34:00"/>
    <d v="2012-07-22T21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6:05:19"/>
    <d v="2017-03-03T06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7:07:25"/>
    <d v="2014-01-23T17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19:37:27"/>
    <d v="2012-12-10T20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0:20:19"/>
    <d v="2012-05-04T20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1:19:07"/>
    <d v="2012-08-25T11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09:18:34"/>
    <d v="2012-02-29T21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3:28:54"/>
    <d v="2010-10-21T22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5:38:50"/>
    <d v="2014-07-13T19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4:59:21"/>
    <d v="2014-12-01T15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08:24:05"/>
    <d v="2012-12-19T08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09:07:02"/>
    <d v="2013-11-14T10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1:06:16"/>
    <d v="2011-12-11T22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5:43:13"/>
    <d v="2014-10-01T05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6:02:03"/>
    <d v="2014-11-21T17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5:37:49"/>
    <d v="2013-02-13T15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4:08:31"/>
    <d v="2013-11-27T15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7:28:50"/>
    <d v="2010-07-08T15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2:44:55"/>
    <d v="2012-05-14T12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3:41:53"/>
    <d v="2012-11-17T17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09T22:42:49"/>
    <d v="2012-04-08T21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4:58:26"/>
    <d v="2010-06-25T14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1:38:22"/>
    <d v="2014-03-16T15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6:15:45"/>
    <d v="2013-03-22T15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1:03:29"/>
    <d v="2014-05-11T21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0:41:24"/>
    <d v="2014-05-03T23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1:00:29"/>
    <d v="2016-01-29T01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7:34:49"/>
    <d v="2012-01-18T13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2:09:17"/>
    <d v="2013-11-03T13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4:30:48"/>
    <d v="2012-09-02T04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1:18:58"/>
    <d v="2013-06-30T12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7:12:06"/>
    <d v="2015-08-10T17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19:19:05"/>
    <d v="2017-02-09T19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3:14:20"/>
    <d v="2016-02-18T13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09:01:45"/>
    <d v="2016-11-29T10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7:00:50"/>
    <d v="2016-04-18T07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3:57:06"/>
    <d v="2017-02-18T16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1:00:48"/>
    <d v="2016-09-09T11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1:45:06"/>
    <d v="2016-06-30T11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2:52:44"/>
    <d v="2016-03-12T12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18:02:56"/>
    <d v="2016-02-20T18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1:01:01"/>
    <d v="2016-01-17T11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08:41:12"/>
    <d v="2016-06-04T08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7:43:32"/>
    <d v="2016-11-18T08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0:56:39"/>
    <d v="2015-01-24T20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3:00:39"/>
    <d v="2015-08-20T13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0:05:00"/>
    <d v="2016-09-13T00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4:55:59"/>
    <d v="2015-04-26T13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6:15:33"/>
    <d v="2016-11-17T07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2:16:03"/>
    <d v="2015-04-09T21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1:11:05"/>
    <d v="2015-01-18T21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08:02:35"/>
    <d v="2017-03-14T07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09:38:55"/>
    <d v="2017-02-20T12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0:05:53"/>
    <d v="2016-02-11T10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08:15:19"/>
    <d v="2016-10-17T08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08:05:19"/>
    <d v="2015-09-01T08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7:24:06"/>
    <d v="2016-10-25T20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08:15:32"/>
    <d v="2016-10-06T08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1T23:06:14"/>
    <d v="2016-04-21T22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3:20:34"/>
    <d v="2014-08-15T13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0:16:47"/>
    <d v="2017-02-09T00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6T22:17:33"/>
    <d v="2017-01-22T21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0:01:00"/>
    <d v="2015-06-01T10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3:46:38"/>
    <d v="2014-09-03T23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7:21:33"/>
    <d v="2015-11-08T18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0:59:16"/>
    <d v="2016-03-25T09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09:43:05"/>
    <d v="2016-06-28T09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18:24:57"/>
    <d v="2015-08-13T18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5:36:37"/>
    <d v="2016-02-21T15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0:25:01"/>
    <d v="2016-02-25T00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3:00:28"/>
    <d v="2016-06-20T11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4:42:02"/>
    <d v="2014-11-30T15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5:43:42"/>
    <d v="2014-08-09T15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1:04:46"/>
    <d v="2016-10-02T11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09:01:25"/>
    <d v="2016-08-23T13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19:46:48"/>
    <d v="2015-03-27T18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6:13:30"/>
    <d v="2015-12-31T16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1:25:00"/>
    <d v="2016-01-09T17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0:04:10"/>
    <d v="2014-06-23T00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1:33:45"/>
    <d v="2016-10-01T01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5:24:55"/>
    <d v="2016-09-28T15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1:49:24"/>
    <d v="2014-09-03T11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1:09:48"/>
    <d v="2016-07-12T11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5:11:59"/>
    <d v="2016-05-07T14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6:09:28"/>
    <d v="2016-11-11T22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8T23:18:50"/>
    <d v="2014-11-30T15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5:34:40"/>
    <d v="2014-11-29T09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3:47:40"/>
    <d v="2014-07-27T08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19:28:17"/>
    <d v="2014-11-27T20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1:03:21"/>
    <d v="2015-11-18T22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0:11:30"/>
    <d v="2014-11-13T01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18:26:00"/>
    <d v="2017-03-14T17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0:16:53"/>
    <d v="2017-01-30T10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09:25:14"/>
    <d v="2015-12-16T22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0:01:01"/>
    <d v="2017-03-16T09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0:00:27"/>
    <d v="2016-02-18T10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7:59:43"/>
    <d v="2015-10-30T07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7:57:52"/>
    <d v="2014-12-12T00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7:00:23"/>
    <d v="2016-12-14T08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2:25:15"/>
    <d v="2016-12-28T12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7:30:46"/>
    <d v="2016-06-19T07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2:54:22"/>
    <d v="2016-09-04T19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4:33:15"/>
    <d v="2014-12-18T14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3:34:12"/>
    <d v="2017-01-24T03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3:00:56"/>
    <d v="2015-12-29T13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7:03:35"/>
    <d v="2014-12-31T17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4:04:55"/>
    <d v="2015-11-25T15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19:34:16"/>
    <d v="2016-04-06T18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09:12:15"/>
    <d v="2015-11-21T10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4:48:53"/>
    <d v="2016-07-14T04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6:22:29"/>
    <d v="2015-02-04T16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18:40:09"/>
    <d v="2015-06-01T17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3T23:02:51"/>
    <d v="2015-10-16T21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08:31:17"/>
    <d v="2015-05-17T08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5:04:21"/>
    <d v="2015-06-20T15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6:56:03"/>
    <d v="2016-01-31T06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3:00:37"/>
    <d v="2015-03-16T12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2:46:56"/>
    <d v="2016-03-31T01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7:49:07"/>
    <d v="2014-10-22T17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08:03:25"/>
    <d v="2017-03-06T13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0:05:07"/>
    <d v="2015-04-04T14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4:35:49"/>
    <d v="2016-09-12T04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1:20:10"/>
    <d v="2015-12-16T11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09:00:25"/>
    <d v="2016-06-23T09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0:34:40"/>
    <d v="2016-12-12T10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1:00:04"/>
    <d v="2016-08-04T20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08:23:40"/>
    <d v="2015-02-11T08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3:46:30"/>
    <d v="2013-01-07T01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2:44:22"/>
    <d v="2015-05-17T22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7T22:33:43"/>
    <d v="2016-03-18T21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19:37:26"/>
    <d v="2016-12-13T00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0:00:09"/>
    <d v="2016-08-27T10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18:26:32"/>
    <d v="2014-07-30T18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09:42:28"/>
    <d v="2014-09-12T03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19T23:04:15"/>
    <d v="2015-05-19T23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5:13:21"/>
    <d v="2015-03-05T13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3:59:10"/>
    <d v="2014-08-23T13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3:26:00"/>
    <d v="2015-12-26T13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2:38:35"/>
    <d v="2014-11-05T13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18:16:29"/>
    <d v="2016-09-24T18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3:20:45"/>
    <d v="2016-02-12T03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2:07:57"/>
    <d v="2015-09-14T12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7:20:25"/>
    <d v="2014-08-26T17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2:08:15"/>
    <d v="2016-06-06T13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1:08:52"/>
    <d v="2017-03-05T21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3:26:39"/>
    <d v="2014-08-10T15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6:49:05"/>
    <d v="2016-03-07T16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0:16:17"/>
    <d v="2015-04-24T09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3:54:43"/>
    <d v="2016-12-04T14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4:37:23"/>
    <d v="2015-03-25T17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1:57:36"/>
    <d v="2015-03-13T10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4:54:53"/>
    <d v="2015-04-15T14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2T23:38:28"/>
    <d v="2016-05-01T18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2:22:21"/>
    <d v="2016-07-12T12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7:44:22"/>
    <d v="2016-08-30T17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2T22:28:23"/>
    <d v="2013-07-06T22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2:08:42"/>
    <d v="2014-02-19T02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6:06:22"/>
    <d v="2013-08-04T16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3:32:11"/>
    <d v="2013-12-21T13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1:54:24"/>
    <d v="2016-04-10T00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4T22:30:59"/>
    <d v="2013-11-25T23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7:17:02"/>
    <d v="2012-09-30T17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1:04:53"/>
    <d v="2015-11-17T12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2:58:17"/>
    <d v="2014-02-05T12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6:09:01"/>
    <d v="2011-10-16T16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1:09:05"/>
    <d v="2014-01-03T21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4:41:56"/>
    <d v="2012-05-06T14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2:04:10"/>
    <d v="2014-09-11T02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1:00:11"/>
    <d v="2016-01-13T21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1:42:01"/>
    <d v="2011-07-21T21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6:35:36"/>
    <d v="2016-05-14T06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0:18:53"/>
    <d v="2014-05-10T20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5:14:52"/>
    <d v="2015-01-28T15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4:44:48"/>
    <d v="2012-08-10T14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08:49:43"/>
    <d v="2014-08-02T08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4:53:24"/>
    <d v="2014-08-08T14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09:06:15"/>
    <d v="2016-03-14T08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3:48:11"/>
    <d v="2014-08-24T13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0:08:07"/>
    <d v="2014-06-15T10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2:11:07"/>
    <d v="2014-04-24T12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1:32:55"/>
    <d v="2015-06-25T21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1:27:33"/>
    <d v="2015-05-28T21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2:41:12"/>
    <d v="2016-04-10T11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7:37:18"/>
    <d v="2013-01-05T17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6:22:17"/>
    <d v="2016-02-11T16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0:07:13"/>
    <d v="2011-10-09T10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5:53:40"/>
    <d v="2013-08-30T05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5:25:54"/>
    <d v="2014-10-03T20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2:01:17"/>
    <d v="2014-03-02T12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1:18:15"/>
    <d v="2014-04-13T11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3:04:28"/>
    <d v="2015-05-13T13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19:39:31"/>
    <d v="2016-02-13T19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1:32:18"/>
    <d v="2016-07-14T11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18:05:25"/>
    <d v="2013-12-08T22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8T22:19:50"/>
    <d v="2016-06-17T22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2:50:21"/>
    <d v="2014-06-11T02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0:15:27"/>
    <d v="2014-03-23T19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0:46:15"/>
    <d v="2012-04-04T09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3:40:24"/>
    <d v="2014-07-23T13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08:17:15"/>
    <d v="2012-04-13T07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1:03:10"/>
    <d v="2016-11-18T12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5:23:42"/>
    <d v="2012-12-07T15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1:53:10"/>
    <d v="2016-01-07T21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1:13:31"/>
    <d v="2015-01-19T01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6:27:00"/>
    <d v="2014-08-14T16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1:18:07"/>
    <d v="2013-10-09T01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09:41:35"/>
    <d v="2016-03-30T08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3:20:08"/>
    <d v="2012-06-09T13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7:21:53"/>
    <d v="2015-12-25T07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0:59:39"/>
    <d v="2014-04-04T19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2:01:04"/>
    <d v="2014-04-06T12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3:56:40"/>
    <d v="2011-10-28T13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5:25:16"/>
    <d v="2016-03-13T14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09:53:45"/>
    <d v="2013-05-30T09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5:34:08"/>
    <d v="2014-04-19T05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09:00:51"/>
    <d v="2015-04-30T09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7:58:50"/>
    <d v="2015-09-25T07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0:51:34"/>
    <d v="2016-07-14T00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3:30:00"/>
    <d v="2014-11-14T14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08:35:17"/>
    <d v="2014-08-07T08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5T23:21:33"/>
    <d v="2016-06-04T23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6:55:00"/>
    <d v="2014-11-25T17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4:47:48"/>
    <d v="2015-12-24T14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19:46:11"/>
    <d v="2016-12-31T19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2:46:21"/>
    <d v="2014-07-31T02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4T23:50:28"/>
    <d v="2014-11-28T21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6:44:54"/>
    <d v="2016-08-06T16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09:07:09"/>
    <d v="2015-12-19T09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2:40:21"/>
    <d v="2016-04-23T12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4:45:31"/>
    <d v="2017-01-21T14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1:20:26"/>
    <d v="2015-01-01T01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4:05:21"/>
    <d v="2015-08-06T04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09:47:30"/>
    <d v="2015-07-09T09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7:08:47"/>
    <d v="2015-02-16T17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1:38:46"/>
    <d v="2015-12-16T21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1:22:00"/>
    <d v="2015-04-28T21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0:56:32"/>
    <d v="2014-10-02T10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5:52:53"/>
    <d v="2014-05-02T15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6:19:43"/>
    <d v="2014-10-19T16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1:06:21"/>
    <d v="2016-11-30T22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0:02:46"/>
    <d v="2016-06-16T10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5:54:35"/>
    <d v="2016-01-08T15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19:27:43"/>
    <d v="2015-09-06T19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0:01:52"/>
    <d v="2015-05-15T10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0:08:25"/>
    <d v="2015-06-18T10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19:36:46"/>
    <d v="2015-09-05T19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1:20:08"/>
    <d v="2014-08-14T11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18:42:42"/>
    <d v="2015-02-23T18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08:04:40"/>
    <d v="2014-12-05T09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19:12:08"/>
    <d v="2014-12-08T19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0:26:05"/>
    <d v="2015-06-30T08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0:43:06"/>
    <d v="2015-03-27T19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08:06:29"/>
    <d v="2015-05-19T08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09:24:24"/>
    <d v="2014-09-25T09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0:22:00"/>
    <d v="2014-08-09T10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0:23:02"/>
    <d v="2016-06-18T10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1T22:08:50"/>
    <d v="2014-07-05T22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4:39:02"/>
    <d v="2015-06-25T21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0:38:15"/>
    <d v="2014-09-12T10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18:17:45"/>
    <d v="2016-09-21T18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1:29:23"/>
    <d v="2015-02-22T01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4:26:11"/>
    <d v="2015-05-30T14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2:18:47"/>
    <d v="2014-11-13T13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09:22:32"/>
    <d v="2014-08-20T09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1:27:37"/>
    <d v="2015-08-02T21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3:12:07"/>
    <d v="2016-05-08T13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0:28:59"/>
    <d v="2015-07-15T10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7:28:18"/>
    <d v="2017-03-06T06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08:51:36"/>
    <d v="2014-10-15T08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4:44:12"/>
    <d v="2014-08-16T14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0:17:07"/>
    <d v="2015-10-28T10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2:21:54"/>
    <d v="2014-06-28T12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1:08:41"/>
    <d v="2015-03-01T01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2:51:28"/>
    <d v="2017-01-12T09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3:40:23"/>
    <d v="2016-11-01T20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7:23:31"/>
    <d v="2017-02-06T07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3:45:49"/>
    <d v="2015-06-07T21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3:43:15"/>
    <d v="2015-06-01T15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4:28:43"/>
    <d v="2015-05-17T11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09:49:00"/>
    <d v="2016-12-28T09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6:29:55"/>
    <d v="2016-06-29T16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08:58:45"/>
    <d v="2014-08-31T08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7:29:20"/>
    <d v="2016-03-20T06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5:09:38"/>
    <d v="2017-02-11T05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1:37:33"/>
    <d v="2016-04-09T10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4:42:59"/>
    <d v="2015-04-08T04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1:20:53"/>
    <d v="2015-12-20T02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2:38:59"/>
    <d v="2015-12-18T12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08:57:14"/>
    <d v="2016-06-12T22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7:51:26"/>
    <d v="2015-12-30T20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1:30:00"/>
    <d v="2015-07-08T11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4:27:36"/>
    <d v="2015-04-16T04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7:34:06"/>
    <d v="2016-07-15T07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7T23:55:54"/>
    <d v="2015-06-26T23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7:45:27"/>
    <d v="2015-05-31T07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0:57:13"/>
    <d v="2015-12-03T22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5:09:11"/>
    <d v="2015-06-13T05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1:37:33"/>
    <d v="2017-03-11T06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3:19:33"/>
    <d v="2016-03-31T03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0:01:04"/>
    <d v="2016-03-24T09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3:18:25"/>
    <d v="2017-02-25T13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5:36:12"/>
    <d v="2015-05-31T14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3:47:41"/>
    <d v="2016-06-09T13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5:48:15"/>
    <d v="2015-11-26T18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1:08:20"/>
    <d v="2017-01-31T11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3:10:05"/>
    <d v="2015-06-09T13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5:09:16"/>
    <d v="2014-05-30T15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7:47:37"/>
    <d v="2015-10-02T16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2:25:40"/>
    <d v="2016-07-14T12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08:53:20"/>
    <d v="2015-10-31T20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4:05:13"/>
    <d v="2016-10-20T04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08:05:12"/>
    <d v="2015-08-25T08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4:24:48"/>
    <d v="2016-12-03T17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0:17:27"/>
    <d v="2016-03-31T21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1:15:09"/>
    <d v="2016-11-09T22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6:11:42"/>
    <d v="2014-06-06T06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4:44:38"/>
    <d v="2013-10-22T14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3:59:41"/>
    <d v="2014-04-20T18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5:03:36"/>
    <d v="2014-08-07T00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0:30:08"/>
    <d v="2011-09-28T10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4:02:07"/>
    <d v="2012-04-16T09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6:20:30"/>
    <d v="2011-02-24T16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5:36:08"/>
    <d v="2015-08-27T18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3:21:10"/>
    <d v="2013-10-06T13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5:46:14"/>
    <d v="2012-02-21T15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1:55:42"/>
    <d v="2015-02-02T11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0:14:59"/>
    <d v="2013-12-14T20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09:19:24"/>
    <d v="2012-07-28T09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3T23:47:45"/>
    <d v="2012-08-23T23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7:38:56"/>
    <d v="2011-08-06T07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6:06:07"/>
    <d v="2012-01-05T16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7:57:37"/>
    <d v="2013-07-12T14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3:06:20"/>
    <d v="2014-11-02T22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0:58:22"/>
    <d v="2011-09-11T06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4:06:11"/>
    <d v="2011-07-08T14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2:48:43"/>
    <d v="2013-04-22T14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7:23:54"/>
    <d v="2014-06-14T07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18:02:29"/>
    <d v="2011-12-05T19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0:00:55"/>
    <d v="2013-05-06T00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08:45:53"/>
    <d v="2014-06-12T23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0:46:51"/>
    <d v="2012-07-07T10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08:25:31"/>
    <d v="2014-09-06T08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2:32:47"/>
    <d v="2011-09-25T12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6:42:49"/>
    <d v="2013-10-24T16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1:48:27"/>
    <d v="2014-09-03T11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7:54:46"/>
    <d v="2010-12-31T21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3:17:32"/>
    <d v="2013-12-01T14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5:03:51"/>
    <d v="2012-02-12T15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19:03:10"/>
    <d v="2011-04-02T18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7:40:12"/>
    <d v="2013-08-31T07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6:17:44"/>
    <d v="2014-06-08T20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3:13:40"/>
    <d v="2014-02-26T13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1:13:47"/>
    <d v="2014-01-29T01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1:18:12"/>
    <d v="2014-02-16T11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19:01:10"/>
    <d v="2014-03-28T18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08:54:43"/>
    <d v="2013-10-29T08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08:43:35"/>
    <d v="2010-11-30T08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4:02:25"/>
    <d v="2014-01-11T14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7:02:38"/>
    <d v="2013-07-24T07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3:17:27"/>
    <d v="2013-09-20T13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2:45:12"/>
    <d v="2016-04-15T17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3:34:02"/>
    <d v="2012-03-25T12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09:24:19"/>
    <d v="2013-11-13T10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0:52:59"/>
    <d v="2010-06-14T21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0:31:31"/>
    <d v="2014-08-31T10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09:33:45"/>
    <d v="2012-08-30T09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3:49:47"/>
    <d v="2013-08-07T13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09:54:07"/>
    <d v="2009-08-31T21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6:29:07"/>
    <d v="2012-09-04T06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6:19:26"/>
    <d v="2014-06-24T19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19:22:50"/>
    <d v="2014-03-23T18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1:10:54"/>
    <d v="2011-03-01T11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0:50:36"/>
    <d v="2013-07-28T10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4:24:15"/>
    <d v="2013-12-08T21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0:13:09"/>
    <d v="2013-03-10T21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7T22:38:02"/>
    <d v="2016-12-31T09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6:59:35"/>
    <d v="2015-06-20T06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2:13:47"/>
    <d v="2015-02-17T07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7:54:16"/>
    <d v="2015-06-12T07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0:42:43"/>
    <d v="2016-08-09T21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0:14:05"/>
    <d v="2017-01-03T20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7:45:31"/>
    <d v="2015-04-22T23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08:39:51"/>
    <d v="2015-04-07T00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1:20:28"/>
    <d v="2015-10-06T15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09:49:31"/>
    <d v="2015-11-14T10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3:53:17"/>
    <d v="2015-10-19T04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6:44:57"/>
    <d v="2015-07-29T10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18:12:53"/>
    <d v="2016-03-13T17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0:55:58"/>
    <d v="2016-05-01T10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09:20:32"/>
    <d v="2016-04-28T09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2:32:39"/>
    <d v="2015-07-14T12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09:12:18"/>
    <d v="2016-06-01T11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0:59:38"/>
    <d v="2015-07-20T20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18:23:31"/>
    <d v="2016-11-30T19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3:35:20"/>
    <d v="2016-07-31T04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1:40:05"/>
    <d v="2017-03-12T20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08:58:28"/>
    <d v="2016-07-21T10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3:58:54"/>
    <d v="2014-12-04T03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5:04:39"/>
    <d v="2016-02-17T05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7:43:32"/>
    <d v="2016-10-08T07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4:11:08"/>
    <d v="2015-10-15T14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09:00:50"/>
    <d v="2016-08-19T09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2:15:19"/>
    <d v="2016-11-30T13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09:52:02"/>
    <d v="2015-04-18T09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0:01:54"/>
    <d v="2016-03-03T10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09:04:20"/>
    <d v="2016-10-21T09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4:57:28"/>
    <d v="2015-11-05T18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6:05:09"/>
    <d v="2016-02-28T16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29T22:39:06"/>
    <d v="2016-07-21T07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18:02:52"/>
    <d v="2015-01-10T18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2:29:25"/>
    <d v="2014-07-11T09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09:34:06"/>
    <d v="2016-12-30T16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0:58:57"/>
    <d v="2016-12-23T10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08:45:25"/>
    <d v="2015-05-21T08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09:45:46"/>
    <d v="2016-04-25T23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08:12:32"/>
    <d v="2016-10-13T08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19:03:55"/>
    <d v="2016-12-29T19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2:00:28"/>
    <d v="2015-01-15T12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09:17:15"/>
    <d v="2015-05-29T09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08:25:34"/>
    <d v="2016-10-14T08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2T22:19:05"/>
    <d v="2014-12-01T23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5-31T23:38:29"/>
    <d v="2016-07-01T21:00:00"/>
    <x v="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5:05:54"/>
    <d v="2016-08-17T05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18:26:48"/>
    <d v="2017-01-26T18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19:33:45"/>
    <d v="2014-07-15T19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1:34:47"/>
    <d v="2016-03-11T11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5:28:22"/>
    <d v="2015-12-05T15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3:43:48"/>
    <d v="2014-12-17T13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6:51:19"/>
    <d v="2017-03-03T06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2:17:13"/>
    <d v="2015-08-02T12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08:31:55"/>
    <d v="2014-12-08T09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7:17:33"/>
    <d v="2014-08-15T07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7:58:37"/>
    <d v="2016-10-01T07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2:35:39"/>
    <d v="2015-07-17T12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5:38:03"/>
    <d v="2016-08-18T20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1:57:19"/>
    <d v="2016-06-30T11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2:32:39"/>
    <d v="2014-07-14T12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18:49:11"/>
    <d v="2013-06-26T18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08:18:45"/>
    <d v="2015-03-07T08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5:08:53"/>
    <d v="2014-12-18T05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0:58:55"/>
    <d v="2015-12-15T23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7:18:54"/>
    <d v="2015-12-25T17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0:45:44"/>
    <d v="2016-02-12T10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6:52:46"/>
    <d v="2015-09-04T20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19:49:48"/>
    <d v="2013-03-10T17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2:22:59"/>
    <d v="2016-06-11T12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0T23:06:45"/>
    <d v="2012-11-30T03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7:56:00"/>
    <d v="2013-07-04T17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6:05:37"/>
    <d v="2013-02-28T22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6:42:03"/>
    <d v="2011-06-25T06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2:33:10"/>
    <d v="2011-07-06T12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4:37:00"/>
    <d v="2012-08-02T14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0:12:52"/>
    <d v="2014-06-21T10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5:25:31"/>
    <d v="2013-09-07T15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3:15:27"/>
    <d v="2016-02-15T00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09:41:46"/>
    <d v="2015-01-07T09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0:35:52"/>
    <d v="2015-03-16T09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6:54:23"/>
    <d v="2014-11-26T17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7:04:10"/>
    <d v="2015-11-13T18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1:34:54"/>
    <d v="2015-06-14T21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7:15:46"/>
    <d v="2014-04-11T07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7:04:50"/>
    <d v="2013-10-15T17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1:12:22"/>
    <d v="2015-05-07T11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0:45:32"/>
    <d v="2012-07-12T10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5:50:33"/>
    <d v="2016-12-30T15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0:53:08"/>
    <d v="2016-03-24T19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18:35:19"/>
    <d v="2017-01-14T18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09:03:26"/>
    <d v="2016-12-03T10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1T22:16:10"/>
    <d v="2017-02-02T21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1:13:30"/>
    <d v="2016-08-01T11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4:47:56"/>
    <d v="2015-06-05T04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1:18:26"/>
    <d v="2015-06-08T19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8T22:08:45"/>
    <d v="2016-12-28T22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2:12:16"/>
    <d v="2013-05-06T12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18:47:58"/>
    <d v="2016-12-22T18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0:38:42"/>
    <d v="2015-07-05T10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09:32:01"/>
    <d v="2016-04-29T05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08:31:29"/>
    <d v="2015-07-29T08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5:06:35"/>
    <d v="2015-06-02T21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7:45:17"/>
    <d v="2016-10-17T09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4:32:37"/>
    <d v="2016-08-13T04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2:16:46"/>
    <d v="2015-04-27T10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08:36:58"/>
    <d v="2015-08-21T21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0:43:06"/>
    <d v="2016-03-02T20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09:22:03"/>
    <d v="2016-08-01T09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0:28:46"/>
    <d v="2017-02-28T20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4:48:01"/>
    <d v="2017-01-14T14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6:58:02"/>
    <d v="2015-02-13T16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5:01:50"/>
    <d v="2016-10-27T14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3:58:54"/>
    <d v="2016-07-05T13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7:06:13"/>
    <d v="2014-10-06T17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1:11:13"/>
    <d v="2016-06-11T22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6:54:34"/>
    <d v="2013-05-26T16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18:16:51"/>
    <d v="2015-04-30T17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18:30:35"/>
    <d v="2013-07-25T18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5:14:45"/>
    <d v="2015-02-22T05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09:20:01"/>
    <d v="2014-11-28T10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3:23:27"/>
    <d v="2015-12-12T03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5:52:58"/>
    <d v="2014-08-12T05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3:55:56"/>
    <d v="2015-11-13T14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0:12:15"/>
    <d v="2014-12-31T21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0:38:40"/>
    <d v="2016-06-03T00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18:25:00"/>
    <d v="2015-02-05T18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18:31:39"/>
    <d v="2014-12-03T18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3:29:30"/>
    <d v="2016-02-20T03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3T23:04:27"/>
    <d v="2017-01-02T23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09:13:11"/>
    <d v="2015-08-16T09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5:13:39"/>
    <d v="2015-11-21T16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0:36:14"/>
    <d v="2015-09-15T04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3:57:14"/>
    <d v="2016-02-25T03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3:56:59"/>
    <d v="2016-10-09T03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09:01:26"/>
    <d v="2016-06-28T09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4:58:29"/>
    <d v="2015-02-08T14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1T22:45:04"/>
    <d v="2016-09-20T22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1:38:51"/>
    <d v="2016-01-01T01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0:13:22"/>
    <d v="2016-11-15T11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0:09:19"/>
    <d v="2015-04-28T20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2:22:00"/>
    <d v="2015-08-24T02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3:26:25"/>
    <d v="2016-09-18T13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2:06:57"/>
    <d v="2016-04-02T01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18:27:22"/>
    <d v="2015-04-09T18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2:31:28"/>
    <d v="2014-12-19T12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6T22:03:36"/>
    <d v="2015-11-25T23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1:43:48"/>
    <d v="2015-07-20T11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08:01:15"/>
    <d v="2016-12-10T04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1:24:38"/>
    <d v="2015-06-08T08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1:43:40"/>
    <d v="2015-10-11T11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1:24:17"/>
    <d v="2016-02-21T01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5:45:39"/>
    <d v="2014-07-12T21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3:54:59"/>
    <d v="2016-04-27T06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2:55:01"/>
    <d v="2015-03-07T12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0:57:43"/>
    <d v="2016-05-26T10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1:22:49"/>
    <d v="2015-09-11T11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08:29:18"/>
    <d v="2016-05-25T08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5:13:29"/>
    <d v="2017-01-02T15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3:57:42"/>
    <d v="2015-09-12T13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6:00:55"/>
    <d v="2015-06-14T06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3:44:38"/>
    <d v="2016-04-21T03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0:32:14"/>
    <d v="2016-07-08T10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5:28:38"/>
    <d v="2015-05-21T22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2:28:25"/>
    <d v="2015-05-10T12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1:06:37"/>
    <d v="2016-02-19T21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6:00:59"/>
    <d v="2014-11-18T17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09:52:43"/>
    <d v="2014-07-28T09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09:42:27"/>
    <d v="2017-04-15T08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3:48:00"/>
    <d v="2016-04-24T14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09:08:40"/>
    <d v="2014-09-05T06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09:02:45"/>
    <d v="2017-01-03T09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4:30:44"/>
    <d v="2015-11-11T15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09:56:00"/>
    <d v="2014-08-10T21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1:54:56"/>
    <d v="2015-12-02T10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4:31:38"/>
    <d v="2014-11-30T16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08:29:14"/>
    <d v="2014-10-20T17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08:54:31"/>
    <d v="2013-04-10T08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4:52:18"/>
    <d v="2013-04-07T13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08:52:38"/>
    <d v="2013-02-16T08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0:37:32"/>
    <d v="2012-03-21T20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1:07:46"/>
    <d v="2016-01-11T22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2:14:45"/>
    <d v="2012-03-25T11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7:20:49"/>
    <d v="2011-06-11T17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7:21:49"/>
    <d v="2013-02-15T07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2:51:03"/>
    <d v="2012-12-28T12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5:58:54"/>
    <d v="2015-04-09T15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6:01:43"/>
    <d v="2013-10-16T06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6:30:39"/>
    <d v="2012-03-01T16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0:28:12"/>
    <d v="2013-09-13T10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0:21:03"/>
    <d v="2014-12-19T21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18:00:22"/>
    <d v="2011-09-09T18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7:46:44"/>
    <d v="2011-12-22T20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3:55:13"/>
    <d v="2013-05-14T13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0:53:09"/>
    <d v="2014-05-09T20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5:24:59"/>
    <d v="2013-07-26T10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5:09:05"/>
    <d v="2013-11-02T15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3:35:36"/>
    <d v="2012-09-07T00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1:37:55"/>
    <d v="2016-07-21T21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1:49:23"/>
    <d v="2012-07-21T07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2:06:13"/>
    <d v="2015-06-20T12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1:02:41"/>
    <d v="2015-02-26T21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5:01:11"/>
    <d v="2016-08-02T15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6:31:00"/>
    <d v="2014-01-05T06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7:40:52"/>
    <d v="2012-11-15T08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6:27:54"/>
    <d v="2013-10-02T06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0:07:23"/>
    <d v="2015-02-15T08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4:14:06"/>
    <d v="2011-06-18T14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3:47:55"/>
    <d v="2013-06-16T13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0:20:13"/>
    <d v="2015-04-03T08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1:57:11"/>
    <d v="2011-08-27T11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4:24:19"/>
    <d v="2014-09-16T04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08:25:22"/>
    <d v="2013-07-31T12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6:36:18"/>
    <d v="2014-09-03T16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7:10:33"/>
    <d v="2016-08-04T17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4:42:37"/>
    <d v="2013-05-01T14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7:00:23"/>
    <d v="2015-07-08T07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6:01:20"/>
    <d v="2016-03-25T15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1:20:01"/>
    <d v="2016-10-23T01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08:47:04"/>
    <d v="2014-06-10T01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3:38:23"/>
    <d v="2016-03-22T13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1:51:44"/>
    <d v="2014-07-24T11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3:48:29"/>
    <d v="2010-05-15T01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7:44:41"/>
    <d v="2014-06-27T07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5:48:05"/>
    <d v="2017-02-14T15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2:14:38"/>
    <d v="2014-07-19T02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7:00:04"/>
    <d v="2015-11-18T08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09:25:39"/>
    <d v="2017-02-05T09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08:17:46"/>
    <d v="2014-07-16T08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7:20:40"/>
    <d v="2015-09-27T07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4T23:04:57"/>
    <d v="2016-03-15T22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4:11:32"/>
    <d v="2016-10-06T07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6:35:53"/>
    <d v="2014-12-05T23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2:40:52"/>
    <d v="2014-05-31T12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0:48:03"/>
    <d v="2014-06-20T14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3:35:13"/>
    <d v="2014-12-18T21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1:01:31"/>
    <d v="2016-06-06T21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2:55:39"/>
    <d v="2014-10-17T12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1:01:56"/>
    <d v="2014-12-22T17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5:01:30"/>
    <d v="2017-02-20T05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09:52:18"/>
    <d v="2016-08-18T09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1-30T23:37:27"/>
    <d v="2016-01-18T23:37:27"/>
    <x v="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7:24:46"/>
    <d v="2017-03-14T06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0:35:22"/>
    <d v="2017-01-31T17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08:05:20"/>
    <d v="2015-03-19T07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1:24:55"/>
    <d v="2015-10-23T11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2:15:26"/>
    <d v="2014-11-30T20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4:24:25"/>
    <d v="2016-02-15T08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7:02:57"/>
    <d v="2016-05-01T20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09:11:02"/>
    <d v="2015-09-04T09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2:53:51"/>
    <d v="2016-05-23T15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2:15:10"/>
    <d v="2015-08-27T12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0:33:47"/>
    <d v="2016-08-06T11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1:46:10"/>
    <d v="2015-01-22T11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5:03:39"/>
    <d v="2017-01-03T15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7:10:16"/>
    <d v="2014-11-25T18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0:05:38"/>
    <d v="2014-12-31T10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6:55:00"/>
    <d v="2015-06-30T16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5:13:54"/>
    <d v="2014-11-22T06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18:13:44"/>
    <d v="2015-03-31T17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4:13:54"/>
    <d v="2015-03-02T14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8T22:06:39"/>
    <d v="2014-09-16T22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3:14:42"/>
    <d v="2017-02-23T03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4:10:20"/>
    <d v="2015-11-08T15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0:15:59"/>
    <d v="2015-11-02T21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3:47:14"/>
    <d v="2016-05-12T03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2:47:19"/>
    <d v="2015-05-27T12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09:31:48"/>
    <d v="2014-09-30T20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2T23:47:27"/>
    <d v="2015-09-01T23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2T23:03:10"/>
    <d v="2015-08-01T23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7:43:52"/>
    <d v="2015-09-17T10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0:40:24"/>
    <d v="2016-07-03T20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08:40:33"/>
    <d v="2014-09-20T08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2:32:39"/>
    <d v="2015-08-28T05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18:16:39"/>
    <d v="2015-04-28T18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7:29:53"/>
    <d v="2014-11-12T18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18:00:03"/>
    <d v="2013-11-06T19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6:35:16"/>
    <d v="2009-12-01T17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0:49:11"/>
    <d v="2014-03-14T09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1:48:29"/>
    <d v="2015-05-28T13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0:31:01"/>
    <d v="2011-06-08T10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5:00:04"/>
    <d v="2016-07-27T15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5:29:05"/>
    <d v="2014-02-16T17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18:29:45"/>
    <d v="2014-12-23T18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09:18:34"/>
    <d v="2013-05-25T09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2:31:22"/>
    <d v="2016-04-08T11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1:28:03"/>
    <d v="2015-06-19T11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7:47:39"/>
    <d v="2016-02-28T16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7:00:02"/>
    <d v="2017-03-31T20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5:15:29"/>
    <d v="2015-02-17T15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5:34:56"/>
    <d v="2014-07-09T05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4:06:08"/>
    <d v="2015-06-30T14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3:20:48"/>
    <d v="2012-07-24T13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18:34:51"/>
    <d v="2010-09-01T19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6:54:51"/>
    <d v="2013-08-28T16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18:12:06"/>
    <d v="2012-05-20T18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3:46:30"/>
    <d v="2015-12-19T03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1:57:33"/>
    <d v="2015-10-26T14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4:43:11"/>
    <d v="2014-09-25T14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08:35:01"/>
    <d v="2014-05-30T08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4:29:28"/>
    <d v="2016-12-25T04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19:30:22"/>
    <d v="2015-04-04T18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5:49:25"/>
    <d v="2014-12-13T15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4-12-31T22:59:59"/>
    <d v="2015-01-31T13:12:00"/>
    <x v="11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6:38:06"/>
    <d v="2015-10-09T16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3:34:24"/>
    <d v="2015-09-23T13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0:25:41"/>
    <d v="2016-04-03T09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18:44:45"/>
    <d v="2015-03-27T17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3:17:35"/>
    <d v="2015-02-28T13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0:06:22"/>
    <d v="2016-05-15T09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18:12:08"/>
    <d v="2014-06-18T13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3:19:29"/>
    <d v="2014-12-13T04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1:29:57"/>
    <d v="2016-09-20T01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09:00:58"/>
    <d v="2015-07-26T09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5:56:16"/>
    <d v="2016-04-08T04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18:22:32"/>
    <d v="2014-07-14T22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19:13:53"/>
    <d v="2011-05-04T19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0:08:37"/>
    <d v="2011-10-14T16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1:04:19"/>
    <d v="2012-01-27T21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3:17:15"/>
    <d v="2012-03-17T12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7:18:33"/>
    <d v="2011-08-01T00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19:40:38"/>
    <d v="2011-03-23T18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2:24:11"/>
    <d v="2012-06-14T12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2:56:26"/>
    <d v="2013-12-31T22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7:01:49"/>
    <d v="2011-11-02T01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5:11:50"/>
    <d v="2012-12-15T15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7:00:32"/>
    <d v="2013-06-04T17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3:59:44"/>
    <d v="2013-01-02T13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18:40:02"/>
    <d v="2012-07-21T18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6:32:49"/>
    <d v="2014-08-03T10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18:13:16"/>
    <d v="2011-12-12T19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0:10:21"/>
    <d v="2012-11-22T15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08:56:28"/>
    <d v="2013-11-01T12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08:42:15"/>
    <d v="2013-03-08T08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1:28:06"/>
    <d v="2014-09-14T21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1:09:00"/>
    <d v="2013-02-23T01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7:33:35"/>
    <d v="2012-05-27T20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0:04:34"/>
    <d v="2014-12-17T00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09:31:29"/>
    <d v="2013-08-27T09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1:48:55"/>
    <d v="2013-01-09T01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09:47:33"/>
    <d v="2012-09-11T09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3:21:07"/>
    <d v="2013-12-01T14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09:58:09"/>
    <d v="2012-11-25T21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0:41:22"/>
    <d v="2014-06-17T10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3:48:53"/>
    <d v="2014-02-20T13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3:06:15"/>
    <d v="2012-03-01T23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3:37:41"/>
    <d v="2012-10-12T13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1:10:54"/>
    <d v="2011-09-24T01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4:12:36"/>
    <d v="2012-01-15T22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1:33:21"/>
    <d v="2011-06-01T22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3:51:01"/>
    <d v="2016-07-11T13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19:04:48"/>
    <d v="2011-06-11T21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1:02:20"/>
    <d v="2009-12-31T16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09:29:28"/>
    <d v="2013-02-28T14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08:39:25"/>
    <d v="2012-03-03T08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19T22:32:35"/>
    <d v="2010-08-02T18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7:19:04"/>
    <d v="2014-12-19T07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7:35:27"/>
    <d v="2011-06-13T17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2:46:52"/>
    <d v="2012-09-24T12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18:26:00"/>
    <d v="2012-11-21T19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7:49:00"/>
    <d v="2013-09-18T07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3:48:23"/>
    <d v="2014-08-14T11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2:49:37"/>
    <d v="2012-06-09T02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09:54:42"/>
    <d v="2011-03-20T08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09:25:55"/>
    <d v="2014-05-23T09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3:27:17"/>
    <d v="2013-10-09T03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4:37:00"/>
    <d v="2011-04-25T23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4:49:53"/>
    <d v="2013-11-24T05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3:01:36"/>
    <d v="2011-04-24T13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4:22:40"/>
    <d v="2012-04-18T14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2:00:20"/>
    <d v="2012-04-05T11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5:17:32"/>
    <d v="2012-12-13T15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1:46:08"/>
    <d v="2012-05-24T11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09T22:19:27"/>
    <d v="2012-12-18T07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4:55:21"/>
    <d v="2013-12-17T05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09:39:10"/>
    <d v="2016-04-30T14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6:57:11"/>
    <d v="2016-01-17T14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1:45:36"/>
    <d v="2011-12-30T22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7:31:47"/>
    <d v="2015-01-31T17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1:16:58"/>
    <d v="2012-03-15T20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08:35:13"/>
    <d v="2011-02-21T20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5T23:04:33"/>
    <d v="2013-03-27T22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18:41:38"/>
    <d v="2014-03-10T23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0:35:39"/>
    <d v="2011-11-27T21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4:14:36"/>
    <d v="2016-05-31T14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5:19:59"/>
    <d v="2010-07-04T21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6:03:34"/>
    <d v="2016-08-01T06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08:45:30"/>
    <d v="2012-06-04T08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4:04:52"/>
    <d v="2015-03-06T14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7:31:46"/>
    <d v="2016-08-17T23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0:35:40"/>
    <d v="2011-10-16T15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0:25:47"/>
    <d v="2012-04-20T20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2:46:16"/>
    <d v="2016-04-15T22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3:31:11"/>
    <d v="2014-02-06T13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18:39:05"/>
    <d v="2011-07-21T18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1:11:07"/>
    <d v="2014-07-12T11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19:54:44"/>
    <d v="2017-03-28T19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2T22:07:40"/>
    <d v="2017-04-13T21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1:45:38"/>
    <d v="2017-04-07T11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2:34:01"/>
    <d v="2017-03-17T11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1T23:00:23"/>
    <d v="2017-03-23T22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3:15:19"/>
    <d v="2017-04-27T12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18:07:25"/>
    <d v="2017-04-10T13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5:49:54"/>
    <d v="2017-04-09T04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5:37:10"/>
    <d v="2017-03-16T14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3:20:42"/>
    <d v="2017-04-06T02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09:50:08"/>
    <d v="2017-04-02T18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20:37:47"/>
    <d v="2017-03-26T16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5:05:12"/>
    <d v="2017-04-09T13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09:04:34"/>
    <d v="2017-03-26T21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7:45:14"/>
    <d v="2017-04-09T18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18:40:11"/>
    <d v="2017-03-31T17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7:47:28"/>
    <d v="2017-04-09T16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1:59:20"/>
    <d v="2017-03-25T20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3:44:05"/>
    <d v="2017-04-11T13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18:43:10"/>
    <d v="2017-03-31T21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08:56:45"/>
    <d v="2015-01-15T08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3:52:30"/>
    <d v="2015-03-30T12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1T23:45:37"/>
    <d v="2015-08-30T23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0:21:13"/>
    <d v="2015-02-15T20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7:24:06"/>
    <d v="2015-09-09T09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0:21:12"/>
    <d v="2015-08-23T00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0:18:15"/>
    <d v="2016-03-28T09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3:48:26"/>
    <d v="2016-05-01T13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6:31:54"/>
    <d v="2014-08-31T12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7:11:28"/>
    <d v="2016-01-18T06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08:30:34"/>
    <d v="2014-09-01T08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4:55:53"/>
    <d v="2015-06-30T14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2:13:32"/>
    <d v="2014-10-05T12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5:02:41"/>
    <d v="2015-05-01T15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2-28T22:13:05"/>
    <d v="2015-03-30T20:22:00"/>
    <x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6:51:39"/>
    <d v="2016-12-09T07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6:33:58"/>
    <d v="2016-04-20T21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7:39:09"/>
    <d v="2016-05-13T21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5:49:51"/>
    <d v="2014-09-17T05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1:47:51"/>
    <d v="2014-11-09T12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4:04:23"/>
    <d v="2015-12-11T04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6:03:49"/>
    <d v="2016-04-02T17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2:48:35"/>
    <d v="2015-06-30T23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5:22:42"/>
    <d v="2014-10-30T15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6:14:09"/>
    <d v="2014-08-24T16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5:04:24"/>
    <d v="2014-06-27T15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5:16:17"/>
    <d v="2015-04-05T04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08:01:14"/>
    <d v="2015-10-21T08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18:15:06"/>
    <d v="2016-06-09T18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19:06:23"/>
    <d v="2015-10-24T19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4:45:52"/>
    <d v="2015-06-11T08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09:24:41"/>
    <d v="2016-01-15T22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09:12:54"/>
    <d v="2016-09-13T14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7:52:36"/>
    <d v="2015-05-07T17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2:32:25"/>
    <d v="2016-08-07T12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3:40:33"/>
    <d v="2015-11-08T14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5:46:32"/>
    <d v="2015-07-20T15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3:59:02"/>
    <d v="2014-10-02T13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3:58:52"/>
    <d v="2016-05-04T12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2:37:02"/>
    <d v="2015-07-16T12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08:04:31"/>
    <d v="2015-06-10T08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4:02:50"/>
    <d v="2017-01-07T14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5:12:55"/>
    <d v="2016-08-26T20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7:31:17"/>
    <d v="2015-03-08T06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5T23:13:58"/>
    <d v="2016-12-21T19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1:14:27"/>
    <d v="2016-11-23T19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3:27:10"/>
    <d v="2015-11-13T08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5:49:03"/>
    <d v="2015-09-02T15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6:25:21"/>
    <d v="2017-03-01T12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3:05:04"/>
    <d v="2016-04-19T13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1:45:23"/>
    <d v="2015-03-19T10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3T23:04:42"/>
    <d v="2016-10-13T23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0:59:28"/>
    <d v="2016-03-21T09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4:02:33"/>
    <d v="2015-04-03T13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1:56:01"/>
    <d v="2015-10-05T11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1:01:09"/>
    <d v="2016-08-28T21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2:51:23"/>
    <d v="2017-01-28T12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5:56:32"/>
    <d v="2016-07-14T15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2:53:49"/>
    <d v="2015-03-25T11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09:08:33"/>
    <d v="2016-02-25T09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6:37:40"/>
    <d v="2015-09-12T06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6:34:05"/>
    <d v="2016-03-11T16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3:50:40"/>
    <d v="2016-10-23T13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4:39:39"/>
    <d v="2014-08-03T04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6:31:52"/>
    <d v="2014-08-13T16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3:38:08"/>
    <d v="2014-08-25T13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08:48:04"/>
    <d v="2014-08-03T08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6:27:24"/>
    <d v="2014-09-27T06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2:39:19"/>
    <d v="2015-01-13T12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1:43:14"/>
    <d v="2014-10-14T11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6:30:40"/>
    <d v="2014-10-23T16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0:13:56"/>
    <d v="2014-07-06T10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1:14:58"/>
    <d v="2015-01-19T11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7T22:14:52"/>
    <d v="2014-11-29T07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6:26:00"/>
    <d v="2014-10-24T16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5:57:51"/>
    <d v="2014-10-29T15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1:34:13"/>
    <d v="2015-02-20T01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3:43:15"/>
    <d v="2015-03-27T12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09:36:20"/>
    <d v="2016-09-02T09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7:25:10"/>
    <d v="2016-07-02T07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7:49:05"/>
    <d v="2016-09-15T07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6:48:09"/>
    <d v="2016-02-21T06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5:47:58"/>
    <d v="2015-05-21T15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08:44:00"/>
    <d v="2015-01-30T20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0:14:15"/>
    <d v="2014-10-15T17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6:12:57"/>
    <d v="2014-12-15T06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08:43:57"/>
    <d v="2015-04-04T07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5:45:42"/>
    <d v="2014-10-31T15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2T23:00:03"/>
    <d v="2015-01-11T23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09:11:18"/>
    <d v="2015-02-05T09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0:46:05"/>
    <d v="2015-01-29T10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7:44:42"/>
    <d v="2015-08-09T23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4:24:00"/>
    <d v="2014-11-27T15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6:13:42"/>
    <d v="2015-02-11T06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4T23:55:41"/>
    <d v="2016-10-14T09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3:32:46"/>
    <d v="2016-07-24T03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6:39:49"/>
    <d v="2016-12-15T06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0:50:33"/>
    <d v="2016-02-04T00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3:13:28"/>
    <d v="2014-11-11T14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7:32:50"/>
    <d v="2016-10-10T07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08:51:08"/>
    <d v="2015-12-15T05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4:20:30"/>
    <d v="2015-06-27T14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18:43:02"/>
    <d v="2015-02-13T18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09:16:44"/>
    <d v="2015-11-14T10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2:17:38"/>
    <d v="2015-10-02T11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08:19:09"/>
    <d v="2014-09-30T08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18:38:33"/>
    <d v="2014-09-27T18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09:20:30"/>
    <d v="2017-02-11T09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4:47:19"/>
    <d v="2015-03-01T14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4:50:26"/>
    <d v="2014-08-21T14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3:24:30"/>
    <d v="2014-10-23T21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0:38:56"/>
    <d v="2016-07-03T00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4:20:12"/>
    <d v="2014-08-08T14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0:32:16"/>
    <d v="2015-02-28T00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4:45:37"/>
    <d v="2015-07-01T14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4:01:43"/>
    <d v="2016-07-25T12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08:53:27"/>
    <d v="2017-01-29T23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3T22:37:30"/>
    <d v="2015-04-02T21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1:03:16"/>
    <d v="2014-07-30T11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19:01:30"/>
    <d v="2015-03-31T18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0:39:27"/>
    <d v="2012-03-03T00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2:07:42"/>
    <d v="2014-01-31T12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09:26:16"/>
    <d v="2012-10-24T09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4:59:27"/>
    <d v="2014-01-07T19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3:01:43"/>
    <d v="2013-07-11T13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5:10:17"/>
    <d v="2014-02-17T15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0:49:21"/>
    <d v="2011-03-03T00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4:35:30"/>
    <d v="2014-05-09T15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19:06:11"/>
    <d v="2011-01-21T15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09:25:07"/>
    <d v="2014-02-24T09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6:54:23"/>
    <d v="2012-05-12T16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5:57:07"/>
    <d v="2011-03-04T05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18:03:23"/>
    <d v="2013-03-02T00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6:08:15"/>
    <d v="2015-01-24T16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09:51:11"/>
    <d v="2016-03-31T08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2:25:29"/>
    <d v="2013-02-17T12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18:08:55"/>
    <d v="2012-03-17T17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1:52:37"/>
    <d v="2011-09-30T20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0:19:42"/>
    <d v="2016-10-01T10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19:18:30"/>
    <d v="2013-05-06T21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3:17:25"/>
    <d v="2014-05-19T21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08:09:41"/>
    <d v="2015-03-01T22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6:52:34"/>
    <d v="2011-02-20T16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6:21:54"/>
    <d v="2011-06-10T20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0:59:58"/>
    <d v="2016-06-16T21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08:36:17"/>
    <d v="2012-12-15T08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0T22:40:32"/>
    <d v="2015-04-20T22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1:54:48"/>
    <d v="2011-07-30T23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3:17:39"/>
    <d v="2012-10-17T13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6:01:40"/>
    <d v="2014-07-10T16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4:45:38"/>
    <d v="2014-07-27T18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1:30:52"/>
    <d v="2015-04-24T17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18:26:57"/>
    <d v="2012-11-13T19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7:30:37"/>
    <d v="2013-05-23T17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5:55:40"/>
    <d v="2014-01-06T05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3:31:12"/>
    <d v="2014-07-18T13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1:26:53"/>
    <d v="2014-09-12T11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1:48:41"/>
    <d v="2011-12-15T22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1:28:49"/>
    <d v="2011-09-22T11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0:01:24"/>
    <d v="2014-02-06T10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0:12:21"/>
    <d v="2015-01-26T00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4:49:34"/>
    <d v="2017-03-08T00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2:08:05"/>
    <d v="2014-06-12T12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0:11:40"/>
    <d v="2014-05-04T10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1:49:07"/>
    <d v="2016-11-06T02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6T22:54:57"/>
    <d v="2017-02-28T21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5:11:52"/>
    <d v="2016-11-05T15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1:42:05"/>
    <d v="2015-12-15T00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7:04:09"/>
    <d v="2017-01-03T17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1:32:15"/>
    <d v="2016-01-30T21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1:48:21"/>
    <d v="2014-11-20T12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0:06:42"/>
    <d v="2015-06-29T20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7:46:50"/>
    <d v="2015-07-08T09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6:15:33"/>
    <d v="2016-06-28T16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4:35:08"/>
    <d v="2016-08-06T14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6T23:50:05"/>
    <d v="2014-06-15T23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7:42:05"/>
    <d v="2015-02-28T17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7:12:35"/>
    <d v="2014-06-12T17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08:35:29"/>
    <d v="2016-03-14T07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6:36:20"/>
    <d v="2016-03-30T05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0:39:49"/>
    <d v="2015-03-09T19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5:46:52"/>
    <d v="2012-07-10T16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5:45:08"/>
    <d v="2012-04-08T14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1:45:35"/>
    <d v="2012-11-27T05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19:15:10"/>
    <d v="2012-08-10T15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4:45:38"/>
    <d v="2014-11-12T15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2:12:12"/>
    <d v="2015-12-03T14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4-30T22:45:32"/>
    <d v="2010-05-31T21:59:00"/>
    <x v="6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2:02:26"/>
    <d v="2013-03-11T11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1:52:08"/>
    <d v="2012-12-15T11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2:09:14"/>
    <d v="2010-07-21T23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08:18:01"/>
    <d v="2011-06-07T08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5:36:25"/>
    <d v="2011-04-15T20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4:43:03"/>
    <d v="2012-02-12T14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0:55:22"/>
    <d v="2015-10-20T10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0:02:45"/>
    <d v="2012-04-12T10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7:00:06"/>
    <d v="2014-03-04T14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1:37:53"/>
    <d v="2016-02-01T11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5:36:06"/>
    <d v="2015-03-25T14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3:55:31"/>
    <d v="2012-10-06T02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6:02:09"/>
    <d v="2015-05-22T06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1:57:27"/>
    <d v="2015-03-04T11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1:29:51"/>
    <d v="2017-01-27T11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09:27:01"/>
    <d v="2016-01-02T09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5:13:14"/>
    <d v="2014-09-07T15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09:06:23"/>
    <d v="2016-06-23T09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7:05:25"/>
    <d v="2014-05-23T07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5:01:40"/>
    <d v="2016-12-29T15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3:17:59"/>
    <d v="2014-10-23T03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6:06:57"/>
    <d v="2015-10-31T15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7:48:54"/>
    <d v="2014-08-08T17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4T22:26:00"/>
    <d v="2015-06-03T22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5:16:18"/>
    <d v="2014-10-08T05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1:11:13"/>
    <d v="2014-10-31T20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18:10:22"/>
    <d v="2014-09-01T18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0:12:55"/>
    <d v="2016-11-07T11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0T23:28:53"/>
    <d v="2017-02-09T23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1:57:31"/>
    <d v="2014-08-12T11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4:00:49"/>
    <d v="2015-05-19T14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4:01:01"/>
    <d v="2015-10-21T16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3T22:19:03"/>
    <d v="2012-07-13T22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1T23:08:27"/>
    <d v="2013-12-11T23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3:22:12"/>
    <d v="2011-09-26T21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1:15:55"/>
    <d v="2014-01-15T12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4:38:08"/>
    <d v="2013-10-10T17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5:54:16"/>
    <d v="2010-11-01T17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3:40:39"/>
    <d v="2012-03-07T21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08:33:14"/>
    <d v="2013-05-07T08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7:31:06"/>
    <d v="2011-07-04T17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6:24:42"/>
    <d v="2013-07-07T06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4:25:09"/>
    <d v="2012-05-21T20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2:26:13"/>
    <d v="2012-01-24T12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0:08:27"/>
    <d v="2014-09-26T20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3:48:41"/>
    <d v="2011-12-24T22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5:22:51"/>
    <d v="2014-06-20T21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4:21:10"/>
    <d v="2011-12-05T22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19:51:21"/>
    <d v="2012-06-14T20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5-31T23:13:51"/>
    <d v="2013-07-01T22:00:00"/>
    <x v="5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6:38:28"/>
    <d v="2013-03-10T15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5:10:33"/>
    <d v="2011-06-14T20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4T23:58:51"/>
    <d v="2014-05-14T23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2:52:20"/>
    <d v="2011-07-04T12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6T23:28:36"/>
    <d v="2016-08-10T23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7:01:30"/>
    <d v="2014-05-01T07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1T23:02:38"/>
    <d v="2015-07-11T23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0:36:01"/>
    <d v="2014-04-19T19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5:02:00"/>
    <d v="2009-11-22T22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7:30:09"/>
    <d v="2016-06-06T10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3:09:11"/>
    <d v="2014-07-10T03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1:21:13"/>
    <d v="2011-04-21T21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3:05:37"/>
    <d v="2016-11-07T04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7:33:35"/>
    <d v="2013-10-16T07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1:47:45"/>
    <d v="2012-03-01T20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6:56:16"/>
    <d v="2016-03-11T22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0T23:31:21"/>
    <d v="2012-05-23T12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5:10:05"/>
    <d v="2015-04-18T14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19:21:53"/>
    <d v="2012-10-26T19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6:42:41"/>
    <d v="2013-03-23T15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3:17:40"/>
    <d v="2014-09-30T17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1:42:21"/>
    <d v="2014-12-21T01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1:40:17"/>
    <d v="2012-10-05T20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1:43:56"/>
    <d v="2014-05-13T11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3:18:54"/>
    <d v="2014-09-16T03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2T23:32:52"/>
    <d v="2016-04-21T23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19:08:30"/>
    <d v="2012-01-11T18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5:58:18"/>
    <d v="2014-08-14T05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08:55:29"/>
    <d v="2014-05-01T08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7:05:15"/>
    <d v="2016-12-03T08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2:01:08"/>
    <d v="2016-08-05T12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1:38:21"/>
    <d v="2013-04-19T20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5:01:01"/>
    <d v="2013-11-14T21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7:17:24"/>
    <d v="2012-11-17T18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0:21:04"/>
    <d v="2016-08-06T00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1:01:09"/>
    <d v="2013-08-19T01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1:07:31"/>
    <d v="2013-03-10T11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4:35:25"/>
    <d v="2013-07-13T14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2T22:12:20"/>
    <d v="2015-12-19T00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09T22:24:52"/>
    <d v="2012-06-12T00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4:02:26"/>
    <d v="2015-11-18T21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6:01:02"/>
    <d v="2016-04-03T05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0:24:25"/>
    <d v="2014-07-09T10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7:04:47"/>
    <d v="2016-12-04T08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7:16:58"/>
    <d v="2016-09-02T00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1:58:01"/>
    <d v="2014-11-30T12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09:46:11"/>
    <d v="2016-08-02T16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3:24:43"/>
    <d v="2016-03-14T02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08:21:16"/>
    <d v="2015-03-01T08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1:19:02"/>
    <d v="2015-08-20T11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09:20:08"/>
    <d v="2016-12-11T09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1:42:12"/>
    <d v="2016-02-12T21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4:26:26"/>
    <d v="2015-07-03T14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0:26:31"/>
    <d v="2015-02-17T20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7:07:17"/>
    <d v="2015-12-21T07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7:09:02"/>
    <d v="2016-12-06T18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4:38:56"/>
    <d v="2015-07-16T14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2:40:11"/>
    <d v="2014-07-10T12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5:20:12"/>
    <d v="2014-08-26T15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19:50:38"/>
    <d v="2014-07-31T19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4:35:08"/>
    <d v="2014-11-13T05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5:50:13"/>
    <d v="2016-01-06T15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1T22:01:56"/>
    <d v="2015-06-12T13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0:05:43"/>
    <d v="2017-01-23T10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0:00:52"/>
    <d v="2010-07-02T16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7:31:03"/>
    <d v="2014-07-10T07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2:30:18"/>
    <d v="2013-10-15T20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5:00:45"/>
    <d v="2014-12-03T06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3:06:26"/>
    <d v="2010-08-23T21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7:30:22"/>
    <d v="2011-09-19T07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0:45:43"/>
    <d v="2016-11-23T01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6:54:51"/>
    <d v="2016-08-18T16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1:36:13"/>
    <d v="2016-01-11T16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2:44:01"/>
    <d v="2015-02-05T12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6:03:34"/>
    <d v="2016-07-08T16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8T22:08:59"/>
    <d v="2013-03-24T21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4:02:43"/>
    <d v="2011-09-09T14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4:08:19"/>
    <d v="2013-03-09T14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18:22:35"/>
    <d v="2012-03-23T21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1:46:49"/>
    <d v="2015-08-13T01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0:00:21"/>
    <d v="2016-09-22T10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19:20:24"/>
    <d v="2014-05-14T16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18:41:37"/>
    <d v="2014-09-23T18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6:39:32"/>
    <d v="2016-06-11T06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3:05:53"/>
    <d v="2015-06-11T03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6:12:24"/>
    <d v="2012-08-12T20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1:25:46"/>
    <d v="2015-06-10T21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0:39:45"/>
    <d v="2014-04-20T20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2:31:59"/>
    <d v="2015-03-30T11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5:03:26"/>
    <d v="2010-03-15T14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7:31:21"/>
    <d v="2014-08-26T17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6:54:56"/>
    <d v="2012-11-29T16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0:54:13"/>
    <d v="2015-01-08T18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6:34:34"/>
    <d v="2016-12-14T22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18:58:38"/>
    <d v="2014-04-25T18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0:07:13"/>
    <d v="2015-05-06T23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08:00:07"/>
    <d v="2015-12-18T18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3:45:19"/>
    <d v="2014-05-09T13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0T22:02:33"/>
    <d v="2013-12-29T23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29T23:30:21"/>
    <d v="2013-07-01T11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3:32:05"/>
    <d v="2016-11-30T21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5:15:03"/>
    <d v="2013-11-15T16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5:37:07"/>
    <d v="2016-11-10T06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09:59:34"/>
    <d v="2016-01-22T09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1:14:37"/>
    <d v="2016-12-10T21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09:25:14"/>
    <d v="2015-06-13T09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19:07:27"/>
    <d v="2012-07-08T19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1:07:24"/>
    <d v="2013-05-22T21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4:41:10"/>
    <d v="2015-04-16T17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08:38:11"/>
    <d v="2013-05-23T08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5:39:23"/>
    <d v="2013-12-02T15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18:42:58"/>
    <d v="2015-05-30T18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7:32:17"/>
    <d v="2013-12-25T17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19:00:53"/>
    <d v="2016-02-19T19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7:49:11"/>
    <d v="2015-11-25T08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5:30:10"/>
    <d v="2014-05-02T05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09:10:43"/>
    <d v="2014-12-02T21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1:15:42"/>
    <d v="2013-04-17T11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4:52:12"/>
    <d v="2016-02-26T04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1:53:50"/>
    <d v="2015-03-02T13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7:27:34"/>
    <d v="2016-01-31T14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08:25:50"/>
    <d v="2014-07-23T08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1:20:54"/>
    <d v="2016-12-31T11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2:11:38"/>
    <d v="2016-03-24T01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0:35:01"/>
    <d v="2016-05-15T10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1:45:23"/>
    <d v="2013-05-31T05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1:00:29"/>
    <d v="2013-12-25T01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1:31:23"/>
    <d v="2014-08-23T11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3:29:36"/>
    <d v="2015-05-24T13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3:11:55"/>
    <d v="2016-10-20T13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6:19:51"/>
    <d v="2016-01-02T16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08:45:23"/>
    <d v="2016-06-28T08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7T23:41:24"/>
    <d v="2016-10-01T23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6:57:12"/>
    <d v="2016-05-07T06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09:01:58"/>
    <d v="2015-05-08T09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2:49:42"/>
    <d v="2016-05-06T12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09:21:28"/>
    <d v="2013-07-25T09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4:08:09"/>
    <d v="2014-07-23T14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18:01:16"/>
    <d v="2015-06-05T14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1:30:57"/>
    <d v="2016-12-18T11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0:03:13"/>
    <d v="2015-06-25T12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5:58:20"/>
    <d v="2015-11-11T16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0:45:55"/>
    <d v="2012-05-15T21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19:53:16"/>
    <d v="2011-11-23T20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0:19:55"/>
    <d v="2012-06-04T10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2:59:42"/>
    <d v="2014-05-03T23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3:03:07"/>
    <d v="2012-07-15T13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09:05:32"/>
    <d v="2011-12-13T21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1:54:18"/>
    <d v="2011-09-07T21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0:09:12"/>
    <d v="2010-09-10T20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18:49:54"/>
    <d v="2013-08-01T18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2:09:15"/>
    <d v="2013-02-24T02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0:44:38"/>
    <d v="2011-03-01T13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09:58:52"/>
    <d v="2011-10-07T09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3:30:32"/>
    <d v="2012-12-22T14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7:28:50"/>
    <d v="2012-03-04T20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0:36:13"/>
    <d v="2011-10-02T10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1:12:15"/>
    <d v="2012-10-25T20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7:02:15"/>
    <d v="2011-12-01T08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19:43:55"/>
    <d v="2012-03-07T19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0:54:44"/>
    <d v="2015-07-01T20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3:02:21"/>
    <d v="2012-06-29T20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0:35:14"/>
    <d v="2012-02-12T20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3:50:48"/>
    <d v="2011-05-05T13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1:07:07"/>
    <d v="2012-11-09T12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18:47:14"/>
    <d v="2013-05-30T17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1:55:53"/>
    <d v="2014-11-20T21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6T22:09:34"/>
    <d v="2013-01-25T22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0:03:13"/>
    <d v="2014-11-12T11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1:13:00"/>
    <d v="2012-09-09T20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0:00:17"/>
    <d v="2015-07-05T10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09:06:09"/>
    <d v="2014-05-27T21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1:43:45"/>
    <d v="2011-08-14T18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5:16:33"/>
    <d v="2013-04-15T15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3:46:16"/>
    <d v="2014-09-23T13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2:34:30"/>
    <d v="2010-12-08T21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18:56:41"/>
    <d v="2011-02-19T18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1:40:03"/>
    <d v="2012-10-02T11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18:25:49"/>
    <d v="2015-10-26T21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3:08:56"/>
    <d v="2011-07-24T13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0:07:25"/>
    <d v="2012-08-15T20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6:08:56"/>
    <d v="2014-01-01T16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0:49:08"/>
    <d v="2017-01-11T10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0:12:49"/>
    <d v="2017-01-07T00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3:11:47"/>
    <d v="2010-03-14T23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7:40:35"/>
    <d v="2010-11-29T22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7:33:53"/>
    <d v="2015-08-04T17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6:21:27"/>
    <d v="2014-12-08T16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5:07:43"/>
    <d v="2015-03-12T04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1:32:49"/>
    <d v="2014-09-21T11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7:35:00"/>
    <d v="2016-03-09T17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19:04:23"/>
    <d v="2014-08-15T19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1:58:11"/>
    <d v="2015-07-11T21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4:41:32"/>
    <d v="2014-02-03T04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19:19:59"/>
    <d v="2011-04-23T23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4:16:31"/>
    <d v="2013-04-27T14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6:07:13"/>
    <d v="2012-10-04T16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5:13:06"/>
    <d v="2013-10-19T05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1:30:29"/>
    <d v="2014-12-05T11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7:18:59"/>
    <d v="2013-11-08T18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1:00:08"/>
    <d v="2016-11-03T11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3:00:24"/>
    <d v="2013-01-11T13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4T22:39:19"/>
    <d v="2014-11-13T23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09:50:10"/>
    <d v="2015-12-30T09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4:16:52"/>
    <d v="2010-07-21T12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6:07:20"/>
    <d v="2013-09-14T06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7T22:41:54"/>
    <d v="2013-11-26T23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09:18:30"/>
    <d v="2016-02-11T09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0:05:48"/>
    <d v="2014-11-16T01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0:36:22"/>
    <d v="2015-04-02T09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7:35:56"/>
    <d v="2010-07-30T17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2T23:49:59"/>
    <d v="2016-07-12T23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3:20:14"/>
    <d v="2016-06-29T13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2:58:29"/>
    <d v="2014-03-15T11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4:51:58"/>
    <d v="2015-01-10T00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08:10:27"/>
    <d v="2014-01-28T08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0:56:25"/>
    <d v="2016-03-31T09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3:30:06"/>
    <d v="2013-09-16T13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6:33:03"/>
    <d v="2016-12-23T00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3:29:34"/>
    <d v="2013-02-04T13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0:32:54"/>
    <d v="2011-07-16T10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0:05:05"/>
    <d v="2012-05-19T10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3:27:39"/>
    <d v="2015-09-23T13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1:23:11"/>
    <d v="2014-07-24T11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4:35:20"/>
    <d v="2015-06-07T20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0:13:34"/>
    <d v="2016-06-24T20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09:00:35"/>
    <d v="2016-04-08T08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3:06:58"/>
    <d v="2014-12-05T14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18:35:37"/>
    <d v="2012-09-14T18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7:24:21"/>
    <d v="2017-02-09T22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09:49:11"/>
    <d v="2017-03-02T09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1:00:22"/>
    <d v="2015-08-22T11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5:58:15"/>
    <d v="2015-06-21T22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6:55:20"/>
    <d v="2015-04-18T06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09:37:23"/>
    <d v="2013-09-09T20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6:01:47"/>
    <d v="2016-05-05T06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7:13:06"/>
    <d v="2016-07-20T17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08:11:49"/>
    <d v="2015-05-02T08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1T23:01:07"/>
    <d v="2016-06-05T23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08:16:37"/>
    <d v="2017-01-18T08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1:06:32"/>
    <d v="2015-04-10T21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09:04:28"/>
    <d v="2015-11-13T10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7:07:33"/>
    <d v="2017-02-20T17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4:37:05"/>
    <d v="2014-10-02T14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1:46:17"/>
    <d v="2017-02-08T22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09:34:01"/>
    <d v="2016-01-25T09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1:23:59"/>
    <d v="2013-03-26T01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7:45:43"/>
    <d v="2016-09-06T19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4T22:01:06"/>
    <d v="2015-04-02T20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7:04:01"/>
    <d v="2016-10-25T10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1:55:00"/>
    <d v="2016-04-21T15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08:00:04"/>
    <d v="2016-03-22T23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3:00:27"/>
    <d v="2017-02-14T13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3:25:44"/>
    <d v="2016-12-15T16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2:44:32"/>
    <d v="2016-11-20T21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1:11:30"/>
    <d v="2016-03-26T10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1:31:40"/>
    <d v="2015-08-11T11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4:41:42"/>
    <d v="2016-12-02T00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7:00:59"/>
    <d v="2015-02-28T07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5:20:00"/>
    <d v="2015-11-14T06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2:59:58"/>
    <d v="2015-10-15T02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08:01:08"/>
    <d v="2015-07-05T20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3:19:25"/>
    <d v="2013-01-16T13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3:22:48"/>
    <d v="2012-11-01T13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3:38:02"/>
    <d v="2015-09-24T13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0:28:39"/>
    <d v="2013-03-09T00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2:43:09"/>
    <d v="2012-06-01T12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8T23:10:24"/>
    <d v="2012-04-15T23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1:39:33"/>
    <d v="2013-11-15T22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4:10:26"/>
    <d v="2012-04-06T21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4:30:44"/>
    <d v="2014-04-14T16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18:35:10"/>
    <d v="2012-04-14T10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1:50:25"/>
    <d v="2014-04-09T23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0:56:17"/>
    <d v="2013-11-03T18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2:49:39"/>
    <d v="2015-05-15T12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2:00:48"/>
    <d v="2014-02-06T12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0:12:52"/>
    <d v="2012-03-12T23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1:02:25"/>
    <d v="2015-07-23T11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1:38:33"/>
    <d v="2015-11-02T01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2:29:43"/>
    <d v="2012-08-28T17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0:15:12"/>
    <d v="2015-08-19T10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18:27:16"/>
    <d v="2013-07-26T18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09:00:09"/>
    <d v="2016-04-22T17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1:54:07"/>
    <d v="2012-01-28T11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08:22:48"/>
    <d v="2015-06-27T08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09:01:15"/>
    <d v="2016-10-29T12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2:00:15"/>
    <d v="2014-09-21T12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2:10:22"/>
    <d v="2016-02-11T21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2:22:35"/>
    <d v="2013-11-13T13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6T23:40:36"/>
    <d v="2015-08-15T23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08:56:31"/>
    <d v="2013-09-02T21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4:08:47"/>
    <d v="2014-04-25T14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4:51:41"/>
    <d v="2013-06-24T22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2:03:28"/>
    <d v="2014-07-18T20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2:05:39"/>
    <d v="2015-12-13T17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2:47:27"/>
    <d v="2017-01-05T12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7:31:51"/>
    <d v="2015-03-28T16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7:48:43"/>
    <d v="2016-02-01T07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7:04:43"/>
    <d v="2014-11-12T00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7:55:16"/>
    <d v="2017-03-10T07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6:00:14"/>
    <d v="2013-11-30T21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2:49:04"/>
    <d v="2016-04-22T12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2:51:40"/>
    <d v="2017-03-02T12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6:48:53"/>
    <d v="2013-11-26T20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1:01:30"/>
    <d v="2017-03-12T20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2:39:06"/>
    <d v="2016-10-16T13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0:00:17"/>
    <d v="2014-02-21T11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2:00:10"/>
    <d v="2015-09-04T12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08:59:25"/>
    <d v="2015-07-29T08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4:01:18"/>
    <d v="2016-12-14T14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09:52:45"/>
    <d v="2013-04-02T08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7:07:53"/>
    <d v="2016-12-02T18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1:17:57"/>
    <d v="2014-08-16T01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0:52:18"/>
    <d v="2016-08-06T00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08:09:07"/>
    <d v="2015-11-18T09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08:32:48"/>
    <d v="2017-01-24T08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5:50:51"/>
    <d v="2016-05-07T15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3:50:46"/>
    <d v="2016-11-22T03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5:28:49"/>
    <d v="2016-06-19T16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1:01:27"/>
    <d v="2015-06-11T11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2:18:56"/>
    <d v="2016-12-08T12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7:24:10"/>
    <d v="2014-03-26T16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0:23:40"/>
    <d v="2017-02-14T10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7:02:38"/>
    <d v="2014-11-17T17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2:58:33"/>
    <d v="2015-01-31T12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6:58:34"/>
    <d v="2016-05-22T20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3:28:27"/>
    <d v="2016-11-22T13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3:59:52"/>
    <d v="2016-04-26T19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2:54:57"/>
    <d v="2014-12-20T18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18:58:35"/>
    <d v="2017-03-11T18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09:54:23"/>
    <d v="2017-03-06T22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3:51:53"/>
    <d v="2017-01-10T14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7:00:04"/>
    <d v="2016-12-09T17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09:47:16"/>
    <d v="2015-12-07T09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6:10:42"/>
    <d v="2017-03-12T05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5:00:57"/>
    <d v="2014-02-23T05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7:47:59"/>
    <d v="2014-12-22T07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08:38:09"/>
    <d v="2014-01-05T08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09:17:03"/>
    <d v="2012-02-27T09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0:01:07"/>
    <d v="2016-01-03T15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2:21:39"/>
    <d v="2015-02-03T21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7:59:51"/>
    <d v="2015-09-17T07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3T23:51:37"/>
    <d v="2011-07-24T23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1:11:26"/>
    <d v="2016-01-13T21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0:00:04"/>
    <d v="2012-05-08T19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2:07:25"/>
    <d v="2011-03-11T21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1:27:23"/>
    <d v="2012-06-28T21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6:07:34"/>
    <d v="2013-09-05T20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09:01:00"/>
    <d v="2014-06-23T09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2:51:29"/>
    <d v="2012-06-26T11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6:57:40"/>
    <d v="2013-12-06T16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3T23:05:30"/>
    <d v="2009-12-01T10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6:26:58"/>
    <d v="2012-04-22T21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09:44:36"/>
    <d v="2012-04-18T09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09:59:59"/>
    <d v="2012-09-24T20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0:21:20"/>
    <d v="2013-01-20T10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5:54:16"/>
    <d v="2013-01-26T15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0:33:46"/>
    <d v="2012-02-23T10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18:00:49"/>
    <d v="2012-03-13T20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3:10:33"/>
    <d v="2014-03-26T12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7:46:49"/>
    <d v="2011-02-05T17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0:26:56"/>
    <d v="2012-06-28T10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0:31:36"/>
    <d v="2013-06-20T20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3:50:34"/>
    <d v="2013-12-31T00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19:39:56"/>
    <d v="2011-12-12T20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2:34:51"/>
    <d v="2010-12-31T21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09:41:12"/>
    <d v="2014-08-08T11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1:02:09"/>
    <d v="2012-03-09T21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2:15:33"/>
    <d v="2012-05-05T12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6:06:36"/>
    <d v="2014-08-28T18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6:42:17"/>
    <d v="2013-03-09T16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2:03:35"/>
    <d v="2013-03-21T11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7:06:29"/>
    <d v="2014-05-06T17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08:11:18"/>
    <d v="2014-04-18T16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6:00:26"/>
    <d v="2012-05-03T16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6:14:17"/>
    <d v="2012-06-07T06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0:25:43"/>
    <d v="2012-05-05T10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0:24:10"/>
    <d v="2009-12-09T11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6:00:49"/>
    <d v="2010-02-14T22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08:26:54"/>
    <d v="2009-09-25T20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18:58:05"/>
    <d v="2013-12-14T18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2:36:40"/>
    <d v="2014-04-02T11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4T23:15:01"/>
    <d v="2017-04-03T22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4:29:29"/>
    <d v="2017-04-09T13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1:07:27"/>
    <d v="2017-03-20T11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4:14:45"/>
    <d v="2017-03-26T13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7:32:11"/>
    <d v="2017-03-29T16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7:49:08"/>
    <d v="2017-04-30T10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5:00:40"/>
    <d v="2014-08-26T15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1:45:37"/>
    <d v="2015-06-14T11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7:59:06"/>
    <d v="2014-07-17T07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4:35:43"/>
    <d v="2015-12-24T17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7:08:10"/>
    <d v="2014-08-17T17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08:04:31"/>
    <d v="2015-02-06T08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08:36:30"/>
    <d v="2014-05-29T10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09:04:58"/>
    <d v="2014-11-05T10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6:44:03"/>
    <d v="2014-06-11T06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5:11:35"/>
    <d v="2014-03-08T15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08:22:23"/>
    <d v="2014-06-26T08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4:31:24"/>
    <d v="2014-06-29T14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2:11:49"/>
    <d v="2016-12-19T00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08:25:38"/>
    <d v="2016-10-30T08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2:31:44"/>
    <d v="2015-07-12T12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09:51:10"/>
    <d v="2014-10-05T22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2:48:25"/>
    <d v="2016-01-08T12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0:27:49"/>
    <d v="2016-06-24T10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7:02:36"/>
    <d v="2015-03-31T16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2:10:31"/>
    <d v="2016-10-17T12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7:34:36"/>
    <d v="2016-08-25T07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5:22:18"/>
    <d v="2016-02-20T15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1:37:08"/>
    <d v="2015-08-11T11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3:12:50"/>
    <d v="2017-01-03T13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19:25:39"/>
    <d v="2015-04-29T19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08:12:32"/>
    <d v="2015-06-06T08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09:13:42"/>
    <d v="2015-04-21T09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0:21:00"/>
    <d v="2015-01-10T10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5:02:16"/>
    <d v="2015-05-02T15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1:48:24"/>
    <d v="2015-06-05T11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7:52:58"/>
    <d v="2015-10-17T07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5:20:36"/>
    <d v="2015-01-30T17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08:35:24"/>
    <d v="2015-08-03T08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09:58:00"/>
    <d v="2016-02-07T09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3:36:48"/>
    <d v="2016-04-30T15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09:31:10"/>
    <d v="2014-12-11T09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7:16:40"/>
    <d v="2015-12-28T17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5:25:56"/>
    <d v="2015-10-26T15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0:40:25"/>
    <d v="2016-01-17T16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5:45:33"/>
    <d v="2015-10-21T05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6:16:56"/>
    <d v="2016-04-25T15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0:19:25"/>
    <d v="2015-04-14T09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2:30:11"/>
    <d v="2016-02-10T12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1:32:21"/>
    <d v="2014-12-17T21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1:39:56"/>
    <d v="2015-06-25T11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18:39:31"/>
    <d v="2015-04-23T18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08:53:44"/>
    <d v="2015-08-29T08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3:14:20"/>
    <d v="2015-02-12T13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3:03:57"/>
    <d v="2016-09-09T13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5:12:46"/>
    <d v="2015-12-10T15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3:53:03"/>
    <d v="2016-11-25T14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7:18:50"/>
    <d v="2015-08-25T17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7:23:36"/>
    <d v="2015-10-04T17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2:02:22"/>
    <d v="2015-10-01T12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5:27:28"/>
    <d v="2015-04-10T15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1:30:03"/>
    <d v="2015-08-03T21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18:21:47"/>
    <d v="2015-02-21T18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18:37:23"/>
    <d v="2014-11-13T19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09:50:32"/>
    <d v="2015-08-05T09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3:07:04"/>
    <d v="2015-01-10T13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08:02:20"/>
    <d v="2016-07-22T08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3:29:19"/>
    <d v="2015-01-15T12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08:40:52"/>
    <d v="2015-07-25T14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4T23:17:44"/>
    <d v="2015-01-03T23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2:04:04"/>
    <d v="2015-03-31T11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19:53:43"/>
    <d v="2015-10-28T19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08:33:37"/>
    <d v="2015-08-08T08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1:41:33"/>
    <d v="2015-02-26T01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19:54:47"/>
    <d v="2017-01-10T01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3:22:38"/>
    <d v="2015-10-15T13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4:14:16"/>
    <d v="2015-01-02T14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4:59:44"/>
    <d v="2015-07-02T14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3:28:26"/>
    <d v="2014-12-18T13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4T23:26:04"/>
    <d v="2016-04-13T23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2:44:56"/>
    <d v="2016-03-05T12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09:18:51"/>
    <d v="2015-05-13T09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4:10:58"/>
    <d v="2016-03-30T13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7:56:47"/>
    <d v="2016-01-02T17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7:02:55"/>
    <d v="2016-09-03T07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19:39:50"/>
    <d v="2015-01-18T19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6:48:48"/>
    <d v="2015-04-10T23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0:22:37"/>
    <d v="2014-11-05T21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4:01:15"/>
    <d v="2015-08-18T14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2:47:55"/>
    <d v="2015-09-07T02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0:34:42"/>
    <d v="2015-08-25T10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0:41:13"/>
    <d v="2016-11-26T11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19:38:02"/>
    <d v="2014-05-31T16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09:41:00"/>
    <d v="2015-08-21T20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3:42:26"/>
    <d v="2016-07-15T13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0:42:23"/>
    <d v="2015-03-14T08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4:13:07"/>
    <d v="2014-08-10T14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3:34:04"/>
    <d v="2015-03-24T12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0:43:09"/>
    <d v="2015-02-18T10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7:41:35"/>
    <d v="2014-11-09T18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09:29:56"/>
    <d v="2015-02-21T09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0:23:56"/>
    <d v="2015-03-11T09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09:54:50"/>
    <d v="2014-12-31T09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4:25:08"/>
    <d v="2014-10-27T14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4:55:49"/>
    <d v="2016-05-27T15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1:04:52"/>
    <d v="2015-08-07T21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0:38:53"/>
    <d v="2016-03-22T23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1:49:11"/>
    <d v="2015-03-12T10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4:06:06"/>
    <d v="2017-02-05T09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0:08:24"/>
    <d v="2016-02-11T20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19:23:33"/>
    <d v="2016-06-27T19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5T22:14:57"/>
    <d v="2015-03-07T22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4:35:43"/>
    <d v="2016-02-27T14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1:27:54"/>
    <d v="2015-08-03T21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4T23:39:46"/>
    <d v="2015-10-04T23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7:46:10"/>
    <d v="2016-01-29T07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6:09:48"/>
    <d v="2015-03-17T11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4:57:42"/>
    <d v="2015-12-07T15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2:38:49"/>
    <d v="2015-10-18T12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4:35:13"/>
    <d v="2016-02-13T14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0:00:54"/>
    <d v="2015-07-22T21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09:00:28"/>
    <d v="2015-03-19T08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08:00:22"/>
    <d v="2014-08-15T08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1:06:31"/>
    <d v="2016-05-25T11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1:33:41"/>
    <d v="2015-09-25T21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7:27:51"/>
    <d v="2016-11-26T08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4:16:33"/>
    <d v="2016-11-11T21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0:35:13"/>
    <d v="2016-08-30T22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0:25:15"/>
    <d v="2014-11-29T21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18:44:16"/>
    <d v="2014-10-27T20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4:48:10"/>
    <d v="2017-03-05T14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3:15:00"/>
    <d v="2015-12-29T16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09:36:49"/>
    <d v="2017-02-02T09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1:50:08"/>
    <d v="2017-03-10T21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1:45:50"/>
    <d v="2016-04-20T11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6:03:59"/>
    <d v="2017-02-25T16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7:27:36"/>
    <d v="2016-03-24T06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3:55:18"/>
    <d v="2016-06-09T12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08:18:05"/>
    <d v="2016-03-23T07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1:29:27"/>
    <d v="2017-01-02T21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7:18:17"/>
    <d v="2011-09-30T20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1:28:16"/>
    <d v="2012-07-18T21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19:40:25"/>
    <d v="2013-04-16T12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4:36:37"/>
    <d v="2015-09-30T12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0:15:48"/>
    <d v="2012-09-23T10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19:27:33"/>
    <d v="2013-05-08T19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3:58:51"/>
    <d v="2012-05-10T10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0:42:01"/>
    <d v="2012-10-27T22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3:18:49"/>
    <d v="2011-02-08T03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18:47:35"/>
    <d v="2012-05-23T18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6:49:52"/>
    <d v="2012-01-25T16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19:46:20"/>
    <d v="2010-09-03T18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0:57:49"/>
    <d v="2012-11-10T11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7:16:16"/>
    <d v="2010-10-10T17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1T23:54:15"/>
    <d v="2010-07-10T15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0:52:50"/>
    <d v="2014-11-03T01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09:35:45"/>
    <d v="2012-08-12T09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5:48:33"/>
    <d v="2013-01-13T15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0:26:34"/>
    <d v="2012-07-27T19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5:28:04"/>
    <d v="2015-10-10T15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08:30:08"/>
    <d v="2012-04-30T08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1:46:23"/>
    <d v="2011-08-01T11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1:00:03"/>
    <d v="2012-05-01T10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5:00:03"/>
    <d v="2011-09-15T15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6:57:59"/>
    <d v="2011-10-12T16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09:59:36"/>
    <d v="2012-04-22T09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18:59:57"/>
    <d v="2012-05-26T18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08:11:48"/>
    <d v="2011-11-16T09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09:33:59"/>
    <d v="2013-05-09T09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3T22:27:56"/>
    <d v="2012-06-22T22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3:08:34"/>
    <d v="2011-01-15T18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6:39:48"/>
    <d v="2012-06-16T02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1:02:20"/>
    <d v="2013-04-28T21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08:29:04"/>
    <d v="2012-05-23T08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5:42:55"/>
    <d v="2012-06-06T15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6:54:52"/>
    <d v="2013-03-29T15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4:05:38"/>
    <d v="2011-08-05T14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6:13:07"/>
    <d v="2015-01-27T16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08:33:57"/>
    <d v="2012-12-31T11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1:32:55"/>
    <d v="2012-06-23T11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1:38:24"/>
    <d v="2015-09-27T11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2:48:38"/>
    <d v="2014-09-21T12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4:35:08"/>
    <d v="2016-06-07T14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7:22:14"/>
    <d v="2014-11-14T18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18:20:16"/>
    <d v="2015-03-13T17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0:07:49"/>
    <d v="2015-10-03T14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18:45:04"/>
    <d v="2015-05-10T18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5:50:34"/>
    <d v="2014-08-14T15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2:25:49"/>
    <d v="2015-04-20T11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6:56:12"/>
    <d v="2015-05-14T16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3:43:33"/>
    <d v="2016-02-01T03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4:02:41"/>
    <d v="2014-12-13T14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7:09:49"/>
    <d v="2017-02-25T17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2:21:17"/>
    <d v="2014-08-20T02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3:09:13"/>
    <d v="2015-02-22T13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08:40:52"/>
    <d v="2014-11-29T09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2:15:30"/>
    <d v="2015-03-19T11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09:20:28"/>
    <d v="2014-11-13T10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0:43:24"/>
    <d v="2014-07-18T20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7:24:45"/>
    <d v="2016-10-15T12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6:13:41"/>
    <d v="2015-10-13T16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6:46:00"/>
    <d v="2016-04-22T07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6:24:52"/>
    <d v="2014-11-17T17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2:22:37"/>
    <d v="2014-12-20T21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3:16:11"/>
    <d v="2012-06-28T13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19:11:14"/>
    <d v="2014-12-07T21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1:01:31"/>
    <d v="2013-10-17T20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3:01:43"/>
    <d v="2015-08-20T04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18:56:15"/>
    <d v="2012-03-24T17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3:45:05"/>
    <d v="2015-04-19T21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09:19:14"/>
    <d v="2015-08-14T20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3:22:46"/>
    <d v="2012-08-16T13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1:01:51"/>
    <d v="2013-03-01T11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09:48:32"/>
    <d v="2009-12-31T23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1:59:05"/>
    <d v="2014-12-01T12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19:32:46"/>
    <d v="2013-07-29T19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08:34:15"/>
    <d v="2011-08-01T08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5:14:21"/>
    <d v="2013-02-23T21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4:39:12"/>
    <d v="2015-02-02T14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09:12:01"/>
    <d v="2011-10-29T09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3:46:58"/>
    <d v="2013-09-26T03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3:14:17"/>
    <d v="2013-09-30T20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19:34:58"/>
    <d v="2011-01-01T20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5:29:29"/>
    <d v="2012-07-08T05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0:18:58"/>
    <d v="2015-02-26T17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3:36:19"/>
    <d v="2013-10-04T22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1:33:23"/>
    <d v="2012-04-04T10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08:00:37"/>
    <d v="2016-09-29T21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1:11:10"/>
    <d v="2013-05-31T10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08:13:26"/>
    <d v="2015-10-07T20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1T23:03:05"/>
    <d v="2012-03-21T13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2:26:21"/>
    <d v="2017-03-05T12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1:46:47"/>
    <d v="2012-09-20T21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18:52:43"/>
    <d v="2015-05-31T20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08:43:13"/>
    <d v="2012-05-28T08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6:47:37"/>
    <d v="2012-12-24T16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0:53:06"/>
    <d v="2014-05-15T10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3:38:26"/>
    <d v="2015-05-01T06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3:58:04"/>
    <d v="2011-11-15T12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5:49:34"/>
    <d v="2015-03-06T15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5:41:29"/>
    <d v="2015-10-13T05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5:35:39"/>
    <d v="2016-10-11T05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0:20:51"/>
    <d v="2015-07-29T20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7:58:19"/>
    <d v="2014-07-31T17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08:36:29"/>
    <d v="2016-05-09T13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6:32:28"/>
    <d v="2014-08-21T16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4:05:38"/>
    <d v="2015-04-23T14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08:59:54"/>
    <d v="2016-09-01T08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19:31:52"/>
    <d v="2015-09-16T19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4:40:35"/>
    <d v="2017-02-08T14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1:12:01"/>
    <d v="2016-05-19T01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19:51:57"/>
    <d v="2015-04-12T19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7:12:29"/>
    <d v="2014-08-23T07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2:49:05"/>
    <d v="2016-05-18T12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19:36:34"/>
    <d v="2015-01-11T19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7:14:07"/>
    <d v="2015-04-10T16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2:41:37"/>
    <d v="2014-08-04T12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7:32:59"/>
    <d v="2015-10-09T10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2:55:03"/>
    <d v="2014-09-15T12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0:50:03"/>
    <d v="2015-05-15T20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08:04:58"/>
    <d v="2015-11-16T09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6:43:54"/>
    <d v="2016-10-29T16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1:28:00"/>
    <d v="2015-03-16T10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1:09:29"/>
    <d v="2015-06-14T21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6:07:12"/>
    <d v="2014-07-05T16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0:55:36"/>
    <d v="2015-12-25T00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09:12:33"/>
    <d v="2015-12-30T09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09:13:46"/>
    <d v="2015-03-31T06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5:52:07"/>
    <d v="2016-03-23T04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7:08:17"/>
    <d v="2016-01-26T07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4:45:24"/>
    <d v="2016-03-13T13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2:13:41"/>
    <d v="2014-10-05T12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3:17:06"/>
    <d v="2015-04-25T13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6:13:48"/>
    <d v="2014-08-07T16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4T22:51:40"/>
    <d v="2017-02-23T22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08:56:49"/>
    <d v="2014-08-07T08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1:11:57"/>
    <d v="2016-06-19T01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3:10:01"/>
    <d v="2015-09-23T13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1:05:47"/>
    <d v="2014-08-03T11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4:36:40"/>
    <d v="2016-03-25T13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4:39:09"/>
    <d v="2012-09-12T20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0:56:08"/>
    <d v="2014-11-12T14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4:54:14"/>
    <d v="2013-12-23T14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18:13:43"/>
    <d v="2012-04-28T18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5:59:50"/>
    <d v="2016-06-17T05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0:06:22"/>
    <d v="2014-04-29T10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3:59:32"/>
    <d v="2015-08-11T19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2:14:28"/>
    <d v="2017-03-14T17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4T22:42:31"/>
    <d v="2012-07-14T22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4:08:45"/>
    <d v="2016-08-21T23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1:03:34"/>
    <d v="2017-01-02T15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0:26:10"/>
    <d v="2015-01-08T20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2:38:14"/>
    <d v="2012-09-21T12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0:00:12"/>
    <d v="2014-04-29T22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4:56:04"/>
    <d v="2016-04-30T05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6:52:09"/>
    <d v="2015-08-25T16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3:59:11"/>
    <d v="2014-10-20T13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2:01:01"/>
    <d v="2015-12-01T13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4:13:24"/>
    <d v="2015-10-23T04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1:00:42"/>
    <d v="2015-10-10T18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0:56:28"/>
    <d v="2015-05-21T10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0:50:16"/>
    <d v="2016-12-30T10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7T23:09:26"/>
    <d v="2016-12-01T23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3:07:02"/>
    <d v="2012-09-13T03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2:26:48"/>
    <d v="2016-11-09T13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08:04:29"/>
    <d v="2015-06-03T08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2:54:21"/>
    <d v="2015-11-26T13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6:11:07"/>
    <d v="2014-11-30T16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5:55:22"/>
    <d v="2015-05-14T05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19:31:52"/>
    <d v="2016-06-30T03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1:03:47"/>
    <d v="2015-08-29T21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18:28:59"/>
    <d v="2016-05-28T18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2:45:32"/>
    <d v="2014-02-27T16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08:45:21"/>
    <d v="2016-09-29T08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5:49:21"/>
    <d v="2015-03-09T14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7:45:14"/>
    <d v="2016-10-15T18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6:11:15"/>
    <d v="2016-10-12T06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4:54:55"/>
    <d v="2015-01-15T14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3:45:48"/>
    <d v="2015-02-19T13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0:51:14"/>
    <d v="2015-06-07T20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2:51:03"/>
    <d v="2014-09-15T13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4T22:55:08"/>
    <d v="2016-07-14T23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6:58:35"/>
    <d v="2016-12-21T00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2:00:35"/>
    <d v="2017-03-10T12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3:13:23"/>
    <d v="2014-11-08T14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0:31:09"/>
    <d v="2015-09-09T00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4T23:16:59"/>
    <d v="2015-08-13T23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0:09:20"/>
    <d v="2016-03-09T10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6:55:41"/>
    <d v="2016-02-01T16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7:59:03"/>
    <d v="2016-12-21T07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2:20:09"/>
    <d v="2015-12-17T12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0:48:45"/>
    <d v="2014-12-09T20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08:38:47"/>
    <d v="2014-06-12T21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7:25:26"/>
    <d v="2015-04-21T06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3:47:27"/>
    <d v="2016-02-09T13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09:31:28"/>
    <d v="2017-03-12T12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5:17:33"/>
    <d v="2016-08-02T18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4:13:14"/>
    <d v="2016-07-30T14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18:40:10"/>
    <d v="2015-04-17T18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0:06:58"/>
    <d v="2015-11-24T11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6:00:10"/>
    <d v="2013-10-25T16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0:55:13"/>
    <d v="2015-08-21T10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7:56:47"/>
    <d v="2015-09-04T08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7:36:37"/>
    <d v="2015-12-08T23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4:29:34"/>
    <d v="2015-05-04T14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1:20:39"/>
    <d v="2015-09-25T14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5:13:36"/>
    <d v="2016-02-10T15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7:07:45"/>
    <d v="2015-11-09T07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7:51:36"/>
    <d v="2016-01-09T17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7:29:40"/>
    <d v="2014-07-28T17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0:58:36"/>
    <d v="2014-12-19T12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4:13:10"/>
    <d v="2015-12-27T23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5:59:59"/>
    <d v="2014-10-29T15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08:11:10"/>
    <d v="2016-07-04T21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3:34:49"/>
    <d v="2014-11-10T14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7:59:34"/>
    <d v="2016-05-22T07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7:42:23"/>
    <d v="2014-07-02T17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2:09:25"/>
    <d v="2015-09-24T12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7:01:34"/>
    <d v="2015-02-27T17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6T22:04:51"/>
    <d v="2016-04-05T21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4:29:10"/>
    <d v="2014-07-10T14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3:55:40"/>
    <d v="2014-11-21T22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1:07:20"/>
    <d v="2015-03-01T11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4:57:05"/>
    <d v="2014-08-09T14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09:42:10"/>
    <d v="2015-04-27T08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6:23:43"/>
    <d v="2014-09-30T16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08:21:58"/>
    <d v="2015-06-29T08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19:51:10"/>
    <d v="2015-02-23T20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6:04:50"/>
    <d v="2016-07-30T16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19:31:16"/>
    <d v="2015-06-02T19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0:22:37"/>
    <d v="2015-05-10T10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1:01:00"/>
    <d v="2015-03-25T00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0:19:26"/>
    <d v="2014-08-12T20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0:22:19"/>
    <d v="2014-09-25T20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1:21:58"/>
    <d v="2015-04-13T20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3:16:00"/>
    <d v="2014-12-25T13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5:33:43"/>
    <d v="2015-08-02T15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4:33:28"/>
    <d v="2014-06-27T14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4:31:03"/>
    <d v="2014-08-08T14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3:59:32"/>
    <d v="2014-09-18T13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1:35:34"/>
    <d v="2017-04-07T10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2:14:37"/>
    <d v="2017-04-05T11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09:33:50"/>
    <d v="2017-03-22T08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3:41:54"/>
    <d v="2017-04-05T12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4:59:18"/>
    <d v="2017-03-24T13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0:04:43"/>
    <d v="2014-10-15T23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1:47:23"/>
    <d v="2013-05-26T23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09:45:26"/>
    <d v="2016-07-21T09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0:35:41"/>
    <d v="2016-10-03T20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7T22:30:28"/>
    <d v="2014-08-08T19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0:53:10"/>
    <d v="2014-06-20T15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18:29:20"/>
    <d v="2013-07-13T11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08:41:24"/>
    <d v="2015-12-24T08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08:43:16"/>
    <d v="2016-10-14T16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2:33:48"/>
    <d v="2016-02-21T02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0:59:53"/>
    <d v="2015-10-08T00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4:57:29"/>
    <d v="2014-12-06T15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7:19:05"/>
    <d v="2016-05-03T16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7:44:54"/>
    <d v="2016-04-17T16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4:10:53"/>
    <d v="2016-11-11T05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6:03:18"/>
    <d v="2013-09-06T12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3:34:13"/>
    <d v="2017-01-29T13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3:08:08"/>
    <d v="2014-12-31T14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0:50:59"/>
    <d v="2015-08-15T00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0:52:15"/>
    <d v="2017-03-01T10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6:55:11"/>
    <d v="2016-04-22T06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09:14:23"/>
    <d v="2015-08-07T09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7:23:54"/>
    <d v="2015-12-30T07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3-31T22:46:37"/>
    <d v="2015-04-30T22:46:37"/>
    <x v="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5:59:35"/>
    <d v="2013-04-22T05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5:37:02"/>
    <d v="2014-10-17T21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2:23:48"/>
    <d v="2013-05-27T17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8T23:32:54"/>
    <d v="2015-04-09T22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09:03:12"/>
    <d v="2016-10-13T14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19:54:10"/>
    <d v="2013-03-13T13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08:59:33"/>
    <d v="2014-04-23T08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5:01:27"/>
    <d v="2014-01-15T12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0:26:44"/>
    <d v="2016-11-05T20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4:18:37"/>
    <d v="2014-05-05T14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7:45:52"/>
    <d v="2015-03-11T16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08:46:42"/>
    <d v="2014-10-19T19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0:16:27"/>
    <d v="2012-05-15T10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0:53:27"/>
    <d v="2016-10-19T00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18:29:58"/>
    <d v="2012-02-28T18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6:42:48"/>
    <d v="2012-07-14T16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1:45:11"/>
    <d v="2014-08-29T11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08:33:17"/>
    <d v="2012-06-15T20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0:03:22"/>
    <d v="2016-09-02T10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2:10:37"/>
    <d v="2015-04-04T11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4:35:45"/>
    <d v="2012-06-30T13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4:17:22"/>
    <d v="2014-06-17T14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1:21:44"/>
    <d v="2011-12-18T11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4:37:03"/>
    <d v="2012-08-26T14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08:15:51"/>
    <d v="2014-09-11T08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1:58:47"/>
    <d v="2015-04-08T11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4:36:41"/>
    <d v="2014-01-11T14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08:45:32"/>
    <d v="2016-08-06T08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3:36:23"/>
    <d v="2016-10-10T03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1:47:46"/>
    <d v="2016-07-16T01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4:04:18"/>
    <d v="2013-06-20T04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18:31:33"/>
    <d v="2013-01-02T18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7:53:15"/>
    <d v="2012-03-18T16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6:54:44"/>
    <d v="2013-05-24T06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0:00:31"/>
    <d v="2012-05-30T12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6:53:48"/>
    <d v="2012-10-28T06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09:01:58"/>
    <d v="2011-08-11T09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6:00:50"/>
    <d v="2015-08-16T16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7:45:23"/>
    <d v="2012-03-29T06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2:49:50"/>
    <d v="2014-06-05T12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09:55:30"/>
    <d v="2014-03-18T08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5:45:40"/>
    <d v="2013-02-01T10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3:51:34"/>
    <d v="2013-10-05T13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3:45:21"/>
    <d v="2016-04-24T13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0:02:08"/>
    <d v="2013-03-07T20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7:19:14"/>
    <d v="2011-12-15T17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0:07:56"/>
    <d v="2015-06-12T00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09:03:24"/>
    <d v="2015-07-17T09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6:28:26"/>
    <d v="2014-08-25T16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7:03:41"/>
    <d v="2015-11-22T08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3:44:48"/>
    <d v="2017-03-10T03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5:35:54"/>
    <d v="2015-02-12T00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5:11:58"/>
    <d v="2015-02-16T21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5:50:46"/>
    <d v="2015-04-23T05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1:54:03"/>
    <d v="2014-10-29T11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1:32:47"/>
    <d v="2016-08-05T14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6:39:40"/>
    <d v="2014-07-09T06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1:45:52"/>
    <d v="2014-07-17T21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09:50:43"/>
    <d v="2016-07-29T09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7:18:54"/>
    <d v="2015-03-11T21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5:31:43"/>
    <d v="2015-02-11T15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4:35:59"/>
    <d v="2016-09-08T21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7T22:32:39"/>
    <d v="2015-08-11T22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3:03:25"/>
    <d v="2015-07-21T03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09:35:59"/>
    <d v="2016-03-03T12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5:37:21"/>
    <d v="2014-06-06T16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5:40:28"/>
    <d v="2014-07-05T05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5:34:00"/>
    <d v="2014-07-08T15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09:12:01"/>
    <d v="2015-07-31T09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6T23:21:10"/>
    <d v="2016-06-17T09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6:16:06"/>
    <d v="2015-01-04T06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7T22:50:09"/>
    <d v="2014-10-10T04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08:31:47"/>
    <d v="2015-08-06T08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18:34:36"/>
    <d v="2015-07-15T17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3:53:10"/>
    <d v="2014-09-29T03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5:07:53"/>
    <d v="2015-08-22T05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29T23:24:50"/>
    <d v="2015-08-05T04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3:57:18"/>
    <d v="2015-06-29T13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3:18:55"/>
    <d v="2015-08-22T13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4:55:25"/>
    <d v="2016-03-30T07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0:21:04"/>
    <d v="2014-05-31T20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4:55:03"/>
    <d v="2015-02-23T04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0:51:38"/>
    <d v="2015-04-05T21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0:49:21"/>
    <d v="2016-12-14T10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2:35:15"/>
    <d v="2015-05-09T02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1:38:29"/>
    <d v="2016-08-07T11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4:13:12"/>
    <d v="2015-08-02T09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08:14:22"/>
    <d v="2015-02-28T08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7:21:26"/>
    <d v="2015-09-23T07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5:36:49"/>
    <d v="2015-06-14T05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7:39:49"/>
    <d v="2016-02-25T17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5:08:55"/>
    <d v="2014-09-23T15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09:24:52"/>
    <d v="2015-03-27T08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7:16:46"/>
    <d v="2015-03-31T15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1T23:29:56"/>
    <d v="2015-06-12T18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2:01:26"/>
    <d v="2015-12-04T12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7:50:12"/>
    <d v="2015-07-10T00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09:24:26"/>
    <d v="2016-06-03T09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6T23:21:09"/>
    <d v="2015-10-02T16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3:25:18"/>
    <d v="2016-06-02T03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3:09:08"/>
    <d v="2014-05-11T20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2:47:50"/>
    <d v="2015-07-16T12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0:01:34"/>
    <d v="2014-11-23T15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0:03:53"/>
    <d v="2015-10-10T19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6:02:10"/>
    <d v="2015-01-30T16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09:53:37"/>
    <d v="2015-12-04T17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0T23:16:58"/>
    <d v="2017-02-17T21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4:48:04"/>
    <d v="2015-12-09T15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7:34:56"/>
    <d v="2014-08-13T15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1T22:45:54"/>
    <d v="2014-08-24T21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7:51:19"/>
    <d v="2015-03-18T10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0:44:57"/>
    <d v="2015-12-13T11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5:51:35"/>
    <d v="2014-06-21T04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0:42:30"/>
    <d v="2016-06-12T21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6:06:20"/>
    <d v="2017-01-04T06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7:23:53"/>
    <d v="2015-06-07T17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09:36:34"/>
    <d v="2015-05-29T09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2:21:05"/>
    <d v="2016-05-23T12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08:34:19"/>
    <d v="2015-05-29T08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3:16:40"/>
    <d v="2016-04-23T03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7:10:11"/>
    <d v="2014-09-05T17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7:03:49"/>
    <d v="2016-01-29T16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18:05:03"/>
    <d v="2014-06-20T18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1:34:57"/>
    <d v="2014-09-13T21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0:11:59"/>
    <d v="2015-05-07T10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7:11:11"/>
    <d v="2016-01-29T16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7:54:07"/>
    <d v="2015-08-08T14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5:04:55"/>
    <d v="2017-02-20T11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6:04:55"/>
    <d v="2014-12-05T04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1:41:44"/>
    <d v="2015-10-16T01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2:12:56"/>
    <d v="2016-06-19T12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7:10:48"/>
    <d v="2015-09-24T07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1:57:09"/>
    <d v="2014-06-24T11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09:12:03"/>
    <d v="2014-09-09T09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7:43:27"/>
    <d v="2015-07-17T06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19:44:19"/>
    <d v="2015-01-05T19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5:55:21"/>
    <d v="2016-10-14T15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1:41:12"/>
    <d v="2016-07-03T21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2:50:54"/>
    <d v="2016-10-05T12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7:14:41"/>
    <d v="2016-07-19T07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1:32:45"/>
    <d v="2014-05-16T21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0:43:33"/>
    <d v="2014-12-21T10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19:47:18"/>
    <d v="2015-06-19T19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2:37:11"/>
    <d v="2015-01-28T12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3:16:26"/>
    <d v="2017-01-17T13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0:04:53"/>
    <d v="2016-05-04T20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0:51:19"/>
    <d v="2015-07-16T10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5:55:24"/>
    <d v="2016-11-30T10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7:46:35"/>
    <d v="2015-07-03T07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0:24:21"/>
    <d v="2016-01-20T10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4:44:12"/>
    <d v="2015-08-20T10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7:20:36"/>
    <d v="2014-12-03T08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7:18:38"/>
    <d v="2016-05-01T07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4:40:37"/>
    <d v="2016-02-05T21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0:27:15"/>
    <d v="2014-12-05T10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18:50:01"/>
    <d v="2015-03-13T17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08:11:24"/>
    <d v="2015-09-18T20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3:15:24"/>
    <d v="2015-01-11T03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5:50:40"/>
    <d v="2014-10-17T21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3:43:05"/>
    <d v="2014-08-29T13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0:49:52"/>
    <d v="2014-08-08T20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4:12:08"/>
    <d v="2016-04-15T13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0:08:24"/>
    <d v="2014-08-25T14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1:33:15"/>
    <d v="2015-01-08T19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6:40:15"/>
    <d v="2015-04-03T15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6:19:52"/>
    <d v="2014-06-22T14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4:48:41"/>
    <d v="2016-12-11T23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08:30:58"/>
    <d v="2015-10-11T08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08:57:33"/>
    <d v="2015-10-31T08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18:52:38"/>
    <d v="2016-07-23T18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09T22:37:12"/>
    <d v="2014-08-08T22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4:42:19"/>
    <d v="2015-02-07T14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3:33:16"/>
    <d v="2015-08-24T03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1:00:18"/>
    <d v="2015-09-08T21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6:13:51"/>
    <d v="2014-11-09T05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18:21:53"/>
    <d v="2016-09-06T18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08:34:26"/>
    <d v="2015-07-31T18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4:03:57"/>
    <d v="2016-05-14T14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0:33:39"/>
    <d v="2016-06-08T10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6T23:23:21"/>
    <d v="2014-11-25T12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3:11:27"/>
    <d v="2015-06-12T13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1:27:06"/>
    <d v="2015-06-27T11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0:09:34"/>
    <d v="2016-01-14T20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5:08:59"/>
    <d v="2014-09-06T15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4:46:34"/>
    <d v="2015-03-14T13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2:33:10"/>
    <d v="2016-03-16T01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4:26:29"/>
    <d v="2014-05-19T04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8T22:37:27"/>
    <d v="2015-09-15T22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08:06:47"/>
    <d v="2015-10-29T08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7:52:09"/>
    <d v="2014-08-05T07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2:01:10"/>
    <d v="2015-03-25T11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4:16:44"/>
    <d v="2014-09-25T14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3:58:47"/>
    <d v="2015-05-18T13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0:39:39"/>
    <d v="2015-01-23T20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6:21:50"/>
    <d v="2015-05-08T20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7:01:08"/>
    <d v="2014-09-11T07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1:22:59"/>
    <d v="2015-02-23T11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09:03:49"/>
    <d v="2014-07-14T22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6:57:26"/>
    <d v="2016-03-04T16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6:32:38"/>
    <d v="2014-05-25T06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7:01:04"/>
    <d v="2015-05-07T07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0T23:59:23"/>
    <d v="2014-09-14T23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0:57:17"/>
    <d v="2015-02-21T04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5:57:33"/>
    <d v="2016-06-04T15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08:16:04"/>
    <d v="2014-06-15T08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7:00:08"/>
    <d v="2016-08-29T10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08:37:03"/>
    <d v="2014-10-12T21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3:58:33"/>
    <d v="2014-07-13T03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09:53:34"/>
    <d v="2015-01-30T09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2:25:12"/>
    <d v="2014-08-27T18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1:33:38"/>
    <d v="2015-01-18T11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6:02:35"/>
    <d v="2015-03-01T16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2:17:39"/>
    <d v="2015-12-16T13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0:06:20"/>
    <d v="2015-04-12T20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4:56:38"/>
    <d v="2015-06-07T14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0:21:00"/>
    <d v="2015-05-23T20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5:44:52"/>
    <d v="2016-08-15T05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6:29:27"/>
    <d v="2016-11-24T10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08:34:53"/>
    <d v="2015-06-02T08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2:45:17"/>
    <d v="2015-11-19T13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1:45:52"/>
    <d v="2016-01-23T01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2:16:13"/>
    <d v="2014-10-05T12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09:33:59"/>
    <d v="2016-10-16T21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2:00:21"/>
    <d v="2015-10-08T12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7:00:03"/>
    <d v="2017-03-16T06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0:47:29"/>
    <d v="2015-06-16T10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6:00:50"/>
    <d v="2016-05-04T16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7:16:12"/>
    <d v="2015-03-27T16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1:41:57"/>
    <d v="2016-05-08T10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7:12:05"/>
    <d v="2016-06-06T17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1:10:23"/>
    <d v="2014-09-11T11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5T22:05:59"/>
    <d v="2015-03-25T21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1-31T22:51:46"/>
    <d v="2015-02-28T23:59:00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4:17:04"/>
    <d v="2015-07-02T04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4:50:19"/>
    <d v="2014-08-06T14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0:30:33"/>
    <d v="2015-07-07T10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0:43:32"/>
    <d v="2015-09-16T10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1:44:52"/>
    <d v="2015-03-08T20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5:34:20"/>
    <d v="2016-08-16T20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1:52:33"/>
    <d v="2015-05-03T15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09:04:11"/>
    <d v="2014-07-18T09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08:47:58"/>
    <d v="2014-08-31T08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19:38:40"/>
    <d v="2016-12-04T18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2:38:28"/>
    <d v="2015-12-31T21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18:27:51"/>
    <d v="2014-09-25T18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09:24:46"/>
    <d v="2014-11-26T20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0:32:10"/>
    <d v="2016-03-13T05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4:08:54"/>
    <d v="2015-03-22T19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08:22:27"/>
    <d v="2014-10-19T22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2:47:03"/>
    <d v="2015-01-05T23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4:58:50"/>
    <d v="2015-08-23T19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6:25:56"/>
    <d v="2015-09-23T06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09:29:03"/>
    <d v="2016-02-11T09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08:10:36"/>
    <d v="2014-11-11T09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4T23:41:21"/>
    <d v="2016-08-23T23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6:22:08"/>
    <d v="2016-10-30T21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5:00:06"/>
    <d v="2016-05-01T04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0:22:31"/>
    <d v="2016-10-12T17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1:41:21"/>
    <d v="2016-06-20T01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7:29:22"/>
    <d v="2015-12-20T21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6:47:00"/>
    <d v="2016-01-07T06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3:05:30"/>
    <d v="2017-01-27T13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1:25:10"/>
    <d v="2016-10-09T11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3:07:47"/>
    <d v="2016-02-20T13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4:29:32"/>
    <d v="2014-10-03T04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08:57:51"/>
    <d v="2017-01-19T08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4:54:00"/>
    <d v="2015-05-26T14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0:36:33"/>
    <d v="2017-02-26T21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1:38:49"/>
    <d v="2014-06-15T21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0:46:00"/>
    <d v="2017-02-28T19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2:51:10"/>
    <d v="2017-01-31T11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4:29:42"/>
    <d v="2016-07-13T14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3:04:12"/>
    <d v="2012-12-26T13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3:22:56"/>
    <d v="2016-02-29T22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4:08:44"/>
    <d v="2014-11-15T15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09:11:45"/>
    <d v="2014-10-06T09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1:09:51"/>
    <d v="2014-12-14T11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3T22:11:23"/>
    <d v="2015-04-24T22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1T22:05:19"/>
    <d v="2016-01-20T22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6:40:40"/>
    <d v="2014-11-26T07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2:58:39"/>
    <d v="2015-02-21T12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4:15:16"/>
    <d v="2015-12-23T15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09:52:10"/>
    <d v="2015-02-10T09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3:04:09"/>
    <d v="2015-06-21T13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19:58:00"/>
    <d v="2014-11-04T22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0:27:18"/>
    <d v="2014-06-10T21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6:09:12"/>
    <d v="2014-07-18T06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3:24:03"/>
    <d v="2014-08-20T13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0:09:36"/>
    <d v="2015-07-20T15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3:00:20"/>
    <d v="2014-05-26T20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3:18:53"/>
    <d v="2015-08-14T13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7:51:09"/>
    <d v="2016-11-21T22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5:53:29"/>
    <d v="2016-08-27T15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09:13:06"/>
    <d v="2015-06-11T09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6:51:15"/>
    <d v="2012-10-06T16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5:13:33"/>
    <d v="2014-05-30T09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4:01:32"/>
    <d v="2017-03-03T04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09:54:11"/>
    <d v="2015-03-20T08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5T23:20:25"/>
    <d v="2016-08-14T23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0:00:47"/>
    <d v="2014-11-17T21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0:56:11"/>
    <d v="2015-09-16T10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4:10:47"/>
    <d v="2016-10-14T14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18:04:19"/>
    <d v="2015-09-10T18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19:38:45"/>
    <d v="2016-08-17T19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5:50:55"/>
    <d v="2016-10-31T20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6:26:49"/>
    <d v="2013-05-04T06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1:50:44"/>
    <d v="2013-08-16T04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4:26:13"/>
    <d v="2010-10-01T21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3T23:03:17"/>
    <d v="2016-03-03T23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2:03:58"/>
    <d v="2013-12-29T00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2:00:21"/>
    <d v="2015-06-26T16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3:50:48"/>
    <d v="2016-01-20T13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09:30:47"/>
    <d v="2015-10-06T09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18:41:39"/>
    <d v="2015-04-15T19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0:26:38"/>
    <d v="2016-02-02T10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0:44:15"/>
    <d v="2014-08-21T20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2:16:26"/>
    <d v="2014-09-09T21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6:44:14"/>
    <d v="2016-04-27T06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4:37:42"/>
    <d v="2014-12-31T14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7:20:55"/>
    <d v="2015-06-13T17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1:02:40"/>
    <d v="2016-05-04T21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2:59:05"/>
    <d v="2017-02-08T02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09:04:54"/>
    <d v="2015-05-28T08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1:16:53"/>
    <d v="2014-10-01T20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2:59:14"/>
    <d v="2015-03-01T18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5:59:50"/>
    <d v="2015-01-09T15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08:16:24"/>
    <d v="2014-09-29T08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08:36:51"/>
    <d v="2016-04-03T07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1:59:00"/>
    <d v="2016-05-20T01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5:27:26"/>
    <d v="2014-08-08T15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8T23:35:34"/>
    <d v="2015-09-27T23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1:49:08"/>
    <d v="2014-08-13T11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5:51:32"/>
    <d v="2015-09-30T11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5:08:58"/>
    <d v="2016-10-22T15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0:07:26"/>
    <d v="2015-11-21T23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18:19:32"/>
    <d v="2014-07-29T18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09T22:28:57"/>
    <d v="2016-07-09T22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5:31:19"/>
    <d v="2015-09-09T15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09:35:52"/>
    <d v="2015-10-16T09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3:00:34"/>
    <d v="2014-12-14T13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0:36:09"/>
    <d v="2016-12-07T10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0:34:41"/>
    <d v="2015-04-20T22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09:34:22"/>
    <d v="2016-10-29T18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09:25:00"/>
    <d v="2015-06-14T12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6:42:39"/>
    <d v="2016-03-10T06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19:27:20"/>
    <d v="2016-08-18T19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08:38:43"/>
    <d v="2015-10-09T08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5:57:58"/>
    <d v="2017-03-02T15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0:19:55"/>
    <d v="2015-02-25T20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0:07:15"/>
    <d v="2015-03-22T09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7:40:44"/>
    <d v="2014-12-26T18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1:21:31"/>
    <d v="2015-09-19T21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5:09:06"/>
    <d v="2015-11-15T16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6:31:18"/>
    <d v="2014-08-31T22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0:22:11"/>
    <d v="2015-05-05T11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4:12:39"/>
    <d v="2015-09-29T14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09:05:59"/>
    <d v="2015-08-17T09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0:36:30"/>
    <d v="2016-12-20T21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6:44:07"/>
    <d v="2015-01-08T06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6:01:23"/>
    <d v="2016-07-08T18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2:39:05"/>
    <d v="2015-05-01T11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5:45:43"/>
    <d v="2016-08-14T15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7:51:52"/>
    <d v="2015-10-15T15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4:49:01"/>
    <d v="2014-05-31T20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2:05:56"/>
    <d v="2015-09-20T12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7:36:20"/>
    <d v="2016-07-31T17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2:48:46"/>
    <d v="2015-05-20T12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5:05:01"/>
    <d v="2016-10-07T07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2:00:49"/>
    <d v="2016-02-07T17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1:33:11"/>
    <d v="2016-02-11T21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7:56:15"/>
    <d v="2014-10-20T07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2:12:17"/>
    <d v="2015-07-16T00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1:10:18"/>
    <d v="2016-08-23T01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0:45:06"/>
    <d v="2015-06-11T20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4:48:31"/>
    <d v="2015-02-02T19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0:15:16"/>
    <d v="2014-10-18T22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3:17:56"/>
    <d v="2015-09-16T15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2:32:31"/>
    <d v="2015-05-11T12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09:19:54"/>
    <d v="2015-04-28T08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0:00:10"/>
    <d v="2014-08-27T20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7:45:19"/>
    <d v="2017-02-18T17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7:17:00"/>
    <d v="2014-10-04T07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19:55:34"/>
    <d v="2016-10-31T19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0:33:02"/>
    <d v="2015-04-17T10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08:10:50"/>
    <d v="2014-09-21T08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3:43:47"/>
    <d v="2016-06-05T03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5:22:05"/>
    <d v="2015-04-01T05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1:59:20"/>
    <d v="2016-05-27T06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08:35:23"/>
    <d v="2016-07-02T08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18:05:32"/>
    <d v="2015-03-26T17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5:36:36"/>
    <d v="2016-05-05T14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09:18:55"/>
    <d v="2014-09-26T09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5:22:12"/>
    <d v="2016-11-09T16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6:49:58"/>
    <d v="2016-07-09T16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1:43:21"/>
    <d v="2015-02-02T11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1:57:52"/>
    <d v="2016-01-06T21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7:26:02"/>
    <d v="2016-03-27T16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3:33:49"/>
    <d v="2015-03-01T13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2:49:01"/>
    <d v="2017-03-16T11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3:13:39"/>
    <d v="2017-04-18T12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08:21:56"/>
    <d v="2017-04-13T21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6:54:05"/>
    <d v="2017-04-08T05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1:24:20"/>
    <d v="2017-04-21T00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6:33:54"/>
    <d v="2017-03-24T05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0:16:59"/>
    <d v="2017-03-27T09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20:38:41"/>
    <d v="2017-04-03T20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4:05:54"/>
    <d v="2017-03-31T15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4:14:29"/>
    <d v="2017-05-03T12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08:30:07"/>
    <d v="2017-04-03T08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8T23:29:20"/>
    <d v="2017-03-24T21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0:15:03"/>
    <d v="2017-04-07T09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1:04:48"/>
    <d v="2017-04-16T13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5:18:59"/>
    <d v="2017-03-19T04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1:35:56"/>
    <d v="2017-04-09T01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5:55:07"/>
    <d v="2017-03-18T23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7:58:54"/>
    <d v="2017-03-27T16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09:22:46"/>
    <d v="2017-04-16T08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6:15:55"/>
    <d v="2014-11-06T17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08:58:04"/>
    <d v="2014-09-30T21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7:25:00"/>
    <d v="2012-12-06T19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6T23:20:03"/>
    <d v="2011-01-24T21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3:09:34"/>
    <d v="2014-09-10T13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3:49:27"/>
    <d v="2013-11-02T13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0:42:17"/>
    <d v="2011-04-30T21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4:00:58"/>
    <d v="2012-04-01T13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4:58:45"/>
    <d v="2012-12-20T04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5:52:24"/>
    <d v="2012-06-01T15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1:55:05"/>
    <d v="2014-07-18T22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3:09:12"/>
    <d v="2013-07-22T13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18:36:01"/>
    <d v="2012-01-18T16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0T23:21:27"/>
    <d v="2014-08-12T21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5:52:02"/>
    <d v="2014-10-15T05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09:27:42"/>
    <d v="2014-07-06T19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1:05:25"/>
    <d v="2014-06-15T11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2:20:15"/>
    <d v="2014-06-09T12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0:49:20"/>
    <d v="2011-05-02T20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09:35:53"/>
    <d v="2014-11-26T00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1:13:01"/>
    <d v="2014-08-01T21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19:32:33"/>
    <d v="2014-06-13T15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0:42:41"/>
    <d v="2013-12-12T21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18:55:44"/>
    <d v="2014-07-01T21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7:35:58"/>
    <d v="2016-05-06T07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0:31:08"/>
    <d v="2012-02-14T10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4:04:52"/>
    <d v="2014-09-26T14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3:45:08"/>
    <d v="2014-08-25T13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4:17:07"/>
    <d v="2011-02-17T14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5:20:31"/>
    <d v="2013-08-18T08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09:00:09"/>
    <d v="2014-06-21T09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7:31:15"/>
    <d v="2014-07-16T07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09:51:11"/>
    <d v="2013-05-06T09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2:54:09"/>
    <d v="2014-06-20T02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0:26:27"/>
    <d v="2014-06-15T09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5:47:01"/>
    <d v="2012-01-31T10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2:04:29"/>
    <d v="2013-08-23T12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6:50:31"/>
    <d v="2014-07-01T16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6:27:21"/>
    <d v="2014-07-16T16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5:10:38"/>
    <d v="2014-09-16T14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08:59:33"/>
    <d v="2014-08-04T08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2:58:22"/>
    <d v="2015-06-10T02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1:18:52"/>
    <d v="2015-05-24T01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0:37:55"/>
    <d v="2016-12-08T21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1:07:49"/>
    <d v="2016-08-16T11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5:34:19"/>
    <d v="2015-02-28T15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6:14:16"/>
    <d v="2015-02-20T16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18:29:58"/>
    <d v="2015-07-26T18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7:15:42"/>
    <d v="2015-02-12T07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7:21:15"/>
    <d v="2015-08-01T07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4:50:18"/>
    <d v="2015-02-04T04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3:11:17"/>
    <d v="2015-02-16T03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1:16:58"/>
    <d v="2014-09-06T14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0:41:41"/>
    <d v="2016-04-29T22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1:24:37"/>
    <d v="2014-08-31T11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3:29:06"/>
    <d v="2015-12-13T22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6:43:42"/>
    <d v="2015-09-25T16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09:27:59"/>
    <d v="2015-07-17T09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1:59:32"/>
    <d v="2015-05-01T01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19T23:37:31"/>
    <d v="2015-09-18T23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1T23:40:07"/>
    <d v="2015-04-22T22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7:31:17"/>
    <d v="2014-07-28T07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08:17:38"/>
    <d v="2014-06-20T16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5:28:39"/>
    <d v="2012-05-31T20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7:04:40"/>
    <d v="2014-08-14T19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2:05:51"/>
    <d v="2014-08-08T12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1:19:19"/>
    <d v="2015-07-26T11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2:01:13"/>
    <d v="2016-01-05T16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08:57:51"/>
    <d v="2015-09-09T20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4:06:11"/>
    <d v="2015-07-11T07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6:06:24"/>
    <d v="2016-11-04T06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7:03:06"/>
    <d v="2014-12-30T17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6:35:47"/>
    <d v="2015-03-22T15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3:00:04"/>
    <d v="2017-03-12T14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09:43:23"/>
    <d v="2015-07-05T09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6:58:17"/>
    <d v="2015-10-24T14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3:02:56"/>
    <d v="2015-08-20T13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3:25:13"/>
    <d v="2017-01-09T22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6:25:38"/>
    <d v="2016-06-03T14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7:00:12"/>
    <d v="2015-10-30T07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4:10:36"/>
    <d v="2017-01-17T14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0:01:24"/>
    <d v="2015-12-16T21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0T23:59:58"/>
    <d v="2014-11-20T00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1:02:06"/>
    <d v="2014-09-30T20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5:39:07"/>
    <d v="2016-04-16T15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2:31:57"/>
    <d v="2016-05-03T20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2:19:15"/>
    <d v="2017-03-02T12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1:56:48"/>
    <d v="2017-02-01T16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1:20:51"/>
    <d v="2016-07-01T01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5:00:33"/>
    <d v="2016-12-28T15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4:23:04"/>
    <d v="2015-09-28T20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5:14:58"/>
    <d v="2015-07-01T05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19:08:13"/>
    <d v="2015-10-25T16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09:39:08"/>
    <d v="2017-02-16T16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0:47:50"/>
    <d v="2014-10-13T23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1:08:12"/>
    <d v="2014-09-19T11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19:19:22"/>
    <d v="2015-10-08T17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09:39:42"/>
    <d v="2016-12-01T10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7:24:18"/>
    <d v="2015-06-11T19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4:20:00"/>
    <d v="2015-09-11T20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3:25:12"/>
    <d v="2015-07-12T03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4:19:17"/>
    <d v="2015-04-04T13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0:55:14"/>
    <d v="2015-06-20T10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0:48:44"/>
    <d v="2014-11-05T11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0:32:46"/>
    <d v="2015-06-21T10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4:20:40"/>
    <d v="2016-09-07T04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6:50:28"/>
    <d v="2016-09-07T20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19:03:29"/>
    <d v="2015-03-25T18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1:26:15"/>
    <d v="2014-10-07T11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6:46:17"/>
    <d v="2015-06-10T20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6:25:52"/>
    <d v="2017-02-22T06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4:17:41"/>
    <d v="2015-01-08T14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1:15:45"/>
    <d v="2016-09-30T20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09:08:38"/>
    <d v="2015-11-30T10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0:24:36"/>
    <d v="2015-07-16T10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0:34:22"/>
    <d v="2014-12-21T21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5:23:08"/>
    <d v="2015-10-30T14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2:12:18"/>
    <d v="2015-01-28T15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0:05:15"/>
    <d v="2015-12-03T10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5:52:02"/>
    <d v="2015-06-12T14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1:11:00"/>
    <d v="2015-07-17T11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4:42:08"/>
    <d v="2016-08-24T14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2:29:57"/>
    <d v="2015-06-16T04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5:47:45"/>
    <d v="2015-07-12T05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3:29:35"/>
    <d v="2014-11-02T04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5:00:09"/>
    <d v="2015-11-06T06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2:14:02"/>
    <d v="2016-09-14T12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09:54:32"/>
    <d v="2016-03-15T14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4:07:51"/>
    <d v="2015-02-08T21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5:47:59"/>
    <d v="2016-03-31T20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09:23:26"/>
    <d v="2014-11-18T10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3:21:43"/>
    <d v="2015-05-30T13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19:27:39"/>
    <d v="2016-03-31T18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1:09:58"/>
    <d v="2015-05-31T22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7:28:25"/>
    <d v="2015-09-01T17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1:39:48"/>
    <d v="2016-04-28T21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0:51:38"/>
    <d v="2016-02-10T14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4:14:13"/>
    <d v="2016-01-28T22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5:37:06"/>
    <d v="2017-02-27T22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3:09:42"/>
    <d v="2016-08-15T13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1:00:28"/>
    <d v="2015-11-28T11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1:35:15"/>
    <d v="2016-06-20T16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1:50:02"/>
    <d v="2017-02-20T01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5:21:31"/>
    <d v="2017-03-11T05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09:51:40"/>
    <d v="2015-09-16T20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1:29:08"/>
    <d v="2015-12-04T12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3:12:32"/>
    <d v="2017-03-04T03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5:59:14"/>
    <d v="2015-06-16T05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3:37:09"/>
    <d v="2016-09-26T03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1:09:32"/>
    <d v="2015-11-22T15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1:30:56"/>
    <d v="2015-07-27T15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5:59:28"/>
    <d v="2015-09-12T17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5:01:03"/>
    <d v="2015-10-14T15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0:51:02"/>
    <d v="2015-04-29T10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0:39:36"/>
    <d v="2016-07-31T23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1:26:16"/>
    <d v="2016-12-07T01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08:38:04"/>
    <d v="2015-03-28T07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7:59:12"/>
    <d v="2016-12-22T07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3:32:28"/>
    <d v="2015-07-31T13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2T22:15:42"/>
    <d v="2016-06-09T20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18:22:19"/>
    <d v="2016-05-14T18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4:02:45"/>
    <d v="2016-04-13T14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08:36:18"/>
    <d v="2016-10-16T08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5:17:05"/>
    <d v="2015-10-06T15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0:00:10"/>
    <d v="2015-10-17T00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2:25:46"/>
    <d v="2016-11-11T15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2T22:51:57"/>
    <d v="2016-01-26T18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0T23:25:11"/>
    <d v="2015-05-08T13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0:17:21"/>
    <d v="2016-05-06T00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3:54:35"/>
    <d v="2014-08-08T06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7:57:04"/>
    <d v="2016-06-07T17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0:14:53"/>
    <d v="2016-04-10T19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7:03:06"/>
    <d v="2015-01-31T07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18:05:57"/>
    <d v="2016-06-21T18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19:24:25"/>
    <d v="2014-10-15T20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7:14:56"/>
    <d v="2016-06-21T20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1:46:48"/>
    <d v="2016-09-25T01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6:59:50"/>
    <d v="2016-06-05T06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1:51:17"/>
    <d v="2015-04-05T10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0:08:25"/>
    <d v="2015-03-08T09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1:59:26"/>
    <d v="2016-05-08T01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6:48:03"/>
    <d v="2014-07-04T18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0:45:08"/>
    <d v="2014-07-27T16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4:17:48"/>
    <d v="2015-04-01T13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09:44:46"/>
    <d v="2015-10-06T09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3:38:50"/>
    <d v="2014-07-19T13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09:14:40"/>
    <d v="2015-06-15T09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5:30:22"/>
    <d v="2015-07-30T05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09:10:46"/>
    <d v="2014-08-03T16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2:34:06"/>
    <d v="2016-04-05T01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8T23:46:07"/>
    <d v="2014-10-10T14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6:48:00"/>
    <d v="2017-02-24T06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08:58:38"/>
    <d v="2016-07-28T08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6:22:34"/>
    <d v="2016-12-06T16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2:10:21"/>
    <d v="2016-06-12T10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0:06:50"/>
    <d v="2015-03-31T21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4:59:44"/>
    <d v="2016-04-13T06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1:48:13"/>
    <d v="2014-08-29T21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19:32:48"/>
    <d v="2015-04-17T17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7:35:10"/>
    <d v="2015-02-25T17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6:14:14"/>
    <d v="2016-05-08T14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6:24:40"/>
    <d v="2016-04-29T20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19:39:32"/>
    <d v="2016-06-13T10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09:50:11"/>
    <d v="2015-11-29T16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2:29:25"/>
    <d v="2014-07-23T04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6:49:38"/>
    <d v="2016-07-01T16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3:22:30"/>
    <d v="2016-05-02T16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0:26:46"/>
    <d v="2015-10-28T21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7:52:07"/>
    <d v="2016-05-10T04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2:34:32"/>
    <d v="2016-07-15T12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3:01:50"/>
    <d v="2014-08-01T03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0:27:59"/>
    <d v="2014-11-19T01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18:22:14"/>
    <d v="2017-02-24T18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18:59:03"/>
    <d v="2016-12-14T08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7:36:30"/>
    <d v="2014-09-01T08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19:11:57"/>
    <d v="2015-03-06T21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1:30:45"/>
    <d v="2014-08-19T09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6:27:29"/>
    <d v="2016-03-15T14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19:26:32"/>
    <d v="2015-12-12T19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18:37:17"/>
    <d v="2015-05-12T18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5:24:54"/>
    <d v="2015-08-01T15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1:47:39"/>
    <d v="2014-12-31T22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7:59:40"/>
    <d v="2017-01-14T17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1:01:25"/>
    <d v="2016-12-17T01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3:59:25"/>
    <d v="2015-12-02T13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6:09:16"/>
    <d v="2014-08-24T21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3:30:40"/>
    <d v="2015-07-18T09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0:33:36"/>
    <d v="2015-10-28T10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7:39:33"/>
    <d v="2014-05-18T07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09:49:54"/>
    <d v="2015-04-25T08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0:34:59"/>
    <d v="2015-03-20T09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1:31:46"/>
    <d v="2014-08-31T06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5:20:00"/>
    <d v="2015-08-26T16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5:52:58"/>
    <d v="2014-11-29T16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1:26:23"/>
    <d v="2015-03-10T20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3:20:56"/>
    <d v="2016-08-01T15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1:47:00"/>
    <d v="2016-06-23T11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19:06:08"/>
    <d v="2015-11-20T20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3:49:12"/>
    <d v="2014-12-10T13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08:28:26"/>
    <d v="2014-12-03T08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1:18:08"/>
    <d v="2014-12-14T11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4:04:01"/>
    <d v="2015-06-18T04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6:31:22"/>
    <d v="2016-06-03T06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1:35:45"/>
    <d v="2014-07-10T11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6:05:48"/>
    <d v="2014-08-08T15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3:17:35"/>
    <d v="2016-05-06T13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5:07:10"/>
    <d v="2014-11-05T17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7:17:25"/>
    <d v="2014-07-27T07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0:05:44"/>
    <d v="2015-05-30T11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3:43:09"/>
    <d v="2014-05-31T20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4:28:49"/>
    <d v="2016-02-18T15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1:02:56"/>
    <d v="2014-11-21T10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5:05:25"/>
    <d v="2015-02-21T15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5:53:34"/>
    <d v="2014-08-28T15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0:22:26"/>
    <d v="2015-08-07T10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7:50:43"/>
    <d v="2015-11-11T19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4:05:24"/>
    <d v="2015-06-25T04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5:05:02"/>
    <d v="2015-06-17T05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7:24:46"/>
    <d v="2016-03-01T16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4:49:36"/>
    <d v="2014-07-16T04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3:08:09"/>
    <d v="2014-07-06T03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6:48:24"/>
    <d v="2014-07-18T16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2:32:38"/>
    <d v="2016-07-31T13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7:59:50"/>
    <d v="2016-06-06T00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7:32:52"/>
    <d v="2015-10-07T17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6:01:02"/>
    <d v="2014-09-27T16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0:35:38"/>
    <d v="2015-02-27T21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2:58:45"/>
    <d v="2016-12-01T00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0:27:36"/>
    <d v="2016-04-17T16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2:54:05"/>
    <d v="2015-04-23T11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4:55:48"/>
    <d v="2014-10-25T17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3:01:47"/>
    <d v="2014-05-23T13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2:43:05"/>
    <d v="2016-04-06T14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19:10:02"/>
    <d v="2016-02-13T17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1:59:23"/>
    <d v="2015-03-04T11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6:29:36"/>
    <d v="2015-12-13T17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4:52:21"/>
    <d v="2015-04-24T14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09:14:44"/>
    <d v="2015-02-04T23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7:48:56"/>
    <d v="2014-10-04T07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18:21:43"/>
    <d v="2014-09-20T19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08:29:12"/>
    <d v="2014-07-02T08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0:17:27"/>
    <d v="2015-02-28T10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7:31:01"/>
    <d v="2016-11-01T17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5:41:41"/>
    <d v="2014-07-30T15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0:32:33"/>
    <d v="2014-08-18T10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6:56:54"/>
    <d v="2016-02-05T15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18:30:55"/>
    <d v="2014-06-16T20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2:07:49"/>
    <d v="2014-07-10T02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7:48:13"/>
    <d v="2016-08-06T20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5:59:53"/>
    <d v="2014-08-21T09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0:03:40"/>
    <d v="2015-08-19T10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5:16:07"/>
    <d v="2015-05-02T14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4:52:10"/>
    <d v="2016-01-18T21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19:57:08"/>
    <d v="2014-07-11T09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3:18:41"/>
    <d v="2015-11-13T13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3:11:12"/>
    <d v="2015-05-30T13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5:35:46"/>
    <d v="2014-09-09T05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0T23:59:46"/>
    <d v="2016-06-08T06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5:43:56"/>
    <d v="2015-10-23T05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2:58:45"/>
    <d v="2015-02-05T05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4:20:12"/>
    <d v="2016-03-18T13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19:51:29"/>
    <d v="2014-12-16T19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18:15:38"/>
    <d v="2016-07-08T21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09:54:31"/>
    <d v="2015-04-02T08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0:22:07"/>
    <d v="2015-04-21T10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08:20:26"/>
    <d v="2014-07-22T20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6:29:16"/>
    <d v="2016-08-13T16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09:45:59"/>
    <d v="2014-07-31T09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1:00:27"/>
    <d v="2016-10-13T11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1:56:07"/>
    <d v="2014-07-31T23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09:57:37"/>
    <d v="2015-02-11T22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1:51:43"/>
    <d v="2015-02-02T21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4:31:00"/>
    <d v="2016-05-20T04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5:39:12"/>
    <d v="2014-08-15T05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08:11:19"/>
    <d v="2016-10-28T20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4:33:48"/>
    <d v="2015-07-10T11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5:03:05"/>
    <d v="2016-10-10T20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0:07:17"/>
    <d v="2016-08-22T20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08:01:12"/>
    <d v="2015-08-09T09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7:27:30"/>
    <d v="2016-04-19T16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09:07:12"/>
    <d v="2015-03-20T08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1:22:09"/>
    <d v="2016-09-20T20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08:24:05"/>
    <d v="2016-04-28T08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7:31:42"/>
    <d v="2016-07-15T14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2:41:30"/>
    <d v="2014-08-31T13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1:05:31"/>
    <d v="2014-11-05T22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3:01:36"/>
    <d v="2015-03-20T13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5:02:11"/>
    <d v="2016-07-20T05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4:08:24"/>
    <d v="2014-11-02T17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8T23:43:10"/>
    <d v="2014-10-26T20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0:40:43"/>
    <d v="2015-05-16T20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5:00:22"/>
    <d v="2015-03-16T14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3:31:20"/>
    <d v="2014-06-21T13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0:37:07"/>
    <d v="2015-07-10T14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5T22:56:28"/>
    <d v="2015-01-01T22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1:31:06"/>
    <d v="2014-07-06T11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09:03:01"/>
    <d v="2014-07-03T09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1:14:59"/>
    <d v="2016-06-15T11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09:38:00"/>
    <d v="2016-02-02T09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4:00:01"/>
    <d v="2015-06-02T23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5:34:12"/>
    <d v="2015-06-24T15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1:26:00"/>
    <d v="2015-04-17T09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08:15:31"/>
    <d v="2014-05-24T14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2:15:24"/>
    <d v="2016-04-13T12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6T22:59:44"/>
    <d v="2015-05-17T22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7:13:17"/>
    <d v="2015-10-25T17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3:47:16"/>
    <d v="2014-08-16T22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4T22:09:35"/>
    <d v="2016-11-25T23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1:18:29"/>
    <d v="2014-11-01T10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3:19:26"/>
    <d v="2016-09-11T13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0:48:24"/>
    <d v="2016-06-02T15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0:48:24"/>
    <d v="2016-05-28T14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7:52:05"/>
    <d v="2015-06-30T23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5:03:58"/>
    <d v="2016-03-06T21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1:19:55"/>
    <d v="2015-09-11T11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3:08:44"/>
    <d v="2016-03-15T20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4:28:48"/>
    <d v="2016-07-24T04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0:58:11"/>
    <d v="2015-11-19T11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5:27:25"/>
    <d v="2014-05-12T21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0:37:20"/>
    <d v="2014-08-23T10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5:08:57"/>
    <d v="2016-05-31T15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0:30:53"/>
    <d v="2016-05-10T14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3:37:46"/>
    <d v="2014-11-20T21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7:54:06"/>
    <d v="2014-07-02T07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3:58:15"/>
    <d v="2014-11-07T11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5:53:12"/>
    <d v="2015-04-23T04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19:18:32"/>
    <d v="2014-06-03T21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3:19:12"/>
    <d v="2015-02-01T21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1:32:51"/>
    <d v="2015-05-31T11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7:14:30"/>
    <d v="2014-09-07T20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2:37:14"/>
    <d v="2014-07-04T04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1:48:19"/>
    <d v="2014-10-02T07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7:22:30"/>
    <d v="2015-03-04T07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2:46:52"/>
    <d v="2015-09-06T06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1:40:20"/>
    <d v="2014-09-29T01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1:57:26"/>
    <d v="2015-09-15T03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2:32:28"/>
    <d v="2016-09-25T16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1:19:33"/>
    <d v="2014-09-12T21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09:41:46"/>
    <d v="2015-08-09T09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1:02:51"/>
    <d v="2016-04-27T22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7:33:25"/>
    <d v="2015-07-10T20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5:01:58"/>
    <d v="2017-01-18T05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1:16:58"/>
    <d v="2015-07-12T18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7:57:37"/>
    <d v="2016-04-10T13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08:42:14"/>
    <d v="2016-06-30T08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7:23:47"/>
    <d v="2014-09-17T20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1:16:07"/>
    <d v="2015-11-11T12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08:00:23"/>
    <d v="2015-10-01T08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08:21:50"/>
    <d v="2015-10-02T11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0:27:05"/>
    <d v="2015-12-20T04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1:30:16"/>
    <d v="2014-11-17T00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3:05:40"/>
    <d v="2016-08-17T03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1:08:42"/>
    <d v="2016-09-08T11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7:04:51"/>
    <d v="2016-06-25T17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0:31:15"/>
    <d v="2015-08-31T10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7:23:42"/>
    <d v="2014-09-07T07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1:07:39"/>
    <d v="2015-06-25T11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2:57:37"/>
    <d v="2015-03-07T12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2:22:39"/>
    <d v="2015-04-11T12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08:51:24"/>
    <d v="2015-03-31T20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18:53:21"/>
    <d v="2016-05-13T20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5:36:54"/>
    <d v="2016-03-04T18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2:27:53"/>
    <d v="2015-09-04T02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4:26:38"/>
    <d v="2016-05-02T14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5:22:50"/>
    <d v="2014-05-22T15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7:05:24"/>
    <d v="2014-06-28T07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7:41:20"/>
    <d v="2015-08-11T17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18:12:39"/>
    <d v="2015-02-11T10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3:36:34"/>
    <d v="2016-11-17T04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08:35:24"/>
    <d v="2014-08-17T08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3-31T23:38:31"/>
    <d v="2014-05-04T23:38:31"/>
    <x v="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2:36:15"/>
    <d v="2015-06-26T14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19:18:28"/>
    <d v="2015-07-31T01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4:21:06"/>
    <d v="2015-05-26T19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09:19:38"/>
    <d v="2015-08-05T11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1:17:07"/>
    <d v="2016-03-13T15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09:07:36"/>
    <d v="2016-08-01T12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7:57:29"/>
    <d v="2015-10-05T09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0:50:08"/>
    <d v="2014-12-31T10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5:11:23"/>
    <d v="2015-01-23T05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2:27:24"/>
    <d v="2015-06-10T12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0:46:34"/>
    <d v="2014-09-17T10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09:31:36"/>
    <d v="2015-01-08T09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0:58:03"/>
    <d v="2014-12-31T00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3:36:53"/>
    <d v="2014-10-30T13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6:41:22"/>
    <d v="2015-06-21T06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2:00:46"/>
    <d v="2014-11-08T03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5:37:28"/>
    <d v="2014-11-13T16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1:48:47"/>
    <d v="2016-08-10T20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6:10:54"/>
    <d v="2016-12-05T07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1:53:03"/>
    <d v="2015-04-25T23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0:36:17"/>
    <d v="2016-04-30T10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1:17:36"/>
    <d v="2016-03-31T10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1:13:42"/>
    <d v="2015-02-28T21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4:18:30"/>
    <d v="2014-07-30T04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19:18:02"/>
    <d v="2016-04-04T19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3:13:25"/>
    <d v="2016-04-18T02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0:35:44"/>
    <d v="2015-07-13T00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0:11:30"/>
    <d v="2014-12-21T10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09:44:30"/>
    <d v="2016-09-23T09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5:57:34"/>
    <d v="2016-06-27T12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2:53:30"/>
    <d v="2015-04-29T16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08:32:27"/>
    <d v="2015-05-26T08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1:00:34"/>
    <d v="2014-10-20T01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5:45:44"/>
    <d v="2015-01-23T21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2:55:07"/>
    <d v="2015-02-10T21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4:33:59"/>
    <d v="2015-01-05T13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18:36:22"/>
    <d v="2016-09-03T18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7:12:03"/>
    <d v="2015-03-12T23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0:09:42"/>
    <d v="2014-08-26T10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7:03:10"/>
    <d v="2016-03-02T22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2:10:22"/>
    <d v="2014-09-02T21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2:04:37"/>
    <d v="2015-08-29T17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3:22:44"/>
    <d v="2016-10-13T13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6:58:02"/>
    <d v="2015-01-16T16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4:27:59"/>
    <d v="2016-05-17T14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3:44:40"/>
    <d v="2015-11-05T14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7:22:36"/>
    <d v="2016-04-28T23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2:02:06"/>
    <d v="2016-02-13T12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7:30:57"/>
    <d v="2016-08-14T07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6:08:02"/>
    <d v="2015-12-14T17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0:01:30"/>
    <d v="2016-06-17T07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6:48:05"/>
    <d v="2016-03-30T15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3:22:16"/>
    <d v="2015-08-17T03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1:53:21"/>
    <d v="2015-04-08T01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0:26:51"/>
    <d v="2014-06-09T10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7:09:34"/>
    <d v="2014-06-28T07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18:00:16"/>
    <d v="2015-06-18T18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7:14:56"/>
    <d v="2015-12-10T07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5:47:44"/>
    <d v="2015-03-19T14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7:38:49"/>
    <d v="2017-02-27T17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08:04:10"/>
    <d v="2015-06-03T08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0:10:26"/>
    <d v="2016-11-19T15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5:31:01"/>
    <d v="2015-03-04T21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5:27:24"/>
    <d v="2016-09-30T14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5T22:19:31"/>
    <d v="2014-09-27T20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0:41:10"/>
    <d v="2014-07-26T00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1:34:50"/>
    <d v="2016-08-23T11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08:39:37"/>
    <d v="2015-07-02T08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09:00:57"/>
    <d v="2014-08-16T09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0:48:07"/>
    <d v="2016-05-20T20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2:59:56"/>
    <d v="2015-12-13T13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19:16:04"/>
    <d v="2016-05-05T10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3:19:50"/>
    <d v="2014-11-29T14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1:04:57"/>
    <d v="2014-09-22T20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5:29:09"/>
    <d v="2014-11-23T15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7:57:47"/>
    <d v="2016-11-18T18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0:59:34"/>
    <d v="2017-01-13T20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4:11:16"/>
    <d v="2016-04-20T14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09:40:29"/>
    <d v="2015-09-14T09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09:48:55"/>
    <d v="2015-01-01T09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09:08:52"/>
    <d v="2015-04-19T08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09:15:06"/>
    <d v="2016-10-07T08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1:45:30"/>
    <d v="2015-05-10T11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08:02:59"/>
    <d v="2014-10-04T22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2:35:27"/>
    <d v="2015-11-30T10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0:27:19"/>
    <d v="2015-11-16T21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8T22:48:07"/>
    <d v="2016-03-07T21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6:17:18"/>
    <d v="2016-11-21T17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3:06:42"/>
    <d v="2015-06-16T16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0:58:47"/>
    <d v="2016-09-30T10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0:00:45"/>
    <d v="2014-10-05T00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0:06:34"/>
    <d v="2014-06-16T10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4:29:44"/>
    <d v="2016-02-02T04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08:30:42"/>
    <d v="2014-08-10T08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08:28:22"/>
    <d v="2016-08-24T20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1:43:27"/>
    <d v="2015-08-05T01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2:59:46"/>
    <d v="2016-04-03T10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2:16:38"/>
    <d v="2015-07-17T23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4:50:36"/>
    <d v="2017-02-01T15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08:06:59"/>
    <d v="2016-06-01T14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3:36:20"/>
    <d v="2014-07-01T20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19T23:39:10"/>
    <d v="2015-03-19T07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4:08:45"/>
    <d v="2014-12-23T14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4:31:12"/>
    <d v="2016-04-09T21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2-28T22:16:54"/>
    <d v="2015-03-30T21:16:54"/>
    <x v="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3:50:30"/>
    <d v="2016-12-21T04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1T22:58:09"/>
    <d v="2016-06-15T22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2:23:42"/>
    <d v="2015-10-28T12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4:43:02"/>
    <d v="2014-07-24T00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6:16:59"/>
    <d v="2015-07-18T16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6:20:52"/>
    <d v="2015-07-23T11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09:12:17"/>
    <d v="2015-06-11T09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5:20:11"/>
    <d v="2015-05-31T16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08:04:27"/>
    <d v="2014-07-20T20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5:43:04"/>
    <d v="2014-09-26T15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0:04:57"/>
    <d v="2014-11-05T05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3:57:09"/>
    <d v="2016-09-03T13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7:19:42"/>
    <d v="2016-05-15T16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2:34:44"/>
    <d v="2014-09-12T12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6:46:58"/>
    <d v="2014-07-02T20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5:44:58"/>
    <d v="2015-05-31T05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1:16:21"/>
    <d v="2014-06-30T21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3:53:54"/>
    <d v="2016-10-05T03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08:38:10"/>
    <d v="2016-01-15T08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09:26:58"/>
    <d v="2014-06-15T23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19:48:16"/>
    <d v="2016-10-19T19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1:19:46"/>
    <d v="2015-09-01T21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7:14:19"/>
    <d v="2014-05-19T14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08:54:20"/>
    <d v="2015-08-28T20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7T22:14:15"/>
    <d v="2014-06-26T22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1:53:24"/>
    <d v="2014-08-08T11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2:50:39"/>
    <d v="2015-06-21T15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7:21:23"/>
    <d v="2014-11-27T08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09:48:49"/>
    <d v="2015-03-01T21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6:09:39"/>
    <d v="2014-09-18T17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1:35:29"/>
    <d v="2015-11-30T15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0:12:47"/>
    <d v="2016-06-05T19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3:53:30"/>
    <d v="2015-01-11T13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7:48:36"/>
    <d v="2015-02-13T07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4:10:48"/>
    <d v="2016-05-10T04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2:21:27"/>
    <d v="2016-03-02T12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7:26:56"/>
    <d v="2014-10-15T07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7:03:20"/>
    <d v="2014-09-30T09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5:59:53"/>
    <d v="2015-06-04T05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5:54:44"/>
    <d v="2016-07-10T15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5:06:28"/>
    <d v="2016-08-12T23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09:33:14"/>
    <d v="2016-05-31T09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6:01:54"/>
    <d v="2014-06-23T11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4:55:49"/>
    <d v="2014-09-12T14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18:09:38"/>
    <d v="2016-07-21T22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0:24:46"/>
    <d v="2014-07-03T20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09:59:06"/>
    <d v="2014-06-25T09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6:49:48"/>
    <d v="2015-04-03T06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0:22:53"/>
    <d v="2014-06-15T09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1:07:47"/>
    <d v="2015-05-30T23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0:42:46"/>
    <d v="2016-06-04T10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6:21:07"/>
    <d v="2015-05-25T20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6:53:39"/>
    <d v="2015-03-31T05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4:18:29"/>
    <d v="2016-01-21T14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3:47:29"/>
    <d v="2015-05-09T13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0:11:15"/>
    <d v="2015-02-27T10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0:31:06"/>
    <d v="2015-06-22T10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6:50:06"/>
    <d v="2015-07-02T16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5:28:04"/>
    <d v="2014-11-05T16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09:07:27"/>
    <d v="2016-02-11T15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1:04:22"/>
    <d v="2014-11-30T12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4:47:40"/>
    <d v="2016-05-04T16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5:41:07"/>
    <d v="2016-02-18T14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0:22:51"/>
    <d v="2016-04-29T14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1:21:34"/>
    <d v="2016-10-19T21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1:06:16"/>
    <d v="2015-08-18T21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1:55:12"/>
    <d v="2015-03-22T20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09:15:59"/>
    <d v="2015-08-17T09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1:04:06"/>
    <d v="2015-01-09T20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09:15:33"/>
    <d v="2015-01-24T05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7:35:08"/>
    <d v="2015-04-18T15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4:38:16"/>
    <d v="2015-05-25T14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09:38:09"/>
    <d v="2015-05-28T09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0:04:53"/>
    <d v="2015-03-23T11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09:35:03"/>
    <d v="2015-11-11T23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5:31:45"/>
    <d v="2014-07-15T15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3:47:48"/>
    <d v="2016-07-17T03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19:09:15"/>
    <d v="2014-08-11T18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5:05:50"/>
    <d v="2015-12-17T15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6T22:09:04"/>
    <d v="2014-09-05T22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0:02:44"/>
    <d v="2014-07-03T10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2:32:32"/>
    <d v="2014-07-04T20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09:45:02"/>
    <d v="2014-08-10T09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2:20:39"/>
    <d v="2016-10-08T02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0:11:36"/>
    <d v="2015-07-05T15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09:57:16"/>
    <d v="2016-02-15T22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0:03:08"/>
    <d v="2016-04-28T20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6:33:28"/>
    <d v="2015-02-10T00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7:51:13"/>
    <d v="2016-04-02T16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2:15:35"/>
    <d v="2016-10-16T14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2:46:40"/>
    <d v="2015-06-02T17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4:08:57"/>
    <d v="2014-07-25T21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3:48:27"/>
    <d v="2016-04-15T13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2:33:18"/>
    <d v="2014-06-11T12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3:25:15"/>
    <d v="2014-12-01T13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4:18:58"/>
    <d v="2014-05-18T22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19:35:53"/>
    <d v="2015-08-25T19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5:36:26"/>
    <d v="2014-05-05T05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4:12:17"/>
    <d v="2015-08-10T16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2:31:29"/>
    <d v="2015-08-02T12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1:00:26"/>
    <d v="2015-04-01T10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3:13:52"/>
    <d v="2016-05-28T17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1:38:02"/>
    <d v="2014-07-30T11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1:00:45"/>
    <d v="2014-07-02T21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7:28:17"/>
    <d v="2015-02-28T21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0:28:10"/>
    <d v="2014-06-12T10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7:21:19"/>
    <d v="2016-04-15T07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5:20:10"/>
    <d v="2015-06-13T15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3:34:12"/>
    <d v="2016-05-17T17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7:48:26"/>
    <d v="2016-11-28T23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7:07:27"/>
    <d v="2016-11-14T19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2:00:55"/>
    <d v="2015-04-09T12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5:37:23"/>
    <d v="2015-04-08T21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1:49:38"/>
    <d v="2014-07-31T18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19:40:21"/>
    <d v="2014-09-26T21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2:39:40"/>
    <d v="2015-02-14T12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0:39:00"/>
    <d v="2016-03-26T09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0T22:16:25"/>
    <d v="2015-07-13T13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4:11:25"/>
    <d v="2014-09-08T14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3:41:37"/>
    <d v="2016-07-24T16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0:22:00"/>
    <d v="2016-03-15T09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6:32:12"/>
    <d v="2016-07-10T16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08:19:29"/>
    <d v="2016-08-02T03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7:54:35"/>
    <d v="2016-05-26T17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5:50:06"/>
    <d v="2015-07-10T20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09:41:59"/>
    <d v="2015-12-23T09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2:10:18"/>
    <d v="2015-06-15T12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09:00:23"/>
    <d v="2016-11-22T10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09:36:32"/>
    <d v="2014-07-06T09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3:43:42"/>
    <d v="2015-07-15T03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5:32:09"/>
    <d v="2014-12-16T15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6:55:54"/>
    <d v="2015-06-07T06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3:28:10"/>
    <d v="2015-08-28T15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7:42:36"/>
    <d v="2017-01-13T17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4:09:25"/>
    <d v="2015-04-20T14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0:20:48"/>
    <d v="2014-08-10T10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5:20:43"/>
    <d v="2016-03-11T15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0:41:23"/>
    <d v="2015-01-10T21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09:13:36"/>
    <d v="2015-01-02T09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0:01:46"/>
    <d v="2015-10-21T20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6:19:28"/>
    <d v="2016-03-04T16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7:13:44"/>
    <d v="2016-07-31T00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4:17:20"/>
    <d v="2014-09-27T14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8T23:13:01"/>
    <d v="2014-06-28T23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4:48:59"/>
    <d v="2015-04-03T14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3:53:39"/>
    <d v="2015-04-25T02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5:38:27"/>
    <d v="2014-07-30T16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3:22:38"/>
    <d v="2015-03-21T12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08:02:53"/>
    <d v="2016-05-31T04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1:01:48"/>
    <d v="2015-05-31T20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6T23:37:01"/>
    <d v="2016-06-14T14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4:41:52"/>
    <d v="2015-03-31T20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1T23:14:17"/>
    <d v="2015-08-20T16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09:33:43"/>
    <d v="2014-07-17T09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09:43:36"/>
    <d v="2015-10-23T20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3:13:02"/>
    <d v="2015-03-12T12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8T22:01:44"/>
    <d v="2015-07-17T14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08:38:37"/>
    <d v="2015-07-05T08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1:20:07"/>
    <d v="2016-01-03T21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3:06:57"/>
    <d v="2016-01-19T15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4:50:44"/>
    <d v="2015-07-19T20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08:01:43"/>
    <d v="2016-08-01T06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18:40:14"/>
    <d v="2015-06-16T18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3:09:54"/>
    <d v="2015-05-07T03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5:16:41"/>
    <d v="2015-03-26T17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5:39:47"/>
    <d v="2014-12-31T06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3:46:11"/>
    <d v="2016-08-31T13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0:46:51"/>
    <d v="2016-05-27T10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3:22:25"/>
    <d v="2014-11-05T14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19:45:35"/>
    <d v="2016-02-19T19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3:56:12"/>
    <d v="2014-12-01T12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3:41:07"/>
    <d v="2015-06-18T03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5:36:48"/>
    <d v="2016-04-21T15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5:14:12"/>
    <d v="2016-08-02T21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1:22:38"/>
    <d v="2015-07-03T11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0:03:29"/>
    <d v="2015-05-22T10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0:25:24"/>
    <d v="2015-07-29T20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09:50:29"/>
    <d v="2016-03-28T08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1:51:27"/>
    <d v="2014-07-20T11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4:50:52"/>
    <d v="2014-05-11T04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18:44:24"/>
    <d v="2014-05-31T18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7:48:54"/>
    <d v="2014-06-02T23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08:02:54"/>
    <d v="2015-10-01T08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2T22:19:02"/>
    <d v="2014-10-03T23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3T22:23:11"/>
    <d v="2015-07-18T22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2:36:29"/>
    <d v="2015-10-18T12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1:24:44"/>
    <d v="2015-06-11T11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19:59:03"/>
    <d v="2014-12-31T19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3:32:59"/>
    <d v="2015-07-17T03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1:34:36"/>
    <d v="2015-03-26T20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3:09:38"/>
    <d v="2014-09-01T13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4:14:18"/>
    <d v="2015-05-09T14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6:17:51"/>
    <d v="2015-03-26T15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0:50:03"/>
    <d v="2015-03-08T09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0:41:30"/>
    <d v="2014-08-01T10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3:20:44"/>
    <d v="2015-05-22T14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4:26:47"/>
    <d v="2014-06-25T14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08:51:50"/>
    <d v="2014-08-12T08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7:09:37"/>
    <d v="2014-11-12T14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8T23:15:56"/>
    <d v="2016-09-12T09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08:11:45"/>
    <d v="2015-11-05T09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4:24:14"/>
    <d v="2015-11-17T15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08:38:18"/>
    <d v="2014-08-29T22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5:43:41"/>
    <d v="2016-03-22T20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2:32:19"/>
    <d v="2016-06-18T12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08:50:05"/>
    <d v="2014-09-08T08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0:23:12"/>
    <d v="2015-03-13T20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1:07:58"/>
    <d v="2014-07-02T21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1:44:10"/>
    <d v="2017-03-29T10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0:29:56"/>
    <d v="2015-08-13T20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09:42:15"/>
    <d v="2015-10-08T09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7:23:42"/>
    <d v="2015-01-23T18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1:19:25"/>
    <d v="2016-09-03T03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7:58:48"/>
    <d v="2016-02-02T07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09:15:52"/>
    <d v="2016-12-08T09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2:39:06"/>
    <d v="2015-06-29T20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3:39:56"/>
    <d v="2015-01-25T13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2:33:40"/>
    <d v="2014-07-30T16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7:26:39"/>
    <d v="2017-02-19T17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6:36:10"/>
    <d v="2016-01-31T16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7:27:49"/>
    <d v="2014-09-02T07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1:59:52"/>
    <d v="2015-03-27T10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5:49:51"/>
    <d v="2016-05-09T15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0T22:28:22"/>
    <d v="2014-12-10T22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3:35:29"/>
    <d v="2015-05-01T15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6:05:58"/>
    <d v="2017-02-26T06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7:07:10"/>
    <d v="2015-01-04T16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1:12:24"/>
    <d v="2015-08-15T11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0:10:44"/>
    <d v="2015-03-22T21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08:39:17"/>
    <d v="2014-08-24T00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08:47:20"/>
    <d v="2014-06-30T23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6:00:12"/>
    <d v="2016-12-05T21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7T23:00:18"/>
    <d v="2015-02-27T23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1:36:18"/>
    <d v="2014-06-16T21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3:58:03"/>
    <d v="2015-01-08T13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4:34:30"/>
    <d v="2015-08-17T09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1:36:01"/>
    <d v="2014-08-12T11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19:13:11"/>
    <d v="2015-06-10T19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2:49:59"/>
    <d v="2015-12-19T12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4:14:02"/>
    <d v="2016-11-14T05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7:16:05"/>
    <d v="2015-08-14T12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3-31T22:30:00"/>
    <d v="2015-04-14T22:04:00"/>
    <x v="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7:58:23"/>
    <d v="2015-06-11T16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5:01:33"/>
    <d v="2015-06-26T06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2:40:06"/>
    <d v="2014-10-26T13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0:14:56"/>
    <d v="2014-07-28T20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1:37:22"/>
    <d v="2014-09-11T01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1:09:57"/>
    <d v="2015-09-07T11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2:29:37"/>
    <d v="2014-11-26T13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3T23:28:50"/>
    <d v="2015-04-24T21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0T22:04:09"/>
    <d v="2015-11-29T23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2:39:16"/>
    <d v="2015-05-10T15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6:38:29"/>
    <d v="2016-06-01T16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4:19:12"/>
    <d v="2016-06-03T04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5:39:21"/>
    <d v="2014-09-11T05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08:57:03"/>
    <d v="2014-08-04T09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09:26:13"/>
    <d v="2016-01-17T17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2:17:40"/>
    <d v="2016-11-13T03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6:00:55"/>
    <d v="2014-10-26T11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1:26:50"/>
    <d v="2015-03-02T16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6:31:11"/>
    <d v="2015-04-09T16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6:02:02"/>
    <d v="2014-06-26T16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3:53:59"/>
    <d v="2014-07-30T13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19:02:28"/>
    <d v="2014-12-26T19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09T23:25:04"/>
    <d v="2014-08-08T23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09:23:47"/>
    <d v="2015-10-15T21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2:51:05"/>
    <d v="2016-09-18T12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1:07:48"/>
    <d v="2016-03-31T23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0:38:27"/>
    <d v="2015-09-05T20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1:02:44"/>
    <d v="2016-03-15T20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6:14:22"/>
    <d v="2016-07-16T17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09:07:19"/>
    <d v="2015-10-01T06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08:45:46"/>
    <d v="2015-10-04T08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0-31T23:18:40"/>
    <d v="2016-12-01T00:18:40"/>
    <x v="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08:09:20"/>
    <d v="2016-07-11T08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4:44:14"/>
    <d v="2015-06-27T14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2:36:19"/>
    <d v="2014-10-06T21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4:49:11"/>
    <d v="2015-01-02T04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7:05:37"/>
    <d v="2014-11-24T18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4:41:54"/>
    <d v="2015-06-16T14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1:41:08"/>
    <d v="2015-11-02T09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08:54:35"/>
    <d v="2015-08-27T08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2:14:28"/>
    <d v="2015-05-15T12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3:00:22"/>
    <d v="2015-02-28T01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0:25:44"/>
    <d v="2016-10-01T20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0:48:43"/>
    <d v="2014-09-07T00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19:53:41"/>
    <d v="2015-02-10T19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09:51:20"/>
    <d v="2016-04-08T11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2:49:02"/>
    <d v="2016-05-03T11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1:58:10"/>
    <d v="2015-10-26T11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18:09:46"/>
    <d v="2016-07-29T16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08:37:44"/>
    <d v="2014-07-14T08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3:22:21"/>
    <d v="2015-11-28T14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5:22:07"/>
    <d v="2016-04-24T17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6:25:54"/>
    <d v="2016-07-08T16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5:48:32"/>
    <d v="2014-08-02T07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1:55:56"/>
    <d v="2014-09-28T11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3:17:36"/>
    <d v="2016-01-03T13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4:23:30"/>
    <d v="2014-05-08T14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7:54:54"/>
    <d v="2015-11-28T07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0:41:57"/>
    <d v="2015-11-17T21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0:19:46"/>
    <d v="2015-04-19T09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3T22:39:40"/>
    <d v="2016-04-13T21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0:04:38"/>
    <d v="2014-07-23T19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3T23:58:27"/>
    <d v="2017-03-05T23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2:34:33"/>
    <d v="2016-05-22T12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3:30:46"/>
    <d v="2016-08-28T20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3:43:31"/>
    <d v="2016-04-17T13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5:52:06"/>
    <d v="2014-07-21T05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18:37:14"/>
    <d v="2015-02-05T18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09:25:10"/>
    <d v="2016-05-08T21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6:07:28"/>
    <d v="2016-06-02T06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3:48:18"/>
    <d v="2016-07-13T13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3:36:01"/>
    <d v="2014-08-01T00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1:55:32"/>
    <d v="2016-07-22T11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08:25:53"/>
    <d v="2015-01-31T08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4:40:57"/>
    <d v="2015-03-29T13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7:22:27"/>
    <d v="2014-07-05T07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1:19:09"/>
    <d v="2016-07-16T21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2:26:20"/>
    <d v="2015-07-07T12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3:52:36"/>
    <d v="2014-05-19T23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6:07:24"/>
    <d v="2014-11-07T17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09:58:40"/>
    <d v="2016-02-20T14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6:09:54"/>
    <d v="2016-05-06T06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5:11:30"/>
    <d v="2014-05-16T15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18:56:53"/>
    <d v="2015-08-28T18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0:59:41"/>
    <d v="2015-11-08T11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09:08:13"/>
    <d v="2016-03-02T09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08:28:02"/>
    <d v="2015-05-31T08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5:34:19"/>
    <d v="2015-12-11T16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3:45:12"/>
    <d v="2015-05-13T13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2:21:30"/>
    <d v="2014-07-19T02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09:24:37"/>
    <d v="2015-02-14T04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6T23:24:24"/>
    <d v="2014-11-20T09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2:23:41"/>
    <d v="2015-04-05T01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6:07:06"/>
    <d v="2015-03-28T15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2:53:18"/>
    <d v="2014-08-31T12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08:29:18"/>
    <d v="2016-05-07T07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6:08:28"/>
    <d v="2017-03-01T12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18:02:41"/>
    <d v="2014-09-26T18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7:05:47"/>
    <d v="2015-02-15T07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0:54:17"/>
    <d v="2014-10-07T20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2:23:05"/>
    <d v="2014-10-20T12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1:33:07"/>
    <d v="2016-02-16T11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1:33:01"/>
    <d v="2014-08-26T09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6:08:27"/>
    <d v="2015-07-22T16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09:49:20"/>
    <d v="2014-09-09T09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1:29:26"/>
    <d v="2014-10-26T11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6:04:38"/>
    <d v="2015-01-28T06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6:04:09"/>
    <d v="2015-05-02T06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0:13:43"/>
    <d v="2015-02-16T00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8T22:54:29"/>
    <d v="2016-03-04T22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1:44:23"/>
    <d v="2015-07-19T11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3:56:40"/>
    <d v="2014-09-17T13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09:07:54"/>
    <d v="2014-09-04T09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4:51:48"/>
    <d v="2016-10-07T14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09:13:16"/>
    <d v="2016-04-15T09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1:34:59"/>
    <d v="2015-03-23T20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4:52:38"/>
    <d v="2014-10-26T14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7:01:07"/>
    <d v="2015-01-31T19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6:59:23"/>
    <d v="2016-03-24T15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09:04:57"/>
    <d v="2015-08-31T09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6T22:42:16"/>
    <d v="2015-07-25T22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08:43:59"/>
    <d v="2015-12-04T09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6:18:01"/>
    <d v="2017-02-22T18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5:31:40"/>
    <d v="2014-06-05T15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7:36:10"/>
    <d v="2015-12-13T17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08:43:19"/>
    <d v="2016-02-03T11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7:02:44"/>
    <d v="2014-12-18T08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2:25:16"/>
    <d v="2015-12-15T13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8-31T23:27:04"/>
    <d v="2016-10-02T02:00:00"/>
    <x v="1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5:44:10"/>
    <d v="2015-04-03T14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4:11:27"/>
    <d v="2014-10-21T14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5:29:24"/>
    <d v="2014-07-01T15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18:41:55"/>
    <d v="2016-05-24T07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2:10:10"/>
    <d v="2014-10-17T12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09:06:07"/>
    <d v="2015-11-30T22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19T22:33:24"/>
    <d v="2015-07-17T20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4:22:34"/>
    <d v="2016-09-06T04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19:01:04"/>
    <d v="2015-01-20T12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5:58:45"/>
    <d v="2014-11-20T15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0T22:16:22"/>
    <d v="2015-04-09T22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1:49:49"/>
    <d v="2014-08-20T21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08:36:50"/>
    <d v="2014-10-22T08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7:32:23"/>
    <d v="2015-01-10T18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5:13:07"/>
    <d v="2016-04-11T04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6:00:15"/>
    <d v="2015-07-14T16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08:16:31"/>
    <d v="2014-10-23T08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2:26:37"/>
    <d v="2014-05-08T23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4:05:16"/>
    <d v="2014-10-13T14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09:33:48"/>
    <d v="2014-11-15T13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3:11:25"/>
    <d v="2016-09-30T21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08:33:51"/>
    <d v="2014-06-19T08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5:23:59"/>
    <d v="2016-07-03T12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6:14:40"/>
    <d v="2015-11-25T16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18:27:24"/>
    <d v="2016-03-31T20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08:22:32"/>
    <d v="2014-09-15T20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09:40:56"/>
    <d v="2014-06-23T09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0:23:43"/>
    <d v="2016-04-20T19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0:44:28"/>
    <d v="2016-07-02T10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09:21:24"/>
    <d v="2014-06-27T09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7:07:06"/>
    <d v="2015-04-29T07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5:50:11"/>
    <d v="2014-08-12T15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7:56:28"/>
    <d v="2016-05-18T17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19:49:10"/>
    <d v="2015-09-27T19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6:07:35"/>
    <d v="2017-01-13T16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08:52:36"/>
    <d v="2015-02-28T05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09:00:20"/>
    <d v="2015-02-28T20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2:18:51"/>
    <d v="2016-12-26T12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1:35:11"/>
    <d v="2014-08-21T11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1:17:06"/>
    <d v="2015-05-08T21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6:16:15"/>
    <d v="2015-11-05T07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18:06:09"/>
    <d v="2014-06-30T10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2:05:49"/>
    <d v="2014-10-21T12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0:03:14"/>
    <d v="2016-12-21T10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1:54:02"/>
    <d v="2017-01-27T11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5:32:01"/>
    <d v="2016-06-19T15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09:45:16"/>
    <d v="2016-06-14T11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6:57:05"/>
    <d v="2015-03-08T05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1:32:33"/>
    <d v="2015-11-14T16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1:16:56"/>
    <d v="2016-01-14T11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3:28:26"/>
    <d v="2016-10-09T03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7:29:35"/>
    <d v="2015-03-23T20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5:34:59"/>
    <d v="2015-11-20T21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0:49:46"/>
    <d v="2016-07-17T10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7:42:04"/>
    <d v="2015-01-16T03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0:34:48"/>
    <d v="2015-05-31T10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09:08:57"/>
    <d v="2015-08-07T08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5:09:11"/>
    <d v="2015-01-16T05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1:40:47"/>
    <d v="2015-04-04T20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2:34:53"/>
    <d v="2015-08-22T12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19:05:00"/>
    <d v="2014-10-21T21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7:45:50"/>
    <d v="2016-12-18T17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5:43:39"/>
    <d v="2017-02-28T01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2:47:17"/>
    <d v="2016-01-31T16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0:19:57"/>
    <d v="2016-06-04T10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3:24:33"/>
    <d v="2016-09-02T13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19:59:50"/>
    <d v="2014-10-24T19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4:41:22"/>
    <d v="2017-01-25T14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3:21:13"/>
    <d v="2016-05-15T13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2:59:26"/>
    <d v="2015-08-26T11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6T23:40:34"/>
    <d v="2016-10-26T23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7:15:09"/>
    <d v="2016-12-25T17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18:11:06"/>
    <d v="2015-04-01T18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5:00:01"/>
    <d v="2014-09-24T15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7:45:37"/>
    <d v="2017-03-02T22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5:56:44"/>
    <d v="2015-11-29T06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08:02:31"/>
    <d v="2016-07-21T08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0:15:40"/>
    <d v="2015-02-23T20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5:43:06"/>
    <d v="2016-02-27T17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6:45:23"/>
    <d v="2016-01-07T23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75DF1-6924-2743-95CD-1318C2D7C328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0E263-CB98-7241-92A2-0765B2CCC4DE}" name="PivotTable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E82B5-2794-7442-A4E1-E4BA3E3B7333}" name="PivotTable1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3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axis="axisRow"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77" zoomScaleNormal="77" workbookViewId="0">
      <selection activeCell="M122" sqref="M1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3.6640625" bestFit="1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3.83203125" customWidth="1"/>
    <col min="17" max="17" width="11" bestFit="1" customWidth="1"/>
    <col min="18" max="18" width="14.5" bestFit="1" customWidth="1"/>
    <col min="19" max="19" width="18.33203125" bestFit="1" customWidth="1"/>
    <col min="21" max="21" width="20.8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8380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8265</v>
      </c>
      <c r="O2" s="10">
        <f t="shared" ref="O2:O65" si="0">E2/D2*100</f>
        <v>136.85882352941178</v>
      </c>
      <c r="P2" s="11">
        <f t="shared" ref="P2:P65" si="1">E2/L2</f>
        <v>63.917582417582416</v>
      </c>
      <c r="Q2" t="s">
        <v>8310</v>
      </c>
      <c r="R2" t="s">
        <v>8311</v>
      </c>
      <c r="S2" s="8">
        <f>(J2/86400)+25569+(-7/24)</f>
        <v>42176.715405092596</v>
      </c>
      <c r="T2" s="8">
        <f>(I2/86400)+25569+(-7/24)</f>
        <v>42207.833333333336</v>
      </c>
      <c r="U2" s="9" t="str">
        <f>TEXT(S2,"mmm")</f>
        <v>Jun</v>
      </c>
      <c r="V2">
        <f>YEAR(S2)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si="0"/>
        <v>142.60827250608273</v>
      </c>
      <c r="P3" s="11">
        <f t="shared" si="1"/>
        <v>185.48101265822785</v>
      </c>
      <c r="Q3" t="s">
        <v>8310</v>
      </c>
      <c r="R3" t="s">
        <v>8311</v>
      </c>
      <c r="S3" s="8">
        <f t="shared" ref="S3:S66" si="2">(J3/86400)+25569+(-7/24)</f>
        <v>42766.308831018519</v>
      </c>
      <c r="T3" s="8">
        <f t="shared" ref="T3:T66" si="3">(I3/86400)+25569+(-7/24)</f>
        <v>42796.308831018519</v>
      </c>
      <c r="U3" s="9" t="str">
        <f t="shared" ref="U3:U66" si="4">TEXT(S3,"mmm")</f>
        <v>Jan</v>
      </c>
      <c r="V3">
        <f t="shared" ref="V3:V66" si="5">YEAR(S3)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11">
        <f t="shared" si="1"/>
        <v>15</v>
      </c>
      <c r="Q4" t="s">
        <v>8310</v>
      </c>
      <c r="R4" t="s">
        <v>8311</v>
      </c>
      <c r="S4" s="8">
        <f t="shared" si="2"/>
        <v>42405.410682870373</v>
      </c>
      <c r="T4" s="8">
        <f t="shared" si="3"/>
        <v>42415.410682870373</v>
      </c>
      <c r="U4" s="9" t="str">
        <f t="shared" si="4"/>
        <v>Feb</v>
      </c>
      <c r="V4">
        <f t="shared" si="5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11">
        <f t="shared" si="1"/>
        <v>69.266666666666666</v>
      </c>
      <c r="Q5" t="s">
        <v>8310</v>
      </c>
      <c r="R5" t="s">
        <v>8311</v>
      </c>
      <c r="S5" s="8">
        <f t="shared" si="2"/>
        <v>41828.223460648151</v>
      </c>
      <c r="T5" s="8">
        <f t="shared" si="3"/>
        <v>41858.223460648151</v>
      </c>
      <c r="U5" s="9" t="str">
        <f t="shared" si="4"/>
        <v>Jul</v>
      </c>
      <c r="V5">
        <f t="shared" si="5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11">
        <f t="shared" si="1"/>
        <v>190.55028169014085</v>
      </c>
      <c r="Q6" t="s">
        <v>8310</v>
      </c>
      <c r="R6" t="s">
        <v>8311</v>
      </c>
      <c r="S6" s="8">
        <f t="shared" si="2"/>
        <v>42327.542581018519</v>
      </c>
      <c r="T6" s="8">
        <f t="shared" si="3"/>
        <v>42357.542581018519</v>
      </c>
      <c r="U6" s="9" t="str">
        <f t="shared" si="4"/>
        <v>Nov</v>
      </c>
      <c r="V6">
        <f t="shared" si="5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11">
        <f t="shared" si="1"/>
        <v>93.40425531914893</v>
      </c>
      <c r="Q7" t="s">
        <v>8310</v>
      </c>
      <c r="R7" t="s">
        <v>8311</v>
      </c>
      <c r="S7" s="8">
        <f t="shared" si="2"/>
        <v>42563.641284722224</v>
      </c>
      <c r="T7" s="8">
        <f t="shared" si="3"/>
        <v>42579.940972222226</v>
      </c>
      <c r="U7" s="9" t="str">
        <f t="shared" si="4"/>
        <v>Jul</v>
      </c>
      <c r="V7">
        <f t="shared" si="5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11">
        <f t="shared" si="1"/>
        <v>146.87931034482759</v>
      </c>
      <c r="Q8" t="s">
        <v>8310</v>
      </c>
      <c r="R8" t="s">
        <v>8311</v>
      </c>
      <c r="S8" s="8">
        <f t="shared" si="2"/>
        <v>41793.780671296299</v>
      </c>
      <c r="T8" s="8">
        <f t="shared" si="3"/>
        <v>41803.780671296299</v>
      </c>
      <c r="U8" s="9" t="str">
        <f t="shared" si="4"/>
        <v>Jun</v>
      </c>
      <c r="V8">
        <f t="shared" si="5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11">
        <f t="shared" si="1"/>
        <v>159.82456140350877</v>
      </c>
      <c r="Q9" t="s">
        <v>8310</v>
      </c>
      <c r="R9" t="s">
        <v>8311</v>
      </c>
      <c r="S9" s="8">
        <f t="shared" si="2"/>
        <v>42515.75540509259</v>
      </c>
      <c r="T9" s="8">
        <f t="shared" si="3"/>
        <v>42555.75540509259</v>
      </c>
      <c r="U9" s="9" t="str">
        <f t="shared" si="4"/>
        <v>May</v>
      </c>
      <c r="V9">
        <f t="shared" si="5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11">
        <f t="shared" si="1"/>
        <v>291.79333333333335</v>
      </c>
      <c r="Q10" t="s">
        <v>8310</v>
      </c>
      <c r="R10" t="s">
        <v>8311</v>
      </c>
      <c r="S10" s="8">
        <f t="shared" si="2"/>
        <v>42468.652916666666</v>
      </c>
      <c r="T10" s="8">
        <f t="shared" si="3"/>
        <v>42475.583333333336</v>
      </c>
      <c r="U10" s="9" t="str">
        <f t="shared" si="4"/>
        <v>Apr</v>
      </c>
      <c r="V10">
        <f t="shared" si="5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11">
        <f t="shared" si="1"/>
        <v>31.499500000000001</v>
      </c>
      <c r="Q11" t="s">
        <v>8310</v>
      </c>
      <c r="R11" t="s">
        <v>8311</v>
      </c>
      <c r="S11" s="8">
        <f t="shared" si="2"/>
        <v>42446.811851851853</v>
      </c>
      <c r="T11" s="8">
        <f t="shared" si="3"/>
        <v>42476.811851851853</v>
      </c>
      <c r="U11" s="9" t="str">
        <f t="shared" si="4"/>
        <v>Mar</v>
      </c>
      <c r="V11">
        <f t="shared" si="5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11">
        <f t="shared" si="1"/>
        <v>158.68421052631578</v>
      </c>
      <c r="Q12" t="s">
        <v>8310</v>
      </c>
      <c r="R12" t="s">
        <v>8311</v>
      </c>
      <c r="S12" s="8">
        <f t="shared" si="2"/>
        <v>41779.776377314818</v>
      </c>
      <c r="T12" s="8">
        <f t="shared" si="3"/>
        <v>41814.776377314818</v>
      </c>
      <c r="U12" s="9" t="str">
        <f t="shared" si="4"/>
        <v>May</v>
      </c>
      <c r="V12">
        <f t="shared" si="5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11">
        <f t="shared" si="1"/>
        <v>80.333333333333329</v>
      </c>
      <c r="Q13" t="s">
        <v>8310</v>
      </c>
      <c r="R13" t="s">
        <v>8311</v>
      </c>
      <c r="S13" s="8">
        <f t="shared" si="2"/>
        <v>42572.486828703702</v>
      </c>
      <c r="T13" s="8">
        <f t="shared" si="3"/>
        <v>42603.833333333336</v>
      </c>
      <c r="U13" s="9" t="str">
        <f t="shared" si="4"/>
        <v>Jul</v>
      </c>
      <c r="V13">
        <f t="shared" si="5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11">
        <f t="shared" si="1"/>
        <v>59.961305925030231</v>
      </c>
      <c r="Q14" t="s">
        <v>8310</v>
      </c>
      <c r="R14" t="s">
        <v>8311</v>
      </c>
      <c r="S14" s="8">
        <f t="shared" si="2"/>
        <v>41791.421585648153</v>
      </c>
      <c r="T14" s="8">
        <f t="shared" si="3"/>
        <v>41835.833333333336</v>
      </c>
      <c r="U14" s="9" t="str">
        <f t="shared" si="4"/>
        <v>Jun</v>
      </c>
      <c r="V14">
        <f t="shared" si="5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11">
        <f t="shared" si="1"/>
        <v>109.78431372549019</v>
      </c>
      <c r="Q15" t="s">
        <v>8310</v>
      </c>
      <c r="R15" t="s">
        <v>8311</v>
      </c>
      <c r="S15" s="8">
        <f t="shared" si="2"/>
        <v>42508.385520833333</v>
      </c>
      <c r="T15" s="8">
        <f t="shared" si="3"/>
        <v>42544.560416666667</v>
      </c>
      <c r="U15" s="9" t="str">
        <f t="shared" si="4"/>
        <v>May</v>
      </c>
      <c r="V15">
        <f t="shared" si="5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11">
        <f t="shared" si="1"/>
        <v>147.70731707317074</v>
      </c>
      <c r="Q16" t="s">
        <v>8310</v>
      </c>
      <c r="R16" t="s">
        <v>8311</v>
      </c>
      <c r="S16" s="8">
        <f t="shared" si="2"/>
        <v>41807.734814814816</v>
      </c>
      <c r="T16" s="8">
        <f t="shared" si="3"/>
        <v>41833.290972222225</v>
      </c>
      <c r="U16" s="9" t="str">
        <f t="shared" si="4"/>
        <v>Jun</v>
      </c>
      <c r="V16">
        <f t="shared" si="5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11">
        <f t="shared" si="1"/>
        <v>21.755102040816325</v>
      </c>
      <c r="Q17" t="s">
        <v>8310</v>
      </c>
      <c r="R17" t="s">
        <v>8311</v>
      </c>
      <c r="S17" s="8">
        <f t="shared" si="2"/>
        <v>42256.100208333337</v>
      </c>
      <c r="T17" s="8">
        <f t="shared" si="3"/>
        <v>42274.551388888889</v>
      </c>
      <c r="U17" s="9" t="str">
        <f t="shared" si="4"/>
        <v>Sep</v>
      </c>
      <c r="V17">
        <f t="shared" si="5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11">
        <f t="shared" si="1"/>
        <v>171.84285714285716</v>
      </c>
      <c r="Q18" t="s">
        <v>8310</v>
      </c>
      <c r="R18" t="s">
        <v>8311</v>
      </c>
      <c r="S18" s="8">
        <f t="shared" si="2"/>
        <v>41760.50475694445</v>
      </c>
      <c r="T18" s="8">
        <f t="shared" si="3"/>
        <v>41805.9375</v>
      </c>
      <c r="U18" s="9" t="str">
        <f t="shared" si="4"/>
        <v>May</v>
      </c>
      <c r="V18">
        <f t="shared" si="5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11">
        <f t="shared" si="1"/>
        <v>41.944444444444443</v>
      </c>
      <c r="Q19" t="s">
        <v>8310</v>
      </c>
      <c r="R19" t="s">
        <v>8311</v>
      </c>
      <c r="S19" s="8">
        <f t="shared" si="2"/>
        <v>41917.440069444448</v>
      </c>
      <c r="T19" s="8">
        <f t="shared" si="3"/>
        <v>41947.481736111113</v>
      </c>
      <c r="U19" s="9" t="str">
        <f t="shared" si="4"/>
        <v>Oct</v>
      </c>
      <c r="V19">
        <f t="shared" si="5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11">
        <f t="shared" si="1"/>
        <v>93.264122807017543</v>
      </c>
      <c r="Q20" t="s">
        <v>8310</v>
      </c>
      <c r="R20" t="s">
        <v>8311</v>
      </c>
      <c r="S20" s="8">
        <f t="shared" si="2"/>
        <v>41869.250648148147</v>
      </c>
      <c r="T20" s="8">
        <f t="shared" si="3"/>
        <v>41899.250648148147</v>
      </c>
      <c r="U20" s="9" t="str">
        <f t="shared" si="4"/>
        <v>Aug</v>
      </c>
      <c r="V20">
        <f t="shared" si="5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11">
        <f t="shared" si="1"/>
        <v>56.136363636363633</v>
      </c>
      <c r="Q21" t="s">
        <v>8310</v>
      </c>
      <c r="R21" t="s">
        <v>8311</v>
      </c>
      <c r="S21" s="8">
        <f t="shared" si="2"/>
        <v>42175.524699074078</v>
      </c>
      <c r="T21" s="8">
        <f t="shared" si="3"/>
        <v>42205.524699074078</v>
      </c>
      <c r="U21" s="9" t="str">
        <f t="shared" si="4"/>
        <v>Jun</v>
      </c>
      <c r="V21">
        <f t="shared" si="5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11">
        <f t="shared" si="1"/>
        <v>80.16</v>
      </c>
      <c r="Q22" t="s">
        <v>8310</v>
      </c>
      <c r="R22" t="s">
        <v>8311</v>
      </c>
      <c r="S22" s="8">
        <f t="shared" si="2"/>
        <v>42200.466574074075</v>
      </c>
      <c r="T22" s="8">
        <f t="shared" si="3"/>
        <v>42260.466574074075</v>
      </c>
      <c r="U22" s="9" t="str">
        <f t="shared" si="4"/>
        <v>Jul</v>
      </c>
      <c r="V22">
        <f t="shared" si="5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11">
        <f t="shared" si="1"/>
        <v>199.9009900990099</v>
      </c>
      <c r="Q23" t="s">
        <v>8310</v>
      </c>
      <c r="R23" t="s">
        <v>8311</v>
      </c>
      <c r="S23" s="8">
        <f t="shared" si="2"/>
        <v>41878.335520833338</v>
      </c>
      <c r="T23" s="8">
        <f t="shared" si="3"/>
        <v>41908.335520833338</v>
      </c>
      <c r="U23" s="9" t="str">
        <f t="shared" si="4"/>
        <v>Aug</v>
      </c>
      <c r="V23">
        <f t="shared" si="5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11">
        <f t="shared" si="1"/>
        <v>51.25</v>
      </c>
      <c r="Q24" t="s">
        <v>8310</v>
      </c>
      <c r="R24" t="s">
        <v>8311</v>
      </c>
      <c r="S24" s="8">
        <f t="shared" si="2"/>
        <v>41989.619675925926</v>
      </c>
      <c r="T24" s="8">
        <f t="shared" si="3"/>
        <v>42005.040972222225</v>
      </c>
      <c r="U24" s="9" t="str">
        <f t="shared" si="4"/>
        <v>Dec</v>
      </c>
      <c r="V24">
        <f t="shared" si="5"/>
        <v>2014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11">
        <f t="shared" si="1"/>
        <v>103.04347826086956</v>
      </c>
      <c r="Q25" t="s">
        <v>8310</v>
      </c>
      <c r="R25" t="s">
        <v>8311</v>
      </c>
      <c r="S25" s="8">
        <f t="shared" si="2"/>
        <v>42097.487280092595</v>
      </c>
      <c r="T25" s="8">
        <f t="shared" si="3"/>
        <v>42124.347222222226</v>
      </c>
      <c r="U25" s="9" t="str">
        <f t="shared" si="4"/>
        <v>Apr</v>
      </c>
      <c r="V25">
        <f t="shared" si="5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11">
        <f t="shared" si="1"/>
        <v>66.346149825783982</v>
      </c>
      <c r="Q26" t="s">
        <v>8310</v>
      </c>
      <c r="R26" t="s">
        <v>8311</v>
      </c>
      <c r="S26" s="8">
        <f t="shared" si="2"/>
        <v>42229.528506944444</v>
      </c>
      <c r="T26" s="8">
        <f t="shared" si="3"/>
        <v>42262.527083333334</v>
      </c>
      <c r="U26" s="9" t="str">
        <f t="shared" si="4"/>
        <v>Aug</v>
      </c>
      <c r="V26">
        <f t="shared" si="5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11">
        <f t="shared" si="1"/>
        <v>57.142857142857146</v>
      </c>
      <c r="Q27" t="s">
        <v>8310</v>
      </c>
      <c r="R27" t="s">
        <v>8311</v>
      </c>
      <c r="S27" s="8">
        <f t="shared" si="2"/>
        <v>42317.733344907414</v>
      </c>
      <c r="T27" s="8">
        <f t="shared" si="3"/>
        <v>42377.733344907414</v>
      </c>
      <c r="U27" s="9" t="str">
        <f t="shared" si="4"/>
        <v>Nov</v>
      </c>
      <c r="V27">
        <f t="shared" si="5"/>
        <v>2015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11">
        <f t="shared" si="1"/>
        <v>102.10526315789474</v>
      </c>
      <c r="Q28" t="s">
        <v>8310</v>
      </c>
      <c r="R28" t="s">
        <v>8311</v>
      </c>
      <c r="S28" s="8">
        <f t="shared" si="2"/>
        <v>41828.22388888889</v>
      </c>
      <c r="T28" s="8">
        <f t="shared" si="3"/>
        <v>41868.22388888889</v>
      </c>
      <c r="U28" s="9" t="str">
        <f t="shared" si="4"/>
        <v>Jul</v>
      </c>
      <c r="V28">
        <f t="shared" si="5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11">
        <f t="shared" si="1"/>
        <v>148.96666666666667</v>
      </c>
      <c r="Q29" t="s">
        <v>8310</v>
      </c>
      <c r="R29" t="s">
        <v>8311</v>
      </c>
      <c r="S29" s="8">
        <f t="shared" si="2"/>
        <v>41928.873067129629</v>
      </c>
      <c r="T29" s="8">
        <f t="shared" si="3"/>
        <v>41958.9147337963</v>
      </c>
      <c r="U29" s="9" t="str">
        <f t="shared" si="4"/>
        <v>Oct</v>
      </c>
      <c r="V29">
        <f t="shared" si="5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11">
        <f t="shared" si="1"/>
        <v>169.6056338028169</v>
      </c>
      <c r="Q30" t="s">
        <v>8310</v>
      </c>
      <c r="R30" t="s">
        <v>8311</v>
      </c>
      <c r="S30" s="8">
        <f t="shared" si="2"/>
        <v>42324.672268518516</v>
      </c>
      <c r="T30" s="8">
        <f t="shared" si="3"/>
        <v>42354.672268518516</v>
      </c>
      <c r="U30" s="9" t="str">
        <f t="shared" si="4"/>
        <v>Nov</v>
      </c>
      <c r="V30">
        <f t="shared" si="5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11">
        <f t="shared" si="1"/>
        <v>31.623931623931625</v>
      </c>
      <c r="Q31" t="s">
        <v>8310</v>
      </c>
      <c r="R31" t="s">
        <v>8311</v>
      </c>
      <c r="S31" s="8">
        <f t="shared" si="2"/>
        <v>41812.381574074076</v>
      </c>
      <c r="T31" s="8">
        <f t="shared" si="3"/>
        <v>41842.381574074076</v>
      </c>
      <c r="U31" s="9" t="str">
        <f t="shared" si="4"/>
        <v>Jun</v>
      </c>
      <c r="V31">
        <f t="shared" si="5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11">
        <f t="shared" si="1"/>
        <v>76.45264150943396</v>
      </c>
      <c r="Q32" t="s">
        <v>8310</v>
      </c>
      <c r="R32" t="s">
        <v>8311</v>
      </c>
      <c r="S32" s="8">
        <f t="shared" si="2"/>
        <v>41842.001331018524</v>
      </c>
      <c r="T32" s="8">
        <f t="shared" si="3"/>
        <v>41872.001331018524</v>
      </c>
      <c r="U32" s="9" t="str">
        <f t="shared" si="4"/>
        <v>Jul</v>
      </c>
      <c r="V32">
        <f t="shared" si="5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11">
        <f t="shared" si="1"/>
        <v>13</v>
      </c>
      <c r="Q33" t="s">
        <v>8310</v>
      </c>
      <c r="R33" t="s">
        <v>8311</v>
      </c>
      <c r="S33" s="8">
        <f t="shared" si="2"/>
        <v>42376.500393518516</v>
      </c>
      <c r="T33" s="8">
        <f t="shared" si="3"/>
        <v>42394.500393518516</v>
      </c>
      <c r="U33" s="9" t="str">
        <f t="shared" si="4"/>
        <v>Jan</v>
      </c>
      <c r="V33">
        <f t="shared" si="5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11">
        <f t="shared" si="1"/>
        <v>320.44943820224717</v>
      </c>
      <c r="Q34" t="s">
        <v>8310</v>
      </c>
      <c r="R34" t="s">
        <v>8311</v>
      </c>
      <c r="S34" s="8">
        <f t="shared" si="2"/>
        <v>42461.335844907408</v>
      </c>
      <c r="T34" s="8">
        <f t="shared" si="3"/>
        <v>42502.874305555561</v>
      </c>
      <c r="U34" s="9" t="str">
        <f t="shared" si="4"/>
        <v>Apr</v>
      </c>
      <c r="V34">
        <f t="shared" si="5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11">
        <f t="shared" si="1"/>
        <v>83.75</v>
      </c>
      <c r="Q35" t="s">
        <v>8310</v>
      </c>
      <c r="R35" t="s">
        <v>8311</v>
      </c>
      <c r="S35" s="8">
        <f t="shared" si="2"/>
        <v>42286.36922453704</v>
      </c>
      <c r="T35" s="8">
        <f t="shared" si="3"/>
        <v>42316.410891203705</v>
      </c>
      <c r="U35" s="9" t="str">
        <f t="shared" si="4"/>
        <v>Oct</v>
      </c>
      <c r="V35">
        <f t="shared" si="5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11">
        <f t="shared" si="1"/>
        <v>49.882352941176471</v>
      </c>
      <c r="Q36" t="s">
        <v>8310</v>
      </c>
      <c r="R36" t="s">
        <v>8311</v>
      </c>
      <c r="S36" s="8">
        <f t="shared" si="2"/>
        <v>41841.030104166668</v>
      </c>
      <c r="T36" s="8">
        <f t="shared" si="3"/>
        <v>41856.030104166668</v>
      </c>
      <c r="U36" s="9" t="str">
        <f t="shared" si="4"/>
        <v>Jul</v>
      </c>
      <c r="V36">
        <f t="shared" si="5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11">
        <f t="shared" si="1"/>
        <v>59.464285714285715</v>
      </c>
      <c r="Q37" t="s">
        <v>8310</v>
      </c>
      <c r="R37" t="s">
        <v>8311</v>
      </c>
      <c r="S37" s="8">
        <f t="shared" si="2"/>
        <v>42098.000162037039</v>
      </c>
      <c r="T37" s="8">
        <f t="shared" si="3"/>
        <v>42121.708333333336</v>
      </c>
      <c r="U37" s="9" t="str">
        <f t="shared" si="4"/>
        <v>Apr</v>
      </c>
      <c r="V37">
        <f t="shared" si="5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11">
        <f t="shared" si="1"/>
        <v>193.84090909090909</v>
      </c>
      <c r="Q38" t="s">
        <v>8310</v>
      </c>
      <c r="R38" t="s">
        <v>8311</v>
      </c>
      <c r="S38" s="8">
        <f t="shared" si="2"/>
        <v>42068.015335648153</v>
      </c>
      <c r="T38" s="8">
        <f t="shared" si="3"/>
        <v>42097.973668981482</v>
      </c>
      <c r="U38" s="9" t="str">
        <f t="shared" si="4"/>
        <v>Mar</v>
      </c>
      <c r="V38">
        <f t="shared" si="5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11">
        <f t="shared" si="1"/>
        <v>159.51383399209487</v>
      </c>
      <c r="Q39" t="s">
        <v>8310</v>
      </c>
      <c r="R39" t="s">
        <v>8311</v>
      </c>
      <c r="S39" s="8">
        <f t="shared" si="2"/>
        <v>42032.401377314818</v>
      </c>
      <c r="T39" s="8">
        <f t="shared" si="3"/>
        <v>42062.401377314818</v>
      </c>
      <c r="U39" s="9" t="str">
        <f t="shared" si="4"/>
        <v>Jan</v>
      </c>
      <c r="V39">
        <f t="shared" si="5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11">
        <f t="shared" si="1"/>
        <v>41.68181818181818</v>
      </c>
      <c r="Q40" t="s">
        <v>8310</v>
      </c>
      <c r="R40" t="s">
        <v>8311</v>
      </c>
      <c r="S40" s="8">
        <f t="shared" si="2"/>
        <v>41374.765555555561</v>
      </c>
      <c r="T40" s="8">
        <f t="shared" si="3"/>
        <v>41404.765555555561</v>
      </c>
      <c r="U40" s="9" t="str">
        <f t="shared" si="4"/>
        <v>Apr</v>
      </c>
      <c r="V40">
        <f t="shared" si="5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11">
        <f t="shared" si="1"/>
        <v>150.89861751152074</v>
      </c>
      <c r="Q41" t="s">
        <v>8310</v>
      </c>
      <c r="R41" t="s">
        <v>8311</v>
      </c>
      <c r="S41" s="8">
        <f t="shared" si="2"/>
        <v>41753.755416666667</v>
      </c>
      <c r="T41" s="8">
        <f t="shared" si="3"/>
        <v>41784.665972222225</v>
      </c>
      <c r="U41" s="9" t="str">
        <f t="shared" si="4"/>
        <v>Apr</v>
      </c>
      <c r="V41">
        <f t="shared" si="5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11">
        <f t="shared" si="1"/>
        <v>126.6875</v>
      </c>
      <c r="Q42" t="s">
        <v>8310</v>
      </c>
      <c r="R42" t="s">
        <v>8311</v>
      </c>
      <c r="S42" s="8">
        <f t="shared" si="2"/>
        <v>41788.922314814816</v>
      </c>
      <c r="T42" s="8">
        <f t="shared" si="3"/>
        <v>41808.875</v>
      </c>
      <c r="U42" s="9" t="str">
        <f t="shared" si="4"/>
        <v>May</v>
      </c>
      <c r="V42">
        <f t="shared" si="5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11">
        <f t="shared" si="1"/>
        <v>105.26315789473684</v>
      </c>
      <c r="Q43" t="s">
        <v>8310</v>
      </c>
      <c r="R43" t="s">
        <v>8311</v>
      </c>
      <c r="S43" s="8">
        <f t="shared" si="2"/>
        <v>41887.277245370373</v>
      </c>
      <c r="T43" s="8">
        <f t="shared" si="3"/>
        <v>41917.277245370373</v>
      </c>
      <c r="U43" s="9" t="str">
        <f t="shared" si="4"/>
        <v>Sep</v>
      </c>
      <c r="V43">
        <f t="shared" si="5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11">
        <f t="shared" si="1"/>
        <v>117.51479289940828</v>
      </c>
      <c r="Q44" t="s">
        <v>8310</v>
      </c>
      <c r="R44" t="s">
        <v>8311</v>
      </c>
      <c r="S44" s="8">
        <f t="shared" si="2"/>
        <v>41971.34752314815</v>
      </c>
      <c r="T44" s="8">
        <f t="shared" si="3"/>
        <v>42001.34752314815</v>
      </c>
      <c r="U44" s="9" t="str">
        <f t="shared" si="4"/>
        <v>Nov</v>
      </c>
      <c r="V44">
        <f t="shared" si="5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11">
        <f t="shared" si="1"/>
        <v>117.36121673003802</v>
      </c>
      <c r="Q45" t="s">
        <v>8310</v>
      </c>
      <c r="R45" t="s">
        <v>8311</v>
      </c>
      <c r="S45" s="8">
        <f t="shared" si="2"/>
        <v>41802.49868055556</v>
      </c>
      <c r="T45" s="8">
        <f t="shared" si="3"/>
        <v>41832.708333333336</v>
      </c>
      <c r="U45" s="9" t="str">
        <f t="shared" si="4"/>
        <v>Jun</v>
      </c>
      <c r="V45">
        <f t="shared" si="5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11">
        <f t="shared" si="1"/>
        <v>133.33333333333334</v>
      </c>
      <c r="Q46" t="s">
        <v>8310</v>
      </c>
      <c r="R46" t="s">
        <v>8311</v>
      </c>
      <c r="S46" s="8">
        <f t="shared" si="2"/>
        <v>41873.807141203702</v>
      </c>
      <c r="T46" s="8">
        <f t="shared" si="3"/>
        <v>41918.807141203702</v>
      </c>
      <c r="U46" s="9" t="str">
        <f t="shared" si="4"/>
        <v>Aug</v>
      </c>
      <c r="V46">
        <f t="shared" si="5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11">
        <f t="shared" si="1"/>
        <v>98.360655737704917</v>
      </c>
      <c r="Q47" t="s">
        <v>8310</v>
      </c>
      <c r="R47" t="s">
        <v>8311</v>
      </c>
      <c r="S47" s="8">
        <f t="shared" si="2"/>
        <v>42457.33225694445</v>
      </c>
      <c r="T47" s="8">
        <f t="shared" si="3"/>
        <v>42487.33225694445</v>
      </c>
      <c r="U47" s="9" t="str">
        <f t="shared" si="4"/>
        <v>Mar</v>
      </c>
      <c r="V47">
        <f t="shared" si="5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11">
        <f t="shared" si="1"/>
        <v>194.44444444444446</v>
      </c>
      <c r="Q48" t="s">
        <v>8310</v>
      </c>
      <c r="R48" t="s">
        <v>8311</v>
      </c>
      <c r="S48" s="8">
        <f t="shared" si="2"/>
        <v>42323.673310185186</v>
      </c>
      <c r="T48" s="8">
        <f t="shared" si="3"/>
        <v>42353.673310185186</v>
      </c>
      <c r="U48" s="9" t="str">
        <f t="shared" si="4"/>
        <v>Nov</v>
      </c>
      <c r="V48">
        <f t="shared" si="5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11">
        <f t="shared" si="1"/>
        <v>76.865000000000009</v>
      </c>
      <c r="Q49" t="s">
        <v>8310</v>
      </c>
      <c r="R49" t="s">
        <v>8311</v>
      </c>
      <c r="S49" s="8">
        <f t="shared" si="2"/>
        <v>41932.527858796297</v>
      </c>
      <c r="T49" s="8">
        <f t="shared" si="3"/>
        <v>41992.569525462961</v>
      </c>
      <c r="U49" s="9" t="str">
        <f t="shared" si="4"/>
        <v>Oct</v>
      </c>
      <c r="V49">
        <f t="shared" si="5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11">
        <f t="shared" si="1"/>
        <v>56.815789473684212</v>
      </c>
      <c r="Q50" t="s">
        <v>8310</v>
      </c>
      <c r="R50" t="s">
        <v>8311</v>
      </c>
      <c r="S50" s="8">
        <f t="shared" si="2"/>
        <v>42033.225231481483</v>
      </c>
      <c r="T50" s="8">
        <f t="shared" si="3"/>
        <v>42064.208333333336</v>
      </c>
      <c r="U50" s="9" t="str">
        <f t="shared" si="4"/>
        <v>Jan</v>
      </c>
      <c r="V50">
        <f t="shared" si="5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11">
        <f t="shared" si="1"/>
        <v>137.93103448275863</v>
      </c>
      <c r="Q51" t="s">
        <v>8310</v>
      </c>
      <c r="R51" t="s">
        <v>8311</v>
      </c>
      <c r="S51" s="8">
        <f t="shared" si="2"/>
        <v>42270.884780092594</v>
      </c>
      <c r="T51" s="8">
        <f t="shared" si="3"/>
        <v>42300.884780092594</v>
      </c>
      <c r="U51" s="9" t="str">
        <f t="shared" si="4"/>
        <v>Sep</v>
      </c>
      <c r="V51">
        <f t="shared" si="5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11">
        <f t="shared" si="1"/>
        <v>27.272727272727273</v>
      </c>
      <c r="Q52" t="s">
        <v>8310</v>
      </c>
      <c r="R52" t="s">
        <v>8311</v>
      </c>
      <c r="S52" s="8">
        <f t="shared" si="2"/>
        <v>41995.461319444446</v>
      </c>
      <c r="T52" s="8">
        <f t="shared" si="3"/>
        <v>42034.416666666664</v>
      </c>
      <c r="U52" s="9" t="str">
        <f t="shared" si="4"/>
        <v>Dec</v>
      </c>
      <c r="V52">
        <f t="shared" si="5"/>
        <v>2014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11">
        <f t="shared" si="1"/>
        <v>118.33613445378151</v>
      </c>
      <c r="Q53" t="s">
        <v>8310</v>
      </c>
      <c r="R53" t="s">
        <v>8311</v>
      </c>
      <c r="S53" s="8">
        <f t="shared" si="2"/>
        <v>42196.637002314812</v>
      </c>
      <c r="T53" s="8">
        <f t="shared" si="3"/>
        <v>42226.637002314812</v>
      </c>
      <c r="U53" s="9" t="str">
        <f t="shared" si="4"/>
        <v>Jul</v>
      </c>
      <c r="V53">
        <f t="shared" si="5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11">
        <f t="shared" si="1"/>
        <v>223.48076923076923</v>
      </c>
      <c r="Q54" t="s">
        <v>8310</v>
      </c>
      <c r="R54" t="s">
        <v>8311</v>
      </c>
      <c r="S54" s="8">
        <f t="shared" si="2"/>
        <v>41807.410254629634</v>
      </c>
      <c r="T54" s="8">
        <f t="shared" si="3"/>
        <v>41837.410254629634</v>
      </c>
      <c r="U54" s="9" t="str">
        <f t="shared" si="4"/>
        <v>Jun</v>
      </c>
      <c r="V54">
        <f t="shared" si="5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11">
        <f t="shared" si="1"/>
        <v>28.111111111111111</v>
      </c>
      <c r="Q55" t="s">
        <v>8310</v>
      </c>
      <c r="R55" t="s">
        <v>8311</v>
      </c>
      <c r="S55" s="8">
        <f t="shared" si="2"/>
        <v>41719.257465277777</v>
      </c>
      <c r="T55" s="8">
        <f t="shared" si="3"/>
        <v>41733.625</v>
      </c>
      <c r="U55" s="9" t="str">
        <f t="shared" si="4"/>
        <v>Mar</v>
      </c>
      <c r="V55">
        <f t="shared" si="5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11">
        <f t="shared" si="1"/>
        <v>194.23076923076923</v>
      </c>
      <c r="Q56" t="s">
        <v>8310</v>
      </c>
      <c r="R56" t="s">
        <v>8311</v>
      </c>
      <c r="S56" s="8">
        <f t="shared" si="2"/>
        <v>42333.421539351853</v>
      </c>
      <c r="T56" s="8">
        <f t="shared" si="3"/>
        <v>42363.421539351853</v>
      </c>
      <c r="U56" s="9" t="str">
        <f t="shared" si="4"/>
        <v>Nov</v>
      </c>
      <c r="V56">
        <f t="shared" si="5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11">
        <f t="shared" si="1"/>
        <v>128.95348837209303</v>
      </c>
      <c r="Q57" t="s">
        <v>8310</v>
      </c>
      <c r="R57" t="s">
        <v>8311</v>
      </c>
      <c r="S57" s="8">
        <f t="shared" si="2"/>
        <v>42496.677268518521</v>
      </c>
      <c r="T57" s="8">
        <f t="shared" si="3"/>
        <v>42517.677268518521</v>
      </c>
      <c r="U57" s="9" t="str">
        <f t="shared" si="4"/>
        <v>May</v>
      </c>
      <c r="V57">
        <f t="shared" si="5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11">
        <f t="shared" si="1"/>
        <v>49.316091954022987</v>
      </c>
      <c r="Q58" t="s">
        <v>8310</v>
      </c>
      <c r="R58" t="s">
        <v>8311</v>
      </c>
      <c r="S58" s="8">
        <f t="shared" si="2"/>
        <v>42149.25722222223</v>
      </c>
      <c r="T58" s="8">
        <f t="shared" si="3"/>
        <v>42163.375000000007</v>
      </c>
      <c r="U58" s="9" t="str">
        <f t="shared" si="4"/>
        <v>May</v>
      </c>
      <c r="V58">
        <f t="shared" si="5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11">
        <f t="shared" si="1"/>
        <v>221.52173913043478</v>
      </c>
      <c r="Q59" t="s">
        <v>8310</v>
      </c>
      <c r="R59" t="s">
        <v>8311</v>
      </c>
      <c r="S59" s="8">
        <f t="shared" si="2"/>
        <v>42089.541226851856</v>
      </c>
      <c r="T59" s="8">
        <f t="shared" si="3"/>
        <v>42119.541226851856</v>
      </c>
      <c r="U59" s="9" t="str">
        <f t="shared" si="4"/>
        <v>Mar</v>
      </c>
      <c r="V59">
        <f t="shared" si="5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11">
        <f t="shared" si="1"/>
        <v>137.21333333333334</v>
      </c>
      <c r="Q60" t="s">
        <v>8310</v>
      </c>
      <c r="R60" t="s">
        <v>8311</v>
      </c>
      <c r="S60" s="8">
        <f t="shared" si="2"/>
        <v>41932.453379629631</v>
      </c>
      <c r="T60" s="8">
        <f t="shared" si="3"/>
        <v>41962.495046296295</v>
      </c>
      <c r="U60" s="9" t="str">
        <f t="shared" si="4"/>
        <v>Oct</v>
      </c>
      <c r="V60">
        <f t="shared" si="5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11">
        <f t="shared" si="1"/>
        <v>606.82242424242418</v>
      </c>
      <c r="Q61" t="s">
        <v>8310</v>
      </c>
      <c r="R61" t="s">
        <v>8311</v>
      </c>
      <c r="S61" s="8">
        <f t="shared" si="2"/>
        <v>42229.944166666668</v>
      </c>
      <c r="T61" s="8">
        <f t="shared" si="3"/>
        <v>42261.583333333336</v>
      </c>
      <c r="U61" s="9" t="str">
        <f t="shared" si="4"/>
        <v>Aug</v>
      </c>
      <c r="V61">
        <f t="shared" si="5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11">
        <f t="shared" si="1"/>
        <v>43.040092592592593</v>
      </c>
      <c r="Q62" t="s">
        <v>8310</v>
      </c>
      <c r="R62" t="s">
        <v>8312</v>
      </c>
      <c r="S62" s="8">
        <f t="shared" si="2"/>
        <v>41701.61015046297</v>
      </c>
      <c r="T62" s="8">
        <f t="shared" si="3"/>
        <v>41720.708333333336</v>
      </c>
      <c r="U62" s="9" t="str">
        <f t="shared" si="4"/>
        <v>Mar</v>
      </c>
      <c r="V62">
        <f t="shared" si="5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11">
        <f t="shared" si="1"/>
        <v>322.39130434782606</v>
      </c>
      <c r="Q63" t="s">
        <v>8310</v>
      </c>
      <c r="R63" t="s">
        <v>8312</v>
      </c>
      <c r="S63" s="8">
        <f t="shared" si="2"/>
        <v>41409.522650462961</v>
      </c>
      <c r="T63" s="8">
        <f t="shared" si="3"/>
        <v>41431.522650462961</v>
      </c>
      <c r="U63" s="9" t="str">
        <f t="shared" si="4"/>
        <v>May</v>
      </c>
      <c r="V63">
        <f t="shared" si="5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11">
        <f t="shared" si="1"/>
        <v>96.708333333333329</v>
      </c>
      <c r="Q64" t="s">
        <v>8310</v>
      </c>
      <c r="R64" t="s">
        <v>8312</v>
      </c>
      <c r="S64" s="8">
        <f t="shared" si="2"/>
        <v>41311.507847222223</v>
      </c>
      <c r="T64" s="8">
        <f t="shared" si="3"/>
        <v>41336.507847222223</v>
      </c>
      <c r="U64" s="9" t="str">
        <f t="shared" si="4"/>
        <v>Feb</v>
      </c>
      <c r="V64">
        <f t="shared" si="5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11">
        <f t="shared" si="1"/>
        <v>35.474531249999998</v>
      </c>
      <c r="Q65" t="s">
        <v>8310</v>
      </c>
      <c r="R65" t="s">
        <v>8312</v>
      </c>
      <c r="S65" s="8">
        <f t="shared" si="2"/>
        <v>41612.620520833334</v>
      </c>
      <c r="T65" s="8">
        <f t="shared" si="3"/>
        <v>41635.915972222225</v>
      </c>
      <c r="U65" s="9" t="str">
        <f t="shared" si="4"/>
        <v>Dec</v>
      </c>
      <c r="V65">
        <f t="shared" si="5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ref="O66:O129" si="6">E66/D66*100</f>
        <v>173.33333333333334</v>
      </c>
      <c r="P66" s="11">
        <f t="shared" ref="P66:P129" si="7">E66/L66</f>
        <v>86.666666666666671</v>
      </c>
      <c r="Q66" t="s">
        <v>8310</v>
      </c>
      <c r="R66" t="s">
        <v>8312</v>
      </c>
      <c r="S66" s="8">
        <f t="shared" si="2"/>
        <v>41432.726631944446</v>
      </c>
      <c r="T66" s="8">
        <f t="shared" si="3"/>
        <v>41462.726631944446</v>
      </c>
      <c r="U66" s="9" t="str">
        <f t="shared" si="4"/>
        <v>Jun</v>
      </c>
      <c r="V66">
        <f t="shared" si="5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si="6"/>
        <v>107.52857142857141</v>
      </c>
      <c r="P67" s="11">
        <f t="shared" si="7"/>
        <v>132.05263157894737</v>
      </c>
      <c r="Q67" t="s">
        <v>8310</v>
      </c>
      <c r="R67" t="s">
        <v>8312</v>
      </c>
      <c r="S67" s="8">
        <f t="shared" ref="S67:S130" si="8">(J67/86400)+25569+(-7/24)</f>
        <v>41835.52956018519</v>
      </c>
      <c r="T67" s="8">
        <f t="shared" ref="T67:T130" si="9">(I67/86400)+25569+(-7/24)</f>
        <v>41861.957638888889</v>
      </c>
      <c r="U67" s="9" t="str">
        <f t="shared" ref="U67:U130" si="10">TEXT(S67,"mmm")</f>
        <v>Jul</v>
      </c>
      <c r="V67">
        <f t="shared" ref="V67:V130" si="11">YEAR(S67)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118.6</v>
      </c>
      <c r="P68" s="11">
        <f t="shared" si="7"/>
        <v>91.230769230769226</v>
      </c>
      <c r="Q68" t="s">
        <v>8310</v>
      </c>
      <c r="R68" t="s">
        <v>8312</v>
      </c>
      <c r="S68" s="8">
        <f t="shared" si="8"/>
        <v>42539.55810185185</v>
      </c>
      <c r="T68" s="8">
        <f t="shared" si="9"/>
        <v>42569.55810185185</v>
      </c>
      <c r="U68" s="9" t="str">
        <f t="shared" si="10"/>
        <v>Jun</v>
      </c>
      <c r="V68">
        <f t="shared" si="11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116.25000000000001</v>
      </c>
      <c r="P69" s="11">
        <f t="shared" si="7"/>
        <v>116.25</v>
      </c>
      <c r="Q69" t="s">
        <v>8310</v>
      </c>
      <c r="R69" t="s">
        <v>8312</v>
      </c>
      <c r="S69" s="8">
        <f t="shared" si="8"/>
        <v>41075.291712962964</v>
      </c>
      <c r="T69" s="8">
        <f t="shared" si="9"/>
        <v>41105.291712962964</v>
      </c>
      <c r="U69" s="9" t="str">
        <f t="shared" si="10"/>
        <v>Jun</v>
      </c>
      <c r="V69">
        <f t="shared" si="11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127.16666666666667</v>
      </c>
      <c r="P70" s="11">
        <f t="shared" si="7"/>
        <v>21.194444444444443</v>
      </c>
      <c r="Q70" t="s">
        <v>8310</v>
      </c>
      <c r="R70" t="s">
        <v>8312</v>
      </c>
      <c r="S70" s="8">
        <f t="shared" si="8"/>
        <v>41663.277673611112</v>
      </c>
      <c r="T70" s="8">
        <f t="shared" si="9"/>
        <v>41693.277673611112</v>
      </c>
      <c r="U70" s="9" t="str">
        <f t="shared" si="10"/>
        <v>Jan</v>
      </c>
      <c r="V70">
        <f t="shared" si="11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110.9423</v>
      </c>
      <c r="P71" s="11">
        <f t="shared" si="7"/>
        <v>62.327134831460668</v>
      </c>
      <c r="Q71" t="s">
        <v>8310</v>
      </c>
      <c r="R71" t="s">
        <v>8312</v>
      </c>
      <c r="S71" s="8">
        <f t="shared" si="8"/>
        <v>40785.89612268519</v>
      </c>
      <c r="T71" s="8">
        <f t="shared" si="9"/>
        <v>40817.999305555561</v>
      </c>
      <c r="U71" s="9" t="str">
        <f t="shared" si="10"/>
        <v>Aug</v>
      </c>
      <c r="V71">
        <f t="shared" si="11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127.2</v>
      </c>
      <c r="P72" s="11">
        <f t="shared" si="7"/>
        <v>37.411764705882355</v>
      </c>
      <c r="Q72" t="s">
        <v>8310</v>
      </c>
      <c r="R72" t="s">
        <v>8312</v>
      </c>
      <c r="S72" s="8">
        <f t="shared" si="8"/>
        <v>40730.604687500003</v>
      </c>
      <c r="T72" s="8">
        <f t="shared" si="9"/>
        <v>40790.604687500003</v>
      </c>
      <c r="U72" s="9" t="str">
        <f t="shared" si="10"/>
        <v>Jul</v>
      </c>
      <c r="V72">
        <f t="shared" si="11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123.94444444444443</v>
      </c>
      <c r="P73" s="11">
        <f t="shared" si="7"/>
        <v>69.71875</v>
      </c>
      <c r="Q73" t="s">
        <v>8310</v>
      </c>
      <c r="R73" t="s">
        <v>8312</v>
      </c>
      <c r="S73" s="8">
        <f t="shared" si="8"/>
        <v>40996.979826388888</v>
      </c>
      <c r="T73" s="8">
        <f t="shared" si="9"/>
        <v>41056.979826388888</v>
      </c>
      <c r="U73" s="9" t="str">
        <f t="shared" si="10"/>
        <v>Mar</v>
      </c>
      <c r="V73">
        <f t="shared" si="11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108.40909090909091</v>
      </c>
      <c r="P74" s="11">
        <f t="shared" si="7"/>
        <v>58.170731707317074</v>
      </c>
      <c r="Q74" t="s">
        <v>8310</v>
      </c>
      <c r="R74" t="s">
        <v>8312</v>
      </c>
      <c r="S74" s="8">
        <f t="shared" si="8"/>
        <v>41207.718530092599</v>
      </c>
      <c r="T74" s="8">
        <f t="shared" si="9"/>
        <v>41227.708333333336</v>
      </c>
      <c r="U74" s="9" t="str">
        <f t="shared" si="10"/>
        <v>Oct</v>
      </c>
      <c r="V74">
        <f t="shared" si="11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100</v>
      </c>
      <c r="P75" s="11">
        <f t="shared" si="7"/>
        <v>50</v>
      </c>
      <c r="Q75" t="s">
        <v>8310</v>
      </c>
      <c r="R75" t="s">
        <v>8312</v>
      </c>
      <c r="S75" s="8">
        <f t="shared" si="8"/>
        <v>40587.465092592596</v>
      </c>
      <c r="T75" s="8">
        <f t="shared" si="9"/>
        <v>40665.874305555561</v>
      </c>
      <c r="U75" s="9" t="str">
        <f t="shared" si="10"/>
        <v>Feb</v>
      </c>
      <c r="V75">
        <f t="shared" si="11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112.93199999999999</v>
      </c>
      <c r="P76" s="11">
        <f t="shared" si="7"/>
        <v>19.471034482758618</v>
      </c>
      <c r="Q76" t="s">
        <v>8310</v>
      </c>
      <c r="R76" t="s">
        <v>8312</v>
      </c>
      <c r="S76" s="8">
        <f t="shared" si="8"/>
        <v>42360.195543981485</v>
      </c>
      <c r="T76" s="8">
        <f t="shared" si="9"/>
        <v>42390.195543981485</v>
      </c>
      <c r="U76" s="9" t="str">
        <f t="shared" si="10"/>
        <v>Dec</v>
      </c>
      <c r="V76">
        <f t="shared" si="11"/>
        <v>2015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115.42857142857143</v>
      </c>
      <c r="P77" s="11">
        <f t="shared" si="7"/>
        <v>85.957446808510639</v>
      </c>
      <c r="Q77" t="s">
        <v>8310</v>
      </c>
      <c r="R77" t="s">
        <v>8312</v>
      </c>
      <c r="S77" s="8">
        <f t="shared" si="8"/>
        <v>41356.917500000003</v>
      </c>
      <c r="T77" s="8">
        <f t="shared" si="9"/>
        <v>41386.917500000003</v>
      </c>
      <c r="U77" s="9" t="str">
        <f t="shared" si="10"/>
        <v>Mar</v>
      </c>
      <c r="V77">
        <f t="shared" si="11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153.33333333333334</v>
      </c>
      <c r="P78" s="11">
        <f t="shared" si="7"/>
        <v>30.666666666666668</v>
      </c>
      <c r="Q78" t="s">
        <v>8310</v>
      </c>
      <c r="R78" t="s">
        <v>8312</v>
      </c>
      <c r="S78" s="8">
        <f t="shared" si="8"/>
        <v>40844.399976851855</v>
      </c>
      <c r="T78" s="8">
        <f t="shared" si="9"/>
        <v>40904.441643518519</v>
      </c>
      <c r="U78" s="9" t="str">
        <f t="shared" si="10"/>
        <v>Oct</v>
      </c>
      <c r="V78">
        <f t="shared" si="11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392.5</v>
      </c>
      <c r="P79" s="11">
        <f t="shared" si="7"/>
        <v>60.384615384615387</v>
      </c>
      <c r="Q79" t="s">
        <v>8310</v>
      </c>
      <c r="R79" t="s">
        <v>8312</v>
      </c>
      <c r="S79" s="8">
        <f t="shared" si="8"/>
        <v>40996.853206018517</v>
      </c>
      <c r="T79" s="8">
        <f t="shared" si="9"/>
        <v>41049.832638888889</v>
      </c>
      <c r="U79" s="9" t="str">
        <f t="shared" si="10"/>
        <v>Mar</v>
      </c>
      <c r="V79">
        <f t="shared" si="11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2702</v>
      </c>
      <c r="P80" s="11">
        <f t="shared" si="7"/>
        <v>38.6</v>
      </c>
      <c r="Q80" t="s">
        <v>8310</v>
      </c>
      <c r="R80" t="s">
        <v>8312</v>
      </c>
      <c r="S80" s="8">
        <f t="shared" si="8"/>
        <v>42604.43890046297</v>
      </c>
      <c r="T80" s="8">
        <f t="shared" si="9"/>
        <v>42614.43890046297</v>
      </c>
      <c r="U80" s="9" t="str">
        <f t="shared" si="10"/>
        <v>Aug</v>
      </c>
      <c r="V80">
        <f t="shared" si="11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127</v>
      </c>
      <c r="P81" s="11">
        <f t="shared" si="7"/>
        <v>40.268292682926827</v>
      </c>
      <c r="Q81" t="s">
        <v>8310</v>
      </c>
      <c r="R81" t="s">
        <v>8312</v>
      </c>
      <c r="S81" s="8">
        <f t="shared" si="8"/>
        <v>41724.484872685185</v>
      </c>
      <c r="T81" s="8">
        <f t="shared" si="9"/>
        <v>41754.484872685185</v>
      </c>
      <c r="U81" s="9" t="str">
        <f t="shared" si="10"/>
        <v>Mar</v>
      </c>
      <c r="V81">
        <f t="shared" si="11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107.25</v>
      </c>
      <c r="P82" s="11">
        <f t="shared" si="7"/>
        <v>273.82978723404256</v>
      </c>
      <c r="Q82" t="s">
        <v>8310</v>
      </c>
      <c r="R82" t="s">
        <v>8312</v>
      </c>
      <c r="S82" s="8">
        <f t="shared" si="8"/>
        <v>41582.792314814818</v>
      </c>
      <c r="T82" s="8">
        <f t="shared" si="9"/>
        <v>41617.792314814818</v>
      </c>
      <c r="U82" s="9" t="str">
        <f t="shared" si="10"/>
        <v>Nov</v>
      </c>
      <c r="V82">
        <f t="shared" si="11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198</v>
      </c>
      <c r="P83" s="11">
        <f t="shared" si="7"/>
        <v>53.035714285714285</v>
      </c>
      <c r="Q83" t="s">
        <v>8310</v>
      </c>
      <c r="R83" t="s">
        <v>8312</v>
      </c>
      <c r="S83" s="8">
        <f t="shared" si="8"/>
        <v>41099.867210648146</v>
      </c>
      <c r="T83" s="8">
        <f t="shared" si="9"/>
        <v>41103.834722222229</v>
      </c>
      <c r="U83" s="9" t="str">
        <f t="shared" si="10"/>
        <v>Jul</v>
      </c>
      <c r="V83">
        <f t="shared" si="11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100.01249999999999</v>
      </c>
      <c r="P84" s="11">
        <f t="shared" si="7"/>
        <v>40.005000000000003</v>
      </c>
      <c r="Q84" t="s">
        <v>8310</v>
      </c>
      <c r="R84" t="s">
        <v>8312</v>
      </c>
      <c r="S84" s="8">
        <f t="shared" si="8"/>
        <v>40795.528483796297</v>
      </c>
      <c r="T84" s="8">
        <f t="shared" si="9"/>
        <v>40825.528483796297</v>
      </c>
      <c r="U84" s="9" t="str">
        <f t="shared" si="10"/>
        <v>Sep</v>
      </c>
      <c r="V84">
        <f t="shared" si="11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102.49999999999999</v>
      </c>
      <c r="P85" s="11">
        <f t="shared" si="7"/>
        <v>15.76923076923077</v>
      </c>
      <c r="Q85" t="s">
        <v>8310</v>
      </c>
      <c r="R85" t="s">
        <v>8312</v>
      </c>
      <c r="S85" s="8">
        <f t="shared" si="8"/>
        <v>42042.323946759258</v>
      </c>
      <c r="T85" s="8">
        <f t="shared" si="9"/>
        <v>42057.187500000007</v>
      </c>
      <c r="U85" s="9" t="str">
        <f t="shared" si="10"/>
        <v>Feb</v>
      </c>
      <c r="V85">
        <f t="shared" si="11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100</v>
      </c>
      <c r="P86" s="11">
        <f t="shared" si="7"/>
        <v>71.428571428571431</v>
      </c>
      <c r="Q86" t="s">
        <v>8310</v>
      </c>
      <c r="R86" t="s">
        <v>8312</v>
      </c>
      <c r="S86" s="8">
        <f t="shared" si="8"/>
        <v>40648.466273148151</v>
      </c>
      <c r="T86" s="8">
        <f t="shared" si="9"/>
        <v>40678.466273148151</v>
      </c>
      <c r="U86" s="9" t="str">
        <f t="shared" si="10"/>
        <v>Apr</v>
      </c>
      <c r="V86">
        <f t="shared" si="11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125.49999999999999</v>
      </c>
      <c r="P87" s="11">
        <f t="shared" si="7"/>
        <v>71.714285714285708</v>
      </c>
      <c r="Q87" t="s">
        <v>8310</v>
      </c>
      <c r="R87" t="s">
        <v>8312</v>
      </c>
      <c r="S87" s="8">
        <f t="shared" si="8"/>
        <v>40778.833761574075</v>
      </c>
      <c r="T87" s="8">
        <f t="shared" si="9"/>
        <v>40808.833761574075</v>
      </c>
      <c r="U87" s="9" t="str">
        <f t="shared" si="10"/>
        <v>Aug</v>
      </c>
      <c r="V87">
        <f t="shared" si="11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106.46666666666667</v>
      </c>
      <c r="P88" s="11">
        <f t="shared" si="7"/>
        <v>375.76470588235293</v>
      </c>
      <c r="Q88" t="s">
        <v>8310</v>
      </c>
      <c r="R88" t="s">
        <v>8312</v>
      </c>
      <c r="S88" s="8">
        <f t="shared" si="8"/>
        <v>42291.264409722229</v>
      </c>
      <c r="T88" s="8">
        <f t="shared" si="9"/>
        <v>42365.306076388886</v>
      </c>
      <c r="U88" s="9" t="str">
        <f t="shared" si="10"/>
        <v>Oct</v>
      </c>
      <c r="V88">
        <f t="shared" si="11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104.60000000000001</v>
      </c>
      <c r="P89" s="11">
        <f t="shared" si="7"/>
        <v>104.6</v>
      </c>
      <c r="Q89" t="s">
        <v>8310</v>
      </c>
      <c r="R89" t="s">
        <v>8312</v>
      </c>
      <c r="S89" s="8">
        <f t="shared" si="8"/>
        <v>40322.247719907413</v>
      </c>
      <c r="T89" s="8">
        <f t="shared" si="9"/>
        <v>40331.77847222222</v>
      </c>
      <c r="U89" s="9" t="str">
        <f t="shared" si="10"/>
        <v>May</v>
      </c>
      <c r="V89">
        <f t="shared" si="11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102.85714285714285</v>
      </c>
      <c r="P90" s="11">
        <f t="shared" si="7"/>
        <v>60</v>
      </c>
      <c r="Q90" t="s">
        <v>8310</v>
      </c>
      <c r="R90" t="s">
        <v>8312</v>
      </c>
      <c r="S90" s="8">
        <f t="shared" si="8"/>
        <v>41786.367256944446</v>
      </c>
      <c r="T90" s="8">
        <f t="shared" si="9"/>
        <v>41812.367256944446</v>
      </c>
      <c r="U90" s="9" t="str">
        <f t="shared" si="10"/>
        <v>May</v>
      </c>
      <c r="V90">
        <f t="shared" si="11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115.06666666666668</v>
      </c>
      <c r="P91" s="11">
        <f t="shared" si="7"/>
        <v>123.28571428571429</v>
      </c>
      <c r="Q91" t="s">
        <v>8310</v>
      </c>
      <c r="R91" t="s">
        <v>8312</v>
      </c>
      <c r="S91" s="8">
        <f t="shared" si="8"/>
        <v>41402.460555555554</v>
      </c>
      <c r="T91" s="8">
        <f t="shared" si="9"/>
        <v>41427.460555555554</v>
      </c>
      <c r="U91" s="9" t="str">
        <f t="shared" si="10"/>
        <v>May</v>
      </c>
      <c r="V91">
        <f t="shared" si="11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100.4</v>
      </c>
      <c r="P92" s="11">
        <f t="shared" si="7"/>
        <v>31.375</v>
      </c>
      <c r="Q92" t="s">
        <v>8310</v>
      </c>
      <c r="R92" t="s">
        <v>8312</v>
      </c>
      <c r="S92" s="8">
        <f t="shared" si="8"/>
        <v>40706.005775462967</v>
      </c>
      <c r="T92" s="8">
        <f t="shared" si="9"/>
        <v>40736.005775462967</v>
      </c>
      <c r="U92" s="9" t="str">
        <f t="shared" si="10"/>
        <v>Jun</v>
      </c>
      <c r="V92">
        <f t="shared" si="11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120</v>
      </c>
      <c r="P93" s="11">
        <f t="shared" si="7"/>
        <v>78.260869565217391</v>
      </c>
      <c r="Q93" t="s">
        <v>8310</v>
      </c>
      <c r="R93" t="s">
        <v>8312</v>
      </c>
      <c r="S93" s="8">
        <f t="shared" si="8"/>
        <v>40619.110694444447</v>
      </c>
      <c r="T93" s="8">
        <f t="shared" si="9"/>
        <v>40680.110694444447</v>
      </c>
      <c r="U93" s="9" t="str">
        <f t="shared" si="10"/>
        <v>Mar</v>
      </c>
      <c r="V93">
        <f t="shared" si="11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105.2</v>
      </c>
      <c r="P94" s="11">
        <f t="shared" si="7"/>
        <v>122.32558139534883</v>
      </c>
      <c r="Q94" t="s">
        <v>8310</v>
      </c>
      <c r="R94" t="s">
        <v>8312</v>
      </c>
      <c r="S94" s="8">
        <f t="shared" si="8"/>
        <v>42720.907210648154</v>
      </c>
      <c r="T94" s="8">
        <f t="shared" si="9"/>
        <v>42767.041666666664</v>
      </c>
      <c r="U94" s="9" t="str">
        <f t="shared" si="10"/>
        <v>Dec</v>
      </c>
      <c r="V94">
        <f t="shared" si="11"/>
        <v>2016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110.60000000000001</v>
      </c>
      <c r="P95" s="11">
        <f t="shared" si="7"/>
        <v>73.733333333333334</v>
      </c>
      <c r="Q95" t="s">
        <v>8310</v>
      </c>
      <c r="R95" t="s">
        <v>8312</v>
      </c>
      <c r="S95" s="8">
        <f t="shared" si="8"/>
        <v>41065.566400462965</v>
      </c>
      <c r="T95" s="8">
        <f t="shared" si="9"/>
        <v>41093.583333333336</v>
      </c>
      <c r="U95" s="9" t="str">
        <f t="shared" si="10"/>
        <v>Jun</v>
      </c>
      <c r="V95">
        <f t="shared" si="11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104</v>
      </c>
      <c r="P96" s="11">
        <f t="shared" si="7"/>
        <v>21.666666666666668</v>
      </c>
      <c r="Q96" t="s">
        <v>8310</v>
      </c>
      <c r="R96" t="s">
        <v>8312</v>
      </c>
      <c r="S96" s="8">
        <f t="shared" si="8"/>
        <v>41716.426180555558</v>
      </c>
      <c r="T96" s="8">
        <f t="shared" si="9"/>
        <v>41736.426180555558</v>
      </c>
      <c r="U96" s="9" t="str">
        <f t="shared" si="10"/>
        <v>Mar</v>
      </c>
      <c r="V96">
        <f t="shared" si="11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131.42857142857142</v>
      </c>
      <c r="P97" s="11">
        <f t="shared" si="7"/>
        <v>21.904761904761905</v>
      </c>
      <c r="Q97" t="s">
        <v>8310</v>
      </c>
      <c r="R97" t="s">
        <v>8312</v>
      </c>
      <c r="S97" s="8">
        <f t="shared" si="8"/>
        <v>40934.713437500002</v>
      </c>
      <c r="T97" s="8">
        <f t="shared" si="9"/>
        <v>40964.713437500002</v>
      </c>
      <c r="U97" s="9" t="str">
        <f t="shared" si="10"/>
        <v>Jan</v>
      </c>
      <c r="V97">
        <f t="shared" si="11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114.66666666666667</v>
      </c>
      <c r="P98" s="11">
        <f t="shared" si="7"/>
        <v>50.588235294117645</v>
      </c>
      <c r="Q98" t="s">
        <v>8310</v>
      </c>
      <c r="R98" t="s">
        <v>8312</v>
      </c>
      <c r="S98" s="8">
        <f t="shared" si="8"/>
        <v>40324.370844907411</v>
      </c>
      <c r="T98" s="8">
        <f t="shared" si="9"/>
        <v>40390.833333333336</v>
      </c>
      <c r="U98" s="9" t="str">
        <f t="shared" si="10"/>
        <v>May</v>
      </c>
      <c r="V98">
        <f t="shared" si="11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106.25</v>
      </c>
      <c r="P99" s="11">
        <f t="shared" si="7"/>
        <v>53.125</v>
      </c>
      <c r="Q99" t="s">
        <v>8310</v>
      </c>
      <c r="R99" t="s">
        <v>8312</v>
      </c>
      <c r="S99" s="8">
        <f t="shared" si="8"/>
        <v>40705.843541666669</v>
      </c>
      <c r="T99" s="8">
        <f t="shared" si="9"/>
        <v>40735.843541666669</v>
      </c>
      <c r="U99" s="9" t="str">
        <f t="shared" si="10"/>
        <v>Jun</v>
      </c>
      <c r="V99">
        <f t="shared" si="11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106.25</v>
      </c>
      <c r="P100" s="11">
        <f t="shared" si="7"/>
        <v>56.666666666666664</v>
      </c>
      <c r="Q100" t="s">
        <v>8310</v>
      </c>
      <c r="R100" t="s">
        <v>8312</v>
      </c>
      <c r="S100" s="8">
        <f t="shared" si="8"/>
        <v>41214.503171296303</v>
      </c>
      <c r="T100" s="8">
        <f t="shared" si="9"/>
        <v>41250.6875</v>
      </c>
      <c r="U100" s="9" t="str">
        <f t="shared" si="10"/>
        <v>Nov</v>
      </c>
      <c r="V100">
        <f t="shared" si="11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106.01933333333334</v>
      </c>
      <c r="P101" s="11">
        <f t="shared" si="7"/>
        <v>40.776666666666664</v>
      </c>
      <c r="Q101" t="s">
        <v>8310</v>
      </c>
      <c r="R101" t="s">
        <v>8312</v>
      </c>
      <c r="S101" s="8">
        <f t="shared" si="8"/>
        <v>41631.61109953704</v>
      </c>
      <c r="T101" s="8">
        <f t="shared" si="9"/>
        <v>41661.61109953704</v>
      </c>
      <c r="U101" s="9" t="str">
        <f t="shared" si="10"/>
        <v>Dec</v>
      </c>
      <c r="V101">
        <f t="shared" si="11"/>
        <v>2013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100</v>
      </c>
      <c r="P102" s="11">
        <f t="shared" si="7"/>
        <v>192.30769230769232</v>
      </c>
      <c r="Q102" t="s">
        <v>8310</v>
      </c>
      <c r="R102" t="s">
        <v>8312</v>
      </c>
      <c r="S102" s="8">
        <f t="shared" si="8"/>
        <v>41197.461643518523</v>
      </c>
      <c r="T102" s="8">
        <f t="shared" si="9"/>
        <v>41217.503310185188</v>
      </c>
      <c r="U102" s="9" t="str">
        <f t="shared" si="10"/>
        <v>Oct</v>
      </c>
      <c r="V102">
        <f t="shared" si="11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100</v>
      </c>
      <c r="P103" s="11">
        <f t="shared" si="7"/>
        <v>100</v>
      </c>
      <c r="Q103" t="s">
        <v>8310</v>
      </c>
      <c r="R103" t="s">
        <v>8312</v>
      </c>
      <c r="S103" s="8">
        <f t="shared" si="8"/>
        <v>41274.485069444447</v>
      </c>
      <c r="T103" s="8">
        <f t="shared" si="9"/>
        <v>41298.485069444447</v>
      </c>
      <c r="U103" s="9" t="str">
        <f t="shared" si="10"/>
        <v>Dec</v>
      </c>
      <c r="V103">
        <f t="shared" si="11"/>
        <v>2012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127.75000000000001</v>
      </c>
      <c r="P104" s="11">
        <f t="shared" si="7"/>
        <v>117.92307692307692</v>
      </c>
      <c r="Q104" t="s">
        <v>8310</v>
      </c>
      <c r="R104" t="s">
        <v>8312</v>
      </c>
      <c r="S104" s="8">
        <f t="shared" si="8"/>
        <v>40504.839502314819</v>
      </c>
      <c r="T104" s="8">
        <f t="shared" si="9"/>
        <v>40534.839502314819</v>
      </c>
      <c r="U104" s="9" t="str">
        <f t="shared" si="10"/>
        <v>Nov</v>
      </c>
      <c r="V104">
        <f t="shared" si="11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105.15384615384616</v>
      </c>
      <c r="P105" s="11">
        <f t="shared" si="7"/>
        <v>27.897959183673468</v>
      </c>
      <c r="Q105" t="s">
        <v>8310</v>
      </c>
      <c r="R105" t="s">
        <v>8312</v>
      </c>
      <c r="S105" s="8">
        <f t="shared" si="8"/>
        <v>41682.514236111114</v>
      </c>
      <c r="T105" s="8">
        <f t="shared" si="9"/>
        <v>41705.514236111114</v>
      </c>
      <c r="U105" s="9" t="str">
        <f t="shared" si="10"/>
        <v>Feb</v>
      </c>
      <c r="V105">
        <f t="shared" si="11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120</v>
      </c>
      <c r="P106" s="11">
        <f t="shared" si="7"/>
        <v>60</v>
      </c>
      <c r="Q106" t="s">
        <v>8310</v>
      </c>
      <c r="R106" t="s">
        <v>8312</v>
      </c>
      <c r="S106" s="8">
        <f t="shared" si="8"/>
        <v>40612.403541666667</v>
      </c>
      <c r="T106" s="8">
        <f t="shared" si="9"/>
        <v>40635.75</v>
      </c>
      <c r="U106" s="9" t="str">
        <f t="shared" si="10"/>
        <v>Mar</v>
      </c>
      <c r="V106">
        <f t="shared" si="11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107.40909090909089</v>
      </c>
      <c r="P107" s="11">
        <f t="shared" si="7"/>
        <v>39.383333333333333</v>
      </c>
      <c r="Q107" t="s">
        <v>8310</v>
      </c>
      <c r="R107" t="s">
        <v>8312</v>
      </c>
      <c r="S107" s="8">
        <f t="shared" si="8"/>
        <v>42485.43310185185</v>
      </c>
      <c r="T107" s="8">
        <f t="shared" si="9"/>
        <v>42503.708333333336</v>
      </c>
      <c r="U107" s="9" t="str">
        <f t="shared" si="10"/>
        <v>Apr</v>
      </c>
      <c r="V107">
        <f t="shared" si="11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100.49999999999999</v>
      </c>
      <c r="P108" s="11">
        <f t="shared" si="7"/>
        <v>186.11111111111111</v>
      </c>
      <c r="Q108" t="s">
        <v>8310</v>
      </c>
      <c r="R108" t="s">
        <v>8312</v>
      </c>
      <c r="S108" s="8">
        <f t="shared" si="8"/>
        <v>40987.484965277778</v>
      </c>
      <c r="T108" s="8">
        <f t="shared" si="9"/>
        <v>41001.484965277778</v>
      </c>
      <c r="U108" s="9" t="str">
        <f t="shared" si="10"/>
        <v>Mar</v>
      </c>
      <c r="V108">
        <f t="shared" si="11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102.46666666666667</v>
      </c>
      <c r="P109" s="11">
        <f t="shared" si="7"/>
        <v>111.37681159420291</v>
      </c>
      <c r="Q109" t="s">
        <v>8310</v>
      </c>
      <c r="R109" t="s">
        <v>8312</v>
      </c>
      <c r="S109" s="8">
        <f t="shared" si="8"/>
        <v>40635.690821759265</v>
      </c>
      <c r="T109" s="8">
        <f t="shared" si="9"/>
        <v>40657.690821759265</v>
      </c>
      <c r="U109" s="9" t="str">
        <f t="shared" si="10"/>
        <v>Apr</v>
      </c>
      <c r="V109">
        <f t="shared" si="11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246.66666666666669</v>
      </c>
      <c r="P110" s="11">
        <f t="shared" si="7"/>
        <v>78.723404255319153</v>
      </c>
      <c r="Q110" t="s">
        <v>8310</v>
      </c>
      <c r="R110" t="s">
        <v>8312</v>
      </c>
      <c r="S110" s="8">
        <f t="shared" si="8"/>
        <v>41365.321412037039</v>
      </c>
      <c r="T110" s="8">
        <f t="shared" si="9"/>
        <v>41425.321412037039</v>
      </c>
      <c r="U110" s="9" t="str">
        <f t="shared" si="10"/>
        <v>Apr</v>
      </c>
      <c r="V110">
        <f t="shared" si="11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219.49999999999997</v>
      </c>
      <c r="P111" s="11">
        <f t="shared" si="7"/>
        <v>46.702127659574465</v>
      </c>
      <c r="Q111" t="s">
        <v>8310</v>
      </c>
      <c r="R111" t="s">
        <v>8312</v>
      </c>
      <c r="S111" s="8">
        <f t="shared" si="8"/>
        <v>40569.734143518523</v>
      </c>
      <c r="T111" s="8">
        <f t="shared" si="9"/>
        <v>40599.734143518523</v>
      </c>
      <c r="U111" s="9" t="str">
        <f t="shared" si="10"/>
        <v>Jan</v>
      </c>
      <c r="V111">
        <f t="shared" si="11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130.76923076923077</v>
      </c>
      <c r="P112" s="11">
        <f t="shared" si="7"/>
        <v>65.384615384615387</v>
      </c>
      <c r="Q112" t="s">
        <v>8310</v>
      </c>
      <c r="R112" t="s">
        <v>8312</v>
      </c>
      <c r="S112" s="8">
        <f t="shared" si="8"/>
        <v>41557.65802083334</v>
      </c>
      <c r="T112" s="8">
        <f t="shared" si="9"/>
        <v>41591.957638888889</v>
      </c>
      <c r="U112" s="9" t="str">
        <f t="shared" si="10"/>
        <v>Oct</v>
      </c>
      <c r="V112">
        <f t="shared" si="11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154.57142857142858</v>
      </c>
      <c r="P113" s="11">
        <f t="shared" si="7"/>
        <v>102.0754716981132</v>
      </c>
      <c r="Q113" t="s">
        <v>8310</v>
      </c>
      <c r="R113" t="s">
        <v>8312</v>
      </c>
      <c r="S113" s="8">
        <f t="shared" si="8"/>
        <v>42125.041516203702</v>
      </c>
      <c r="T113" s="8">
        <f t="shared" si="9"/>
        <v>42155.041516203702</v>
      </c>
      <c r="U113" s="9" t="str">
        <f t="shared" si="10"/>
        <v>May</v>
      </c>
      <c r="V113">
        <f t="shared" si="11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104</v>
      </c>
      <c r="P114" s="11">
        <f t="shared" si="7"/>
        <v>64.197530864197532</v>
      </c>
      <c r="Q114" t="s">
        <v>8310</v>
      </c>
      <c r="R114" t="s">
        <v>8312</v>
      </c>
      <c r="S114" s="8">
        <f t="shared" si="8"/>
        <v>41717.751365740747</v>
      </c>
      <c r="T114" s="8">
        <f t="shared" si="9"/>
        <v>41741.791666666672</v>
      </c>
      <c r="U114" s="9" t="str">
        <f t="shared" si="10"/>
        <v>Mar</v>
      </c>
      <c r="V114">
        <f t="shared" si="11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141</v>
      </c>
      <c r="P115" s="11">
        <f t="shared" si="7"/>
        <v>90.384615384615387</v>
      </c>
      <c r="Q115" t="s">
        <v>8310</v>
      </c>
      <c r="R115" t="s">
        <v>8312</v>
      </c>
      <c r="S115" s="8">
        <f t="shared" si="8"/>
        <v>40753.46675925926</v>
      </c>
      <c r="T115" s="8">
        <f t="shared" si="9"/>
        <v>40761.333333333336</v>
      </c>
      <c r="U115" s="9" t="str">
        <f t="shared" si="10"/>
        <v>Jul</v>
      </c>
      <c r="V115">
        <f t="shared" si="11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103.33333333333334</v>
      </c>
      <c r="P116" s="11">
        <f t="shared" si="7"/>
        <v>88.571428571428569</v>
      </c>
      <c r="Q116" t="s">
        <v>8310</v>
      </c>
      <c r="R116" t="s">
        <v>8312</v>
      </c>
      <c r="S116" s="8">
        <f t="shared" si="8"/>
        <v>40860.982500000006</v>
      </c>
      <c r="T116" s="8">
        <f t="shared" si="9"/>
        <v>40920.982500000006</v>
      </c>
      <c r="U116" s="9" t="str">
        <f t="shared" si="10"/>
        <v>Nov</v>
      </c>
      <c r="V116">
        <f t="shared" si="11"/>
        <v>2011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140.44444444444443</v>
      </c>
      <c r="P117" s="11">
        <f t="shared" si="7"/>
        <v>28.727272727272727</v>
      </c>
      <c r="Q117" t="s">
        <v>8310</v>
      </c>
      <c r="R117" t="s">
        <v>8312</v>
      </c>
      <c r="S117" s="8">
        <f t="shared" si="8"/>
        <v>40918.447268518525</v>
      </c>
      <c r="T117" s="8">
        <f t="shared" si="9"/>
        <v>40943.447268518525</v>
      </c>
      <c r="U117" s="9" t="str">
        <f t="shared" si="10"/>
        <v>Jan</v>
      </c>
      <c r="V117">
        <f t="shared" si="11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113.65714285714286</v>
      </c>
      <c r="P118" s="11">
        <f t="shared" si="7"/>
        <v>69.78947368421052</v>
      </c>
      <c r="Q118" t="s">
        <v>8310</v>
      </c>
      <c r="R118" t="s">
        <v>8312</v>
      </c>
      <c r="S118" s="8">
        <f t="shared" si="8"/>
        <v>40595.205497685187</v>
      </c>
      <c r="T118" s="8">
        <f t="shared" si="9"/>
        <v>40641.163831018523</v>
      </c>
      <c r="U118" s="9" t="str">
        <f t="shared" si="10"/>
        <v>Feb</v>
      </c>
      <c r="V118">
        <f t="shared" si="11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100.49377777777779</v>
      </c>
      <c r="P119" s="11">
        <f t="shared" si="7"/>
        <v>167.48962962962963</v>
      </c>
      <c r="Q119" t="s">
        <v>8310</v>
      </c>
      <c r="R119" t="s">
        <v>8312</v>
      </c>
      <c r="S119" s="8">
        <f t="shared" si="8"/>
        <v>40248.543333333335</v>
      </c>
      <c r="T119" s="8">
        <f t="shared" si="9"/>
        <v>40338.5</v>
      </c>
      <c r="U119" s="9" t="str">
        <f t="shared" si="10"/>
        <v>Mar</v>
      </c>
      <c r="V119">
        <f t="shared" si="11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113.03159999999998</v>
      </c>
      <c r="P120" s="11">
        <f t="shared" si="7"/>
        <v>144.91230769230768</v>
      </c>
      <c r="Q120" t="s">
        <v>8310</v>
      </c>
      <c r="R120" t="s">
        <v>8312</v>
      </c>
      <c r="S120" s="8">
        <f t="shared" si="8"/>
        <v>40722.761990740742</v>
      </c>
      <c r="T120" s="8">
        <f t="shared" si="9"/>
        <v>40752.761990740742</v>
      </c>
      <c r="U120" s="9" t="str">
        <f t="shared" si="10"/>
        <v>Jun</v>
      </c>
      <c r="V120">
        <f t="shared" si="11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104.55692307692308</v>
      </c>
      <c r="P121" s="11">
        <f t="shared" si="7"/>
        <v>91.840540540540545</v>
      </c>
      <c r="Q121" t="s">
        <v>8310</v>
      </c>
      <c r="R121" t="s">
        <v>8312</v>
      </c>
      <c r="S121" s="8">
        <f t="shared" si="8"/>
        <v>40738.777615740742</v>
      </c>
      <c r="T121" s="8">
        <f t="shared" si="9"/>
        <v>40768.666666666672</v>
      </c>
      <c r="U121" s="9" t="str">
        <f t="shared" si="10"/>
        <v>Jul</v>
      </c>
      <c r="V121">
        <f t="shared" si="11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 s="9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1.4285714285714287E-2</v>
      </c>
      <c r="P122" s="11">
        <f t="shared" si="7"/>
        <v>10</v>
      </c>
      <c r="Q122" t="s">
        <v>8310</v>
      </c>
      <c r="R122" t="s">
        <v>8313</v>
      </c>
      <c r="S122" s="8">
        <f t="shared" si="8"/>
        <v>42615.758182870377</v>
      </c>
      <c r="T122" s="8">
        <f t="shared" si="9"/>
        <v>42645.758182870377</v>
      </c>
      <c r="U122" s="9" t="str">
        <f t="shared" si="10"/>
        <v>Sep</v>
      </c>
      <c r="V122">
        <f t="shared" si="11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 s="9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3.3333333333333333E-2</v>
      </c>
      <c r="P123" s="11">
        <f t="shared" si="7"/>
        <v>1</v>
      </c>
      <c r="Q123" t="s">
        <v>8310</v>
      </c>
      <c r="R123" t="s">
        <v>8313</v>
      </c>
      <c r="S123" s="8">
        <f t="shared" si="8"/>
        <v>42096.413310185184</v>
      </c>
      <c r="T123" s="8">
        <f t="shared" si="9"/>
        <v>42112.136111111111</v>
      </c>
      <c r="U123" s="9" t="str">
        <f t="shared" si="10"/>
        <v>Apr</v>
      </c>
      <c r="V123">
        <f t="shared" si="11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 s="9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s="11" t="e">
        <f t="shared" si="7"/>
        <v>#DIV/0!</v>
      </c>
      <c r="Q124" t="s">
        <v>8310</v>
      </c>
      <c r="R124" t="s">
        <v>8313</v>
      </c>
      <c r="S124" s="8">
        <f t="shared" si="8"/>
        <v>42593.140127314815</v>
      </c>
      <c r="T124" s="8">
        <f t="shared" si="9"/>
        <v>42653.140127314815</v>
      </c>
      <c r="U124" s="9" t="str">
        <f t="shared" si="10"/>
        <v>Aug</v>
      </c>
      <c r="V124">
        <f t="shared" si="11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 s="9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0.27454545454545454</v>
      </c>
      <c r="P125" s="11">
        <f t="shared" si="7"/>
        <v>25.166666666666668</v>
      </c>
      <c r="Q125" t="s">
        <v>8310</v>
      </c>
      <c r="R125" t="s">
        <v>8313</v>
      </c>
      <c r="S125" s="8">
        <f t="shared" si="8"/>
        <v>41904.490324074075</v>
      </c>
      <c r="T125" s="8">
        <f t="shared" si="9"/>
        <v>41940.625</v>
      </c>
      <c r="U125" s="9" t="str">
        <f t="shared" si="10"/>
        <v>Sep</v>
      </c>
      <c r="V125">
        <f t="shared" si="11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 s="9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s="11" t="e">
        <f t="shared" si="7"/>
        <v>#DIV/0!</v>
      </c>
      <c r="Q126" t="s">
        <v>8310</v>
      </c>
      <c r="R126" t="s">
        <v>8313</v>
      </c>
      <c r="S126" s="8">
        <f t="shared" si="8"/>
        <v>42114.637060185189</v>
      </c>
      <c r="T126" s="8">
        <f t="shared" si="9"/>
        <v>42139.637060185189</v>
      </c>
      <c r="U126" s="9" t="str">
        <f t="shared" si="10"/>
        <v>Apr</v>
      </c>
      <c r="V126">
        <f t="shared" si="11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 s="9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14.000000000000002</v>
      </c>
      <c r="P127" s="11">
        <f t="shared" si="7"/>
        <v>11.666666666666666</v>
      </c>
      <c r="Q127" t="s">
        <v>8310</v>
      </c>
      <c r="R127" t="s">
        <v>8313</v>
      </c>
      <c r="S127" s="8">
        <f t="shared" si="8"/>
        <v>42709.702314814822</v>
      </c>
      <c r="T127" s="8">
        <f t="shared" si="9"/>
        <v>42769.702314814822</v>
      </c>
      <c r="U127" s="9" t="str">
        <f t="shared" si="10"/>
        <v>Dec</v>
      </c>
      <c r="V127">
        <f t="shared" si="11"/>
        <v>2016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 s="9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</v>
      </c>
      <c r="P128" s="11">
        <f t="shared" si="7"/>
        <v>106.69230769230769</v>
      </c>
      <c r="Q128" t="s">
        <v>8310</v>
      </c>
      <c r="R128" t="s">
        <v>8313</v>
      </c>
      <c r="S128" s="8">
        <f t="shared" si="8"/>
        <v>42135.297881944447</v>
      </c>
      <c r="T128" s="8">
        <f t="shared" si="9"/>
        <v>42165.791666666664</v>
      </c>
      <c r="U128" s="9" t="str">
        <f t="shared" si="10"/>
        <v>May</v>
      </c>
      <c r="V128">
        <f t="shared" si="11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 s="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</v>
      </c>
      <c r="P129" s="11">
        <f t="shared" si="7"/>
        <v>47.5</v>
      </c>
      <c r="Q129" t="s">
        <v>8310</v>
      </c>
      <c r="R129" t="s">
        <v>8313</v>
      </c>
      <c r="S129" s="8">
        <f t="shared" si="8"/>
        <v>42067.332650462966</v>
      </c>
      <c r="T129" s="8">
        <f t="shared" si="9"/>
        <v>42097.290983796302</v>
      </c>
      <c r="U129" s="9" t="str">
        <f t="shared" si="10"/>
        <v>Mar</v>
      </c>
      <c r="V129">
        <f t="shared" si="11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 s="9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ref="O130:O193" si="12">E130/D130*100</f>
        <v>1.867</v>
      </c>
      <c r="P130" s="11">
        <f t="shared" ref="P130:P193" si="13">E130/L130</f>
        <v>311.16666666666669</v>
      </c>
      <c r="Q130" t="s">
        <v>8310</v>
      </c>
      <c r="R130" t="s">
        <v>8313</v>
      </c>
      <c r="S130" s="8">
        <f t="shared" si="8"/>
        <v>42627.936261574076</v>
      </c>
      <c r="T130" s="8">
        <f t="shared" si="9"/>
        <v>42662.936261574076</v>
      </c>
      <c r="U130" s="9" t="str">
        <f t="shared" si="10"/>
        <v>Sep</v>
      </c>
      <c r="V130">
        <f t="shared" si="11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 s="9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si="12"/>
        <v>0</v>
      </c>
      <c r="P131" s="11" t="e">
        <f t="shared" si="13"/>
        <v>#DIV/0!</v>
      </c>
      <c r="Q131" t="s">
        <v>8310</v>
      </c>
      <c r="R131" t="s">
        <v>8313</v>
      </c>
      <c r="S131" s="8">
        <f t="shared" ref="S131:S194" si="14">(J131/86400)+25569+(-7/24)</f>
        <v>41882.645636574074</v>
      </c>
      <c r="T131" s="8">
        <f t="shared" ref="T131:T194" si="15">(I131/86400)+25569+(-7/24)</f>
        <v>41942.645636574074</v>
      </c>
      <c r="U131" s="9" t="str">
        <f t="shared" ref="U131:U194" si="16">TEXT(S131,"mmm")</f>
        <v>Aug</v>
      </c>
      <c r="V131">
        <f t="shared" ref="V131:V194" si="17">YEAR(S131)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 s="9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s="11" t="e">
        <f t="shared" si="13"/>
        <v>#DIV/0!</v>
      </c>
      <c r="Q132" t="s">
        <v>8310</v>
      </c>
      <c r="R132" t="s">
        <v>8313</v>
      </c>
      <c r="S132" s="8">
        <f t="shared" si="14"/>
        <v>41778.623750000006</v>
      </c>
      <c r="T132" s="8">
        <f t="shared" si="15"/>
        <v>41806.552777777782</v>
      </c>
      <c r="U132" s="9" t="str">
        <f t="shared" si="16"/>
        <v>May</v>
      </c>
      <c r="V132">
        <f t="shared" si="17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 s="9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s="11" t="e">
        <f t="shared" si="13"/>
        <v>#DIV/0!</v>
      </c>
      <c r="Q133" t="s">
        <v>8310</v>
      </c>
      <c r="R133" t="s">
        <v>8313</v>
      </c>
      <c r="S133" s="8">
        <f t="shared" si="14"/>
        <v>42541.545844907414</v>
      </c>
      <c r="T133" s="8">
        <f t="shared" si="15"/>
        <v>42556.708333333336</v>
      </c>
      <c r="U133" s="9" t="str">
        <f t="shared" si="16"/>
        <v>Jun</v>
      </c>
      <c r="V133">
        <f t="shared" si="17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 s="9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9.5687499999999996</v>
      </c>
      <c r="P134" s="11">
        <f t="shared" si="13"/>
        <v>94.506172839506178</v>
      </c>
      <c r="Q134" t="s">
        <v>8310</v>
      </c>
      <c r="R134" t="s">
        <v>8313</v>
      </c>
      <c r="S134" s="8">
        <f t="shared" si="14"/>
        <v>41905.520914351851</v>
      </c>
      <c r="T134" s="8">
        <f t="shared" si="15"/>
        <v>41950.562581018523</v>
      </c>
      <c r="U134" s="9" t="str">
        <f t="shared" si="16"/>
        <v>Sep</v>
      </c>
      <c r="V134">
        <f t="shared" si="17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 s="9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s="11" t="e">
        <f t="shared" si="13"/>
        <v>#DIV/0!</v>
      </c>
      <c r="Q135" t="s">
        <v>8310</v>
      </c>
      <c r="R135" t="s">
        <v>8313</v>
      </c>
      <c r="S135" s="8">
        <f t="shared" si="14"/>
        <v>42491.516018518516</v>
      </c>
      <c r="T135" s="8">
        <f t="shared" si="15"/>
        <v>42521.438194444447</v>
      </c>
      <c r="U135" s="9" t="str">
        <f t="shared" si="16"/>
        <v>May</v>
      </c>
      <c r="V135">
        <f t="shared" si="17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 s="9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s="11" t="e">
        <f t="shared" si="13"/>
        <v>#DIV/0!</v>
      </c>
      <c r="Q136" t="s">
        <v>8310</v>
      </c>
      <c r="R136" t="s">
        <v>8313</v>
      </c>
      <c r="S136" s="8">
        <f t="shared" si="14"/>
        <v>42221.618263888893</v>
      </c>
      <c r="T136" s="8">
        <f t="shared" si="15"/>
        <v>42251.416666666664</v>
      </c>
      <c r="U136" s="9" t="str">
        <f t="shared" si="16"/>
        <v>Aug</v>
      </c>
      <c r="V136">
        <f t="shared" si="17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 s="9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13.433333333333334</v>
      </c>
      <c r="P137" s="11">
        <f t="shared" si="13"/>
        <v>80.599999999999994</v>
      </c>
      <c r="Q137" t="s">
        <v>8310</v>
      </c>
      <c r="R137" t="s">
        <v>8313</v>
      </c>
      <c r="S137" s="8">
        <f t="shared" si="14"/>
        <v>41788.090243055558</v>
      </c>
      <c r="T137" s="8">
        <f t="shared" si="15"/>
        <v>41821.5</v>
      </c>
      <c r="U137" s="9" t="str">
        <f t="shared" si="16"/>
        <v>May</v>
      </c>
      <c r="V137">
        <f t="shared" si="17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 s="9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s="11" t="e">
        <f t="shared" si="13"/>
        <v>#DIV/0!</v>
      </c>
      <c r="Q138" t="s">
        <v>8310</v>
      </c>
      <c r="R138" t="s">
        <v>8313</v>
      </c>
      <c r="S138" s="8">
        <f t="shared" si="14"/>
        <v>42096.118449074078</v>
      </c>
      <c r="T138" s="8">
        <f t="shared" si="15"/>
        <v>42140.136111111111</v>
      </c>
      <c r="U138" s="9" t="str">
        <f t="shared" si="16"/>
        <v>Apr</v>
      </c>
      <c r="V138">
        <f t="shared" si="17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 s="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s="11" t="e">
        <f t="shared" si="13"/>
        <v>#DIV/0!</v>
      </c>
      <c r="Q139" t="s">
        <v>8310</v>
      </c>
      <c r="R139" t="s">
        <v>8313</v>
      </c>
      <c r="S139" s="8">
        <f t="shared" si="14"/>
        <v>42239.282326388893</v>
      </c>
      <c r="T139" s="8">
        <f t="shared" si="15"/>
        <v>42289.282326388893</v>
      </c>
      <c r="U139" s="9" t="str">
        <f t="shared" si="16"/>
        <v>Aug</v>
      </c>
      <c r="V139">
        <f t="shared" si="17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 s="9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3.1413333333333333</v>
      </c>
      <c r="P140" s="11">
        <f t="shared" si="13"/>
        <v>81.241379310344826</v>
      </c>
      <c r="Q140" t="s">
        <v>8310</v>
      </c>
      <c r="R140" t="s">
        <v>8313</v>
      </c>
      <c r="S140" s="8">
        <f t="shared" si="14"/>
        <v>42185.965752314813</v>
      </c>
      <c r="T140" s="8">
        <f t="shared" si="15"/>
        <v>42216.915972222225</v>
      </c>
      <c r="U140" s="9" t="str">
        <f t="shared" si="16"/>
        <v>Jun</v>
      </c>
      <c r="V140">
        <f t="shared" si="17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 s="9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100</v>
      </c>
      <c r="P141" s="11">
        <f t="shared" si="13"/>
        <v>500</v>
      </c>
      <c r="Q141" t="s">
        <v>8310</v>
      </c>
      <c r="R141" t="s">
        <v>8313</v>
      </c>
      <c r="S141" s="8">
        <f t="shared" si="14"/>
        <v>42187.629305555558</v>
      </c>
      <c r="T141" s="8">
        <f t="shared" si="15"/>
        <v>42197.629305555558</v>
      </c>
      <c r="U141" s="9" t="str">
        <f t="shared" si="16"/>
        <v>Jul</v>
      </c>
      <c r="V141">
        <f t="shared" si="17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 s="9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s="11" t="e">
        <f t="shared" si="13"/>
        <v>#DIV/0!</v>
      </c>
      <c r="Q142" t="s">
        <v>8310</v>
      </c>
      <c r="R142" t="s">
        <v>8313</v>
      </c>
      <c r="S142" s="8">
        <f t="shared" si="14"/>
        <v>42052.906620370377</v>
      </c>
      <c r="T142" s="8">
        <f t="shared" si="15"/>
        <v>42082.864953703705</v>
      </c>
      <c r="U142" s="9" t="str">
        <f t="shared" si="16"/>
        <v>Feb</v>
      </c>
      <c r="V142">
        <f t="shared" si="17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 s="9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10.775</v>
      </c>
      <c r="P143" s="11">
        <f t="shared" si="13"/>
        <v>46.178571428571431</v>
      </c>
      <c r="Q143" t="s">
        <v>8310</v>
      </c>
      <c r="R143" t="s">
        <v>8313</v>
      </c>
      <c r="S143" s="8">
        <f t="shared" si="14"/>
        <v>42109.861377314817</v>
      </c>
      <c r="T143" s="8">
        <f t="shared" si="15"/>
        <v>42154.861377314817</v>
      </c>
      <c r="U143" s="9" t="str">
        <f t="shared" si="16"/>
        <v>Apr</v>
      </c>
      <c r="V143">
        <f t="shared" si="17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 s="9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0.33333333333333337</v>
      </c>
      <c r="P144" s="11">
        <f t="shared" si="13"/>
        <v>10</v>
      </c>
      <c r="Q144" t="s">
        <v>8310</v>
      </c>
      <c r="R144" t="s">
        <v>8313</v>
      </c>
      <c r="S144" s="8">
        <f t="shared" si="14"/>
        <v>41938.601597222223</v>
      </c>
      <c r="T144" s="8">
        <f t="shared" si="15"/>
        <v>41959.643263888887</v>
      </c>
      <c r="U144" s="9" t="str">
        <f t="shared" si="16"/>
        <v>Oct</v>
      </c>
      <c r="V144">
        <f t="shared" si="17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 s="9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s="11" t="e">
        <f t="shared" si="13"/>
        <v>#DIV/0!</v>
      </c>
      <c r="Q145" t="s">
        <v>8310</v>
      </c>
      <c r="R145" t="s">
        <v>8313</v>
      </c>
      <c r="S145" s="8">
        <f t="shared" si="14"/>
        <v>42558.772476851853</v>
      </c>
      <c r="T145" s="8">
        <f t="shared" si="15"/>
        <v>42615.954861111117</v>
      </c>
      <c r="U145" s="9" t="str">
        <f t="shared" si="16"/>
        <v>Jul</v>
      </c>
      <c r="V145">
        <f t="shared" si="17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 s="9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27.6</v>
      </c>
      <c r="P146" s="11">
        <f t="shared" si="13"/>
        <v>55.945945945945944</v>
      </c>
      <c r="Q146" t="s">
        <v>8310</v>
      </c>
      <c r="R146" t="s">
        <v>8313</v>
      </c>
      <c r="S146" s="8">
        <f t="shared" si="14"/>
        <v>42047.470740740748</v>
      </c>
      <c r="T146" s="8">
        <f t="shared" si="15"/>
        <v>42107.429074074076</v>
      </c>
      <c r="U146" s="9" t="str">
        <f t="shared" si="16"/>
        <v>Feb</v>
      </c>
      <c r="V146">
        <f t="shared" si="17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 s="9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7.5111111111111111</v>
      </c>
      <c r="P147" s="11">
        <f t="shared" si="13"/>
        <v>37.555555555555557</v>
      </c>
      <c r="Q147" t="s">
        <v>8310</v>
      </c>
      <c r="R147" t="s">
        <v>8313</v>
      </c>
      <c r="S147" s="8">
        <f t="shared" si="14"/>
        <v>42200.250601851854</v>
      </c>
      <c r="T147" s="8">
        <f t="shared" si="15"/>
        <v>42227.250601851854</v>
      </c>
      <c r="U147" s="9" t="str">
        <f t="shared" si="16"/>
        <v>Jul</v>
      </c>
      <c r="V147">
        <f t="shared" si="17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 s="9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0.57499999999999996</v>
      </c>
      <c r="P148" s="11">
        <f t="shared" si="13"/>
        <v>38.333333333333336</v>
      </c>
      <c r="Q148" t="s">
        <v>8310</v>
      </c>
      <c r="R148" t="s">
        <v>8313</v>
      </c>
      <c r="S148" s="8">
        <f t="shared" si="14"/>
        <v>42692.72451388889</v>
      </c>
      <c r="T148" s="8">
        <f t="shared" si="15"/>
        <v>42752.72451388889</v>
      </c>
      <c r="U148" s="9" t="str">
        <f t="shared" si="16"/>
        <v>Nov</v>
      </c>
      <c r="V148">
        <f t="shared" si="17"/>
        <v>2016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 s="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s="11" t="e">
        <f t="shared" si="13"/>
        <v>#DIV/0!</v>
      </c>
      <c r="Q149" t="s">
        <v>8310</v>
      </c>
      <c r="R149" t="s">
        <v>8313</v>
      </c>
      <c r="S149" s="8">
        <f t="shared" si="14"/>
        <v>41969.476157407415</v>
      </c>
      <c r="T149" s="8">
        <f t="shared" si="15"/>
        <v>42012.470833333333</v>
      </c>
      <c r="U149" s="9" t="str">
        <f t="shared" si="16"/>
        <v>Nov</v>
      </c>
      <c r="V149">
        <f t="shared" si="17"/>
        <v>2014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 s="9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0.08</v>
      </c>
      <c r="P150" s="11">
        <f t="shared" si="13"/>
        <v>20</v>
      </c>
      <c r="Q150" t="s">
        <v>8310</v>
      </c>
      <c r="R150" t="s">
        <v>8313</v>
      </c>
      <c r="S150" s="8">
        <f t="shared" si="14"/>
        <v>42396.99</v>
      </c>
      <c r="T150" s="8">
        <f t="shared" si="15"/>
        <v>42426.99</v>
      </c>
      <c r="U150" s="9" t="str">
        <f t="shared" si="16"/>
        <v>Jan</v>
      </c>
      <c r="V150">
        <f t="shared" si="17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 s="9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0.91999999999999993</v>
      </c>
      <c r="P151" s="11">
        <f t="shared" si="13"/>
        <v>15.333333333333334</v>
      </c>
      <c r="Q151" t="s">
        <v>8310</v>
      </c>
      <c r="R151" t="s">
        <v>8313</v>
      </c>
      <c r="S151" s="8">
        <f t="shared" si="14"/>
        <v>41967.880439814813</v>
      </c>
      <c r="T151" s="8">
        <f t="shared" si="15"/>
        <v>41998.041666666664</v>
      </c>
      <c r="U151" s="9" t="str">
        <f t="shared" si="16"/>
        <v>Nov</v>
      </c>
      <c r="V151">
        <f t="shared" si="17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 s="9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23.163076923076922</v>
      </c>
      <c r="P152" s="11">
        <f t="shared" si="13"/>
        <v>449.43283582089555</v>
      </c>
      <c r="Q152" t="s">
        <v>8310</v>
      </c>
      <c r="R152" t="s">
        <v>8313</v>
      </c>
      <c r="S152" s="8">
        <f t="shared" si="14"/>
        <v>42089.870162037041</v>
      </c>
      <c r="T152" s="8">
        <f t="shared" si="15"/>
        <v>42149.870162037041</v>
      </c>
      <c r="U152" s="9" t="str">
        <f t="shared" si="16"/>
        <v>Mar</v>
      </c>
      <c r="V152">
        <f t="shared" si="17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 s="9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5.5999999999999994E-2</v>
      </c>
      <c r="P153" s="11">
        <f t="shared" si="13"/>
        <v>28</v>
      </c>
      <c r="Q153" t="s">
        <v>8310</v>
      </c>
      <c r="R153" t="s">
        <v>8313</v>
      </c>
      <c r="S153" s="8">
        <f t="shared" si="14"/>
        <v>42113.259155092594</v>
      </c>
      <c r="T153" s="8">
        <f t="shared" si="15"/>
        <v>42173.259155092594</v>
      </c>
      <c r="U153" s="9" t="str">
        <f t="shared" si="16"/>
        <v>Apr</v>
      </c>
      <c r="V153">
        <f t="shared" si="17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 s="9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7.8947368421052634E-3</v>
      </c>
      <c r="P154" s="11">
        <f t="shared" si="13"/>
        <v>15</v>
      </c>
      <c r="Q154" t="s">
        <v>8310</v>
      </c>
      <c r="R154" t="s">
        <v>8313</v>
      </c>
      <c r="S154" s="8">
        <f t="shared" si="14"/>
        <v>41874.785879629628</v>
      </c>
      <c r="T154" s="8">
        <f t="shared" si="15"/>
        <v>41904.785879629628</v>
      </c>
      <c r="U154" s="9" t="str">
        <f t="shared" si="16"/>
        <v>Aug</v>
      </c>
      <c r="V154">
        <f t="shared" si="17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 s="9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0.71799999999999997</v>
      </c>
      <c r="P155" s="11">
        <f t="shared" si="13"/>
        <v>35.9</v>
      </c>
      <c r="Q155" t="s">
        <v>8310</v>
      </c>
      <c r="R155" t="s">
        <v>8313</v>
      </c>
      <c r="S155" s="8">
        <f t="shared" si="14"/>
        <v>41933.294490740744</v>
      </c>
      <c r="T155" s="8">
        <f t="shared" si="15"/>
        <v>41975.336157407415</v>
      </c>
      <c r="U155" s="9" t="str">
        <f t="shared" si="16"/>
        <v>Oct</v>
      </c>
      <c r="V155">
        <f t="shared" si="17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 s="9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2.666666666666667</v>
      </c>
      <c r="P156" s="11">
        <f t="shared" si="13"/>
        <v>13.333333333333334</v>
      </c>
      <c r="Q156" t="s">
        <v>8310</v>
      </c>
      <c r="R156" t="s">
        <v>8313</v>
      </c>
      <c r="S156" s="8">
        <f t="shared" si="14"/>
        <v>42115.255729166667</v>
      </c>
      <c r="T156" s="8">
        <f t="shared" si="15"/>
        <v>42158.255729166667</v>
      </c>
      <c r="U156" s="9" t="str">
        <f t="shared" si="16"/>
        <v>Apr</v>
      </c>
      <c r="V156">
        <f t="shared" si="17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 s="9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6.0000000000000001E-3</v>
      </c>
      <c r="P157" s="11">
        <f t="shared" si="13"/>
        <v>20.25</v>
      </c>
      <c r="Q157" t="s">
        <v>8310</v>
      </c>
      <c r="R157" t="s">
        <v>8313</v>
      </c>
      <c r="S157" s="8">
        <f t="shared" si="14"/>
        <v>42168.267766203709</v>
      </c>
      <c r="T157" s="8">
        <f t="shared" si="15"/>
        <v>42208.267766203709</v>
      </c>
      <c r="U157" s="9" t="str">
        <f t="shared" si="16"/>
        <v>Jun</v>
      </c>
      <c r="V157">
        <f t="shared" si="17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 s="9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5.0999999999999996</v>
      </c>
      <c r="P158" s="11">
        <f t="shared" si="13"/>
        <v>119</v>
      </c>
      <c r="Q158" t="s">
        <v>8310</v>
      </c>
      <c r="R158" t="s">
        <v>8313</v>
      </c>
      <c r="S158" s="8">
        <f t="shared" si="14"/>
        <v>41793.833287037043</v>
      </c>
      <c r="T158" s="8">
        <f t="shared" si="15"/>
        <v>41853.833287037043</v>
      </c>
      <c r="U158" s="9" t="str">
        <f t="shared" si="16"/>
        <v>Jun</v>
      </c>
      <c r="V158">
        <f t="shared" si="17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 s="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0.26711185308848079</v>
      </c>
      <c r="P159" s="11">
        <f t="shared" si="13"/>
        <v>4</v>
      </c>
      <c r="Q159" t="s">
        <v>8310</v>
      </c>
      <c r="R159" t="s">
        <v>8313</v>
      </c>
      <c r="S159" s="8">
        <f t="shared" si="14"/>
        <v>42396.620046296295</v>
      </c>
      <c r="T159" s="8">
        <f t="shared" si="15"/>
        <v>42426.620046296295</v>
      </c>
      <c r="U159" s="9" t="str">
        <f t="shared" si="16"/>
        <v>Jan</v>
      </c>
      <c r="V159">
        <f t="shared" si="17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 s="9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s="11" t="e">
        <f t="shared" si="13"/>
        <v>#DIV/0!</v>
      </c>
      <c r="Q160" t="s">
        <v>8310</v>
      </c>
      <c r="R160" t="s">
        <v>8313</v>
      </c>
      <c r="S160" s="8">
        <f t="shared" si="14"/>
        <v>41903.785046296296</v>
      </c>
      <c r="T160" s="8">
        <f t="shared" si="15"/>
        <v>41933.785046296296</v>
      </c>
      <c r="U160" s="9" t="str">
        <f t="shared" si="16"/>
        <v>Sep</v>
      </c>
      <c r="V160">
        <f t="shared" si="17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 s="9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2E-3</v>
      </c>
      <c r="P161" s="11">
        <f t="shared" si="13"/>
        <v>10</v>
      </c>
      <c r="Q161" t="s">
        <v>8310</v>
      </c>
      <c r="R161" t="s">
        <v>8313</v>
      </c>
      <c r="S161" s="8">
        <f t="shared" si="14"/>
        <v>42514.142881944448</v>
      </c>
      <c r="T161" s="8">
        <f t="shared" si="15"/>
        <v>42554.142881944448</v>
      </c>
      <c r="U161" s="9" t="str">
        <f t="shared" si="16"/>
        <v>May</v>
      </c>
      <c r="V161">
        <f t="shared" si="17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7" t="s">
        <v>8221</v>
      </c>
      <c r="G162" t="s">
        <v>8224</v>
      </c>
      <c r="H162" t="s">
        <v>8246</v>
      </c>
      <c r="I162" s="9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s="11" t="e">
        <f t="shared" si="13"/>
        <v>#DIV/0!</v>
      </c>
      <c r="Q162" t="s">
        <v>8310</v>
      </c>
      <c r="R162" t="s">
        <v>8314</v>
      </c>
      <c r="S162" s="8">
        <f t="shared" si="14"/>
        <v>42171.621423611112</v>
      </c>
      <c r="T162" s="8">
        <f t="shared" si="15"/>
        <v>42231.621423611112</v>
      </c>
      <c r="U162" s="9" t="str">
        <f t="shared" si="16"/>
        <v>Jun</v>
      </c>
      <c r="V162">
        <f t="shared" si="17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7" t="s">
        <v>8221</v>
      </c>
      <c r="G163" t="s">
        <v>8224</v>
      </c>
      <c r="H163" t="s">
        <v>8246</v>
      </c>
      <c r="I163" s="9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0.01</v>
      </c>
      <c r="P163" s="11">
        <f t="shared" si="13"/>
        <v>5</v>
      </c>
      <c r="Q163" t="s">
        <v>8310</v>
      </c>
      <c r="R163" t="s">
        <v>8314</v>
      </c>
      <c r="S163" s="8">
        <f t="shared" si="14"/>
        <v>41792.395775462966</v>
      </c>
      <c r="T163" s="8">
        <f t="shared" si="15"/>
        <v>41822.395775462966</v>
      </c>
      <c r="U163" s="9" t="str">
        <f t="shared" si="16"/>
        <v>Jun</v>
      </c>
      <c r="V163">
        <f t="shared" si="17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7" t="s">
        <v>8221</v>
      </c>
      <c r="G164" t="s">
        <v>8224</v>
      </c>
      <c r="H164" t="s">
        <v>8246</v>
      </c>
      <c r="I164" s="9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15.535714285714286</v>
      </c>
      <c r="P164" s="11">
        <f t="shared" si="13"/>
        <v>43.5</v>
      </c>
      <c r="Q164" t="s">
        <v>8310</v>
      </c>
      <c r="R164" t="s">
        <v>8314</v>
      </c>
      <c r="S164" s="8">
        <f t="shared" si="14"/>
        <v>41834.835138888891</v>
      </c>
      <c r="T164" s="8">
        <f t="shared" si="15"/>
        <v>41867.695833333339</v>
      </c>
      <c r="U164" s="9" t="str">
        <f t="shared" si="16"/>
        <v>Jul</v>
      </c>
      <c r="V164">
        <f t="shared" si="17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7" t="s">
        <v>8221</v>
      </c>
      <c r="G165" t="s">
        <v>8224</v>
      </c>
      <c r="H165" t="s">
        <v>8246</v>
      </c>
      <c r="I165" s="9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s="11" t="e">
        <f t="shared" si="13"/>
        <v>#DIV/0!</v>
      </c>
      <c r="Q165" t="s">
        <v>8310</v>
      </c>
      <c r="R165" t="s">
        <v>8314</v>
      </c>
      <c r="S165" s="8">
        <f t="shared" si="14"/>
        <v>42243.669606481482</v>
      </c>
      <c r="T165" s="8">
        <f t="shared" si="15"/>
        <v>42277.708333333336</v>
      </c>
      <c r="U165" s="9" t="str">
        <f t="shared" si="16"/>
        <v>Aug</v>
      </c>
      <c r="V165">
        <f t="shared" si="17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7" t="s">
        <v>8221</v>
      </c>
      <c r="G166" t="s">
        <v>8224</v>
      </c>
      <c r="H166" t="s">
        <v>8246</v>
      </c>
      <c r="I166" s="9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0.53333333333333333</v>
      </c>
      <c r="P166" s="11">
        <f t="shared" si="13"/>
        <v>91.428571428571431</v>
      </c>
      <c r="Q166" t="s">
        <v>8310</v>
      </c>
      <c r="R166" t="s">
        <v>8314</v>
      </c>
      <c r="S166" s="8">
        <f t="shared" si="14"/>
        <v>41841.471076388894</v>
      </c>
      <c r="T166" s="8">
        <f t="shared" si="15"/>
        <v>41901.471076388894</v>
      </c>
      <c r="U166" s="9" t="str">
        <f t="shared" si="16"/>
        <v>Jul</v>
      </c>
      <c r="V166">
        <f t="shared" si="17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7" t="s">
        <v>8221</v>
      </c>
      <c r="G167" t="s">
        <v>8225</v>
      </c>
      <c r="H167" t="s">
        <v>8247</v>
      </c>
      <c r="I167" s="9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s="11" t="e">
        <f t="shared" si="13"/>
        <v>#DIV/0!</v>
      </c>
      <c r="Q167" t="s">
        <v>8310</v>
      </c>
      <c r="R167" t="s">
        <v>8314</v>
      </c>
      <c r="S167" s="8">
        <f t="shared" si="14"/>
        <v>42351.367175925923</v>
      </c>
      <c r="T167" s="8">
        <f t="shared" si="15"/>
        <v>42381.367175925923</v>
      </c>
      <c r="U167" s="9" t="str">
        <f t="shared" si="16"/>
        <v>Dec</v>
      </c>
      <c r="V167">
        <f t="shared" si="17"/>
        <v>2015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7" t="s">
        <v>8221</v>
      </c>
      <c r="G168" t="s">
        <v>8224</v>
      </c>
      <c r="H168" t="s">
        <v>8246</v>
      </c>
      <c r="I168" s="9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60</v>
      </c>
      <c r="P168" s="11">
        <f t="shared" si="13"/>
        <v>3000</v>
      </c>
      <c r="Q168" t="s">
        <v>8310</v>
      </c>
      <c r="R168" t="s">
        <v>8314</v>
      </c>
      <c r="S168" s="8">
        <f t="shared" si="14"/>
        <v>42720.784282407411</v>
      </c>
      <c r="T168" s="8">
        <f t="shared" si="15"/>
        <v>42750.784282407411</v>
      </c>
      <c r="U168" s="9" t="str">
        <f t="shared" si="16"/>
        <v>Dec</v>
      </c>
      <c r="V168">
        <f t="shared" si="17"/>
        <v>2016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7" t="s">
        <v>8221</v>
      </c>
      <c r="G169" t="s">
        <v>8224</v>
      </c>
      <c r="H169" t="s">
        <v>8246</v>
      </c>
      <c r="I169" s="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0.01</v>
      </c>
      <c r="P169" s="11">
        <f t="shared" si="13"/>
        <v>5.5</v>
      </c>
      <c r="Q169" t="s">
        <v>8310</v>
      </c>
      <c r="R169" t="s">
        <v>8314</v>
      </c>
      <c r="S169" s="8">
        <f t="shared" si="14"/>
        <v>42160.635821759257</v>
      </c>
      <c r="T169" s="8">
        <f t="shared" si="15"/>
        <v>42220.635821759257</v>
      </c>
      <c r="U169" s="9" t="str">
        <f t="shared" si="16"/>
        <v>Jun</v>
      </c>
      <c r="V169">
        <f t="shared" si="17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7" t="s">
        <v>8221</v>
      </c>
      <c r="G170" t="s">
        <v>8224</v>
      </c>
      <c r="H170" t="s">
        <v>8246</v>
      </c>
      <c r="I170" s="9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</v>
      </c>
      <c r="P170" s="11">
        <f t="shared" si="13"/>
        <v>108.33333333333333</v>
      </c>
      <c r="Q170" t="s">
        <v>8310</v>
      </c>
      <c r="R170" t="s">
        <v>8314</v>
      </c>
      <c r="S170" s="8">
        <f t="shared" si="14"/>
        <v>42052.543634259266</v>
      </c>
      <c r="T170" s="8">
        <f t="shared" si="15"/>
        <v>42082.501967592594</v>
      </c>
      <c r="U170" s="9" t="str">
        <f t="shared" si="16"/>
        <v>Feb</v>
      </c>
      <c r="V170">
        <f t="shared" si="17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7" t="s">
        <v>8221</v>
      </c>
      <c r="G171" t="s">
        <v>8225</v>
      </c>
      <c r="H171" t="s">
        <v>8247</v>
      </c>
      <c r="I171" s="9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22.400000000000002</v>
      </c>
      <c r="P171" s="11">
        <f t="shared" si="13"/>
        <v>56</v>
      </c>
      <c r="Q171" t="s">
        <v>8310</v>
      </c>
      <c r="R171" t="s">
        <v>8314</v>
      </c>
      <c r="S171" s="8">
        <f t="shared" si="14"/>
        <v>41900.213645833333</v>
      </c>
      <c r="T171" s="8">
        <f t="shared" si="15"/>
        <v>41930.213645833333</v>
      </c>
      <c r="U171" s="9" t="str">
        <f t="shared" si="16"/>
        <v>Sep</v>
      </c>
      <c r="V171">
        <f t="shared" si="17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7" t="s">
        <v>8221</v>
      </c>
      <c r="G172" t="s">
        <v>8224</v>
      </c>
      <c r="H172" t="s">
        <v>8246</v>
      </c>
      <c r="I172" s="9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</v>
      </c>
      <c r="P172" s="11">
        <f t="shared" si="13"/>
        <v>32.5</v>
      </c>
      <c r="Q172" t="s">
        <v>8310</v>
      </c>
      <c r="R172" t="s">
        <v>8314</v>
      </c>
      <c r="S172" s="8">
        <f t="shared" si="14"/>
        <v>42216.686145833337</v>
      </c>
      <c r="T172" s="8">
        <f t="shared" si="15"/>
        <v>42245.936111111114</v>
      </c>
      <c r="U172" s="9" t="str">
        <f t="shared" si="16"/>
        <v>Jul</v>
      </c>
      <c r="V172">
        <f t="shared" si="17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7" t="s">
        <v>8221</v>
      </c>
      <c r="G173" t="s">
        <v>8224</v>
      </c>
      <c r="H173" t="s">
        <v>8246</v>
      </c>
      <c r="I173" s="9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2E-3</v>
      </c>
      <c r="P173" s="11">
        <f t="shared" si="13"/>
        <v>1</v>
      </c>
      <c r="Q173" t="s">
        <v>8310</v>
      </c>
      <c r="R173" t="s">
        <v>8314</v>
      </c>
      <c r="S173" s="8">
        <f t="shared" si="14"/>
        <v>42533.889050925929</v>
      </c>
      <c r="T173" s="8">
        <f t="shared" si="15"/>
        <v>42593.889050925929</v>
      </c>
      <c r="U173" s="9" t="str">
        <f t="shared" si="16"/>
        <v>Jun</v>
      </c>
      <c r="V173">
        <f t="shared" si="17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7" t="s">
        <v>8221</v>
      </c>
      <c r="G174" t="s">
        <v>8224</v>
      </c>
      <c r="H174" t="s">
        <v>8246</v>
      </c>
      <c r="I174" s="9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s="11" t="e">
        <f t="shared" si="13"/>
        <v>#DIV/0!</v>
      </c>
      <c r="Q174" t="s">
        <v>8310</v>
      </c>
      <c r="R174" t="s">
        <v>8314</v>
      </c>
      <c r="S174" s="8">
        <f t="shared" si="14"/>
        <v>42047.103275462963</v>
      </c>
      <c r="T174" s="8">
        <f t="shared" si="15"/>
        <v>42082.061608796299</v>
      </c>
      <c r="U174" s="9" t="str">
        <f t="shared" si="16"/>
        <v>Feb</v>
      </c>
      <c r="V174">
        <f t="shared" si="17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7" t="s">
        <v>8221</v>
      </c>
      <c r="G175" t="s">
        <v>8225</v>
      </c>
      <c r="H175" t="s">
        <v>8247</v>
      </c>
      <c r="I175" s="9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s="11" t="e">
        <f t="shared" si="13"/>
        <v>#DIV/0!</v>
      </c>
      <c r="Q175" t="s">
        <v>8310</v>
      </c>
      <c r="R175" t="s">
        <v>8314</v>
      </c>
      <c r="S175" s="8">
        <f t="shared" si="14"/>
        <v>42033.281342592592</v>
      </c>
      <c r="T175" s="8">
        <f t="shared" si="15"/>
        <v>42063.281342592592</v>
      </c>
      <c r="U175" s="9" t="str">
        <f t="shared" si="16"/>
        <v>Jan</v>
      </c>
      <c r="V175">
        <f t="shared" si="17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7" t="s">
        <v>8221</v>
      </c>
      <c r="G176" t="s">
        <v>8233</v>
      </c>
      <c r="H176" t="s">
        <v>8249</v>
      </c>
      <c r="I176" s="9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s="11" t="e">
        <f t="shared" si="13"/>
        <v>#DIV/0!</v>
      </c>
      <c r="Q176" t="s">
        <v>8310</v>
      </c>
      <c r="R176" t="s">
        <v>8314</v>
      </c>
      <c r="S176" s="8">
        <f t="shared" si="14"/>
        <v>42072.467314814821</v>
      </c>
      <c r="T176" s="8">
        <f t="shared" si="15"/>
        <v>42132.467314814821</v>
      </c>
      <c r="U176" s="9" t="str">
        <f t="shared" si="16"/>
        <v>Mar</v>
      </c>
      <c r="V176">
        <f t="shared" si="17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7" t="s">
        <v>8221</v>
      </c>
      <c r="G177" t="s">
        <v>8225</v>
      </c>
      <c r="H177" t="s">
        <v>8247</v>
      </c>
      <c r="I177" s="9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6.4850000000000003</v>
      </c>
      <c r="P177" s="11">
        <f t="shared" si="13"/>
        <v>49.884615384615387</v>
      </c>
      <c r="Q177" t="s">
        <v>8310</v>
      </c>
      <c r="R177" t="s">
        <v>8314</v>
      </c>
      <c r="S177" s="8">
        <f t="shared" si="14"/>
        <v>41855.486238425925</v>
      </c>
      <c r="T177" s="8">
        <f t="shared" si="15"/>
        <v>41880.486238425925</v>
      </c>
      <c r="U177" s="9" t="str">
        <f t="shared" si="16"/>
        <v>Aug</v>
      </c>
      <c r="V177">
        <f t="shared" si="17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7" t="s">
        <v>8221</v>
      </c>
      <c r="G178" t="s">
        <v>8224</v>
      </c>
      <c r="H178" t="s">
        <v>8246</v>
      </c>
      <c r="I178" s="9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s="11" t="e">
        <f t="shared" si="13"/>
        <v>#DIV/0!</v>
      </c>
      <c r="Q178" t="s">
        <v>8310</v>
      </c>
      <c r="R178" t="s">
        <v>8314</v>
      </c>
      <c r="S178" s="8">
        <f t="shared" si="14"/>
        <v>42191.532395833339</v>
      </c>
      <c r="T178" s="8">
        <f t="shared" si="15"/>
        <v>42221.532395833339</v>
      </c>
      <c r="U178" s="9" t="str">
        <f t="shared" si="16"/>
        <v>Jul</v>
      </c>
      <c r="V178">
        <f t="shared" si="17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7" t="s">
        <v>8221</v>
      </c>
      <c r="G179" t="s">
        <v>8224</v>
      </c>
      <c r="H179" t="s">
        <v>8246</v>
      </c>
      <c r="I179" s="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40</v>
      </c>
      <c r="P179" s="11">
        <f t="shared" si="13"/>
        <v>25.714285714285715</v>
      </c>
      <c r="Q179" t="s">
        <v>8310</v>
      </c>
      <c r="R179" t="s">
        <v>8314</v>
      </c>
      <c r="S179" s="8">
        <f t="shared" si="14"/>
        <v>42069.756087962967</v>
      </c>
      <c r="T179" s="8">
        <f t="shared" si="15"/>
        <v>42086.714421296296</v>
      </c>
      <c r="U179" s="9" t="str">
        <f t="shared" si="16"/>
        <v>Mar</v>
      </c>
      <c r="V179">
        <f t="shared" si="17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7" t="s">
        <v>8221</v>
      </c>
      <c r="G180" t="s">
        <v>8227</v>
      </c>
      <c r="H180" t="s">
        <v>8249</v>
      </c>
      <c r="I180" s="9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s="11" t="e">
        <f t="shared" si="13"/>
        <v>#DIV/0!</v>
      </c>
      <c r="Q180" t="s">
        <v>8310</v>
      </c>
      <c r="R180" t="s">
        <v>8314</v>
      </c>
      <c r="S180" s="8">
        <f t="shared" si="14"/>
        <v>42304.663715277777</v>
      </c>
      <c r="T180" s="8">
        <f t="shared" si="15"/>
        <v>42334.705381944448</v>
      </c>
      <c r="U180" s="9" t="str">
        <f t="shared" si="16"/>
        <v>Oct</v>
      </c>
      <c r="V180">
        <f t="shared" si="17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7" t="s">
        <v>8221</v>
      </c>
      <c r="G181" t="s">
        <v>8224</v>
      </c>
      <c r="H181" t="s">
        <v>8246</v>
      </c>
      <c r="I181" s="9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20</v>
      </c>
      <c r="P181" s="11">
        <f t="shared" si="13"/>
        <v>100</v>
      </c>
      <c r="Q181" t="s">
        <v>8310</v>
      </c>
      <c r="R181" t="s">
        <v>8314</v>
      </c>
      <c r="S181" s="8">
        <f t="shared" si="14"/>
        <v>42402.788831018523</v>
      </c>
      <c r="T181" s="8">
        <f t="shared" si="15"/>
        <v>42432.788831018523</v>
      </c>
      <c r="U181" s="9" t="str">
        <f t="shared" si="16"/>
        <v>Feb</v>
      </c>
      <c r="V181">
        <f t="shared" si="17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7" t="s">
        <v>8221</v>
      </c>
      <c r="G182" t="s">
        <v>8225</v>
      </c>
      <c r="H182" t="s">
        <v>8247</v>
      </c>
      <c r="I182" s="9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33.416666666666664</v>
      </c>
      <c r="P182" s="11">
        <f t="shared" si="13"/>
        <v>30.846153846153847</v>
      </c>
      <c r="Q182" t="s">
        <v>8310</v>
      </c>
      <c r="R182" t="s">
        <v>8314</v>
      </c>
      <c r="S182" s="8">
        <f t="shared" si="14"/>
        <v>42067.699571759258</v>
      </c>
      <c r="T182" s="8">
        <f t="shared" si="15"/>
        <v>42107.500000000007</v>
      </c>
      <c r="U182" s="9" t="str">
        <f t="shared" si="16"/>
        <v>Mar</v>
      </c>
      <c r="V182">
        <f t="shared" si="17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7" t="s">
        <v>8221</v>
      </c>
      <c r="G183" t="s">
        <v>8225</v>
      </c>
      <c r="H183" t="s">
        <v>8247</v>
      </c>
      <c r="I183" s="9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21.092608822670172</v>
      </c>
      <c r="P183" s="11">
        <f t="shared" si="13"/>
        <v>180.5</v>
      </c>
      <c r="Q183" t="s">
        <v>8310</v>
      </c>
      <c r="R183" t="s">
        <v>8314</v>
      </c>
      <c r="S183" s="8">
        <f t="shared" si="14"/>
        <v>42147.450173611112</v>
      </c>
      <c r="T183" s="8">
        <f t="shared" si="15"/>
        <v>42177.450173611112</v>
      </c>
      <c r="U183" s="9" t="str">
        <f t="shared" si="16"/>
        <v>May</v>
      </c>
      <c r="V183">
        <f t="shared" si="17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7" t="s">
        <v>8221</v>
      </c>
      <c r="G184" t="s">
        <v>8224</v>
      </c>
      <c r="H184" t="s">
        <v>8246</v>
      </c>
      <c r="I184" s="9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s="11" t="e">
        <f t="shared" si="13"/>
        <v>#DIV/0!</v>
      </c>
      <c r="Q184" t="s">
        <v>8310</v>
      </c>
      <c r="R184" t="s">
        <v>8314</v>
      </c>
      <c r="S184" s="8">
        <f t="shared" si="14"/>
        <v>42711.720277777778</v>
      </c>
      <c r="T184" s="8">
        <f t="shared" si="15"/>
        <v>42741.720277777778</v>
      </c>
      <c r="U184" s="9" t="str">
        <f t="shared" si="16"/>
        <v>Dec</v>
      </c>
      <c r="V184">
        <f t="shared" si="17"/>
        <v>2016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7" t="s">
        <v>8221</v>
      </c>
      <c r="G185" t="s">
        <v>8225</v>
      </c>
      <c r="H185" t="s">
        <v>8247</v>
      </c>
      <c r="I185" s="9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35.856000000000002</v>
      </c>
      <c r="P185" s="11">
        <f t="shared" si="13"/>
        <v>373.5</v>
      </c>
      <c r="Q185" t="s">
        <v>8310</v>
      </c>
      <c r="R185" t="s">
        <v>8314</v>
      </c>
      <c r="S185" s="8">
        <f t="shared" si="14"/>
        <v>41939.518634259264</v>
      </c>
      <c r="T185" s="8">
        <f t="shared" si="15"/>
        <v>41969.560300925928</v>
      </c>
      <c r="U185" s="9" t="str">
        <f t="shared" si="16"/>
        <v>Oct</v>
      </c>
      <c r="V185">
        <f t="shared" si="17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7" t="s">
        <v>8221</v>
      </c>
      <c r="G186" t="s">
        <v>8229</v>
      </c>
      <c r="H186" t="s">
        <v>8251</v>
      </c>
      <c r="I186" s="9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3.4000000000000004</v>
      </c>
      <c r="P186" s="11">
        <f t="shared" si="13"/>
        <v>25.5</v>
      </c>
      <c r="Q186" t="s">
        <v>8310</v>
      </c>
      <c r="R186" t="s">
        <v>8314</v>
      </c>
      <c r="S186" s="8">
        <f t="shared" si="14"/>
        <v>41825.499560185192</v>
      </c>
      <c r="T186" s="8">
        <f t="shared" si="15"/>
        <v>41882.874305555561</v>
      </c>
      <c r="U186" s="9" t="str">
        <f t="shared" si="16"/>
        <v>Jul</v>
      </c>
      <c r="V186">
        <f t="shared" si="17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7" t="s">
        <v>8221</v>
      </c>
      <c r="G187" t="s">
        <v>8234</v>
      </c>
      <c r="H187" t="s">
        <v>8254</v>
      </c>
      <c r="I187" s="9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</v>
      </c>
      <c r="P187" s="11">
        <f t="shared" si="13"/>
        <v>220</v>
      </c>
      <c r="Q187" t="s">
        <v>8310</v>
      </c>
      <c r="R187" t="s">
        <v>8314</v>
      </c>
      <c r="S187" s="8">
        <f t="shared" si="14"/>
        <v>42570.619664351856</v>
      </c>
      <c r="T187" s="8">
        <f t="shared" si="15"/>
        <v>42600.619664351856</v>
      </c>
      <c r="U187" s="9" t="str">
        <f t="shared" si="16"/>
        <v>Jul</v>
      </c>
      <c r="V187">
        <f t="shared" si="17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7" t="s">
        <v>8221</v>
      </c>
      <c r="G188" t="s">
        <v>8224</v>
      </c>
      <c r="H188" t="s">
        <v>8246</v>
      </c>
      <c r="I188" s="9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s="11" t="e">
        <f t="shared" si="13"/>
        <v>#DIV/0!</v>
      </c>
      <c r="Q188" t="s">
        <v>8310</v>
      </c>
      <c r="R188" t="s">
        <v>8314</v>
      </c>
      <c r="S188" s="8">
        <f t="shared" si="14"/>
        <v>42767.521226851859</v>
      </c>
      <c r="T188" s="8">
        <f t="shared" si="15"/>
        <v>42797.541666666664</v>
      </c>
      <c r="U188" s="9" t="str">
        <f t="shared" si="16"/>
        <v>Feb</v>
      </c>
      <c r="V188">
        <f t="shared" si="17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7" t="s">
        <v>8221</v>
      </c>
      <c r="G189" t="s">
        <v>8224</v>
      </c>
      <c r="H189" t="s">
        <v>8246</v>
      </c>
      <c r="I189" s="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16</v>
      </c>
      <c r="P189" s="11">
        <f t="shared" si="13"/>
        <v>160</v>
      </c>
      <c r="Q189" t="s">
        <v>8310</v>
      </c>
      <c r="R189" t="s">
        <v>8314</v>
      </c>
      <c r="S189" s="8">
        <f t="shared" si="14"/>
        <v>42181.942789351851</v>
      </c>
      <c r="T189" s="8">
        <f t="shared" si="15"/>
        <v>42205.999305555561</v>
      </c>
      <c r="U189" s="9" t="str">
        <f t="shared" si="16"/>
        <v>Jun</v>
      </c>
      <c r="V189">
        <f t="shared" si="17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7" t="s">
        <v>8221</v>
      </c>
      <c r="G190" t="s">
        <v>8224</v>
      </c>
      <c r="H190" t="s">
        <v>8246</v>
      </c>
      <c r="I190" s="9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s="11" t="e">
        <f t="shared" si="13"/>
        <v>#DIV/0!</v>
      </c>
      <c r="Q190" t="s">
        <v>8310</v>
      </c>
      <c r="R190" t="s">
        <v>8314</v>
      </c>
      <c r="S190" s="8">
        <f t="shared" si="14"/>
        <v>41856.891377314816</v>
      </c>
      <c r="T190" s="8">
        <f t="shared" si="15"/>
        <v>41886.891377314816</v>
      </c>
      <c r="U190" s="9" t="str">
        <f t="shared" si="16"/>
        <v>Aug</v>
      </c>
      <c r="V190">
        <f t="shared" si="17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7" t="s">
        <v>8221</v>
      </c>
      <c r="G191" t="s">
        <v>8224</v>
      </c>
      <c r="H191" t="s">
        <v>8246</v>
      </c>
      <c r="I191" s="9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6.8999999999999992E-2</v>
      </c>
      <c r="P191" s="11">
        <f t="shared" si="13"/>
        <v>69</v>
      </c>
      <c r="Q191" t="s">
        <v>8310</v>
      </c>
      <c r="R191" t="s">
        <v>8314</v>
      </c>
      <c r="S191" s="8">
        <f t="shared" si="14"/>
        <v>42556.399039351854</v>
      </c>
      <c r="T191" s="8">
        <f t="shared" si="15"/>
        <v>42616.399039351854</v>
      </c>
      <c r="U191" s="9" t="str">
        <f t="shared" si="16"/>
        <v>Jul</v>
      </c>
      <c r="V191">
        <f t="shared" si="17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7" t="s">
        <v>8221</v>
      </c>
      <c r="G192" t="s">
        <v>8224</v>
      </c>
      <c r="H192" t="s">
        <v>8246</v>
      </c>
      <c r="I192" s="9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0.41666666666666669</v>
      </c>
      <c r="P192" s="11">
        <f t="shared" si="13"/>
        <v>50</v>
      </c>
      <c r="Q192" t="s">
        <v>8310</v>
      </c>
      <c r="R192" t="s">
        <v>8314</v>
      </c>
      <c r="S192" s="8">
        <f t="shared" si="14"/>
        <v>42527.359328703707</v>
      </c>
      <c r="T192" s="8">
        <f t="shared" si="15"/>
        <v>42537.359328703707</v>
      </c>
      <c r="U192" s="9" t="str">
        <f t="shared" si="16"/>
        <v>Jun</v>
      </c>
      <c r="V192">
        <f t="shared" si="17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7" t="s">
        <v>8221</v>
      </c>
      <c r="G193" t="s">
        <v>8226</v>
      </c>
      <c r="H193" t="s">
        <v>8248</v>
      </c>
      <c r="I193" s="9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5</v>
      </c>
      <c r="P193" s="11">
        <f t="shared" si="13"/>
        <v>83.333333333333329</v>
      </c>
      <c r="Q193" t="s">
        <v>8310</v>
      </c>
      <c r="R193" t="s">
        <v>8314</v>
      </c>
      <c r="S193" s="8">
        <f t="shared" si="14"/>
        <v>42239.149745370371</v>
      </c>
      <c r="T193" s="8">
        <f t="shared" si="15"/>
        <v>42279.149745370371</v>
      </c>
      <c r="U193" s="9" t="str">
        <f t="shared" si="16"/>
        <v>Aug</v>
      </c>
      <c r="V193">
        <f t="shared" si="17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7" t="s">
        <v>8221</v>
      </c>
      <c r="G194" t="s">
        <v>8224</v>
      </c>
      <c r="H194" t="s">
        <v>8246</v>
      </c>
      <c r="I194" s="9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ref="O194:O257" si="18">E194/D194*100</f>
        <v>1.6999999999999999E-3</v>
      </c>
      <c r="P194" s="11">
        <f t="shared" ref="P194:P257" si="19">E194/L194</f>
        <v>5.666666666666667</v>
      </c>
      <c r="Q194" t="s">
        <v>8310</v>
      </c>
      <c r="R194" t="s">
        <v>8314</v>
      </c>
      <c r="S194" s="8">
        <f t="shared" si="14"/>
        <v>41899.500370370377</v>
      </c>
      <c r="T194" s="8">
        <f t="shared" si="15"/>
        <v>41929.500370370377</v>
      </c>
      <c r="U194" s="9" t="str">
        <f t="shared" si="16"/>
        <v>Sep</v>
      </c>
      <c r="V194">
        <f t="shared" si="17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7" t="s">
        <v>8221</v>
      </c>
      <c r="G195" t="s">
        <v>8225</v>
      </c>
      <c r="H195" t="s">
        <v>8247</v>
      </c>
      <c r="I195" s="9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si="18"/>
        <v>0</v>
      </c>
      <c r="P195" s="11" t="e">
        <f t="shared" si="19"/>
        <v>#DIV/0!</v>
      </c>
      <c r="Q195" t="s">
        <v>8310</v>
      </c>
      <c r="R195" t="s">
        <v>8314</v>
      </c>
      <c r="S195" s="8">
        <f t="shared" ref="S195:S258" si="20">(J195/86400)+25569+(-7/24)</f>
        <v>41911.643125000002</v>
      </c>
      <c r="T195" s="8">
        <f t="shared" ref="T195:T258" si="21">(I195/86400)+25569+(-7/24)</f>
        <v>41971.684791666667</v>
      </c>
      <c r="U195" s="9" t="str">
        <f t="shared" ref="U195:U258" si="22">TEXT(S195,"mmm")</f>
        <v>Sep</v>
      </c>
      <c r="V195">
        <f t="shared" ref="V195:V258" si="23">YEAR(S195)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7" t="s">
        <v>8221</v>
      </c>
      <c r="G196" t="s">
        <v>8225</v>
      </c>
      <c r="H196" t="s">
        <v>8247</v>
      </c>
      <c r="I196" s="9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0.12</v>
      </c>
      <c r="P196" s="11">
        <f t="shared" si="19"/>
        <v>1</v>
      </c>
      <c r="Q196" t="s">
        <v>8310</v>
      </c>
      <c r="R196" t="s">
        <v>8314</v>
      </c>
      <c r="S196" s="8">
        <f t="shared" si="20"/>
        <v>42375.70521990741</v>
      </c>
      <c r="T196" s="8">
        <f t="shared" si="21"/>
        <v>42435.70521990741</v>
      </c>
      <c r="U196" s="9" t="str">
        <f t="shared" si="22"/>
        <v>Jan</v>
      </c>
      <c r="V196">
        <f t="shared" si="23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7" t="s">
        <v>8221</v>
      </c>
      <c r="G197" t="s">
        <v>8224</v>
      </c>
      <c r="H197" t="s">
        <v>8246</v>
      </c>
      <c r="I197" s="9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s="11" t="e">
        <f t="shared" si="19"/>
        <v>#DIV/0!</v>
      </c>
      <c r="Q197" t="s">
        <v>8310</v>
      </c>
      <c r="R197" t="s">
        <v>8314</v>
      </c>
      <c r="S197" s="8">
        <f t="shared" si="20"/>
        <v>42135.378842592596</v>
      </c>
      <c r="T197" s="8">
        <f t="shared" si="21"/>
        <v>42195.378842592596</v>
      </c>
      <c r="U197" s="9" t="str">
        <f t="shared" si="22"/>
        <v>May</v>
      </c>
      <c r="V197">
        <f t="shared" si="23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7" t="s">
        <v>8221</v>
      </c>
      <c r="G198" t="s">
        <v>8225</v>
      </c>
      <c r="H198" t="s">
        <v>8247</v>
      </c>
      <c r="I198" s="9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41.857142857142861</v>
      </c>
      <c r="P198" s="11">
        <f t="shared" si="19"/>
        <v>77.10526315789474</v>
      </c>
      <c r="Q198" t="s">
        <v>8310</v>
      </c>
      <c r="R198" t="s">
        <v>8314</v>
      </c>
      <c r="S198" s="8">
        <f t="shared" si="20"/>
        <v>42259.251134259262</v>
      </c>
      <c r="T198" s="8">
        <f t="shared" si="21"/>
        <v>42287.583333333336</v>
      </c>
      <c r="U198" s="9" t="str">
        <f t="shared" si="22"/>
        <v>Sep</v>
      </c>
      <c r="V198">
        <f t="shared" si="23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7" t="s">
        <v>8221</v>
      </c>
      <c r="G199" t="s">
        <v>8225</v>
      </c>
      <c r="H199" t="s">
        <v>8247</v>
      </c>
      <c r="I199" s="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10.48</v>
      </c>
      <c r="P199" s="11">
        <f t="shared" si="19"/>
        <v>32.75</v>
      </c>
      <c r="Q199" t="s">
        <v>8310</v>
      </c>
      <c r="R199" t="s">
        <v>8314</v>
      </c>
      <c r="S199" s="8">
        <f t="shared" si="20"/>
        <v>42741.556712962971</v>
      </c>
      <c r="T199" s="8">
        <f t="shared" si="21"/>
        <v>42783.583333333336</v>
      </c>
      <c r="U199" s="9" t="str">
        <f t="shared" si="22"/>
        <v>Jan</v>
      </c>
      <c r="V199">
        <f t="shared" si="23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7" t="s">
        <v>8221</v>
      </c>
      <c r="G200" t="s">
        <v>8224</v>
      </c>
      <c r="H200" t="s">
        <v>8246</v>
      </c>
      <c r="I200" s="9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1.1159999999999999</v>
      </c>
      <c r="P200" s="11">
        <f t="shared" si="19"/>
        <v>46.5</v>
      </c>
      <c r="Q200" t="s">
        <v>8310</v>
      </c>
      <c r="R200" t="s">
        <v>8314</v>
      </c>
      <c r="S200" s="8">
        <f t="shared" si="20"/>
        <v>41887.091689814821</v>
      </c>
      <c r="T200" s="8">
        <f t="shared" si="21"/>
        <v>41917.091689814821</v>
      </c>
      <c r="U200" s="9" t="str">
        <f t="shared" si="22"/>
        <v>Sep</v>
      </c>
      <c r="V200">
        <f t="shared" si="23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7" t="s">
        <v>8221</v>
      </c>
      <c r="G201" t="s">
        <v>8224</v>
      </c>
      <c r="H201" t="s">
        <v>8246</v>
      </c>
      <c r="I201" s="9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s="11" t="e">
        <f t="shared" si="19"/>
        <v>#DIV/0!</v>
      </c>
      <c r="Q201" t="s">
        <v>8310</v>
      </c>
      <c r="R201" t="s">
        <v>8314</v>
      </c>
      <c r="S201" s="8">
        <f t="shared" si="20"/>
        <v>42583.832199074073</v>
      </c>
      <c r="T201" s="8">
        <f t="shared" si="21"/>
        <v>42613.832199074073</v>
      </c>
      <c r="U201" s="9" t="str">
        <f t="shared" si="22"/>
        <v>Aug</v>
      </c>
      <c r="V201">
        <f t="shared" si="23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7" t="s">
        <v>8221</v>
      </c>
      <c r="G202" t="s">
        <v>8224</v>
      </c>
      <c r="H202" t="s">
        <v>8246</v>
      </c>
      <c r="I202" s="9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26.192500000000003</v>
      </c>
      <c r="P202" s="11">
        <f t="shared" si="19"/>
        <v>87.308333333333337</v>
      </c>
      <c r="Q202" t="s">
        <v>8310</v>
      </c>
      <c r="R202" t="s">
        <v>8314</v>
      </c>
      <c r="S202" s="8">
        <f t="shared" si="20"/>
        <v>41866.791701388887</v>
      </c>
      <c r="T202" s="8">
        <f t="shared" si="21"/>
        <v>41896.791701388887</v>
      </c>
      <c r="U202" s="9" t="str">
        <f t="shared" si="22"/>
        <v>Aug</v>
      </c>
      <c r="V202">
        <f t="shared" si="23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7" t="s">
        <v>8221</v>
      </c>
      <c r="G203" t="s">
        <v>8224</v>
      </c>
      <c r="H203" t="s">
        <v>8246</v>
      </c>
      <c r="I203" s="9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58.461538461538467</v>
      </c>
      <c r="P203" s="11">
        <f t="shared" si="19"/>
        <v>54.285714285714285</v>
      </c>
      <c r="Q203" t="s">
        <v>8310</v>
      </c>
      <c r="R203" t="s">
        <v>8314</v>
      </c>
      <c r="S203" s="8">
        <f t="shared" si="20"/>
        <v>42023.526956018519</v>
      </c>
      <c r="T203" s="8">
        <f t="shared" si="21"/>
        <v>42043.526956018519</v>
      </c>
      <c r="U203" s="9" t="str">
        <f t="shared" si="22"/>
        <v>Jan</v>
      </c>
      <c r="V203">
        <f t="shared" si="23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7" t="s">
        <v>8221</v>
      </c>
      <c r="G204" t="s">
        <v>8224</v>
      </c>
      <c r="H204" t="s">
        <v>8246</v>
      </c>
      <c r="I204" s="9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s="11" t="e">
        <f t="shared" si="19"/>
        <v>#DIV/0!</v>
      </c>
      <c r="Q204" t="s">
        <v>8310</v>
      </c>
      <c r="R204" t="s">
        <v>8314</v>
      </c>
      <c r="S204" s="8">
        <f t="shared" si="20"/>
        <v>42255.636157407411</v>
      </c>
      <c r="T204" s="8">
        <f t="shared" si="21"/>
        <v>42285.582638888889</v>
      </c>
      <c r="U204" s="9" t="str">
        <f t="shared" si="22"/>
        <v>Sep</v>
      </c>
      <c r="V204">
        <f t="shared" si="23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7" t="s">
        <v>8221</v>
      </c>
      <c r="G205" t="s">
        <v>8225</v>
      </c>
      <c r="H205" t="s">
        <v>8247</v>
      </c>
      <c r="I205" s="9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29.84</v>
      </c>
      <c r="P205" s="11">
        <f t="shared" si="19"/>
        <v>93.25</v>
      </c>
      <c r="Q205" t="s">
        <v>8310</v>
      </c>
      <c r="R205" t="s">
        <v>8314</v>
      </c>
      <c r="S205" s="8">
        <f t="shared" si="20"/>
        <v>41973.556296296294</v>
      </c>
      <c r="T205" s="8">
        <f t="shared" si="21"/>
        <v>42033.556296296294</v>
      </c>
      <c r="U205" s="9" t="str">
        <f t="shared" si="22"/>
        <v>Nov</v>
      </c>
      <c r="V205">
        <f t="shared" si="23"/>
        <v>2014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7" t="s">
        <v>8221</v>
      </c>
      <c r="G206" t="s">
        <v>8226</v>
      </c>
      <c r="H206" t="s">
        <v>8248</v>
      </c>
      <c r="I206" s="9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50.721666666666664</v>
      </c>
      <c r="P206" s="11">
        <f t="shared" si="19"/>
        <v>117.68368136117556</v>
      </c>
      <c r="Q206" t="s">
        <v>8310</v>
      </c>
      <c r="R206" t="s">
        <v>8314</v>
      </c>
      <c r="S206" s="8">
        <f t="shared" si="20"/>
        <v>42556.291701388887</v>
      </c>
      <c r="T206" s="8">
        <f t="shared" si="21"/>
        <v>42586.291701388887</v>
      </c>
      <c r="U206" s="9" t="str">
        <f t="shared" si="22"/>
        <v>Jul</v>
      </c>
      <c r="V206">
        <f t="shared" si="23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7" t="s">
        <v>8221</v>
      </c>
      <c r="G207" t="s">
        <v>8224</v>
      </c>
      <c r="H207" t="s">
        <v>8246</v>
      </c>
      <c r="I207" s="9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16.25</v>
      </c>
      <c r="P207" s="11">
        <f t="shared" si="19"/>
        <v>76.470588235294116</v>
      </c>
      <c r="Q207" t="s">
        <v>8310</v>
      </c>
      <c r="R207" t="s">
        <v>8314</v>
      </c>
      <c r="S207" s="8">
        <f t="shared" si="20"/>
        <v>42248.340532407405</v>
      </c>
      <c r="T207" s="8">
        <f t="shared" si="21"/>
        <v>42283.340532407405</v>
      </c>
      <c r="U207" s="9" t="str">
        <f t="shared" si="22"/>
        <v>Sep</v>
      </c>
      <c r="V207">
        <f t="shared" si="23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7" t="s">
        <v>8221</v>
      </c>
      <c r="G208" t="s">
        <v>8224</v>
      </c>
      <c r="H208" t="s">
        <v>8246</v>
      </c>
      <c r="I208" s="9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s="11" t="e">
        <f t="shared" si="19"/>
        <v>#DIV/0!</v>
      </c>
      <c r="Q208" t="s">
        <v>8310</v>
      </c>
      <c r="R208" t="s">
        <v>8314</v>
      </c>
      <c r="S208" s="8">
        <f t="shared" si="20"/>
        <v>42566.712766203702</v>
      </c>
      <c r="T208" s="8">
        <f t="shared" si="21"/>
        <v>42587.712766203702</v>
      </c>
      <c r="U208" s="9" t="str">
        <f t="shared" si="22"/>
        <v>Jul</v>
      </c>
      <c r="V208">
        <f t="shared" si="23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7" t="s">
        <v>8221</v>
      </c>
      <c r="G209" t="s">
        <v>8229</v>
      </c>
      <c r="H209" t="s">
        <v>8251</v>
      </c>
      <c r="I209" s="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15.214285714285714</v>
      </c>
      <c r="P209" s="11">
        <f t="shared" si="19"/>
        <v>163.84615384615384</v>
      </c>
      <c r="Q209" t="s">
        <v>8310</v>
      </c>
      <c r="R209" t="s">
        <v>8314</v>
      </c>
      <c r="S209" s="8">
        <f t="shared" si="20"/>
        <v>41977.905532407407</v>
      </c>
      <c r="T209" s="8">
        <f t="shared" si="21"/>
        <v>42007.905532407407</v>
      </c>
      <c r="U209" s="9" t="str">
        <f t="shared" si="22"/>
        <v>Dec</v>
      </c>
      <c r="V209">
        <f t="shared" si="23"/>
        <v>2014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7" t="s">
        <v>8221</v>
      </c>
      <c r="G210" t="s">
        <v>8226</v>
      </c>
      <c r="H210" t="s">
        <v>8248</v>
      </c>
      <c r="I210" s="9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s="11" t="e">
        <f t="shared" si="19"/>
        <v>#DIV/0!</v>
      </c>
      <c r="Q210" t="s">
        <v>8310</v>
      </c>
      <c r="R210" t="s">
        <v>8314</v>
      </c>
      <c r="S210" s="8">
        <f t="shared" si="20"/>
        <v>41959.078321759262</v>
      </c>
      <c r="T210" s="8">
        <f t="shared" si="21"/>
        <v>41989.078321759262</v>
      </c>
      <c r="U210" s="9" t="str">
        <f t="shared" si="22"/>
        <v>Nov</v>
      </c>
      <c r="V210">
        <f t="shared" si="23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7" t="s">
        <v>8221</v>
      </c>
      <c r="G211" t="s">
        <v>8224</v>
      </c>
      <c r="H211" t="s">
        <v>8246</v>
      </c>
      <c r="I211" s="9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s="11" t="e">
        <f t="shared" si="19"/>
        <v>#DIV/0!</v>
      </c>
      <c r="Q211" t="s">
        <v>8310</v>
      </c>
      <c r="R211" t="s">
        <v>8314</v>
      </c>
      <c r="S211" s="8">
        <f t="shared" si="20"/>
        <v>42165.631192129636</v>
      </c>
      <c r="T211" s="8">
        <f t="shared" si="21"/>
        <v>42195.631192129636</v>
      </c>
      <c r="U211" s="9" t="str">
        <f t="shared" si="22"/>
        <v>Jun</v>
      </c>
      <c r="V211">
        <f t="shared" si="23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7" t="s">
        <v>8221</v>
      </c>
      <c r="G212" t="s">
        <v>8224</v>
      </c>
      <c r="H212" t="s">
        <v>8246</v>
      </c>
      <c r="I212" s="9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25.25</v>
      </c>
      <c r="P212" s="11">
        <f t="shared" si="19"/>
        <v>91.818181818181813</v>
      </c>
      <c r="Q212" t="s">
        <v>8310</v>
      </c>
      <c r="R212" t="s">
        <v>8314</v>
      </c>
      <c r="S212" s="8">
        <f t="shared" si="20"/>
        <v>42248.773055555554</v>
      </c>
      <c r="T212" s="8">
        <f t="shared" si="21"/>
        <v>42277.916666666664</v>
      </c>
      <c r="U212" s="9" t="str">
        <f t="shared" si="22"/>
        <v>Sep</v>
      </c>
      <c r="V212">
        <f t="shared" si="23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7" t="s">
        <v>8221</v>
      </c>
      <c r="G213" t="s">
        <v>8224</v>
      </c>
      <c r="H213" t="s">
        <v>8246</v>
      </c>
      <c r="I213" s="9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44.6</v>
      </c>
      <c r="P213" s="11">
        <f t="shared" si="19"/>
        <v>185.83333333333334</v>
      </c>
      <c r="Q213" t="s">
        <v>8310</v>
      </c>
      <c r="R213" t="s">
        <v>8314</v>
      </c>
      <c r="S213" s="8">
        <f t="shared" si="20"/>
        <v>42235.868252314816</v>
      </c>
      <c r="T213" s="8">
        <f t="shared" si="21"/>
        <v>42265.868252314816</v>
      </c>
      <c r="U213" s="9" t="str">
        <f t="shared" si="22"/>
        <v>Aug</v>
      </c>
      <c r="V213">
        <f t="shared" si="23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7" t="s">
        <v>8221</v>
      </c>
      <c r="G214" t="s">
        <v>8224</v>
      </c>
      <c r="H214" t="s">
        <v>8246</v>
      </c>
      <c r="I214" s="9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1.5873015873015872E-2</v>
      </c>
      <c r="P214" s="11">
        <f t="shared" si="19"/>
        <v>1</v>
      </c>
      <c r="Q214" t="s">
        <v>8310</v>
      </c>
      <c r="R214" t="s">
        <v>8314</v>
      </c>
      <c r="S214" s="8">
        <f t="shared" si="20"/>
        <v>42416.58935185185</v>
      </c>
      <c r="T214" s="8">
        <f t="shared" si="21"/>
        <v>42476.547685185193</v>
      </c>
      <c r="U214" s="9" t="str">
        <f t="shared" si="22"/>
        <v>Feb</v>
      </c>
      <c r="V214">
        <f t="shared" si="23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7" t="s">
        <v>8221</v>
      </c>
      <c r="G215" t="s">
        <v>8224</v>
      </c>
      <c r="H215" t="s">
        <v>8246</v>
      </c>
      <c r="I215" s="9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0.04</v>
      </c>
      <c r="P215" s="11">
        <f t="shared" si="19"/>
        <v>20</v>
      </c>
      <c r="Q215" t="s">
        <v>8310</v>
      </c>
      <c r="R215" t="s">
        <v>8314</v>
      </c>
      <c r="S215" s="8">
        <f t="shared" si="20"/>
        <v>42202.302627314821</v>
      </c>
      <c r="T215" s="8">
        <f t="shared" si="21"/>
        <v>42232.296307870369</v>
      </c>
      <c r="U215" s="9" t="str">
        <f t="shared" si="22"/>
        <v>Jul</v>
      </c>
      <c r="V215">
        <f t="shared" si="23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7" t="s">
        <v>8221</v>
      </c>
      <c r="G216" t="s">
        <v>8224</v>
      </c>
      <c r="H216" t="s">
        <v>8246</v>
      </c>
      <c r="I216" s="9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8.0000000000000002E-3</v>
      </c>
      <c r="P216" s="11">
        <f t="shared" si="19"/>
        <v>1</v>
      </c>
      <c r="Q216" t="s">
        <v>8310</v>
      </c>
      <c r="R216" t="s">
        <v>8314</v>
      </c>
      <c r="S216" s="8">
        <f t="shared" si="20"/>
        <v>42009.348946759266</v>
      </c>
      <c r="T216" s="8">
        <f t="shared" si="21"/>
        <v>42069.348946759266</v>
      </c>
      <c r="U216" s="9" t="str">
        <f t="shared" si="22"/>
        <v>Jan</v>
      </c>
      <c r="V216">
        <f t="shared" si="23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7" t="s">
        <v>8221</v>
      </c>
      <c r="G217" t="s">
        <v>8225</v>
      </c>
      <c r="H217" t="s">
        <v>8247</v>
      </c>
      <c r="I217" s="9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0.22727272727272727</v>
      </c>
      <c r="P217" s="11">
        <f t="shared" si="19"/>
        <v>10</v>
      </c>
      <c r="Q217" t="s">
        <v>8310</v>
      </c>
      <c r="R217" t="s">
        <v>8314</v>
      </c>
      <c r="S217" s="8">
        <f t="shared" si="20"/>
        <v>42374.938449074078</v>
      </c>
      <c r="T217" s="8">
        <f t="shared" si="21"/>
        <v>42417.707638888889</v>
      </c>
      <c r="U217" s="9" t="str">
        <f t="shared" si="22"/>
        <v>Jan</v>
      </c>
      <c r="V217">
        <f t="shared" si="23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7" t="s">
        <v>8221</v>
      </c>
      <c r="G218" t="s">
        <v>8224</v>
      </c>
      <c r="H218" t="s">
        <v>8246</v>
      </c>
      <c r="I218" s="9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55.698440000000005</v>
      </c>
      <c r="P218" s="11">
        <f t="shared" si="19"/>
        <v>331.53833333333336</v>
      </c>
      <c r="Q218" t="s">
        <v>8310</v>
      </c>
      <c r="R218" t="s">
        <v>8314</v>
      </c>
      <c r="S218" s="8">
        <f t="shared" si="20"/>
        <v>42066.667094907411</v>
      </c>
      <c r="T218" s="8">
        <f t="shared" si="21"/>
        <v>42116.625428240739</v>
      </c>
      <c r="U218" s="9" t="str">
        <f t="shared" si="22"/>
        <v>Mar</v>
      </c>
      <c r="V218">
        <f t="shared" si="23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7" t="s">
        <v>8221</v>
      </c>
      <c r="G219" t="s">
        <v>8235</v>
      </c>
      <c r="H219" t="s">
        <v>8255</v>
      </c>
      <c r="I219" s="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11.943</v>
      </c>
      <c r="P219" s="11">
        <f t="shared" si="19"/>
        <v>314.28947368421052</v>
      </c>
      <c r="Q219" t="s">
        <v>8310</v>
      </c>
      <c r="R219" t="s">
        <v>8314</v>
      </c>
      <c r="S219" s="8">
        <f t="shared" si="20"/>
        <v>41970.348946759266</v>
      </c>
      <c r="T219" s="8">
        <f t="shared" si="21"/>
        <v>42001.348946759266</v>
      </c>
      <c r="U219" s="9" t="str">
        <f t="shared" si="22"/>
        <v>Nov</v>
      </c>
      <c r="V219">
        <f t="shared" si="23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7" t="s">
        <v>8221</v>
      </c>
      <c r="G220" t="s">
        <v>8224</v>
      </c>
      <c r="H220" t="s">
        <v>8246</v>
      </c>
      <c r="I220" s="9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2</v>
      </c>
      <c r="P220" s="11">
        <f t="shared" si="19"/>
        <v>100</v>
      </c>
      <c r="Q220" t="s">
        <v>8310</v>
      </c>
      <c r="R220" t="s">
        <v>8314</v>
      </c>
      <c r="S220" s="8">
        <f t="shared" si="20"/>
        <v>42079.336678240747</v>
      </c>
      <c r="T220" s="8">
        <f t="shared" si="21"/>
        <v>42139.336678240747</v>
      </c>
      <c r="U220" s="9" t="str">
        <f t="shared" si="22"/>
        <v>Mar</v>
      </c>
      <c r="V220">
        <f t="shared" si="23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7" t="s">
        <v>8221</v>
      </c>
      <c r="G221" t="s">
        <v>8224</v>
      </c>
      <c r="H221" t="s">
        <v>8246</v>
      </c>
      <c r="I221" s="9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17.630000000000003</v>
      </c>
      <c r="P221" s="11">
        <f t="shared" si="19"/>
        <v>115.98684210526316</v>
      </c>
      <c r="Q221" t="s">
        <v>8310</v>
      </c>
      <c r="R221" t="s">
        <v>8314</v>
      </c>
      <c r="S221" s="8">
        <f t="shared" si="20"/>
        <v>42429.03501157408</v>
      </c>
      <c r="T221" s="8">
        <f t="shared" si="21"/>
        <v>42460.999305555561</v>
      </c>
      <c r="U221" s="9" t="str">
        <f t="shared" si="22"/>
        <v>Feb</v>
      </c>
      <c r="V221">
        <f t="shared" si="23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7" t="s">
        <v>8221</v>
      </c>
      <c r="G222" t="s">
        <v>8224</v>
      </c>
      <c r="H222" t="s">
        <v>8246</v>
      </c>
      <c r="I222" s="9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0.72</v>
      </c>
      <c r="P222" s="11">
        <f t="shared" si="19"/>
        <v>120</v>
      </c>
      <c r="Q222" t="s">
        <v>8310</v>
      </c>
      <c r="R222" t="s">
        <v>8314</v>
      </c>
      <c r="S222" s="8">
        <f t="shared" si="20"/>
        <v>42195.352199074077</v>
      </c>
      <c r="T222" s="8">
        <f t="shared" si="21"/>
        <v>42236.545833333337</v>
      </c>
      <c r="U222" s="9" t="str">
        <f t="shared" si="22"/>
        <v>Jul</v>
      </c>
      <c r="V222">
        <f t="shared" si="23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7" t="s">
        <v>8221</v>
      </c>
      <c r="G223" t="s">
        <v>8224</v>
      </c>
      <c r="H223" t="s">
        <v>8246</v>
      </c>
      <c r="I223" s="9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s="11" t="e">
        <f t="shared" si="19"/>
        <v>#DIV/0!</v>
      </c>
      <c r="Q223" t="s">
        <v>8310</v>
      </c>
      <c r="R223" t="s">
        <v>8314</v>
      </c>
      <c r="S223" s="8">
        <f t="shared" si="20"/>
        <v>42031.545879629637</v>
      </c>
      <c r="T223" s="8">
        <f t="shared" si="21"/>
        <v>42091.504212962966</v>
      </c>
      <c r="U223" s="9" t="str">
        <f t="shared" si="22"/>
        <v>Jan</v>
      </c>
      <c r="V223">
        <f t="shared" si="23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7" t="s">
        <v>8221</v>
      </c>
      <c r="G224" t="s">
        <v>8224</v>
      </c>
      <c r="H224" t="s">
        <v>8246</v>
      </c>
      <c r="I224" s="9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13</v>
      </c>
      <c r="P224" s="11">
        <f t="shared" si="19"/>
        <v>65</v>
      </c>
      <c r="Q224" t="s">
        <v>8310</v>
      </c>
      <c r="R224" t="s">
        <v>8314</v>
      </c>
      <c r="S224" s="8">
        <f t="shared" si="20"/>
        <v>42031.478217592594</v>
      </c>
      <c r="T224" s="8">
        <f t="shared" si="21"/>
        <v>42089.818749999999</v>
      </c>
      <c r="U224" s="9" t="str">
        <f t="shared" si="22"/>
        <v>Jan</v>
      </c>
      <c r="V224">
        <f t="shared" si="23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7" t="s">
        <v>8221</v>
      </c>
      <c r="G225" t="s">
        <v>8224</v>
      </c>
      <c r="H225" t="s">
        <v>8246</v>
      </c>
      <c r="I225" s="9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s="11" t="e">
        <f t="shared" si="19"/>
        <v>#DIV/0!</v>
      </c>
      <c r="Q225" t="s">
        <v>8310</v>
      </c>
      <c r="R225" t="s">
        <v>8314</v>
      </c>
      <c r="S225" s="8">
        <f t="shared" si="20"/>
        <v>42481.756365740745</v>
      </c>
      <c r="T225" s="8">
        <f t="shared" si="21"/>
        <v>42511.753472222226</v>
      </c>
      <c r="U225" s="9" t="str">
        <f t="shared" si="22"/>
        <v>Apr</v>
      </c>
      <c r="V225">
        <f t="shared" si="23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7" t="s">
        <v>8221</v>
      </c>
      <c r="G226" t="s">
        <v>8226</v>
      </c>
      <c r="H226" t="s">
        <v>8248</v>
      </c>
      <c r="I226" s="9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s="11" t="e">
        <f t="shared" si="19"/>
        <v>#DIV/0!</v>
      </c>
      <c r="Q226" t="s">
        <v>8310</v>
      </c>
      <c r="R226" t="s">
        <v>8314</v>
      </c>
      <c r="S226" s="8">
        <f t="shared" si="20"/>
        <v>42134.943587962967</v>
      </c>
      <c r="T226" s="8">
        <f t="shared" si="21"/>
        <v>42194.943587962967</v>
      </c>
      <c r="U226" s="9" t="str">
        <f t="shared" si="22"/>
        <v>May</v>
      </c>
      <c r="V226">
        <f t="shared" si="23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7" t="s">
        <v>8221</v>
      </c>
      <c r="G227" t="s">
        <v>8224</v>
      </c>
      <c r="H227" t="s">
        <v>8246</v>
      </c>
      <c r="I227" s="9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s="11" t="e">
        <f t="shared" si="19"/>
        <v>#DIV/0!</v>
      </c>
      <c r="Q227" t="s">
        <v>8310</v>
      </c>
      <c r="R227" t="s">
        <v>8314</v>
      </c>
      <c r="S227" s="8">
        <f t="shared" si="20"/>
        <v>42438.669606481482</v>
      </c>
      <c r="T227" s="8">
        <f t="shared" si="21"/>
        <v>42468.627939814818</v>
      </c>
      <c r="U227" s="9" t="str">
        <f t="shared" si="22"/>
        <v>Mar</v>
      </c>
      <c r="V227">
        <f t="shared" si="23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7" t="s">
        <v>8221</v>
      </c>
      <c r="G228" t="s">
        <v>8225</v>
      </c>
      <c r="H228" t="s">
        <v>8247</v>
      </c>
      <c r="I228" s="9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0.86206896551724133</v>
      </c>
      <c r="P228" s="11">
        <f t="shared" si="19"/>
        <v>125</v>
      </c>
      <c r="Q228" t="s">
        <v>8310</v>
      </c>
      <c r="R228" t="s">
        <v>8314</v>
      </c>
      <c r="S228" s="8">
        <f t="shared" si="20"/>
        <v>42106.374351851853</v>
      </c>
      <c r="T228" s="8">
        <f t="shared" si="21"/>
        <v>42155.103472222225</v>
      </c>
      <c r="U228" s="9" t="str">
        <f t="shared" si="22"/>
        <v>Apr</v>
      </c>
      <c r="V228">
        <f t="shared" si="23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7" t="s">
        <v>8221</v>
      </c>
      <c r="G229" t="s">
        <v>8224</v>
      </c>
      <c r="H229" t="s">
        <v>8246</v>
      </c>
      <c r="I229" s="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s="11" t="e">
        <f t="shared" si="19"/>
        <v>#DIV/0!</v>
      </c>
      <c r="Q229" t="s">
        <v>8310</v>
      </c>
      <c r="R229" t="s">
        <v>8314</v>
      </c>
      <c r="S229" s="8">
        <f t="shared" si="20"/>
        <v>42164.602326388893</v>
      </c>
      <c r="T229" s="8">
        <f t="shared" si="21"/>
        <v>42194.602326388893</v>
      </c>
      <c r="U229" s="9" t="str">
        <f t="shared" si="22"/>
        <v>Jun</v>
      </c>
      <c r="V229">
        <f t="shared" si="23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7" t="s">
        <v>8221</v>
      </c>
      <c r="G230" t="s">
        <v>8225</v>
      </c>
      <c r="H230" t="s">
        <v>8247</v>
      </c>
      <c r="I230" s="9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s="11" t="e">
        <f t="shared" si="19"/>
        <v>#DIV/0!</v>
      </c>
      <c r="Q230" t="s">
        <v>8310</v>
      </c>
      <c r="R230" t="s">
        <v>8314</v>
      </c>
      <c r="S230" s="8">
        <f t="shared" si="20"/>
        <v>42096.394733796296</v>
      </c>
      <c r="T230" s="8">
        <f t="shared" si="21"/>
        <v>42156.394733796296</v>
      </c>
      <c r="U230" s="9" t="str">
        <f t="shared" si="22"/>
        <v>Apr</v>
      </c>
      <c r="V230">
        <f t="shared" si="23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7" t="s">
        <v>8221</v>
      </c>
      <c r="G231" t="s">
        <v>8236</v>
      </c>
      <c r="H231" t="s">
        <v>8249</v>
      </c>
      <c r="I231" s="9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s="11" t="e">
        <f t="shared" si="19"/>
        <v>#DIV/0!</v>
      </c>
      <c r="Q231" t="s">
        <v>8310</v>
      </c>
      <c r="R231" t="s">
        <v>8314</v>
      </c>
      <c r="S231" s="8">
        <f t="shared" si="20"/>
        <v>42383.642326388894</v>
      </c>
      <c r="T231" s="8">
        <f t="shared" si="21"/>
        <v>42413.642326388894</v>
      </c>
      <c r="U231" s="9" t="str">
        <f t="shared" si="22"/>
        <v>Jan</v>
      </c>
      <c r="V231">
        <f t="shared" si="23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7" t="s">
        <v>8221</v>
      </c>
      <c r="G232" t="s">
        <v>8224</v>
      </c>
      <c r="H232" t="s">
        <v>8246</v>
      </c>
      <c r="I232" s="9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0.4</v>
      </c>
      <c r="P232" s="11">
        <f t="shared" si="19"/>
        <v>30</v>
      </c>
      <c r="Q232" t="s">
        <v>8310</v>
      </c>
      <c r="R232" t="s">
        <v>8314</v>
      </c>
      <c r="S232" s="8">
        <f t="shared" si="20"/>
        <v>42129.485543981486</v>
      </c>
      <c r="T232" s="8">
        <f t="shared" si="21"/>
        <v>42159.485543981486</v>
      </c>
      <c r="U232" s="9" t="str">
        <f t="shared" si="22"/>
        <v>May</v>
      </c>
      <c r="V232">
        <f t="shared" si="23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7" t="s">
        <v>8221</v>
      </c>
      <c r="G233" t="s">
        <v>8224</v>
      </c>
      <c r="H233" t="s">
        <v>8246</v>
      </c>
      <c r="I233" s="9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s="11" t="e">
        <f t="shared" si="19"/>
        <v>#DIV/0!</v>
      </c>
      <c r="Q233" t="s">
        <v>8310</v>
      </c>
      <c r="R233" t="s">
        <v>8314</v>
      </c>
      <c r="S233" s="8">
        <f t="shared" si="20"/>
        <v>42341.667256944442</v>
      </c>
      <c r="T233" s="8">
        <f t="shared" si="21"/>
        <v>42371.667256944442</v>
      </c>
      <c r="U233" s="9" t="str">
        <f t="shared" si="22"/>
        <v>Dec</v>
      </c>
      <c r="V233">
        <f t="shared" si="23"/>
        <v>2015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7" t="s">
        <v>8221</v>
      </c>
      <c r="G234" t="s">
        <v>8225</v>
      </c>
      <c r="H234" t="s">
        <v>8247</v>
      </c>
      <c r="I234" s="9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</v>
      </c>
      <c r="P234" s="11">
        <f t="shared" si="19"/>
        <v>15.714285714285714</v>
      </c>
      <c r="Q234" t="s">
        <v>8310</v>
      </c>
      <c r="R234" t="s">
        <v>8314</v>
      </c>
      <c r="S234" s="8">
        <f t="shared" si="20"/>
        <v>42032.534097222226</v>
      </c>
      <c r="T234" s="8">
        <f t="shared" si="21"/>
        <v>42062.534097222226</v>
      </c>
      <c r="U234" s="9" t="str">
        <f t="shared" si="22"/>
        <v>Jan</v>
      </c>
      <c r="V234">
        <f t="shared" si="23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7" t="s">
        <v>8221</v>
      </c>
      <c r="G235" t="s">
        <v>8224</v>
      </c>
      <c r="H235" t="s">
        <v>8246</v>
      </c>
      <c r="I235" s="9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s="11" t="e">
        <f t="shared" si="19"/>
        <v>#DIV/0!</v>
      </c>
      <c r="Q235" t="s">
        <v>8310</v>
      </c>
      <c r="R235" t="s">
        <v>8314</v>
      </c>
      <c r="S235" s="8">
        <f t="shared" si="20"/>
        <v>42612.620046296295</v>
      </c>
      <c r="T235" s="8">
        <f t="shared" si="21"/>
        <v>42642.620046296295</v>
      </c>
      <c r="U235" s="9" t="str">
        <f t="shared" si="22"/>
        <v>Aug</v>
      </c>
      <c r="V235">
        <f t="shared" si="23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7" t="s">
        <v>8221</v>
      </c>
      <c r="G236" t="s">
        <v>8224</v>
      </c>
      <c r="H236" t="s">
        <v>8246</v>
      </c>
      <c r="I236" s="9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40.1</v>
      </c>
      <c r="P236" s="11">
        <f t="shared" si="19"/>
        <v>80.2</v>
      </c>
      <c r="Q236" t="s">
        <v>8310</v>
      </c>
      <c r="R236" t="s">
        <v>8314</v>
      </c>
      <c r="S236" s="8">
        <f t="shared" si="20"/>
        <v>42135.743738425932</v>
      </c>
      <c r="T236" s="8">
        <f t="shared" si="21"/>
        <v>42175.743738425932</v>
      </c>
      <c r="U236" s="9" t="str">
        <f t="shared" si="22"/>
        <v>May</v>
      </c>
      <c r="V236">
        <f t="shared" si="23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7" t="s">
        <v>8221</v>
      </c>
      <c r="G237" t="s">
        <v>8224</v>
      </c>
      <c r="H237" t="s">
        <v>8246</v>
      </c>
      <c r="I237" s="9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s="11" t="e">
        <f t="shared" si="19"/>
        <v>#DIV/0!</v>
      </c>
      <c r="Q237" t="s">
        <v>8310</v>
      </c>
      <c r="R237" t="s">
        <v>8314</v>
      </c>
      <c r="S237" s="8">
        <f t="shared" si="20"/>
        <v>42164.61686342593</v>
      </c>
      <c r="T237" s="8">
        <f t="shared" si="21"/>
        <v>42194.61686342593</v>
      </c>
      <c r="U237" s="9" t="str">
        <f t="shared" si="22"/>
        <v>Jun</v>
      </c>
      <c r="V237">
        <f t="shared" si="23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7" t="s">
        <v>8221</v>
      </c>
      <c r="G238" t="s">
        <v>8224</v>
      </c>
      <c r="H238" t="s">
        <v>8246</v>
      </c>
      <c r="I238" s="9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s="11" t="e">
        <f t="shared" si="19"/>
        <v>#DIV/0!</v>
      </c>
      <c r="Q238" t="s">
        <v>8310</v>
      </c>
      <c r="R238" t="s">
        <v>8314</v>
      </c>
      <c r="S238" s="8">
        <f t="shared" si="20"/>
        <v>42320.792812500003</v>
      </c>
      <c r="T238" s="8">
        <f t="shared" si="21"/>
        <v>42373.708333333336</v>
      </c>
      <c r="U238" s="9" t="str">
        <f t="shared" si="22"/>
        <v>Nov</v>
      </c>
      <c r="V238">
        <f t="shared" si="23"/>
        <v>2015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7" t="s">
        <v>8221</v>
      </c>
      <c r="G239" t="s">
        <v>8224</v>
      </c>
      <c r="H239" t="s">
        <v>8246</v>
      </c>
      <c r="I239" s="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0.33333333333333337</v>
      </c>
      <c r="P239" s="11">
        <f t="shared" si="19"/>
        <v>50</v>
      </c>
      <c r="Q239" t="s">
        <v>8310</v>
      </c>
      <c r="R239" t="s">
        <v>8314</v>
      </c>
      <c r="S239" s="8">
        <f t="shared" si="20"/>
        <v>42377.285520833335</v>
      </c>
      <c r="T239" s="8">
        <f t="shared" si="21"/>
        <v>42437.285520833335</v>
      </c>
      <c r="U239" s="9" t="str">
        <f t="shared" si="22"/>
        <v>Jan</v>
      </c>
      <c r="V239">
        <f t="shared" si="23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7" t="s">
        <v>8221</v>
      </c>
      <c r="G240" t="s">
        <v>8224</v>
      </c>
      <c r="H240" t="s">
        <v>8246</v>
      </c>
      <c r="I240" s="9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s="11" t="e">
        <f t="shared" si="19"/>
        <v>#DIV/0!</v>
      </c>
      <c r="Q240" t="s">
        <v>8310</v>
      </c>
      <c r="R240" t="s">
        <v>8314</v>
      </c>
      <c r="S240" s="8">
        <f t="shared" si="20"/>
        <v>42713.670833333337</v>
      </c>
      <c r="T240" s="8">
        <f t="shared" si="21"/>
        <v>42734.083333333336</v>
      </c>
      <c r="U240" s="9" t="str">
        <f t="shared" si="22"/>
        <v>Dec</v>
      </c>
      <c r="V240">
        <f t="shared" si="23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7" t="s">
        <v>8221</v>
      </c>
      <c r="G241" t="s">
        <v>8226</v>
      </c>
      <c r="H241" t="s">
        <v>8248</v>
      </c>
      <c r="I241" s="9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25</v>
      </c>
      <c r="P241" s="11">
        <f t="shared" si="19"/>
        <v>50</v>
      </c>
      <c r="Q241" t="s">
        <v>8310</v>
      </c>
      <c r="R241" t="s">
        <v>8314</v>
      </c>
      <c r="S241" s="8">
        <f t="shared" si="20"/>
        <v>42296.81863425926</v>
      </c>
      <c r="T241" s="8">
        <f t="shared" si="21"/>
        <v>42316.208333333336</v>
      </c>
      <c r="U241" s="9" t="str">
        <f t="shared" si="22"/>
        <v>Oct</v>
      </c>
      <c r="V241">
        <f t="shared" si="23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107.63413333333334</v>
      </c>
      <c r="P242" s="11">
        <f t="shared" si="19"/>
        <v>117.84759124087591</v>
      </c>
      <c r="Q242" t="s">
        <v>8310</v>
      </c>
      <c r="R242" t="s">
        <v>8315</v>
      </c>
      <c r="S242" s="8">
        <f t="shared" si="20"/>
        <v>41354.416793981487</v>
      </c>
      <c r="T242" s="8">
        <f t="shared" si="21"/>
        <v>41399.416793981487</v>
      </c>
      <c r="U242" s="9" t="str">
        <f t="shared" si="22"/>
        <v>Mar</v>
      </c>
      <c r="V242">
        <f t="shared" si="23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112.63736263736264</v>
      </c>
      <c r="P243" s="11">
        <f t="shared" si="19"/>
        <v>109.04255319148936</v>
      </c>
      <c r="Q243" t="s">
        <v>8310</v>
      </c>
      <c r="R243" t="s">
        <v>8315</v>
      </c>
      <c r="S243" s="8">
        <f t="shared" si="20"/>
        <v>41949.4062962963</v>
      </c>
      <c r="T243" s="8">
        <f t="shared" si="21"/>
        <v>41994.4062962963</v>
      </c>
      <c r="U243" s="9" t="str">
        <f t="shared" si="22"/>
        <v>Nov</v>
      </c>
      <c r="V243">
        <f t="shared" si="23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113.46153846153845</v>
      </c>
      <c r="P244" s="11">
        <f t="shared" si="19"/>
        <v>73.019801980198025</v>
      </c>
      <c r="Q244" t="s">
        <v>8310</v>
      </c>
      <c r="R244" t="s">
        <v>8315</v>
      </c>
      <c r="S244" s="8">
        <f t="shared" si="20"/>
        <v>40862.201273148152</v>
      </c>
      <c r="T244" s="8">
        <f t="shared" si="21"/>
        <v>40897.201273148152</v>
      </c>
      <c r="U244" s="9" t="str">
        <f t="shared" si="22"/>
        <v>Nov</v>
      </c>
      <c r="V244">
        <f t="shared" si="23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102.592</v>
      </c>
      <c r="P245" s="11">
        <f t="shared" si="19"/>
        <v>78.195121951219505</v>
      </c>
      <c r="Q245" t="s">
        <v>8310</v>
      </c>
      <c r="R245" t="s">
        <v>8315</v>
      </c>
      <c r="S245" s="8">
        <f t="shared" si="20"/>
        <v>41661.755833333336</v>
      </c>
      <c r="T245" s="8">
        <f t="shared" si="21"/>
        <v>41691.755833333336</v>
      </c>
      <c r="U245" s="9" t="str">
        <f t="shared" si="22"/>
        <v>Jan</v>
      </c>
      <c r="V245">
        <f t="shared" si="23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113.75714285714287</v>
      </c>
      <c r="P246" s="11">
        <f t="shared" si="19"/>
        <v>47.398809523809526</v>
      </c>
      <c r="Q246" t="s">
        <v>8310</v>
      </c>
      <c r="R246" t="s">
        <v>8315</v>
      </c>
      <c r="S246" s="8">
        <f t="shared" si="20"/>
        <v>40213.03193287037</v>
      </c>
      <c r="T246" s="8">
        <f t="shared" si="21"/>
        <v>40253.004166666673</v>
      </c>
      <c r="U246" s="9" t="str">
        <f t="shared" si="22"/>
        <v>Feb</v>
      </c>
      <c r="V246">
        <f t="shared" si="23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103.71999999999998</v>
      </c>
      <c r="P247" s="11">
        <f t="shared" si="19"/>
        <v>54.020833333333336</v>
      </c>
      <c r="Q247" t="s">
        <v>8310</v>
      </c>
      <c r="R247" t="s">
        <v>8315</v>
      </c>
      <c r="S247" s="8">
        <f t="shared" si="20"/>
        <v>41106.761400462965</v>
      </c>
      <c r="T247" s="8">
        <f t="shared" si="21"/>
        <v>41136.761400462965</v>
      </c>
      <c r="U247" s="9" t="str">
        <f t="shared" si="22"/>
        <v>Jul</v>
      </c>
      <c r="V247">
        <f t="shared" si="23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305.46000000000004</v>
      </c>
      <c r="P248" s="11">
        <f t="shared" si="19"/>
        <v>68.488789237668158</v>
      </c>
      <c r="Q248" t="s">
        <v>8310</v>
      </c>
      <c r="R248" t="s">
        <v>8315</v>
      </c>
      <c r="S248" s="8">
        <f t="shared" si="20"/>
        <v>40480.071817129632</v>
      </c>
      <c r="T248" s="8">
        <f t="shared" si="21"/>
        <v>40530.113483796296</v>
      </c>
      <c r="U248" s="9" t="str">
        <f t="shared" si="22"/>
        <v>Oct</v>
      </c>
      <c r="V248">
        <f t="shared" si="23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134.1</v>
      </c>
      <c r="P249" s="11">
        <f t="shared" si="19"/>
        <v>108.14516129032258</v>
      </c>
      <c r="Q249" t="s">
        <v>8310</v>
      </c>
      <c r="R249" t="s">
        <v>8315</v>
      </c>
      <c r="S249" s="8">
        <f t="shared" si="20"/>
        <v>40430.312662037039</v>
      </c>
      <c r="T249" s="8">
        <f t="shared" si="21"/>
        <v>40466.86041666667</v>
      </c>
      <c r="U249" s="9" t="str">
        <f t="shared" si="22"/>
        <v>Sep</v>
      </c>
      <c r="V249">
        <f t="shared" si="23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101.33294117647058</v>
      </c>
      <c r="P250" s="11">
        <f t="shared" si="19"/>
        <v>589.95205479452056</v>
      </c>
      <c r="Q250" t="s">
        <v>8310</v>
      </c>
      <c r="R250" t="s">
        <v>8315</v>
      </c>
      <c r="S250" s="8">
        <f t="shared" si="20"/>
        <v>40870.48274305556</v>
      </c>
      <c r="T250" s="8">
        <f t="shared" si="21"/>
        <v>40915.48274305556</v>
      </c>
      <c r="U250" s="9" t="str">
        <f t="shared" si="22"/>
        <v>Nov</v>
      </c>
      <c r="V250">
        <f t="shared" si="23"/>
        <v>2011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112.92</v>
      </c>
      <c r="P251" s="11">
        <f t="shared" si="19"/>
        <v>48.051063829787232</v>
      </c>
      <c r="Q251" t="s">
        <v>8310</v>
      </c>
      <c r="R251" t="s">
        <v>8315</v>
      </c>
      <c r="S251" s="8">
        <f t="shared" si="20"/>
        <v>40332.63217592593</v>
      </c>
      <c r="T251" s="8">
        <f t="shared" si="21"/>
        <v>40412.444444444445</v>
      </c>
      <c r="U251" s="9" t="str">
        <f t="shared" si="22"/>
        <v>Jun</v>
      </c>
      <c r="V251">
        <f t="shared" si="23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105.58333333333334</v>
      </c>
      <c r="P252" s="11">
        <f t="shared" si="19"/>
        <v>72.482837528604122</v>
      </c>
      <c r="Q252" t="s">
        <v>8310</v>
      </c>
      <c r="R252" t="s">
        <v>8315</v>
      </c>
      <c r="S252" s="8">
        <f t="shared" si="20"/>
        <v>41401.274201388893</v>
      </c>
      <c r="T252" s="8">
        <f t="shared" si="21"/>
        <v>41431.274201388893</v>
      </c>
      <c r="U252" s="9" t="str">
        <f t="shared" si="22"/>
        <v>May</v>
      </c>
      <c r="V252">
        <f t="shared" si="23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125.57142857142858</v>
      </c>
      <c r="P253" s="11">
        <f t="shared" si="19"/>
        <v>57.077922077922075</v>
      </c>
      <c r="Q253" t="s">
        <v>8310</v>
      </c>
      <c r="R253" t="s">
        <v>8315</v>
      </c>
      <c r="S253" s="8">
        <f t="shared" si="20"/>
        <v>41013.49590277778</v>
      </c>
      <c r="T253" s="8">
        <f t="shared" si="21"/>
        <v>41045.5</v>
      </c>
      <c r="U253" s="9" t="str">
        <f t="shared" si="22"/>
        <v>Apr</v>
      </c>
      <c r="V253">
        <f t="shared" si="23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184.56</v>
      </c>
      <c r="P254" s="11">
        <f t="shared" si="19"/>
        <v>85.444444444444443</v>
      </c>
      <c r="Q254" t="s">
        <v>8310</v>
      </c>
      <c r="R254" t="s">
        <v>8315</v>
      </c>
      <c r="S254" s="8">
        <f t="shared" si="20"/>
        <v>40266.371041666665</v>
      </c>
      <c r="T254" s="8">
        <f t="shared" si="21"/>
        <v>40329.874305555561</v>
      </c>
      <c r="U254" s="9" t="str">
        <f t="shared" si="22"/>
        <v>Mar</v>
      </c>
      <c r="V254">
        <f t="shared" si="23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100.73333333333335</v>
      </c>
      <c r="P255" s="11">
        <f t="shared" si="19"/>
        <v>215.85714285714286</v>
      </c>
      <c r="Q255" t="s">
        <v>8310</v>
      </c>
      <c r="R255" t="s">
        <v>8315</v>
      </c>
      <c r="S255" s="8">
        <f t="shared" si="20"/>
        <v>40924.359201388892</v>
      </c>
      <c r="T255" s="8">
        <f t="shared" si="21"/>
        <v>40954.359201388892</v>
      </c>
      <c r="U255" s="9" t="str">
        <f t="shared" si="22"/>
        <v>Jan</v>
      </c>
      <c r="V255">
        <f t="shared" si="23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116.94725</v>
      </c>
      <c r="P256" s="11">
        <f t="shared" si="19"/>
        <v>89.38643312101911</v>
      </c>
      <c r="Q256" t="s">
        <v>8310</v>
      </c>
      <c r="R256" t="s">
        <v>8315</v>
      </c>
      <c r="S256" s="8">
        <f t="shared" si="20"/>
        <v>42263.660995370374</v>
      </c>
      <c r="T256" s="8">
        <f t="shared" si="21"/>
        <v>42293.791666666664</v>
      </c>
      <c r="U256" s="9" t="str">
        <f t="shared" si="22"/>
        <v>Sep</v>
      </c>
      <c r="V256">
        <f t="shared" si="23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106.73325</v>
      </c>
      <c r="P257" s="11">
        <f t="shared" si="19"/>
        <v>45.418404255319146</v>
      </c>
      <c r="Q257" t="s">
        <v>8310</v>
      </c>
      <c r="R257" t="s">
        <v>8315</v>
      </c>
      <c r="S257" s="8">
        <f t="shared" si="20"/>
        <v>40588.234745370377</v>
      </c>
      <c r="T257" s="8">
        <f t="shared" si="21"/>
        <v>40618.193078703705</v>
      </c>
      <c r="U257" s="9" t="str">
        <f t="shared" si="22"/>
        <v>Feb</v>
      </c>
      <c r="V257">
        <f t="shared" si="23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ref="O258:O321" si="24">E258/D258*100</f>
        <v>139.1</v>
      </c>
      <c r="P258" s="11">
        <f t="shared" ref="P258:P321" si="25">E258/L258</f>
        <v>65.756363636363631</v>
      </c>
      <c r="Q258" t="s">
        <v>8310</v>
      </c>
      <c r="R258" t="s">
        <v>8315</v>
      </c>
      <c r="S258" s="8">
        <f t="shared" si="20"/>
        <v>41319.477627314816</v>
      </c>
      <c r="T258" s="8">
        <f t="shared" si="21"/>
        <v>41349.477627314816</v>
      </c>
      <c r="U258" s="9" t="str">
        <f t="shared" si="22"/>
        <v>Feb</v>
      </c>
      <c r="V258">
        <f t="shared" si="23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si="24"/>
        <v>106.72648571428572</v>
      </c>
      <c r="P259" s="11">
        <f t="shared" si="25"/>
        <v>66.70405357142856</v>
      </c>
      <c r="Q259" t="s">
        <v>8310</v>
      </c>
      <c r="R259" t="s">
        <v>8315</v>
      </c>
      <c r="S259" s="8">
        <f t="shared" ref="S259:S322" si="26">(J259/86400)+25569+(-7/24)</f>
        <v>42479.335208333338</v>
      </c>
      <c r="T259" s="8">
        <f t="shared" ref="T259:T322" si="27">(I259/86400)+25569+(-7/24)</f>
        <v>42509.335208333338</v>
      </c>
      <c r="U259" s="9" t="str">
        <f t="shared" ref="U259:U322" si="28">TEXT(S259,"mmm")</f>
        <v>Apr</v>
      </c>
      <c r="V259">
        <f t="shared" ref="V259:V322" si="29">YEAR(S259)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191.14</v>
      </c>
      <c r="P260" s="11">
        <f t="shared" si="25"/>
        <v>83.345930232558146</v>
      </c>
      <c r="Q260" t="s">
        <v>8310</v>
      </c>
      <c r="R260" t="s">
        <v>8315</v>
      </c>
      <c r="S260" s="8">
        <f t="shared" si="26"/>
        <v>40681.760023148148</v>
      </c>
      <c r="T260" s="8">
        <f t="shared" si="27"/>
        <v>40711.760023148148</v>
      </c>
      <c r="U260" s="9" t="str">
        <f t="shared" si="28"/>
        <v>May</v>
      </c>
      <c r="V260">
        <f t="shared" si="2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131.93789333333334</v>
      </c>
      <c r="P261" s="11">
        <f t="shared" si="25"/>
        <v>105.04609341825902</v>
      </c>
      <c r="Q261" t="s">
        <v>8310</v>
      </c>
      <c r="R261" t="s">
        <v>8315</v>
      </c>
      <c r="S261" s="8">
        <f t="shared" si="26"/>
        <v>42072.446400462963</v>
      </c>
      <c r="T261" s="8">
        <f t="shared" si="27"/>
        <v>42102.446400462963</v>
      </c>
      <c r="U261" s="9" t="str">
        <f t="shared" si="28"/>
        <v>Mar</v>
      </c>
      <c r="V261">
        <f t="shared" si="2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106.4</v>
      </c>
      <c r="P262" s="11">
        <f t="shared" si="25"/>
        <v>120.90909090909091</v>
      </c>
      <c r="Q262" t="s">
        <v>8310</v>
      </c>
      <c r="R262" t="s">
        <v>8315</v>
      </c>
      <c r="S262" s="8">
        <f t="shared" si="26"/>
        <v>40330.463877314818</v>
      </c>
      <c r="T262" s="8">
        <f t="shared" si="27"/>
        <v>40376.124305555561</v>
      </c>
      <c r="U262" s="9" t="str">
        <f t="shared" si="28"/>
        <v>Jun</v>
      </c>
      <c r="V262">
        <f t="shared" si="2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107.4</v>
      </c>
      <c r="P263" s="11">
        <f t="shared" si="25"/>
        <v>97.63636363636364</v>
      </c>
      <c r="Q263" t="s">
        <v>8310</v>
      </c>
      <c r="R263" t="s">
        <v>8315</v>
      </c>
      <c r="S263" s="8">
        <f t="shared" si="26"/>
        <v>41017.5937962963</v>
      </c>
      <c r="T263" s="8">
        <f t="shared" si="27"/>
        <v>41067.329861111117</v>
      </c>
      <c r="U263" s="9" t="str">
        <f t="shared" si="28"/>
        <v>Apr</v>
      </c>
      <c r="V263">
        <f t="shared" si="2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240</v>
      </c>
      <c r="P264" s="11">
        <f t="shared" si="25"/>
        <v>41.379310344827587</v>
      </c>
      <c r="Q264" t="s">
        <v>8310</v>
      </c>
      <c r="R264" t="s">
        <v>8315</v>
      </c>
      <c r="S264" s="8">
        <f t="shared" si="26"/>
        <v>40554.956342592595</v>
      </c>
      <c r="T264" s="8">
        <f t="shared" si="27"/>
        <v>40599.956342592595</v>
      </c>
      <c r="U264" s="9" t="str">
        <f t="shared" si="28"/>
        <v>Jan</v>
      </c>
      <c r="V264">
        <f t="shared" si="2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118.08108</v>
      </c>
      <c r="P265" s="11">
        <f t="shared" si="25"/>
        <v>30.654485981308412</v>
      </c>
      <c r="Q265" t="s">
        <v>8310</v>
      </c>
      <c r="R265" t="s">
        <v>8315</v>
      </c>
      <c r="S265" s="8">
        <f t="shared" si="26"/>
        <v>41149.663124999999</v>
      </c>
      <c r="T265" s="8">
        <f t="shared" si="27"/>
        <v>41179.663124999999</v>
      </c>
      <c r="U265" s="9" t="str">
        <f t="shared" si="28"/>
        <v>Aug</v>
      </c>
      <c r="V265">
        <f t="shared" si="2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118.19999999999999</v>
      </c>
      <c r="P266" s="11">
        <f t="shared" si="25"/>
        <v>64.945054945054949</v>
      </c>
      <c r="Q266" t="s">
        <v>8310</v>
      </c>
      <c r="R266" t="s">
        <v>8315</v>
      </c>
      <c r="S266" s="8">
        <f t="shared" si="26"/>
        <v>41010.328645833339</v>
      </c>
      <c r="T266" s="8">
        <f t="shared" si="27"/>
        <v>41040.328645833339</v>
      </c>
      <c r="U266" s="9" t="str">
        <f t="shared" si="28"/>
        <v>Apr</v>
      </c>
      <c r="V266">
        <f t="shared" si="2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111.1</v>
      </c>
      <c r="P267" s="11">
        <f t="shared" si="25"/>
        <v>95.775862068965523</v>
      </c>
      <c r="Q267" t="s">
        <v>8310</v>
      </c>
      <c r="R267" t="s">
        <v>8315</v>
      </c>
      <c r="S267" s="8">
        <f t="shared" si="26"/>
        <v>40266.954050925931</v>
      </c>
      <c r="T267" s="8">
        <f t="shared" si="27"/>
        <v>40308.552777777782</v>
      </c>
      <c r="U267" s="9" t="str">
        <f t="shared" si="28"/>
        <v>Mar</v>
      </c>
      <c r="V267">
        <f t="shared" si="2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145.5</v>
      </c>
      <c r="P268" s="11">
        <f t="shared" si="25"/>
        <v>40.416666666666664</v>
      </c>
      <c r="Q268" t="s">
        <v>8310</v>
      </c>
      <c r="R268" t="s">
        <v>8315</v>
      </c>
      <c r="S268" s="8">
        <f t="shared" si="26"/>
        <v>40204.883182870377</v>
      </c>
      <c r="T268" s="8">
        <f t="shared" si="27"/>
        <v>40290.868750000001</v>
      </c>
      <c r="U268" s="9" t="str">
        <f t="shared" si="28"/>
        <v>Jan</v>
      </c>
      <c r="V268">
        <f t="shared" si="2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131.62883248730967</v>
      </c>
      <c r="P269" s="11">
        <f t="shared" si="25"/>
        <v>78.578424242424248</v>
      </c>
      <c r="Q269" t="s">
        <v>8310</v>
      </c>
      <c r="R269" t="s">
        <v>8315</v>
      </c>
      <c r="S269" s="8">
        <f t="shared" si="26"/>
        <v>41785.160868055558</v>
      </c>
      <c r="T269" s="8">
        <f t="shared" si="27"/>
        <v>41815.160868055558</v>
      </c>
      <c r="U269" s="9" t="str">
        <f t="shared" si="28"/>
        <v>May</v>
      </c>
      <c r="V269">
        <f t="shared" si="2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111.4</v>
      </c>
      <c r="P270" s="11">
        <f t="shared" si="25"/>
        <v>50.18018018018018</v>
      </c>
      <c r="Q270" t="s">
        <v>8310</v>
      </c>
      <c r="R270" t="s">
        <v>8315</v>
      </c>
      <c r="S270" s="8">
        <f t="shared" si="26"/>
        <v>40808.860856481486</v>
      </c>
      <c r="T270" s="8">
        <f t="shared" si="27"/>
        <v>40853.90252314815</v>
      </c>
      <c r="U270" s="9" t="str">
        <f t="shared" si="28"/>
        <v>Sep</v>
      </c>
      <c r="V270">
        <f t="shared" si="2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147.23376999999999</v>
      </c>
      <c r="P271" s="11">
        <f t="shared" si="25"/>
        <v>92.251735588972423</v>
      </c>
      <c r="Q271" t="s">
        <v>8310</v>
      </c>
      <c r="R271" t="s">
        <v>8315</v>
      </c>
      <c r="S271" s="8">
        <f t="shared" si="26"/>
        <v>42757.905347222222</v>
      </c>
      <c r="T271" s="8">
        <f t="shared" si="27"/>
        <v>42787.905347222222</v>
      </c>
      <c r="U271" s="9" t="str">
        <f t="shared" si="28"/>
        <v>Jan</v>
      </c>
      <c r="V271">
        <f t="shared" si="2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152.60869565217391</v>
      </c>
      <c r="P272" s="11">
        <f t="shared" si="25"/>
        <v>57.540983606557376</v>
      </c>
      <c r="Q272" t="s">
        <v>8310</v>
      </c>
      <c r="R272" t="s">
        <v>8315</v>
      </c>
      <c r="S272" s="8">
        <f t="shared" si="26"/>
        <v>40637.574884259266</v>
      </c>
      <c r="T272" s="8">
        <f t="shared" si="27"/>
        <v>40687.875</v>
      </c>
      <c r="U272" s="9" t="str">
        <f t="shared" si="28"/>
        <v>Apr</v>
      </c>
      <c r="V272">
        <f t="shared" si="2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104.67999999999999</v>
      </c>
      <c r="P273" s="11">
        <f t="shared" si="25"/>
        <v>109.42160278745645</v>
      </c>
      <c r="Q273" t="s">
        <v>8310</v>
      </c>
      <c r="R273" t="s">
        <v>8315</v>
      </c>
      <c r="S273" s="8">
        <f t="shared" si="26"/>
        <v>41611.808576388888</v>
      </c>
      <c r="T273" s="8">
        <f t="shared" si="27"/>
        <v>41641.041666666672</v>
      </c>
      <c r="U273" s="9" t="str">
        <f t="shared" si="28"/>
        <v>Dec</v>
      </c>
      <c r="V273">
        <f t="shared" si="29"/>
        <v>2013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177.43366666666668</v>
      </c>
      <c r="P274" s="11">
        <f t="shared" si="25"/>
        <v>81.892461538461546</v>
      </c>
      <c r="Q274" t="s">
        <v>8310</v>
      </c>
      <c r="R274" t="s">
        <v>8315</v>
      </c>
      <c r="S274" s="8">
        <f t="shared" si="26"/>
        <v>40235.60869212963</v>
      </c>
      <c r="T274" s="8">
        <f t="shared" si="27"/>
        <v>40296.492361111115</v>
      </c>
      <c r="U274" s="9" t="str">
        <f t="shared" si="28"/>
        <v>Feb</v>
      </c>
      <c r="V274">
        <f t="shared" si="2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107.7758</v>
      </c>
      <c r="P275" s="11">
        <f t="shared" si="25"/>
        <v>45.667711864406776</v>
      </c>
      <c r="Q275" t="s">
        <v>8310</v>
      </c>
      <c r="R275" t="s">
        <v>8315</v>
      </c>
      <c r="S275" s="8">
        <f t="shared" si="26"/>
        <v>40697.206782407411</v>
      </c>
      <c r="T275" s="8">
        <f t="shared" si="27"/>
        <v>40727.206782407411</v>
      </c>
      <c r="U275" s="9" t="str">
        <f t="shared" si="28"/>
        <v>Jun</v>
      </c>
      <c r="V275">
        <f t="shared" si="2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156</v>
      </c>
      <c r="P276" s="11">
        <f t="shared" si="25"/>
        <v>55.221238938053098</v>
      </c>
      <c r="Q276" t="s">
        <v>8310</v>
      </c>
      <c r="R276" t="s">
        <v>8315</v>
      </c>
      <c r="S276" s="8">
        <f t="shared" si="26"/>
        <v>40969.620706018519</v>
      </c>
      <c r="T276" s="8">
        <f t="shared" si="27"/>
        <v>41003.999305555561</v>
      </c>
      <c r="U276" s="9" t="str">
        <f t="shared" si="28"/>
        <v>Mar</v>
      </c>
      <c r="V276">
        <f t="shared" si="2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108.395</v>
      </c>
      <c r="P277" s="11">
        <f t="shared" si="25"/>
        <v>65.298192771084331</v>
      </c>
      <c r="Q277" t="s">
        <v>8310</v>
      </c>
      <c r="R277" t="s">
        <v>8315</v>
      </c>
      <c r="S277" s="8">
        <f t="shared" si="26"/>
        <v>41192.740347222229</v>
      </c>
      <c r="T277" s="8">
        <f t="shared" si="27"/>
        <v>41222.782013888893</v>
      </c>
      <c r="U277" s="9" t="str">
        <f t="shared" si="28"/>
        <v>Oct</v>
      </c>
      <c r="V277">
        <f t="shared" si="2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147.6</v>
      </c>
      <c r="P278" s="11">
        <f t="shared" si="25"/>
        <v>95.225806451612897</v>
      </c>
      <c r="Q278" t="s">
        <v>8310</v>
      </c>
      <c r="R278" t="s">
        <v>8315</v>
      </c>
      <c r="S278" s="8">
        <f t="shared" si="26"/>
        <v>40966.790208333339</v>
      </c>
      <c r="T278" s="8">
        <f t="shared" si="27"/>
        <v>41026.748541666668</v>
      </c>
      <c r="U278" s="9" t="str">
        <f t="shared" si="28"/>
        <v>Feb</v>
      </c>
      <c r="V278">
        <f t="shared" si="2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110.38153846153847</v>
      </c>
      <c r="P279" s="11">
        <f t="shared" si="25"/>
        <v>75.444794952681391</v>
      </c>
      <c r="Q279" t="s">
        <v>8310</v>
      </c>
      <c r="R279" t="s">
        <v>8315</v>
      </c>
      <c r="S279" s="8">
        <f t="shared" si="26"/>
        <v>42117.599756944452</v>
      </c>
      <c r="T279" s="8">
        <f t="shared" si="27"/>
        <v>42147.599756944452</v>
      </c>
      <c r="U279" s="9" t="str">
        <f t="shared" si="28"/>
        <v>Apr</v>
      </c>
      <c r="V279">
        <f t="shared" si="2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150.34814814814814</v>
      </c>
      <c r="P280" s="11">
        <f t="shared" si="25"/>
        <v>97.816867469879512</v>
      </c>
      <c r="Q280" t="s">
        <v>8310</v>
      </c>
      <c r="R280" t="s">
        <v>8315</v>
      </c>
      <c r="S280" s="8">
        <f t="shared" si="26"/>
        <v>41163.749293981484</v>
      </c>
      <c r="T280" s="8">
        <f t="shared" si="27"/>
        <v>41193.749293981484</v>
      </c>
      <c r="U280" s="9" t="str">
        <f t="shared" si="28"/>
        <v>Sep</v>
      </c>
      <c r="V280">
        <f t="shared" si="2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157.31829411764707</v>
      </c>
      <c r="P281" s="11">
        <f t="shared" si="25"/>
        <v>87.685606557377056</v>
      </c>
      <c r="Q281" t="s">
        <v>8310</v>
      </c>
      <c r="R281" t="s">
        <v>8315</v>
      </c>
      <c r="S281" s="8">
        <f t="shared" si="26"/>
        <v>42758.952500000007</v>
      </c>
      <c r="T281" s="8">
        <f t="shared" si="27"/>
        <v>42792.792361111111</v>
      </c>
      <c r="U281" s="9" t="str">
        <f t="shared" si="28"/>
        <v>Jan</v>
      </c>
      <c r="V281">
        <f t="shared" si="2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156.14400000000001</v>
      </c>
      <c r="P282" s="11">
        <f t="shared" si="25"/>
        <v>54.748948106591868</v>
      </c>
      <c r="Q282" t="s">
        <v>8310</v>
      </c>
      <c r="R282" t="s">
        <v>8315</v>
      </c>
      <c r="S282" s="8">
        <f t="shared" si="26"/>
        <v>41744.299016203709</v>
      </c>
      <c r="T282" s="8">
        <f t="shared" si="27"/>
        <v>41789.299016203709</v>
      </c>
      <c r="U282" s="9" t="str">
        <f t="shared" si="28"/>
        <v>Apr</v>
      </c>
      <c r="V282">
        <f t="shared" si="2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120.58763636363636</v>
      </c>
      <c r="P283" s="11">
        <f t="shared" si="25"/>
        <v>83.953417721518989</v>
      </c>
      <c r="Q283" t="s">
        <v>8310</v>
      </c>
      <c r="R283" t="s">
        <v>8315</v>
      </c>
      <c r="S283" s="8">
        <f t="shared" si="26"/>
        <v>39949.871678240743</v>
      </c>
      <c r="T283" s="8">
        <f t="shared" si="27"/>
        <v>40035.518055555556</v>
      </c>
      <c r="U283" s="9" t="str">
        <f t="shared" si="28"/>
        <v>May</v>
      </c>
      <c r="V283">
        <f t="shared" si="2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101.18888888888888</v>
      </c>
      <c r="P284" s="11">
        <f t="shared" si="25"/>
        <v>254.38547486033519</v>
      </c>
      <c r="Q284" t="s">
        <v>8310</v>
      </c>
      <c r="R284" t="s">
        <v>8315</v>
      </c>
      <c r="S284" s="8">
        <f t="shared" si="26"/>
        <v>40194.628379629634</v>
      </c>
      <c r="T284" s="8">
        <f t="shared" si="27"/>
        <v>40231.625</v>
      </c>
      <c r="U284" s="9" t="str">
        <f t="shared" si="28"/>
        <v>Jan</v>
      </c>
      <c r="V284">
        <f t="shared" si="2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114.27249999999999</v>
      </c>
      <c r="P285" s="11">
        <f t="shared" si="25"/>
        <v>101.8269801980198</v>
      </c>
      <c r="Q285" t="s">
        <v>8310</v>
      </c>
      <c r="R285" t="s">
        <v>8315</v>
      </c>
      <c r="S285" s="8">
        <f t="shared" si="26"/>
        <v>40675.418333333335</v>
      </c>
      <c r="T285" s="8">
        <f t="shared" si="27"/>
        <v>40694.915972222225</v>
      </c>
      <c r="U285" s="9" t="str">
        <f t="shared" si="28"/>
        <v>May</v>
      </c>
      <c r="V285">
        <f t="shared" si="2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104.62615</v>
      </c>
      <c r="P286" s="11">
        <f t="shared" si="25"/>
        <v>55.066394736842106</v>
      </c>
      <c r="Q286" t="s">
        <v>8310</v>
      </c>
      <c r="R286" t="s">
        <v>8315</v>
      </c>
      <c r="S286" s="8">
        <f t="shared" si="26"/>
        <v>40904.446527777778</v>
      </c>
      <c r="T286" s="8">
        <f t="shared" si="27"/>
        <v>40929.446527777778</v>
      </c>
      <c r="U286" s="9" t="str">
        <f t="shared" si="28"/>
        <v>Dec</v>
      </c>
      <c r="V286">
        <f t="shared" si="29"/>
        <v>2011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228.82507142857142</v>
      </c>
      <c r="P287" s="11">
        <f t="shared" si="25"/>
        <v>56.901438721136763</v>
      </c>
      <c r="Q287" t="s">
        <v>8310</v>
      </c>
      <c r="R287" t="s">
        <v>8315</v>
      </c>
      <c r="S287" s="8">
        <f t="shared" si="26"/>
        <v>41506.464444444449</v>
      </c>
      <c r="T287" s="8">
        <f t="shared" si="27"/>
        <v>41536.464444444449</v>
      </c>
      <c r="U287" s="9" t="str">
        <f t="shared" si="28"/>
        <v>Aug</v>
      </c>
      <c r="V287">
        <f t="shared" si="2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109.15333333333332</v>
      </c>
      <c r="P288" s="11">
        <f t="shared" si="25"/>
        <v>121.28148148148148</v>
      </c>
      <c r="Q288" t="s">
        <v>8310</v>
      </c>
      <c r="R288" t="s">
        <v>8315</v>
      </c>
      <c r="S288" s="8">
        <f t="shared" si="26"/>
        <v>41313.524583333339</v>
      </c>
      <c r="T288" s="8">
        <f t="shared" si="27"/>
        <v>41358.482916666668</v>
      </c>
      <c r="U288" s="9" t="str">
        <f t="shared" si="28"/>
        <v>Feb</v>
      </c>
      <c r="V288">
        <f t="shared" si="2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176.29999999999998</v>
      </c>
      <c r="P289" s="11">
        <f t="shared" si="25"/>
        <v>91.189655172413794</v>
      </c>
      <c r="Q289" t="s">
        <v>8310</v>
      </c>
      <c r="R289" t="s">
        <v>8315</v>
      </c>
      <c r="S289" s="8">
        <f t="shared" si="26"/>
        <v>41183.986319444448</v>
      </c>
      <c r="T289" s="8">
        <f t="shared" si="27"/>
        <v>41214.875</v>
      </c>
      <c r="U289" s="9" t="str">
        <f t="shared" si="28"/>
        <v>Oct</v>
      </c>
      <c r="V289">
        <f t="shared" si="2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103.21061999999999</v>
      </c>
      <c r="P290" s="11">
        <f t="shared" si="25"/>
        <v>115.44812080536913</v>
      </c>
      <c r="Q290" t="s">
        <v>8310</v>
      </c>
      <c r="R290" t="s">
        <v>8315</v>
      </c>
      <c r="S290" s="8">
        <f t="shared" si="26"/>
        <v>41050.877233796295</v>
      </c>
      <c r="T290" s="8">
        <f t="shared" si="27"/>
        <v>41085.877233796295</v>
      </c>
      <c r="U290" s="9" t="str">
        <f t="shared" si="28"/>
        <v>May</v>
      </c>
      <c r="V290">
        <f t="shared" si="2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104.82000000000001</v>
      </c>
      <c r="P291" s="11">
        <f t="shared" si="25"/>
        <v>67.771551724137936</v>
      </c>
      <c r="Q291" t="s">
        <v>8310</v>
      </c>
      <c r="R291" t="s">
        <v>8315</v>
      </c>
      <c r="S291" s="8">
        <f t="shared" si="26"/>
        <v>41550.16474537037</v>
      </c>
      <c r="T291" s="8">
        <f t="shared" si="27"/>
        <v>41580.16474537037</v>
      </c>
      <c r="U291" s="9" t="str">
        <f t="shared" si="28"/>
        <v>Oct</v>
      </c>
      <c r="V291">
        <f t="shared" si="2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106.68444444444445</v>
      </c>
      <c r="P292" s="11">
        <f t="shared" si="25"/>
        <v>28.576190476190476</v>
      </c>
      <c r="Q292" t="s">
        <v>8310</v>
      </c>
      <c r="R292" t="s">
        <v>8315</v>
      </c>
      <c r="S292" s="8">
        <f t="shared" si="26"/>
        <v>40526.077511574076</v>
      </c>
      <c r="T292" s="8">
        <f t="shared" si="27"/>
        <v>40576.040972222225</v>
      </c>
      <c r="U292" s="9" t="str">
        <f t="shared" si="28"/>
        <v>Dec</v>
      </c>
      <c r="V292">
        <f t="shared" si="29"/>
        <v>2010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120.02</v>
      </c>
      <c r="P293" s="11">
        <f t="shared" si="25"/>
        <v>46.8828125</v>
      </c>
      <c r="Q293" t="s">
        <v>8310</v>
      </c>
      <c r="R293" t="s">
        <v>8315</v>
      </c>
      <c r="S293" s="8">
        <f t="shared" si="26"/>
        <v>41376.477384259262</v>
      </c>
      <c r="T293" s="8">
        <f t="shared" si="27"/>
        <v>41394.709027777782</v>
      </c>
      <c r="U293" s="9" t="str">
        <f t="shared" si="28"/>
        <v>Apr</v>
      </c>
      <c r="V293">
        <f t="shared" si="2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101.50693333333334</v>
      </c>
      <c r="P294" s="11">
        <f t="shared" si="25"/>
        <v>154.42231237322514</v>
      </c>
      <c r="Q294" t="s">
        <v>8310</v>
      </c>
      <c r="R294" t="s">
        <v>8315</v>
      </c>
      <c r="S294" s="8">
        <f t="shared" si="26"/>
        <v>40812.511562500003</v>
      </c>
      <c r="T294" s="8">
        <f t="shared" si="27"/>
        <v>40844.874305555561</v>
      </c>
      <c r="U294" s="9" t="str">
        <f t="shared" si="28"/>
        <v>Sep</v>
      </c>
      <c r="V294">
        <f t="shared" si="2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101.38461538461539</v>
      </c>
      <c r="P295" s="11">
        <f t="shared" si="25"/>
        <v>201.22137404580153</v>
      </c>
      <c r="Q295" t="s">
        <v>8310</v>
      </c>
      <c r="R295" t="s">
        <v>8315</v>
      </c>
      <c r="S295" s="8">
        <f t="shared" si="26"/>
        <v>41719.376319444447</v>
      </c>
      <c r="T295" s="8">
        <f t="shared" si="27"/>
        <v>41749.376319444447</v>
      </c>
      <c r="U295" s="9" t="str">
        <f t="shared" si="28"/>
        <v>Mar</v>
      </c>
      <c r="V295">
        <f t="shared" si="2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100</v>
      </c>
      <c r="P296" s="11">
        <f t="shared" si="25"/>
        <v>100</v>
      </c>
      <c r="Q296" t="s">
        <v>8310</v>
      </c>
      <c r="R296" t="s">
        <v>8315</v>
      </c>
      <c r="S296" s="8">
        <f t="shared" si="26"/>
        <v>40342.792754629634</v>
      </c>
      <c r="T296" s="8">
        <f t="shared" si="27"/>
        <v>40378.375</v>
      </c>
      <c r="U296" s="9" t="str">
        <f t="shared" si="28"/>
        <v>Jun</v>
      </c>
      <c r="V296">
        <f t="shared" si="2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133.10911999999999</v>
      </c>
      <c r="P297" s="11">
        <f t="shared" si="25"/>
        <v>100.08204511278196</v>
      </c>
      <c r="Q297" t="s">
        <v>8310</v>
      </c>
      <c r="R297" t="s">
        <v>8315</v>
      </c>
      <c r="S297" s="8">
        <f t="shared" si="26"/>
        <v>41518.713067129633</v>
      </c>
      <c r="T297" s="8">
        <f t="shared" si="27"/>
        <v>41578.708333333336</v>
      </c>
      <c r="U297" s="9" t="str">
        <f t="shared" si="28"/>
        <v>Sep</v>
      </c>
      <c r="V297">
        <f t="shared" si="2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118.72620000000001</v>
      </c>
      <c r="P298" s="11">
        <f t="shared" si="25"/>
        <v>230.08953488372092</v>
      </c>
      <c r="Q298" t="s">
        <v>8310</v>
      </c>
      <c r="R298" t="s">
        <v>8315</v>
      </c>
      <c r="S298" s="8">
        <f t="shared" si="26"/>
        <v>41134.183831018519</v>
      </c>
      <c r="T298" s="8">
        <f t="shared" si="27"/>
        <v>41159.183831018519</v>
      </c>
      <c r="U298" s="9" t="str">
        <f t="shared" si="28"/>
        <v>Aug</v>
      </c>
      <c r="V298">
        <f t="shared" si="2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100.64</v>
      </c>
      <c r="P299" s="11">
        <f t="shared" si="25"/>
        <v>141.74647887323943</v>
      </c>
      <c r="Q299" t="s">
        <v>8310</v>
      </c>
      <c r="R299" t="s">
        <v>8315</v>
      </c>
      <c r="S299" s="8">
        <f t="shared" si="26"/>
        <v>42089.436354166668</v>
      </c>
      <c r="T299" s="8">
        <f t="shared" si="27"/>
        <v>42124.874305555561</v>
      </c>
      <c r="U299" s="9" t="str">
        <f t="shared" si="28"/>
        <v>Mar</v>
      </c>
      <c r="V299">
        <f t="shared" si="2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108.93241269841269</v>
      </c>
      <c r="P300" s="11">
        <f t="shared" si="25"/>
        <v>56.344351395730705</v>
      </c>
      <c r="Q300" t="s">
        <v>8310</v>
      </c>
      <c r="R300" t="s">
        <v>8315</v>
      </c>
      <c r="S300" s="8">
        <f t="shared" si="26"/>
        <v>41709.171851851854</v>
      </c>
      <c r="T300" s="8">
        <f t="shared" si="27"/>
        <v>41768.583333333336</v>
      </c>
      <c r="U300" s="9" t="str">
        <f t="shared" si="28"/>
        <v>Mar</v>
      </c>
      <c r="V300">
        <f t="shared" si="2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178.95250000000001</v>
      </c>
      <c r="P301" s="11">
        <f t="shared" si="25"/>
        <v>73.341188524590166</v>
      </c>
      <c r="Q301" t="s">
        <v>8310</v>
      </c>
      <c r="R301" t="s">
        <v>8315</v>
      </c>
      <c r="S301" s="8">
        <f t="shared" si="26"/>
        <v>40468.933564814819</v>
      </c>
      <c r="T301" s="8">
        <f t="shared" si="27"/>
        <v>40498.975231481483</v>
      </c>
      <c r="U301" s="9" t="str">
        <f t="shared" si="28"/>
        <v>Oct</v>
      </c>
      <c r="V301">
        <f t="shared" si="2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101.72264</v>
      </c>
      <c r="P302" s="11">
        <f t="shared" si="25"/>
        <v>85.337785234899329</v>
      </c>
      <c r="Q302" t="s">
        <v>8310</v>
      </c>
      <c r="R302" t="s">
        <v>8315</v>
      </c>
      <c r="S302" s="8">
        <f t="shared" si="26"/>
        <v>40626.668263888889</v>
      </c>
      <c r="T302" s="8">
        <f t="shared" si="27"/>
        <v>40657.668263888889</v>
      </c>
      <c r="U302" s="9" t="str">
        <f t="shared" si="28"/>
        <v>Mar</v>
      </c>
      <c r="V302">
        <f t="shared" si="2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118.73499999999999</v>
      </c>
      <c r="P303" s="11">
        <f t="shared" si="25"/>
        <v>61.496215139442228</v>
      </c>
      <c r="Q303" t="s">
        <v>8310</v>
      </c>
      <c r="R303" t="s">
        <v>8315</v>
      </c>
      <c r="S303" s="8">
        <f t="shared" si="26"/>
        <v>41312.446006944447</v>
      </c>
      <c r="T303" s="8">
        <f t="shared" si="27"/>
        <v>41352.404340277782</v>
      </c>
      <c r="U303" s="9" t="str">
        <f t="shared" si="28"/>
        <v>Feb</v>
      </c>
      <c r="V303">
        <f t="shared" si="2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100.46</v>
      </c>
      <c r="P304" s="11">
        <f t="shared" si="25"/>
        <v>93.018518518518519</v>
      </c>
      <c r="Q304" t="s">
        <v>8310</v>
      </c>
      <c r="R304" t="s">
        <v>8315</v>
      </c>
      <c r="S304" s="8">
        <f t="shared" si="26"/>
        <v>40933.565254629633</v>
      </c>
      <c r="T304" s="8">
        <f t="shared" si="27"/>
        <v>40963.565254629633</v>
      </c>
      <c r="U304" s="9" t="str">
        <f t="shared" si="28"/>
        <v>Jan</v>
      </c>
      <c r="V304">
        <f t="shared" si="2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137.46666666666667</v>
      </c>
      <c r="P305" s="11">
        <f t="shared" si="25"/>
        <v>50.292682926829265</v>
      </c>
      <c r="Q305" t="s">
        <v>8310</v>
      </c>
      <c r="R305" t="s">
        <v>8315</v>
      </c>
      <c r="S305" s="8">
        <f t="shared" si="26"/>
        <v>41031.779467592591</v>
      </c>
      <c r="T305" s="8">
        <f t="shared" si="27"/>
        <v>41061.779467592591</v>
      </c>
      <c r="U305" s="9" t="str">
        <f t="shared" si="28"/>
        <v>May</v>
      </c>
      <c r="V305">
        <f t="shared" si="2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231.64705882352939</v>
      </c>
      <c r="P306" s="11">
        <f t="shared" si="25"/>
        <v>106.43243243243244</v>
      </c>
      <c r="Q306" t="s">
        <v>8310</v>
      </c>
      <c r="R306" t="s">
        <v>8315</v>
      </c>
      <c r="S306" s="8">
        <f t="shared" si="26"/>
        <v>41113.803206018521</v>
      </c>
      <c r="T306" s="8">
        <f t="shared" si="27"/>
        <v>41152.791666666672</v>
      </c>
      <c r="U306" s="9" t="str">
        <f t="shared" si="28"/>
        <v>Jul</v>
      </c>
      <c r="V306">
        <f t="shared" si="2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130.33333333333331</v>
      </c>
      <c r="P307" s="11">
        <f t="shared" si="25"/>
        <v>51.719576719576722</v>
      </c>
      <c r="Q307" t="s">
        <v>8310</v>
      </c>
      <c r="R307" t="s">
        <v>8315</v>
      </c>
      <c r="S307" s="8">
        <f t="shared" si="26"/>
        <v>40948.338530092595</v>
      </c>
      <c r="T307" s="8">
        <f t="shared" si="27"/>
        <v>40978.338530092595</v>
      </c>
      <c r="U307" s="9" t="str">
        <f t="shared" si="28"/>
        <v>Feb</v>
      </c>
      <c r="V307">
        <f t="shared" si="2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292.89999999999998</v>
      </c>
      <c r="P308" s="11">
        <f t="shared" si="25"/>
        <v>36.612499999999997</v>
      </c>
      <c r="Q308" t="s">
        <v>8310</v>
      </c>
      <c r="R308" t="s">
        <v>8315</v>
      </c>
      <c r="S308" s="8">
        <f t="shared" si="26"/>
        <v>41333.545520833337</v>
      </c>
      <c r="T308" s="8">
        <f t="shared" si="27"/>
        <v>41353.503854166665</v>
      </c>
      <c r="U308" s="9" t="str">
        <f t="shared" si="28"/>
        <v>Feb</v>
      </c>
      <c r="V308">
        <f t="shared" si="2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111.31818181818183</v>
      </c>
      <c r="P309" s="11">
        <f t="shared" si="25"/>
        <v>42.517361111111114</v>
      </c>
      <c r="Q309" t="s">
        <v>8310</v>
      </c>
      <c r="R309" t="s">
        <v>8315</v>
      </c>
      <c r="S309" s="8">
        <f t="shared" si="26"/>
        <v>41282.652789351858</v>
      </c>
      <c r="T309" s="8">
        <f t="shared" si="27"/>
        <v>41312.652789351858</v>
      </c>
      <c r="U309" s="9" t="str">
        <f t="shared" si="28"/>
        <v>Jan</v>
      </c>
      <c r="V309">
        <f t="shared" si="2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105.56666666666668</v>
      </c>
      <c r="P310" s="11">
        <f t="shared" si="25"/>
        <v>62.712871287128714</v>
      </c>
      <c r="Q310" t="s">
        <v>8310</v>
      </c>
      <c r="R310" t="s">
        <v>8315</v>
      </c>
      <c r="S310" s="8">
        <f t="shared" si="26"/>
        <v>40567.40289351852</v>
      </c>
      <c r="T310" s="8">
        <f t="shared" si="27"/>
        <v>40612.40289351852</v>
      </c>
      <c r="U310" s="9" t="str">
        <f t="shared" si="28"/>
        <v>Jan</v>
      </c>
      <c r="V310">
        <f t="shared" si="2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118.94444444444446</v>
      </c>
      <c r="P311" s="11">
        <f t="shared" si="25"/>
        <v>89.957983193277315</v>
      </c>
      <c r="Q311" t="s">
        <v>8310</v>
      </c>
      <c r="R311" t="s">
        <v>8315</v>
      </c>
      <c r="S311" s="8">
        <f t="shared" si="26"/>
        <v>41134.45988425926</v>
      </c>
      <c r="T311" s="8">
        <f t="shared" si="27"/>
        <v>41155.45988425926</v>
      </c>
      <c r="U311" s="9" t="str">
        <f t="shared" si="28"/>
        <v>Aug</v>
      </c>
      <c r="V311">
        <f t="shared" si="2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104.129</v>
      </c>
      <c r="P312" s="11">
        <f t="shared" si="25"/>
        <v>28.924722222222222</v>
      </c>
      <c r="Q312" t="s">
        <v>8310</v>
      </c>
      <c r="R312" t="s">
        <v>8315</v>
      </c>
      <c r="S312" s="8">
        <f t="shared" si="26"/>
        <v>40820.891469907408</v>
      </c>
      <c r="T312" s="8">
        <f t="shared" si="27"/>
        <v>40835.791666666672</v>
      </c>
      <c r="U312" s="9" t="str">
        <f t="shared" si="28"/>
        <v>Oct</v>
      </c>
      <c r="V312">
        <f t="shared" si="2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104.10165000000001</v>
      </c>
      <c r="P313" s="11">
        <f t="shared" si="25"/>
        <v>138.8022</v>
      </c>
      <c r="Q313" t="s">
        <v>8310</v>
      </c>
      <c r="R313" t="s">
        <v>8315</v>
      </c>
      <c r="S313" s="8">
        <f t="shared" si="26"/>
        <v>40867.928148148152</v>
      </c>
      <c r="T313" s="8">
        <f t="shared" si="27"/>
        <v>40909.040972222225</v>
      </c>
      <c r="U313" s="9" t="str">
        <f t="shared" si="28"/>
        <v>Nov</v>
      </c>
      <c r="V313">
        <f t="shared" si="29"/>
        <v>2011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111.87499999999999</v>
      </c>
      <c r="P314" s="11">
        <f t="shared" si="25"/>
        <v>61.301369863013697</v>
      </c>
      <c r="Q314" t="s">
        <v>8310</v>
      </c>
      <c r="R314" t="s">
        <v>8315</v>
      </c>
      <c r="S314" s="8">
        <f t="shared" si="26"/>
        <v>41348.586018518523</v>
      </c>
      <c r="T314" s="8">
        <f t="shared" si="27"/>
        <v>41378.586018518523</v>
      </c>
      <c r="U314" s="9" t="str">
        <f t="shared" si="28"/>
        <v>Mar</v>
      </c>
      <c r="V314">
        <f t="shared" si="2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104.73529411764706</v>
      </c>
      <c r="P315" s="11">
        <f t="shared" si="25"/>
        <v>80.202702702702709</v>
      </c>
      <c r="Q315" t="s">
        <v>8310</v>
      </c>
      <c r="R315" t="s">
        <v>8315</v>
      </c>
      <c r="S315" s="8">
        <f t="shared" si="26"/>
        <v>40356.936273148152</v>
      </c>
      <c r="T315" s="8">
        <f t="shared" si="27"/>
        <v>40401.374305555561</v>
      </c>
      <c r="U315" s="9" t="str">
        <f t="shared" si="28"/>
        <v>Jun</v>
      </c>
      <c r="V315">
        <f t="shared" si="2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385.15000000000003</v>
      </c>
      <c r="P316" s="11">
        <f t="shared" si="25"/>
        <v>32.095833333333331</v>
      </c>
      <c r="Q316" t="s">
        <v>8310</v>
      </c>
      <c r="R316" t="s">
        <v>8315</v>
      </c>
      <c r="S316" s="8">
        <f t="shared" si="26"/>
        <v>41304.541527777779</v>
      </c>
      <c r="T316" s="8">
        <f t="shared" si="27"/>
        <v>41334.541527777779</v>
      </c>
      <c r="U316" s="9" t="str">
        <f t="shared" si="28"/>
        <v>Jan</v>
      </c>
      <c r="V316">
        <f t="shared" si="2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101.248</v>
      </c>
      <c r="P317" s="11">
        <f t="shared" si="25"/>
        <v>200.88888888888889</v>
      </c>
      <c r="Q317" t="s">
        <v>8310</v>
      </c>
      <c r="R317" t="s">
        <v>8315</v>
      </c>
      <c r="S317" s="8">
        <f t="shared" si="26"/>
        <v>41113.480717592596</v>
      </c>
      <c r="T317" s="8">
        <f t="shared" si="27"/>
        <v>41143.480717592596</v>
      </c>
      <c r="U317" s="9" t="str">
        <f t="shared" si="28"/>
        <v>Jul</v>
      </c>
      <c r="V317">
        <f t="shared" si="2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113.77333333333333</v>
      </c>
      <c r="P318" s="11">
        <f t="shared" si="25"/>
        <v>108.01265822784811</v>
      </c>
      <c r="Q318" t="s">
        <v>8310</v>
      </c>
      <c r="R318" t="s">
        <v>8315</v>
      </c>
      <c r="S318" s="8">
        <f t="shared" si="26"/>
        <v>41950.631909722222</v>
      </c>
      <c r="T318" s="8">
        <f t="shared" si="27"/>
        <v>41983.915972222225</v>
      </c>
      <c r="U318" s="9" t="str">
        <f t="shared" si="28"/>
        <v>Nov</v>
      </c>
      <c r="V318">
        <f t="shared" si="2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100.80333333333333</v>
      </c>
      <c r="P319" s="11">
        <f t="shared" si="25"/>
        <v>95.699367088607602</v>
      </c>
      <c r="Q319" t="s">
        <v>8310</v>
      </c>
      <c r="R319" t="s">
        <v>8315</v>
      </c>
      <c r="S319" s="8">
        <f t="shared" si="26"/>
        <v>41589.38521990741</v>
      </c>
      <c r="T319" s="8">
        <f t="shared" si="27"/>
        <v>41619.38521990741</v>
      </c>
      <c r="U319" s="9" t="str">
        <f t="shared" si="28"/>
        <v>Nov</v>
      </c>
      <c r="V319">
        <f t="shared" si="2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283.32</v>
      </c>
      <c r="P320" s="11">
        <f t="shared" si="25"/>
        <v>49.880281690140848</v>
      </c>
      <c r="Q320" t="s">
        <v>8310</v>
      </c>
      <c r="R320" t="s">
        <v>8315</v>
      </c>
      <c r="S320" s="8">
        <f t="shared" si="26"/>
        <v>41329.747118055559</v>
      </c>
      <c r="T320" s="8">
        <f t="shared" si="27"/>
        <v>41359.705451388894</v>
      </c>
      <c r="U320" s="9" t="str">
        <f t="shared" si="28"/>
        <v>Feb</v>
      </c>
      <c r="V320">
        <f t="shared" si="2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112.68</v>
      </c>
      <c r="P321" s="11">
        <f t="shared" si="25"/>
        <v>110.47058823529412</v>
      </c>
      <c r="Q321" t="s">
        <v>8310</v>
      </c>
      <c r="R321" t="s">
        <v>8315</v>
      </c>
      <c r="S321" s="8">
        <f t="shared" si="26"/>
        <v>40123.546631944446</v>
      </c>
      <c r="T321" s="8">
        <f t="shared" si="27"/>
        <v>40211.040972222225</v>
      </c>
      <c r="U321" s="9" t="str">
        <f t="shared" si="28"/>
        <v>Nov</v>
      </c>
      <c r="V321">
        <f t="shared" si="29"/>
        <v>2009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ref="O322:O385" si="30">E322/D322*100</f>
        <v>106.58000000000001</v>
      </c>
      <c r="P322" s="11">
        <f t="shared" ref="P322:P385" si="31">E322/L322</f>
        <v>134.91139240506328</v>
      </c>
      <c r="Q322" t="s">
        <v>8310</v>
      </c>
      <c r="R322" t="s">
        <v>8315</v>
      </c>
      <c r="S322" s="8">
        <f t="shared" si="26"/>
        <v>42331.259641203702</v>
      </c>
      <c r="T322" s="8">
        <f t="shared" si="27"/>
        <v>42360.666666666664</v>
      </c>
      <c r="U322" s="9" t="str">
        <f t="shared" si="28"/>
        <v>Nov</v>
      </c>
      <c r="V322">
        <f t="shared" si="2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si="30"/>
        <v>102.66285714285715</v>
      </c>
      <c r="P323" s="11">
        <f t="shared" si="31"/>
        <v>106.62314540059347</v>
      </c>
      <c r="Q323" t="s">
        <v>8310</v>
      </c>
      <c r="R323" t="s">
        <v>8315</v>
      </c>
      <c r="S323" s="8">
        <f t="shared" ref="S323:S386" si="32">(J323/86400)+25569+(-7/24)</f>
        <v>42647.15493055556</v>
      </c>
      <c r="T323" s="8">
        <f t="shared" ref="T323:T386" si="33">(I323/86400)+25569+(-7/24)</f>
        <v>42682.196597222224</v>
      </c>
      <c r="U323" s="9" t="str">
        <f t="shared" ref="U323:U386" si="34">TEXT(S323,"mmm")</f>
        <v>Oct</v>
      </c>
      <c r="V323">
        <f t="shared" ref="V323:V386" si="35">YEAR(S323)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107.91200000000001</v>
      </c>
      <c r="P324" s="11">
        <f t="shared" si="31"/>
        <v>145.04301075268816</v>
      </c>
      <c r="Q324" t="s">
        <v>8310</v>
      </c>
      <c r="R324" t="s">
        <v>8315</v>
      </c>
      <c r="S324" s="8">
        <f t="shared" si="32"/>
        <v>42473.278333333335</v>
      </c>
      <c r="T324" s="8">
        <f t="shared" si="33"/>
        <v>42503.278333333335</v>
      </c>
      <c r="U324" s="9" t="str">
        <f t="shared" si="34"/>
        <v>Apr</v>
      </c>
      <c r="V324">
        <f t="shared" si="35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123.07407407407408</v>
      </c>
      <c r="P325" s="11">
        <f t="shared" si="31"/>
        <v>114.58620689655173</v>
      </c>
      <c r="Q325" t="s">
        <v>8310</v>
      </c>
      <c r="R325" t="s">
        <v>8315</v>
      </c>
      <c r="S325" s="8">
        <f t="shared" si="32"/>
        <v>42697.029699074075</v>
      </c>
      <c r="T325" s="8">
        <f t="shared" si="33"/>
        <v>42725.040972222225</v>
      </c>
      <c r="U325" s="9" t="str">
        <f t="shared" si="34"/>
        <v>Nov</v>
      </c>
      <c r="V325">
        <f t="shared" si="35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101.6</v>
      </c>
      <c r="P326" s="11">
        <f t="shared" si="31"/>
        <v>105.3170731707317</v>
      </c>
      <c r="Q326" t="s">
        <v>8310</v>
      </c>
      <c r="R326" t="s">
        <v>8315</v>
      </c>
      <c r="S326" s="8">
        <f t="shared" si="32"/>
        <v>42184.334583333337</v>
      </c>
      <c r="T326" s="8">
        <f t="shared" si="33"/>
        <v>42217.334583333337</v>
      </c>
      <c r="U326" s="9" t="str">
        <f t="shared" si="34"/>
        <v>Jun</v>
      </c>
      <c r="V326">
        <f t="shared" si="35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104.396</v>
      </c>
      <c r="P327" s="11">
        <f t="shared" si="31"/>
        <v>70.921195652173907</v>
      </c>
      <c r="Q327" t="s">
        <v>8310</v>
      </c>
      <c r="R327" t="s">
        <v>8315</v>
      </c>
      <c r="S327" s="8">
        <f t="shared" si="32"/>
        <v>42688.896215277775</v>
      </c>
      <c r="T327" s="8">
        <f t="shared" si="33"/>
        <v>42723.896215277775</v>
      </c>
      <c r="U327" s="9" t="str">
        <f t="shared" si="34"/>
        <v>Nov</v>
      </c>
      <c r="V327">
        <f t="shared" si="35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112.92973333333333</v>
      </c>
      <c r="P328" s="11">
        <f t="shared" si="31"/>
        <v>147.17167680278018</v>
      </c>
      <c r="Q328" t="s">
        <v>8310</v>
      </c>
      <c r="R328" t="s">
        <v>8315</v>
      </c>
      <c r="S328" s="8">
        <f t="shared" si="32"/>
        <v>42775.023217592599</v>
      </c>
      <c r="T328" s="8">
        <f t="shared" si="33"/>
        <v>42808.664583333339</v>
      </c>
      <c r="U328" s="9" t="str">
        <f t="shared" si="34"/>
        <v>Feb</v>
      </c>
      <c r="V328">
        <f t="shared" si="35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136.4</v>
      </c>
      <c r="P329" s="11">
        <f t="shared" si="31"/>
        <v>160.47058823529412</v>
      </c>
      <c r="Q329" t="s">
        <v>8310</v>
      </c>
      <c r="R329" t="s">
        <v>8315</v>
      </c>
      <c r="S329" s="8">
        <f t="shared" si="32"/>
        <v>42057.94362268519</v>
      </c>
      <c r="T329" s="8">
        <f t="shared" si="33"/>
        <v>42085.041666666664</v>
      </c>
      <c r="U329" s="9" t="str">
        <f t="shared" si="34"/>
        <v>Feb</v>
      </c>
      <c r="V329">
        <f t="shared" si="35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103.61439999999999</v>
      </c>
      <c r="P330" s="11">
        <f t="shared" si="31"/>
        <v>156.04578313253012</v>
      </c>
      <c r="Q330" t="s">
        <v>8310</v>
      </c>
      <c r="R330" t="s">
        <v>8315</v>
      </c>
      <c r="S330" s="8">
        <f t="shared" si="32"/>
        <v>42278.654953703706</v>
      </c>
      <c r="T330" s="8">
        <f t="shared" si="33"/>
        <v>42308.875000000007</v>
      </c>
      <c r="U330" s="9" t="str">
        <f t="shared" si="34"/>
        <v>Oct</v>
      </c>
      <c r="V330">
        <f t="shared" si="35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105.5</v>
      </c>
      <c r="P331" s="11">
        <f t="shared" si="31"/>
        <v>63.17365269461078</v>
      </c>
      <c r="Q331" t="s">
        <v>8310</v>
      </c>
      <c r="R331" t="s">
        <v>8315</v>
      </c>
      <c r="S331" s="8">
        <f t="shared" si="32"/>
        <v>42291.175081018526</v>
      </c>
      <c r="T331" s="8">
        <f t="shared" si="33"/>
        <v>42314.875000000007</v>
      </c>
      <c r="U331" s="9" t="str">
        <f t="shared" si="34"/>
        <v>Oct</v>
      </c>
      <c r="V331">
        <f t="shared" si="35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101.82857142857142</v>
      </c>
      <c r="P332" s="11">
        <f t="shared" si="31"/>
        <v>104.82352941176471</v>
      </c>
      <c r="Q332" t="s">
        <v>8310</v>
      </c>
      <c r="R332" t="s">
        <v>8315</v>
      </c>
      <c r="S332" s="8">
        <f t="shared" si="32"/>
        <v>41379.224108796298</v>
      </c>
      <c r="T332" s="8">
        <f t="shared" si="33"/>
        <v>41410.874305555561</v>
      </c>
      <c r="U332" s="9" t="str">
        <f t="shared" si="34"/>
        <v>Apr</v>
      </c>
      <c r="V332">
        <f t="shared" si="35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106.60499999999999</v>
      </c>
      <c r="P333" s="11">
        <f t="shared" si="31"/>
        <v>97.356164383561648</v>
      </c>
      <c r="Q333" t="s">
        <v>8310</v>
      </c>
      <c r="R333" t="s">
        <v>8315</v>
      </c>
      <c r="S333" s="8">
        <f t="shared" si="32"/>
        <v>42507.28974537037</v>
      </c>
      <c r="T333" s="8">
        <f t="shared" si="33"/>
        <v>42538.28974537037</v>
      </c>
      <c r="U333" s="9" t="str">
        <f t="shared" si="34"/>
        <v>May</v>
      </c>
      <c r="V333">
        <f t="shared" si="35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113.015</v>
      </c>
      <c r="P334" s="11">
        <f t="shared" si="31"/>
        <v>203.63063063063063</v>
      </c>
      <c r="Q334" t="s">
        <v>8310</v>
      </c>
      <c r="R334" t="s">
        <v>8315</v>
      </c>
      <c r="S334" s="8">
        <f t="shared" si="32"/>
        <v>42263.388622685183</v>
      </c>
      <c r="T334" s="8">
        <f t="shared" si="33"/>
        <v>42305.041666666664</v>
      </c>
      <c r="U334" s="9" t="str">
        <f t="shared" si="34"/>
        <v>Sep</v>
      </c>
      <c r="V334">
        <f t="shared" si="35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125.22750000000001</v>
      </c>
      <c r="P335" s="11">
        <f t="shared" si="31"/>
        <v>188.31203007518798</v>
      </c>
      <c r="Q335" t="s">
        <v>8310</v>
      </c>
      <c r="R335" t="s">
        <v>8315</v>
      </c>
      <c r="S335" s="8">
        <f t="shared" si="32"/>
        <v>42437.34480324074</v>
      </c>
      <c r="T335" s="8">
        <f t="shared" si="33"/>
        <v>42467.303136574075</v>
      </c>
      <c r="U335" s="9" t="str">
        <f t="shared" si="34"/>
        <v>Mar</v>
      </c>
      <c r="V335">
        <f t="shared" si="35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101.19</v>
      </c>
      <c r="P336" s="11">
        <f t="shared" si="31"/>
        <v>146.65217391304347</v>
      </c>
      <c r="Q336" t="s">
        <v>8310</v>
      </c>
      <c r="R336" t="s">
        <v>8315</v>
      </c>
      <c r="S336" s="8">
        <f t="shared" si="32"/>
        <v>42101.390706018523</v>
      </c>
      <c r="T336" s="8">
        <f t="shared" si="33"/>
        <v>42139.500000000007</v>
      </c>
      <c r="U336" s="9" t="str">
        <f t="shared" si="34"/>
        <v>Apr</v>
      </c>
      <c r="V336">
        <f t="shared" si="35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102.76470588235294</v>
      </c>
      <c r="P337" s="11">
        <f t="shared" si="31"/>
        <v>109.1875</v>
      </c>
      <c r="Q337" t="s">
        <v>8310</v>
      </c>
      <c r="R337" t="s">
        <v>8315</v>
      </c>
      <c r="S337" s="8">
        <f t="shared" si="32"/>
        <v>42101.445775462962</v>
      </c>
      <c r="T337" s="8">
        <f t="shared" si="33"/>
        <v>42132.625000000007</v>
      </c>
      <c r="U337" s="9" t="str">
        <f t="shared" si="34"/>
        <v>Apr</v>
      </c>
      <c r="V337">
        <f t="shared" si="35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116.83911999999998</v>
      </c>
      <c r="P338" s="11">
        <f t="shared" si="31"/>
        <v>59.249046653144013</v>
      </c>
      <c r="Q338" t="s">
        <v>8310</v>
      </c>
      <c r="R338" t="s">
        <v>8315</v>
      </c>
      <c r="S338" s="8">
        <f t="shared" si="32"/>
        <v>42291.304606481484</v>
      </c>
      <c r="T338" s="8">
        <f t="shared" si="33"/>
        <v>42321.346273148149</v>
      </c>
      <c r="U338" s="9" t="str">
        <f t="shared" si="34"/>
        <v>Oct</v>
      </c>
      <c r="V338">
        <f t="shared" si="35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101.16833333333335</v>
      </c>
      <c r="P339" s="11">
        <f t="shared" si="31"/>
        <v>97.904838709677421</v>
      </c>
      <c r="Q339" t="s">
        <v>8310</v>
      </c>
      <c r="R339" t="s">
        <v>8315</v>
      </c>
      <c r="S339" s="8">
        <f t="shared" si="32"/>
        <v>42046.836898148154</v>
      </c>
      <c r="T339" s="8">
        <f t="shared" si="33"/>
        <v>42076.795231481483</v>
      </c>
      <c r="U339" s="9" t="str">
        <f t="shared" si="34"/>
        <v>Feb</v>
      </c>
      <c r="V339">
        <f t="shared" si="35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110.13360000000002</v>
      </c>
      <c r="P340" s="11">
        <f t="shared" si="31"/>
        <v>70.000169491525426</v>
      </c>
      <c r="Q340" t="s">
        <v>8310</v>
      </c>
      <c r="R340" t="s">
        <v>8315</v>
      </c>
      <c r="S340" s="8">
        <f t="shared" si="32"/>
        <v>42559.464004629634</v>
      </c>
      <c r="T340" s="8">
        <f t="shared" si="33"/>
        <v>42615.750000000007</v>
      </c>
      <c r="U340" s="9" t="str">
        <f t="shared" si="34"/>
        <v>Jul</v>
      </c>
      <c r="V340">
        <f t="shared" si="35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108.08333333333333</v>
      </c>
      <c r="P341" s="11">
        <f t="shared" si="31"/>
        <v>72.865168539325836</v>
      </c>
      <c r="Q341" t="s">
        <v>8310</v>
      </c>
      <c r="R341" t="s">
        <v>8315</v>
      </c>
      <c r="S341" s="8">
        <f t="shared" si="32"/>
        <v>42093.46837962963</v>
      </c>
      <c r="T341" s="8">
        <f t="shared" si="33"/>
        <v>42123.46837962963</v>
      </c>
      <c r="U341" s="9" t="str">
        <f t="shared" si="34"/>
        <v>Mar</v>
      </c>
      <c r="V341">
        <f t="shared" si="35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125.02285714285715</v>
      </c>
      <c r="P342" s="11">
        <f t="shared" si="31"/>
        <v>146.34782608695653</v>
      </c>
      <c r="Q342" t="s">
        <v>8310</v>
      </c>
      <c r="R342" t="s">
        <v>8315</v>
      </c>
      <c r="S342" s="8">
        <f t="shared" si="32"/>
        <v>42772.37739583334</v>
      </c>
      <c r="T342" s="8">
        <f t="shared" si="33"/>
        <v>42802.583333333336</v>
      </c>
      <c r="U342" s="9" t="str">
        <f t="shared" si="34"/>
        <v>Feb</v>
      </c>
      <c r="V342">
        <f t="shared" si="35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106.71428571428572</v>
      </c>
      <c r="P343" s="11">
        <f t="shared" si="31"/>
        <v>67.909090909090907</v>
      </c>
      <c r="Q343" t="s">
        <v>8310</v>
      </c>
      <c r="R343" t="s">
        <v>8315</v>
      </c>
      <c r="S343" s="8">
        <f t="shared" si="32"/>
        <v>41894.587939814817</v>
      </c>
      <c r="T343" s="8">
        <f t="shared" si="33"/>
        <v>41912.874305555561</v>
      </c>
      <c r="U343" s="9" t="str">
        <f t="shared" si="34"/>
        <v>Sep</v>
      </c>
      <c r="V343">
        <f t="shared" si="35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100.36639999999998</v>
      </c>
      <c r="P344" s="11">
        <f t="shared" si="31"/>
        <v>169.85083076923075</v>
      </c>
      <c r="Q344" t="s">
        <v>8310</v>
      </c>
      <c r="R344" t="s">
        <v>8315</v>
      </c>
      <c r="S344" s="8">
        <f t="shared" si="32"/>
        <v>42459.489178240743</v>
      </c>
      <c r="T344" s="8">
        <f t="shared" si="33"/>
        <v>42489.489178240743</v>
      </c>
      <c r="U344" s="9" t="str">
        <f t="shared" si="34"/>
        <v>Mar</v>
      </c>
      <c r="V344">
        <f t="shared" si="35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102.02863333333335</v>
      </c>
      <c r="P345" s="11">
        <f t="shared" si="31"/>
        <v>58.413339694656486</v>
      </c>
      <c r="Q345" t="s">
        <v>8310</v>
      </c>
      <c r="R345" t="s">
        <v>8315</v>
      </c>
      <c r="S345" s="8">
        <f t="shared" si="32"/>
        <v>41926.446122685185</v>
      </c>
      <c r="T345" s="8">
        <f t="shared" si="33"/>
        <v>41956.833333333336</v>
      </c>
      <c r="U345" s="9" t="str">
        <f t="shared" si="34"/>
        <v>Oct</v>
      </c>
      <c r="V345">
        <f t="shared" si="35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102.08358208955224</v>
      </c>
      <c r="P346" s="11">
        <f t="shared" si="31"/>
        <v>119.99298245614035</v>
      </c>
      <c r="Q346" t="s">
        <v>8310</v>
      </c>
      <c r="R346" t="s">
        <v>8315</v>
      </c>
      <c r="S346" s="8">
        <f t="shared" si="32"/>
        <v>42111.679328703707</v>
      </c>
      <c r="T346" s="8">
        <f t="shared" si="33"/>
        <v>42155.805555555555</v>
      </c>
      <c r="U346" s="9" t="str">
        <f t="shared" si="34"/>
        <v>Apr</v>
      </c>
      <c r="V346">
        <f t="shared" si="35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123.27586206896552</v>
      </c>
      <c r="P347" s="11">
        <f t="shared" si="31"/>
        <v>99.860335195530723</v>
      </c>
      <c r="Q347" t="s">
        <v>8310</v>
      </c>
      <c r="R347" t="s">
        <v>8315</v>
      </c>
      <c r="S347" s="8">
        <f t="shared" si="32"/>
        <v>42114.652662037035</v>
      </c>
      <c r="T347" s="8">
        <f t="shared" si="33"/>
        <v>42144.652662037035</v>
      </c>
      <c r="U347" s="9" t="str">
        <f t="shared" si="34"/>
        <v>Apr</v>
      </c>
      <c r="V347">
        <f t="shared" si="35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170.28880000000001</v>
      </c>
      <c r="P348" s="11">
        <f t="shared" si="31"/>
        <v>90.579148936170213</v>
      </c>
      <c r="Q348" t="s">
        <v>8310</v>
      </c>
      <c r="R348" t="s">
        <v>8315</v>
      </c>
      <c r="S348" s="8">
        <f t="shared" si="32"/>
        <v>42261.20857638889</v>
      </c>
      <c r="T348" s="8">
        <f t="shared" si="33"/>
        <v>42291.20857638889</v>
      </c>
      <c r="U348" s="9" t="str">
        <f t="shared" si="34"/>
        <v>Sep</v>
      </c>
      <c r="V348">
        <f t="shared" si="35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111.59049999999999</v>
      </c>
      <c r="P349" s="11">
        <f t="shared" si="31"/>
        <v>117.77361477572559</v>
      </c>
      <c r="Q349" t="s">
        <v>8310</v>
      </c>
      <c r="R349" t="s">
        <v>8315</v>
      </c>
      <c r="S349" s="8">
        <f t="shared" si="32"/>
        <v>42292.20380787037</v>
      </c>
      <c r="T349" s="8">
        <f t="shared" si="33"/>
        <v>42322.245474537041</v>
      </c>
      <c r="U349" s="9" t="str">
        <f t="shared" si="34"/>
        <v>Oct</v>
      </c>
      <c r="V349">
        <f t="shared" si="35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103</v>
      </c>
      <c r="P350" s="11">
        <f t="shared" si="31"/>
        <v>86.554621848739501</v>
      </c>
      <c r="Q350" t="s">
        <v>8310</v>
      </c>
      <c r="R350" t="s">
        <v>8315</v>
      </c>
      <c r="S350" s="8">
        <f t="shared" si="32"/>
        <v>42207.295324074075</v>
      </c>
      <c r="T350" s="8">
        <f t="shared" si="33"/>
        <v>42237.295324074075</v>
      </c>
      <c r="U350" s="9" t="str">
        <f t="shared" si="34"/>
        <v>Jul</v>
      </c>
      <c r="V350">
        <f t="shared" si="35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106.63570159857905</v>
      </c>
      <c r="P351" s="11">
        <f t="shared" si="31"/>
        <v>71.899281437125751</v>
      </c>
      <c r="Q351" t="s">
        <v>8310</v>
      </c>
      <c r="R351" t="s">
        <v>8315</v>
      </c>
      <c r="S351" s="8">
        <f t="shared" si="32"/>
        <v>42760.207268518519</v>
      </c>
      <c r="T351" s="8">
        <f t="shared" si="33"/>
        <v>42790.207268518519</v>
      </c>
      <c r="U351" s="9" t="str">
        <f t="shared" si="34"/>
        <v>Jan</v>
      </c>
      <c r="V351">
        <f t="shared" si="35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114.75999999999999</v>
      </c>
      <c r="P352" s="11">
        <f t="shared" si="31"/>
        <v>129.81900452488688</v>
      </c>
      <c r="Q352" t="s">
        <v>8310</v>
      </c>
      <c r="R352" t="s">
        <v>8315</v>
      </c>
      <c r="S352" s="8">
        <f t="shared" si="32"/>
        <v>42585.774409722224</v>
      </c>
      <c r="T352" s="8">
        <f t="shared" si="33"/>
        <v>42623.874305555561</v>
      </c>
      <c r="U352" s="9" t="str">
        <f t="shared" si="34"/>
        <v>Aug</v>
      </c>
      <c r="V352">
        <f t="shared" si="35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127.34117647058822</v>
      </c>
      <c r="P353" s="11">
        <f t="shared" si="31"/>
        <v>44.912863070539416</v>
      </c>
      <c r="Q353" t="s">
        <v>8310</v>
      </c>
      <c r="R353" t="s">
        <v>8315</v>
      </c>
      <c r="S353" s="8">
        <f t="shared" si="32"/>
        <v>42427.673078703701</v>
      </c>
      <c r="T353" s="8">
        <f t="shared" si="33"/>
        <v>42467.631412037044</v>
      </c>
      <c r="U353" s="9" t="str">
        <f t="shared" si="34"/>
        <v>Feb</v>
      </c>
      <c r="V353">
        <f t="shared" si="35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116.56</v>
      </c>
      <c r="P354" s="11">
        <f t="shared" si="31"/>
        <v>40.755244755244753</v>
      </c>
      <c r="Q354" t="s">
        <v>8310</v>
      </c>
      <c r="R354" t="s">
        <v>8315</v>
      </c>
      <c r="S354" s="8">
        <f t="shared" si="32"/>
        <v>41889.875787037039</v>
      </c>
      <c r="T354" s="8">
        <f t="shared" si="33"/>
        <v>41919.875787037039</v>
      </c>
      <c r="U354" s="9" t="str">
        <f t="shared" si="34"/>
        <v>Sep</v>
      </c>
      <c r="V354">
        <f t="shared" si="35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108.61819426615318</v>
      </c>
      <c r="P355" s="11">
        <f t="shared" si="31"/>
        <v>103.52394779771615</v>
      </c>
      <c r="Q355" t="s">
        <v>8310</v>
      </c>
      <c r="R355" t="s">
        <v>8315</v>
      </c>
      <c r="S355" s="8">
        <f t="shared" si="32"/>
        <v>42297.500219907415</v>
      </c>
      <c r="T355" s="8">
        <f t="shared" si="33"/>
        <v>42327.541886574072</v>
      </c>
      <c r="U355" s="9" t="str">
        <f t="shared" si="34"/>
        <v>Oct</v>
      </c>
      <c r="V355">
        <f t="shared" si="35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103.94285714285714</v>
      </c>
      <c r="P356" s="11">
        <f t="shared" si="31"/>
        <v>125.44827586206897</v>
      </c>
      <c r="Q356" t="s">
        <v>8310</v>
      </c>
      <c r="R356" t="s">
        <v>8315</v>
      </c>
      <c r="S356" s="8">
        <f t="shared" si="32"/>
        <v>42438.536122685189</v>
      </c>
      <c r="T356" s="8">
        <f t="shared" si="33"/>
        <v>42468.494456018518</v>
      </c>
      <c r="U356" s="9" t="str">
        <f t="shared" si="34"/>
        <v>Mar</v>
      </c>
      <c r="V356">
        <f t="shared" si="35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116.25714285714285</v>
      </c>
      <c r="P357" s="11">
        <f t="shared" si="31"/>
        <v>246.60606060606059</v>
      </c>
      <c r="Q357" t="s">
        <v>8310</v>
      </c>
      <c r="R357" t="s">
        <v>8315</v>
      </c>
      <c r="S357" s="8">
        <f t="shared" si="32"/>
        <v>41943.002245370371</v>
      </c>
      <c r="T357" s="8">
        <f t="shared" si="33"/>
        <v>41974.043912037036</v>
      </c>
      <c r="U357" s="9" t="str">
        <f t="shared" si="34"/>
        <v>Oct</v>
      </c>
      <c r="V357">
        <f t="shared" si="35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102.69239999999999</v>
      </c>
      <c r="P358" s="11">
        <f t="shared" si="31"/>
        <v>79.401340206185566</v>
      </c>
      <c r="Q358" t="s">
        <v>8310</v>
      </c>
      <c r="R358" t="s">
        <v>8315</v>
      </c>
      <c r="S358" s="8">
        <f t="shared" si="32"/>
        <v>42415.511493055557</v>
      </c>
      <c r="T358" s="8">
        <f t="shared" si="33"/>
        <v>42445.469826388893</v>
      </c>
      <c r="U358" s="9" t="str">
        <f t="shared" si="34"/>
        <v>Feb</v>
      </c>
      <c r="V358">
        <f t="shared" si="35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174</v>
      </c>
      <c r="P359" s="11">
        <f t="shared" si="31"/>
        <v>86.138613861386133</v>
      </c>
      <c r="Q359" t="s">
        <v>8310</v>
      </c>
      <c r="R359" t="s">
        <v>8315</v>
      </c>
      <c r="S359" s="8">
        <f t="shared" si="32"/>
        <v>42077.930520833332</v>
      </c>
      <c r="T359" s="8">
        <f t="shared" si="33"/>
        <v>42117.930520833332</v>
      </c>
      <c r="U359" s="9" t="str">
        <f t="shared" si="34"/>
        <v>Mar</v>
      </c>
      <c r="V359">
        <f t="shared" si="35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103.08800000000001</v>
      </c>
      <c r="P360" s="11">
        <f t="shared" si="31"/>
        <v>193.04868913857678</v>
      </c>
      <c r="Q360" t="s">
        <v>8310</v>
      </c>
      <c r="R360" t="s">
        <v>8315</v>
      </c>
      <c r="S360" s="8">
        <f t="shared" si="32"/>
        <v>42507.568530092591</v>
      </c>
      <c r="T360" s="8">
        <f t="shared" si="33"/>
        <v>42536.333333333336</v>
      </c>
      <c r="U360" s="9" t="str">
        <f t="shared" si="34"/>
        <v>May</v>
      </c>
      <c r="V360">
        <f t="shared" si="35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104.85537190082646</v>
      </c>
      <c r="P361" s="11">
        <f t="shared" si="31"/>
        <v>84.023178807947019</v>
      </c>
      <c r="Q361" t="s">
        <v>8310</v>
      </c>
      <c r="R361" t="s">
        <v>8315</v>
      </c>
      <c r="S361" s="8">
        <f t="shared" si="32"/>
        <v>41934.778819444451</v>
      </c>
      <c r="T361" s="8">
        <f t="shared" si="33"/>
        <v>41956.925000000003</v>
      </c>
      <c r="U361" s="9" t="str">
        <f t="shared" si="34"/>
        <v>Oct</v>
      </c>
      <c r="V361">
        <f t="shared" si="35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101.375</v>
      </c>
      <c r="P362" s="11">
        <f t="shared" si="31"/>
        <v>139.82758620689654</v>
      </c>
      <c r="Q362" t="s">
        <v>8310</v>
      </c>
      <c r="R362" t="s">
        <v>8315</v>
      </c>
      <c r="S362" s="8">
        <f t="shared" si="32"/>
        <v>42163.606250000004</v>
      </c>
      <c r="T362" s="8">
        <f t="shared" si="33"/>
        <v>42207.84097222222</v>
      </c>
      <c r="U362" s="9" t="str">
        <f t="shared" si="34"/>
        <v>Jun</v>
      </c>
      <c r="V362">
        <f t="shared" si="35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111.07699999999998</v>
      </c>
      <c r="P363" s="11">
        <f t="shared" si="31"/>
        <v>109.82189265536722</v>
      </c>
      <c r="Q363" t="s">
        <v>8310</v>
      </c>
      <c r="R363" t="s">
        <v>8315</v>
      </c>
      <c r="S363" s="8">
        <f t="shared" si="32"/>
        <v>41935.709560185183</v>
      </c>
      <c r="T363" s="8">
        <f t="shared" si="33"/>
        <v>41965.751226851855</v>
      </c>
      <c r="U363" s="9" t="str">
        <f t="shared" si="34"/>
        <v>Oct</v>
      </c>
      <c r="V363">
        <f t="shared" si="35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124.15933781686496</v>
      </c>
      <c r="P364" s="11">
        <f t="shared" si="31"/>
        <v>139.53488372093022</v>
      </c>
      <c r="Q364" t="s">
        <v>8310</v>
      </c>
      <c r="R364" t="s">
        <v>8315</v>
      </c>
      <c r="S364" s="8">
        <f t="shared" si="32"/>
        <v>41836.91887731482</v>
      </c>
      <c r="T364" s="8">
        <f t="shared" si="33"/>
        <v>41858.708333333336</v>
      </c>
      <c r="U364" s="9" t="str">
        <f t="shared" si="34"/>
        <v>Jul</v>
      </c>
      <c r="V364">
        <f t="shared" si="35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101.33333333333334</v>
      </c>
      <c r="P365" s="11">
        <f t="shared" si="31"/>
        <v>347.84615384615387</v>
      </c>
      <c r="Q365" t="s">
        <v>8310</v>
      </c>
      <c r="R365" t="s">
        <v>8315</v>
      </c>
      <c r="S365" s="8">
        <f t="shared" si="32"/>
        <v>40255.452962962961</v>
      </c>
      <c r="T365" s="8">
        <f t="shared" si="33"/>
        <v>40300.515277777777</v>
      </c>
      <c r="U365" s="9" t="str">
        <f t="shared" si="34"/>
        <v>Mar</v>
      </c>
      <c r="V365">
        <f t="shared" si="35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110.16142857142856</v>
      </c>
      <c r="P366" s="11">
        <f t="shared" si="31"/>
        <v>68.24159292035398</v>
      </c>
      <c r="Q366" t="s">
        <v>8310</v>
      </c>
      <c r="R366" t="s">
        <v>8315</v>
      </c>
      <c r="S366" s="8">
        <f t="shared" si="32"/>
        <v>41780.567962962967</v>
      </c>
      <c r="T366" s="8">
        <f t="shared" si="33"/>
        <v>41810.874305555561</v>
      </c>
      <c r="U366" s="9" t="str">
        <f t="shared" si="34"/>
        <v>May</v>
      </c>
      <c r="V366">
        <f t="shared" si="35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103.97333333333334</v>
      </c>
      <c r="P367" s="11">
        <f t="shared" si="31"/>
        <v>239.93846153846152</v>
      </c>
      <c r="Q367" t="s">
        <v>8310</v>
      </c>
      <c r="R367" t="s">
        <v>8315</v>
      </c>
      <c r="S367" s="8">
        <f t="shared" si="32"/>
        <v>41668.314803240741</v>
      </c>
      <c r="T367" s="8">
        <f t="shared" si="33"/>
        <v>41698.314803240741</v>
      </c>
      <c r="U367" s="9" t="str">
        <f t="shared" si="34"/>
        <v>Jan</v>
      </c>
      <c r="V367">
        <f t="shared" si="35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101.31578947368421</v>
      </c>
      <c r="P368" s="11">
        <f t="shared" si="31"/>
        <v>287.31343283582089</v>
      </c>
      <c r="Q368" t="s">
        <v>8310</v>
      </c>
      <c r="R368" t="s">
        <v>8315</v>
      </c>
      <c r="S368" s="8">
        <f t="shared" si="32"/>
        <v>41019.501365740747</v>
      </c>
      <c r="T368" s="8">
        <f t="shared" si="33"/>
        <v>41049.501365740747</v>
      </c>
      <c r="U368" s="9" t="str">
        <f t="shared" si="34"/>
        <v>Apr</v>
      </c>
      <c r="V368">
        <f t="shared" si="35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103.3501</v>
      </c>
      <c r="P369" s="11">
        <f t="shared" si="31"/>
        <v>86.84882352941176</v>
      </c>
      <c r="Q369" t="s">
        <v>8310</v>
      </c>
      <c r="R369" t="s">
        <v>8315</v>
      </c>
      <c r="S369" s="8">
        <f t="shared" si="32"/>
        <v>41355.285625000004</v>
      </c>
      <c r="T369" s="8">
        <f t="shared" si="33"/>
        <v>41394.915972222225</v>
      </c>
      <c r="U369" s="9" t="str">
        <f t="shared" si="34"/>
        <v>Mar</v>
      </c>
      <c r="V369">
        <f t="shared" si="35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104.11200000000001</v>
      </c>
      <c r="P370" s="11">
        <f t="shared" si="31"/>
        <v>81.84905660377359</v>
      </c>
      <c r="Q370" t="s">
        <v>8310</v>
      </c>
      <c r="R370" t="s">
        <v>8315</v>
      </c>
      <c r="S370" s="8">
        <f t="shared" si="32"/>
        <v>42043.31391203704</v>
      </c>
      <c r="T370" s="8">
        <f t="shared" si="33"/>
        <v>42078.272245370368</v>
      </c>
      <c r="U370" s="9" t="str">
        <f t="shared" si="34"/>
        <v>Feb</v>
      </c>
      <c r="V370">
        <f t="shared" si="35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110.15569230769231</v>
      </c>
      <c r="P371" s="11">
        <f t="shared" si="31"/>
        <v>42.874970059880241</v>
      </c>
      <c r="Q371" t="s">
        <v>8310</v>
      </c>
      <c r="R371" t="s">
        <v>8315</v>
      </c>
      <c r="S371" s="8">
        <f t="shared" si="32"/>
        <v>40893.260057870371</v>
      </c>
      <c r="T371" s="8">
        <f t="shared" si="33"/>
        <v>40923.260057870371</v>
      </c>
      <c r="U371" s="9" t="str">
        <f t="shared" si="34"/>
        <v>Dec</v>
      </c>
      <c r="V371">
        <f t="shared" si="35"/>
        <v>2011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122.02</v>
      </c>
      <c r="P372" s="11">
        <f t="shared" si="31"/>
        <v>709.41860465116281</v>
      </c>
      <c r="Q372" t="s">
        <v>8310</v>
      </c>
      <c r="R372" t="s">
        <v>8315</v>
      </c>
      <c r="S372" s="8">
        <f t="shared" si="32"/>
        <v>42711.503472222226</v>
      </c>
      <c r="T372" s="8">
        <f t="shared" si="33"/>
        <v>42741.503472222226</v>
      </c>
      <c r="U372" s="9" t="str">
        <f t="shared" si="34"/>
        <v>Dec</v>
      </c>
      <c r="V372">
        <f t="shared" si="35"/>
        <v>2016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114.16866666666667</v>
      </c>
      <c r="P373" s="11">
        <f t="shared" si="31"/>
        <v>161.25517890772127</v>
      </c>
      <c r="Q373" t="s">
        <v>8310</v>
      </c>
      <c r="R373" t="s">
        <v>8315</v>
      </c>
      <c r="S373" s="8">
        <f t="shared" si="32"/>
        <v>41261.476145833338</v>
      </c>
      <c r="T373" s="8">
        <f t="shared" si="33"/>
        <v>41306.476145833338</v>
      </c>
      <c r="U373" s="9" t="str">
        <f t="shared" si="34"/>
        <v>Dec</v>
      </c>
      <c r="V373">
        <f t="shared" si="35"/>
        <v>2012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125.33333333333334</v>
      </c>
      <c r="P374" s="11">
        <f t="shared" si="31"/>
        <v>41.777777777777779</v>
      </c>
      <c r="Q374" t="s">
        <v>8310</v>
      </c>
      <c r="R374" t="s">
        <v>8315</v>
      </c>
      <c r="S374" s="8">
        <f t="shared" si="32"/>
        <v>42425.285231481488</v>
      </c>
      <c r="T374" s="8">
        <f t="shared" si="33"/>
        <v>42465.375000000007</v>
      </c>
      <c r="U374" s="9" t="str">
        <f t="shared" si="34"/>
        <v>Feb</v>
      </c>
      <c r="V374">
        <f t="shared" si="35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106.66666666666667</v>
      </c>
      <c r="P375" s="11">
        <f t="shared" si="31"/>
        <v>89.887640449438209</v>
      </c>
      <c r="Q375" t="s">
        <v>8310</v>
      </c>
      <c r="R375" t="s">
        <v>8315</v>
      </c>
      <c r="S375" s="8">
        <f t="shared" si="32"/>
        <v>41078.620347222226</v>
      </c>
      <c r="T375" s="8">
        <f t="shared" si="33"/>
        <v>41108.620347222226</v>
      </c>
      <c r="U375" s="9" t="str">
        <f t="shared" si="34"/>
        <v>Jun</v>
      </c>
      <c r="V375">
        <f t="shared" si="35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130.65</v>
      </c>
      <c r="P376" s="11">
        <f t="shared" si="31"/>
        <v>45.051724137931032</v>
      </c>
      <c r="Q376" t="s">
        <v>8310</v>
      </c>
      <c r="R376" t="s">
        <v>8315</v>
      </c>
      <c r="S376" s="8">
        <f t="shared" si="32"/>
        <v>40757.597581018519</v>
      </c>
      <c r="T376" s="8">
        <f t="shared" si="33"/>
        <v>40802.597581018519</v>
      </c>
      <c r="U376" s="9" t="str">
        <f t="shared" si="34"/>
        <v>Aug</v>
      </c>
      <c r="V376">
        <f t="shared" si="35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120</v>
      </c>
      <c r="P377" s="11">
        <f t="shared" si="31"/>
        <v>42.857142857142854</v>
      </c>
      <c r="Q377" t="s">
        <v>8310</v>
      </c>
      <c r="R377" t="s">
        <v>8315</v>
      </c>
      <c r="S377" s="8">
        <f t="shared" si="32"/>
        <v>41657.693414351852</v>
      </c>
      <c r="T377" s="8">
        <f t="shared" si="33"/>
        <v>41699.429166666669</v>
      </c>
      <c r="U377" s="9" t="str">
        <f t="shared" si="34"/>
        <v>Jan</v>
      </c>
      <c r="V377">
        <f t="shared" si="35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105.9591836734694</v>
      </c>
      <c r="P378" s="11">
        <f t="shared" si="31"/>
        <v>54.083333333333336</v>
      </c>
      <c r="Q378" t="s">
        <v>8310</v>
      </c>
      <c r="R378" t="s">
        <v>8315</v>
      </c>
      <c r="S378" s="8">
        <f t="shared" si="32"/>
        <v>42576.161064814813</v>
      </c>
      <c r="T378" s="8">
        <f t="shared" si="33"/>
        <v>42607.161064814813</v>
      </c>
      <c r="U378" s="9" t="str">
        <f t="shared" si="34"/>
        <v>Jul</v>
      </c>
      <c r="V378">
        <f t="shared" si="35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114.39999999999999</v>
      </c>
      <c r="P379" s="11">
        <f t="shared" si="31"/>
        <v>103.21804511278195</v>
      </c>
      <c r="Q379" t="s">
        <v>8310</v>
      </c>
      <c r="R379" t="s">
        <v>8315</v>
      </c>
      <c r="S379" s="8">
        <f t="shared" si="32"/>
        <v>42291.959120370368</v>
      </c>
      <c r="T379" s="8">
        <f t="shared" si="33"/>
        <v>42322.000694444447</v>
      </c>
      <c r="U379" s="9" t="str">
        <f t="shared" si="34"/>
        <v>Oct</v>
      </c>
      <c r="V379">
        <f t="shared" si="35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111.76666666666665</v>
      </c>
      <c r="P380" s="11">
        <f t="shared" si="31"/>
        <v>40.397590361445786</v>
      </c>
      <c r="Q380" t="s">
        <v>8310</v>
      </c>
      <c r="R380" t="s">
        <v>8315</v>
      </c>
      <c r="S380" s="8">
        <f t="shared" si="32"/>
        <v>42370.280185185191</v>
      </c>
      <c r="T380" s="8">
        <f t="shared" si="33"/>
        <v>42394.702777777777</v>
      </c>
      <c r="U380" s="9" t="str">
        <f t="shared" si="34"/>
        <v>Jan</v>
      </c>
      <c r="V380">
        <f t="shared" si="35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116.08000000000001</v>
      </c>
      <c r="P381" s="11">
        <f t="shared" si="31"/>
        <v>116.85906040268456</v>
      </c>
      <c r="Q381" t="s">
        <v>8310</v>
      </c>
      <c r="R381" t="s">
        <v>8315</v>
      </c>
      <c r="S381" s="8">
        <f t="shared" si="32"/>
        <v>40987.396666666667</v>
      </c>
      <c r="T381" s="8">
        <f t="shared" si="33"/>
        <v>41032.396666666667</v>
      </c>
      <c r="U381" s="9" t="str">
        <f t="shared" si="34"/>
        <v>Mar</v>
      </c>
      <c r="V381">
        <f t="shared" si="35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141.5</v>
      </c>
      <c r="P382" s="11">
        <f t="shared" si="31"/>
        <v>115.51020408163265</v>
      </c>
      <c r="Q382" t="s">
        <v>8310</v>
      </c>
      <c r="R382" t="s">
        <v>8315</v>
      </c>
      <c r="S382" s="8">
        <f t="shared" si="32"/>
        <v>42367.428148148152</v>
      </c>
      <c r="T382" s="8">
        <f t="shared" si="33"/>
        <v>42392.428148148152</v>
      </c>
      <c r="U382" s="9" t="str">
        <f t="shared" si="34"/>
        <v>Dec</v>
      </c>
      <c r="V382">
        <f t="shared" si="35"/>
        <v>2015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104.72999999999999</v>
      </c>
      <c r="P383" s="11">
        <f t="shared" si="31"/>
        <v>104.31274900398407</v>
      </c>
      <c r="Q383" t="s">
        <v>8310</v>
      </c>
      <c r="R383" t="s">
        <v>8315</v>
      </c>
      <c r="S383" s="8">
        <f t="shared" si="32"/>
        <v>41085.406446759262</v>
      </c>
      <c r="T383" s="8">
        <f t="shared" si="33"/>
        <v>41119.916666666672</v>
      </c>
      <c r="U383" s="9" t="str">
        <f t="shared" si="34"/>
        <v>Jun</v>
      </c>
      <c r="V383">
        <f t="shared" si="35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255.83333333333331</v>
      </c>
      <c r="P384" s="11">
        <f t="shared" si="31"/>
        <v>69.772727272727266</v>
      </c>
      <c r="Q384" t="s">
        <v>8310</v>
      </c>
      <c r="R384" t="s">
        <v>8315</v>
      </c>
      <c r="S384" s="8">
        <f t="shared" si="32"/>
        <v>41144.41782407408</v>
      </c>
      <c r="T384" s="8">
        <f t="shared" si="33"/>
        <v>41158.41782407408</v>
      </c>
      <c r="U384" s="9" t="str">
        <f t="shared" si="34"/>
        <v>Aug</v>
      </c>
      <c r="V384">
        <f t="shared" si="35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206.70670670670671</v>
      </c>
      <c r="P385" s="11">
        <f t="shared" si="31"/>
        <v>43.020833333333336</v>
      </c>
      <c r="Q385" t="s">
        <v>8310</v>
      </c>
      <c r="R385" t="s">
        <v>8315</v>
      </c>
      <c r="S385" s="8">
        <f t="shared" si="32"/>
        <v>41754.825914351852</v>
      </c>
      <c r="T385" s="8">
        <f t="shared" si="33"/>
        <v>41777.825914351852</v>
      </c>
      <c r="U385" s="9" t="str">
        <f t="shared" si="34"/>
        <v>Apr</v>
      </c>
      <c r="V385">
        <f t="shared" si="35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ref="O386:O449" si="36">E386/D386*100</f>
        <v>112.105</v>
      </c>
      <c r="P386" s="11">
        <f t="shared" ref="P386:P449" si="37">E386/L386</f>
        <v>58.540469973890339</v>
      </c>
      <c r="Q386" t="s">
        <v>8310</v>
      </c>
      <c r="R386" t="s">
        <v>8315</v>
      </c>
      <c r="S386" s="8">
        <f t="shared" si="32"/>
        <v>41980.490127314821</v>
      </c>
      <c r="T386" s="8">
        <f t="shared" si="33"/>
        <v>42010.490127314821</v>
      </c>
      <c r="U386" s="9" t="str">
        <f t="shared" si="34"/>
        <v>Dec</v>
      </c>
      <c r="V386">
        <f t="shared" si="35"/>
        <v>2014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si="36"/>
        <v>105.982</v>
      </c>
      <c r="P387" s="11">
        <f t="shared" si="37"/>
        <v>111.79535864978902</v>
      </c>
      <c r="Q387" t="s">
        <v>8310</v>
      </c>
      <c r="R387" t="s">
        <v>8315</v>
      </c>
      <c r="S387" s="8">
        <f t="shared" ref="S387:S450" si="38">(J387/86400)+25569+(-7/24)</f>
        <v>41934.29283564815</v>
      </c>
      <c r="T387" s="8">
        <f t="shared" ref="T387:T450" si="39">(I387/86400)+25569+(-7/24)</f>
        <v>41964.334502314821</v>
      </c>
      <c r="U387" s="9" t="str">
        <f t="shared" ref="U387:U450" si="40">TEXT(S387,"mmm")</f>
        <v>Oct</v>
      </c>
      <c r="V387">
        <f t="shared" ref="V387:V450" si="41">YEAR(S387)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100.16666666666667</v>
      </c>
      <c r="P388" s="11">
        <f t="shared" si="37"/>
        <v>46.230769230769234</v>
      </c>
      <c r="Q388" t="s">
        <v>8310</v>
      </c>
      <c r="R388" t="s">
        <v>8315</v>
      </c>
      <c r="S388" s="8">
        <f t="shared" si="38"/>
        <v>42211.659618055557</v>
      </c>
      <c r="T388" s="8">
        <f t="shared" si="39"/>
        <v>42226.659618055557</v>
      </c>
      <c r="U388" s="9" t="str">
        <f t="shared" si="40"/>
        <v>Jul</v>
      </c>
      <c r="V388">
        <f t="shared" si="41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213.98947368421051</v>
      </c>
      <c r="P389" s="11">
        <f t="shared" si="37"/>
        <v>144.69039145907473</v>
      </c>
      <c r="Q389" t="s">
        <v>8310</v>
      </c>
      <c r="R389" t="s">
        <v>8315</v>
      </c>
      <c r="S389" s="8">
        <f t="shared" si="38"/>
        <v>42200.384930555556</v>
      </c>
      <c r="T389" s="8">
        <f t="shared" si="39"/>
        <v>42230.958333333336</v>
      </c>
      <c r="U389" s="9" t="str">
        <f t="shared" si="40"/>
        <v>Jul</v>
      </c>
      <c r="V389">
        <f t="shared" si="41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126.16000000000001</v>
      </c>
      <c r="P390" s="11">
        <f t="shared" si="37"/>
        <v>88.845070422535215</v>
      </c>
      <c r="Q390" t="s">
        <v>8310</v>
      </c>
      <c r="R390" t="s">
        <v>8315</v>
      </c>
      <c r="S390" s="8">
        <f t="shared" si="38"/>
        <v>42548.784490740742</v>
      </c>
      <c r="T390" s="8">
        <f t="shared" si="39"/>
        <v>42578.784490740742</v>
      </c>
      <c r="U390" s="9" t="str">
        <f t="shared" si="40"/>
        <v>Jun</v>
      </c>
      <c r="V390">
        <f t="shared" si="41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181.53547058823528</v>
      </c>
      <c r="P391" s="11">
        <f t="shared" si="37"/>
        <v>81.75107284768211</v>
      </c>
      <c r="Q391" t="s">
        <v>8310</v>
      </c>
      <c r="R391" t="s">
        <v>8315</v>
      </c>
      <c r="S391" s="8">
        <f t="shared" si="38"/>
        <v>41673.771412037044</v>
      </c>
      <c r="T391" s="8">
        <f t="shared" si="39"/>
        <v>41705.665972222225</v>
      </c>
      <c r="U391" s="9" t="str">
        <f t="shared" si="40"/>
        <v>Feb</v>
      </c>
      <c r="V391">
        <f t="shared" si="41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100</v>
      </c>
      <c r="P392" s="11">
        <f t="shared" si="37"/>
        <v>71.428571428571431</v>
      </c>
      <c r="Q392" t="s">
        <v>8310</v>
      </c>
      <c r="R392" t="s">
        <v>8315</v>
      </c>
      <c r="S392" s="8">
        <f t="shared" si="38"/>
        <v>42111.745046296295</v>
      </c>
      <c r="T392" s="8">
        <f t="shared" si="39"/>
        <v>42131.745046296295</v>
      </c>
      <c r="U392" s="9" t="str">
        <f t="shared" si="40"/>
        <v>Apr</v>
      </c>
      <c r="V392">
        <f t="shared" si="41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100.61</v>
      </c>
      <c r="P393" s="11">
        <f t="shared" si="37"/>
        <v>104.25906735751295</v>
      </c>
      <c r="Q393" t="s">
        <v>8310</v>
      </c>
      <c r="R393" t="s">
        <v>8315</v>
      </c>
      <c r="S393" s="8">
        <f t="shared" si="38"/>
        <v>40864.750590277778</v>
      </c>
      <c r="T393" s="8">
        <f t="shared" si="39"/>
        <v>40894.749305555561</v>
      </c>
      <c r="U393" s="9" t="str">
        <f t="shared" si="40"/>
        <v>Nov</v>
      </c>
      <c r="V393">
        <f t="shared" si="41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100.9027027027027</v>
      </c>
      <c r="P394" s="11">
        <f t="shared" si="37"/>
        <v>90.616504854368927</v>
      </c>
      <c r="Q394" t="s">
        <v>8310</v>
      </c>
      <c r="R394" t="s">
        <v>8315</v>
      </c>
      <c r="S394" s="8">
        <f t="shared" si="38"/>
        <v>40763.42559027778</v>
      </c>
      <c r="T394" s="8">
        <f t="shared" si="39"/>
        <v>40793.833333333336</v>
      </c>
      <c r="U394" s="9" t="str">
        <f t="shared" si="40"/>
        <v>Aug</v>
      </c>
      <c r="V394">
        <f t="shared" si="41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110.446</v>
      </c>
      <c r="P395" s="11">
        <f t="shared" si="37"/>
        <v>157.33048433048432</v>
      </c>
      <c r="Q395" t="s">
        <v>8310</v>
      </c>
      <c r="R395" t="s">
        <v>8315</v>
      </c>
      <c r="S395" s="8">
        <f t="shared" si="38"/>
        <v>41526.417268518519</v>
      </c>
      <c r="T395" s="8">
        <f t="shared" si="39"/>
        <v>41557.417268518519</v>
      </c>
      <c r="U395" s="9" t="str">
        <f t="shared" si="40"/>
        <v>Sep</v>
      </c>
      <c r="V395">
        <f t="shared" si="41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111.8936170212766</v>
      </c>
      <c r="P396" s="11">
        <f t="shared" si="37"/>
        <v>105.18</v>
      </c>
      <c r="Q396" t="s">
        <v>8310</v>
      </c>
      <c r="R396" t="s">
        <v>8315</v>
      </c>
      <c r="S396" s="8">
        <f t="shared" si="38"/>
        <v>42417.526412037041</v>
      </c>
      <c r="T396" s="8">
        <f t="shared" si="39"/>
        <v>42477.484745370377</v>
      </c>
      <c r="U396" s="9" t="str">
        <f t="shared" si="40"/>
        <v>Feb</v>
      </c>
      <c r="V396">
        <f t="shared" si="41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108.04450000000001</v>
      </c>
      <c r="P397" s="11">
        <f t="shared" si="37"/>
        <v>58.719836956521746</v>
      </c>
      <c r="Q397" t="s">
        <v>8310</v>
      </c>
      <c r="R397" t="s">
        <v>8315</v>
      </c>
      <c r="S397" s="8">
        <f t="shared" si="38"/>
        <v>40990.617592592593</v>
      </c>
      <c r="T397" s="8">
        <f t="shared" si="39"/>
        <v>41026.605555555558</v>
      </c>
      <c r="U397" s="9" t="str">
        <f t="shared" si="40"/>
        <v>Mar</v>
      </c>
      <c r="V397">
        <f t="shared" si="41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106.66666666666667</v>
      </c>
      <c r="P398" s="11">
        <f t="shared" si="37"/>
        <v>81.632653061224488</v>
      </c>
      <c r="Q398" t="s">
        <v>8310</v>
      </c>
      <c r="R398" t="s">
        <v>8315</v>
      </c>
      <c r="S398" s="8">
        <f t="shared" si="38"/>
        <v>41082.273217592599</v>
      </c>
      <c r="T398" s="8">
        <f t="shared" si="39"/>
        <v>41097.273217592599</v>
      </c>
      <c r="U398" s="9" t="str">
        <f t="shared" si="40"/>
        <v>Jun</v>
      </c>
      <c r="V398">
        <f t="shared" si="41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103.90027322404372</v>
      </c>
      <c r="P399" s="11">
        <f t="shared" si="37"/>
        <v>56.460043668122275</v>
      </c>
      <c r="Q399" t="s">
        <v>8310</v>
      </c>
      <c r="R399" t="s">
        <v>8315</v>
      </c>
      <c r="S399" s="8">
        <f t="shared" si="38"/>
        <v>40379.484768518523</v>
      </c>
      <c r="T399" s="8">
        <f t="shared" si="39"/>
        <v>40421.863888888889</v>
      </c>
      <c r="U399" s="9" t="str">
        <f t="shared" si="40"/>
        <v>Jul</v>
      </c>
      <c r="V399">
        <f t="shared" si="41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125.16000000000001</v>
      </c>
      <c r="P400" s="11">
        <f t="shared" si="37"/>
        <v>140.1044776119403</v>
      </c>
      <c r="Q400" t="s">
        <v>8310</v>
      </c>
      <c r="R400" t="s">
        <v>8315</v>
      </c>
      <c r="S400" s="8">
        <f t="shared" si="38"/>
        <v>42078.501458333332</v>
      </c>
      <c r="T400" s="8">
        <f t="shared" si="39"/>
        <v>42123.501458333332</v>
      </c>
      <c r="U400" s="9" t="str">
        <f t="shared" si="40"/>
        <v>Mar</v>
      </c>
      <c r="V400">
        <f t="shared" si="41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106.80499999999999</v>
      </c>
      <c r="P401" s="11">
        <f t="shared" si="37"/>
        <v>224.85263157894738</v>
      </c>
      <c r="Q401" t="s">
        <v>8310</v>
      </c>
      <c r="R401" t="s">
        <v>8315</v>
      </c>
      <c r="S401" s="8">
        <f t="shared" si="38"/>
        <v>42687.584108796298</v>
      </c>
      <c r="T401" s="8">
        <f t="shared" si="39"/>
        <v>42718.208333333336</v>
      </c>
      <c r="U401" s="9" t="str">
        <f t="shared" si="40"/>
        <v>Nov</v>
      </c>
      <c r="V401">
        <f t="shared" si="41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112.30249999999999</v>
      </c>
      <c r="P402" s="11">
        <f t="shared" si="37"/>
        <v>181.13306451612902</v>
      </c>
      <c r="Q402" t="s">
        <v>8310</v>
      </c>
      <c r="R402" t="s">
        <v>8315</v>
      </c>
      <c r="S402" s="8">
        <f t="shared" si="38"/>
        <v>41745.344293981485</v>
      </c>
      <c r="T402" s="8">
        <f t="shared" si="39"/>
        <v>41775.854166666672</v>
      </c>
      <c r="U402" s="9" t="str">
        <f t="shared" si="40"/>
        <v>Apr</v>
      </c>
      <c r="V402">
        <f t="shared" si="41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103.812</v>
      </c>
      <c r="P403" s="11">
        <f t="shared" si="37"/>
        <v>711.04109589041093</v>
      </c>
      <c r="Q403" t="s">
        <v>8310</v>
      </c>
      <c r="R403" t="s">
        <v>8315</v>
      </c>
      <c r="S403" s="8">
        <f t="shared" si="38"/>
        <v>40732.550578703704</v>
      </c>
      <c r="T403" s="8">
        <f t="shared" si="39"/>
        <v>40762.550578703704</v>
      </c>
      <c r="U403" s="9" t="str">
        <f t="shared" si="40"/>
        <v>Jul</v>
      </c>
      <c r="V403">
        <f t="shared" si="41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141.65</v>
      </c>
      <c r="P404" s="11">
        <f t="shared" si="37"/>
        <v>65.883720930232556</v>
      </c>
      <c r="Q404" t="s">
        <v>8310</v>
      </c>
      <c r="R404" t="s">
        <v>8315</v>
      </c>
      <c r="S404" s="8">
        <f t="shared" si="38"/>
        <v>42292.247881944444</v>
      </c>
      <c r="T404" s="8">
        <f t="shared" si="39"/>
        <v>42313.289548611116</v>
      </c>
      <c r="U404" s="9" t="str">
        <f t="shared" si="40"/>
        <v>Oct</v>
      </c>
      <c r="V404">
        <f t="shared" si="41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105.25999999999999</v>
      </c>
      <c r="P405" s="11">
        <f t="shared" si="37"/>
        <v>75.185714285714283</v>
      </c>
      <c r="Q405" t="s">
        <v>8310</v>
      </c>
      <c r="R405" t="s">
        <v>8315</v>
      </c>
      <c r="S405" s="8">
        <f t="shared" si="38"/>
        <v>40718.018993055557</v>
      </c>
      <c r="T405" s="8">
        <f t="shared" si="39"/>
        <v>40765.005555555559</v>
      </c>
      <c r="U405" s="9" t="str">
        <f t="shared" si="40"/>
        <v>Jun</v>
      </c>
      <c r="V405">
        <f t="shared" si="41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103.09142857142857</v>
      </c>
      <c r="P406" s="11">
        <f t="shared" si="37"/>
        <v>133.14391143911439</v>
      </c>
      <c r="Q406" t="s">
        <v>8310</v>
      </c>
      <c r="R406" t="s">
        <v>8315</v>
      </c>
      <c r="S406" s="8">
        <f t="shared" si="38"/>
        <v>41646.336365740739</v>
      </c>
      <c r="T406" s="8">
        <f t="shared" si="39"/>
        <v>41675.669444444451</v>
      </c>
      <c r="U406" s="9" t="str">
        <f t="shared" si="40"/>
        <v>Jan</v>
      </c>
      <c r="V406">
        <f t="shared" si="41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107.65957446808511</v>
      </c>
      <c r="P407" s="11">
        <f t="shared" si="37"/>
        <v>55.2</v>
      </c>
      <c r="Q407" t="s">
        <v>8310</v>
      </c>
      <c r="R407" t="s">
        <v>8315</v>
      </c>
      <c r="S407" s="8">
        <f t="shared" si="38"/>
        <v>41673.793275462966</v>
      </c>
      <c r="T407" s="8">
        <f t="shared" si="39"/>
        <v>41703.793275462966</v>
      </c>
      <c r="U407" s="9" t="str">
        <f t="shared" si="40"/>
        <v>Feb</v>
      </c>
      <c r="V407">
        <f t="shared" si="41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107.70464285714286</v>
      </c>
      <c r="P408" s="11">
        <f t="shared" si="37"/>
        <v>86.163714285714292</v>
      </c>
      <c r="Q408" t="s">
        <v>8310</v>
      </c>
      <c r="R408" t="s">
        <v>8315</v>
      </c>
      <c r="S408" s="8">
        <f t="shared" si="38"/>
        <v>40637.870798611111</v>
      </c>
      <c r="T408" s="8">
        <f t="shared" si="39"/>
        <v>40671.957638888889</v>
      </c>
      <c r="U408" s="9" t="str">
        <f t="shared" si="40"/>
        <v>Apr</v>
      </c>
      <c r="V408">
        <f t="shared" si="41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101.55000000000001</v>
      </c>
      <c r="P409" s="11">
        <f t="shared" si="37"/>
        <v>92.318181818181813</v>
      </c>
      <c r="Q409" t="s">
        <v>8310</v>
      </c>
      <c r="R409" t="s">
        <v>8315</v>
      </c>
      <c r="S409" s="8">
        <f t="shared" si="38"/>
        <v>40806.579282407409</v>
      </c>
      <c r="T409" s="8">
        <f t="shared" si="39"/>
        <v>40866.62094907408</v>
      </c>
      <c r="U409" s="9" t="str">
        <f t="shared" si="40"/>
        <v>Sep</v>
      </c>
      <c r="V409">
        <f t="shared" si="41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101.43766666666667</v>
      </c>
      <c r="P410" s="11">
        <f t="shared" si="37"/>
        <v>160.16473684210527</v>
      </c>
      <c r="Q410" t="s">
        <v>8310</v>
      </c>
      <c r="R410" t="s">
        <v>8315</v>
      </c>
      <c r="S410" s="8">
        <f t="shared" si="38"/>
        <v>41543.444328703707</v>
      </c>
      <c r="T410" s="8">
        <f t="shared" si="39"/>
        <v>41583.485995370371</v>
      </c>
      <c r="U410" s="9" t="str">
        <f t="shared" si="40"/>
        <v>Sep</v>
      </c>
      <c r="V410">
        <f t="shared" si="41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136.80000000000001</v>
      </c>
      <c r="P411" s="11">
        <f t="shared" si="37"/>
        <v>45.6</v>
      </c>
      <c r="Q411" t="s">
        <v>8310</v>
      </c>
      <c r="R411" t="s">
        <v>8315</v>
      </c>
      <c r="S411" s="8">
        <f t="shared" si="38"/>
        <v>42543.571111111109</v>
      </c>
      <c r="T411" s="8">
        <f t="shared" si="39"/>
        <v>42573.571111111109</v>
      </c>
      <c r="U411" s="9" t="str">
        <f t="shared" si="40"/>
        <v>Jun</v>
      </c>
      <c r="V411">
        <f t="shared" si="41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128.29999999999998</v>
      </c>
      <c r="P412" s="11">
        <f t="shared" si="37"/>
        <v>183.28571428571428</v>
      </c>
      <c r="Q412" t="s">
        <v>8310</v>
      </c>
      <c r="R412" t="s">
        <v>8315</v>
      </c>
      <c r="S412" s="8">
        <f t="shared" si="38"/>
        <v>42113.689780092594</v>
      </c>
      <c r="T412" s="8">
        <f t="shared" si="39"/>
        <v>42173.689780092594</v>
      </c>
      <c r="U412" s="9" t="str">
        <f t="shared" si="40"/>
        <v>Apr</v>
      </c>
      <c r="V412">
        <f t="shared" si="41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101.05</v>
      </c>
      <c r="P413" s="11">
        <f t="shared" si="37"/>
        <v>125.78838174273859</v>
      </c>
      <c r="Q413" t="s">
        <v>8310</v>
      </c>
      <c r="R413" t="s">
        <v>8315</v>
      </c>
      <c r="S413" s="8">
        <f t="shared" si="38"/>
        <v>41597.884305555555</v>
      </c>
      <c r="T413" s="8">
        <f t="shared" si="39"/>
        <v>41629.916666666672</v>
      </c>
      <c r="U413" s="9" t="str">
        <f t="shared" si="40"/>
        <v>Nov</v>
      </c>
      <c r="V413">
        <f t="shared" si="41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126.84</v>
      </c>
      <c r="P414" s="11">
        <f t="shared" si="37"/>
        <v>57.654545454545456</v>
      </c>
      <c r="Q414" t="s">
        <v>8310</v>
      </c>
      <c r="R414" t="s">
        <v>8315</v>
      </c>
      <c r="S414" s="8">
        <f t="shared" si="38"/>
        <v>41099.45113425926</v>
      </c>
      <c r="T414" s="8">
        <f t="shared" si="39"/>
        <v>41115.45113425926</v>
      </c>
      <c r="U414" s="9" t="str">
        <f t="shared" si="40"/>
        <v>Jul</v>
      </c>
      <c r="V414">
        <f t="shared" si="41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105.0859375</v>
      </c>
      <c r="P415" s="11">
        <f t="shared" si="37"/>
        <v>78.660818713450297</v>
      </c>
      <c r="Q415" t="s">
        <v>8310</v>
      </c>
      <c r="R415" t="s">
        <v>8315</v>
      </c>
      <c r="S415" s="8">
        <f t="shared" si="38"/>
        <v>41079.585775462961</v>
      </c>
      <c r="T415" s="8">
        <f t="shared" si="39"/>
        <v>41109.585775462961</v>
      </c>
      <c r="U415" s="9" t="str">
        <f t="shared" si="40"/>
        <v>Jun</v>
      </c>
      <c r="V415">
        <f t="shared" si="41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102.85405405405406</v>
      </c>
      <c r="P416" s="11">
        <f t="shared" si="37"/>
        <v>91.480769230769226</v>
      </c>
      <c r="Q416" t="s">
        <v>8310</v>
      </c>
      <c r="R416" t="s">
        <v>8315</v>
      </c>
      <c r="S416" s="8">
        <f t="shared" si="38"/>
        <v>41528.771585648152</v>
      </c>
      <c r="T416" s="8">
        <f t="shared" si="39"/>
        <v>41558.771585648152</v>
      </c>
      <c r="U416" s="9" t="str">
        <f t="shared" si="40"/>
        <v>Sep</v>
      </c>
      <c r="V416">
        <f t="shared" si="41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102.14714285714285</v>
      </c>
      <c r="P417" s="11">
        <f t="shared" si="37"/>
        <v>68.09809523809524</v>
      </c>
      <c r="Q417" t="s">
        <v>8310</v>
      </c>
      <c r="R417" t="s">
        <v>8315</v>
      </c>
      <c r="S417" s="8">
        <f t="shared" si="38"/>
        <v>41904.560208333336</v>
      </c>
      <c r="T417" s="8">
        <f t="shared" si="39"/>
        <v>41929.208333333336</v>
      </c>
      <c r="U417" s="9" t="str">
        <f t="shared" si="40"/>
        <v>Sep</v>
      </c>
      <c r="V417">
        <f t="shared" si="41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120.21700000000001</v>
      </c>
      <c r="P418" s="11">
        <f t="shared" si="37"/>
        <v>48.086800000000004</v>
      </c>
      <c r="Q418" t="s">
        <v>8310</v>
      </c>
      <c r="R418" t="s">
        <v>8315</v>
      </c>
      <c r="S418" s="8">
        <f t="shared" si="38"/>
        <v>41648.104525462964</v>
      </c>
      <c r="T418" s="8">
        <f t="shared" si="39"/>
        <v>41678.104525462964</v>
      </c>
      <c r="U418" s="9" t="str">
        <f t="shared" si="40"/>
        <v>Jan</v>
      </c>
      <c r="V418">
        <f t="shared" si="41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100.24761904761905</v>
      </c>
      <c r="P419" s="11">
        <f t="shared" si="37"/>
        <v>202.42307692307693</v>
      </c>
      <c r="Q419" t="s">
        <v>8310</v>
      </c>
      <c r="R419" t="s">
        <v>8315</v>
      </c>
      <c r="S419" s="8">
        <f t="shared" si="38"/>
        <v>41360.678935185184</v>
      </c>
      <c r="T419" s="8">
        <f t="shared" si="39"/>
        <v>41371.897916666669</v>
      </c>
      <c r="U419" s="9" t="str">
        <f t="shared" si="40"/>
        <v>Mar</v>
      </c>
      <c r="V419">
        <f t="shared" si="41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100.63392857142857</v>
      </c>
      <c r="P420" s="11">
        <f t="shared" si="37"/>
        <v>216.75</v>
      </c>
      <c r="Q420" t="s">
        <v>8310</v>
      </c>
      <c r="R420" t="s">
        <v>8315</v>
      </c>
      <c r="S420" s="8">
        <f t="shared" si="38"/>
        <v>42177.990706018521</v>
      </c>
      <c r="T420" s="8">
        <f t="shared" si="39"/>
        <v>42207.990706018521</v>
      </c>
      <c r="U420" s="9" t="str">
        <f t="shared" si="40"/>
        <v>Jun</v>
      </c>
      <c r="V420">
        <f t="shared" si="41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100.4375</v>
      </c>
      <c r="P421" s="11">
        <f t="shared" si="37"/>
        <v>110.06849315068493</v>
      </c>
      <c r="Q421" t="s">
        <v>8310</v>
      </c>
      <c r="R421" t="s">
        <v>8315</v>
      </c>
      <c r="S421" s="8">
        <f t="shared" si="38"/>
        <v>41394.550775462965</v>
      </c>
      <c r="T421" s="8">
        <f t="shared" si="39"/>
        <v>41454.550775462965</v>
      </c>
      <c r="U421" s="9" t="str">
        <f t="shared" si="40"/>
        <v>Apr</v>
      </c>
      <c r="V421">
        <f t="shared" si="41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7" t="s">
        <v>8221</v>
      </c>
      <c r="G422" t="s">
        <v>8224</v>
      </c>
      <c r="H422" t="s">
        <v>8246</v>
      </c>
      <c r="I422" s="9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0.43939393939393934</v>
      </c>
      <c r="P422" s="11">
        <f t="shared" si="37"/>
        <v>4.833333333333333</v>
      </c>
      <c r="Q422" t="s">
        <v>8310</v>
      </c>
      <c r="R422" t="s">
        <v>8316</v>
      </c>
      <c r="S422" s="8">
        <f t="shared" si="38"/>
        <v>41681.944803240745</v>
      </c>
      <c r="T422" s="8">
        <f t="shared" si="39"/>
        <v>41711.903136574074</v>
      </c>
      <c r="U422" s="9" t="str">
        <f t="shared" si="40"/>
        <v>Feb</v>
      </c>
      <c r="V422">
        <f t="shared" si="41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7" t="s">
        <v>8221</v>
      </c>
      <c r="G423" t="s">
        <v>8224</v>
      </c>
      <c r="H423" t="s">
        <v>8246</v>
      </c>
      <c r="I423" s="9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2.0066666666666668</v>
      </c>
      <c r="P423" s="11">
        <f t="shared" si="37"/>
        <v>50.166666666666664</v>
      </c>
      <c r="Q423" t="s">
        <v>8310</v>
      </c>
      <c r="R423" t="s">
        <v>8316</v>
      </c>
      <c r="S423" s="8">
        <f t="shared" si="38"/>
        <v>42177.19972222222</v>
      </c>
      <c r="T423" s="8">
        <f t="shared" si="39"/>
        <v>42237.19972222222</v>
      </c>
      <c r="U423" s="9" t="str">
        <f t="shared" si="40"/>
        <v>Jun</v>
      </c>
      <c r="V423">
        <f t="shared" si="41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7" t="s">
        <v>8221</v>
      </c>
      <c r="G424" t="s">
        <v>8224</v>
      </c>
      <c r="H424" t="s">
        <v>8246</v>
      </c>
      <c r="I424" s="9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1.075</v>
      </c>
      <c r="P424" s="11">
        <f t="shared" si="37"/>
        <v>35.833333333333336</v>
      </c>
      <c r="Q424" t="s">
        <v>8310</v>
      </c>
      <c r="R424" t="s">
        <v>8316</v>
      </c>
      <c r="S424" s="8">
        <f t="shared" si="38"/>
        <v>41862.968715277784</v>
      </c>
      <c r="T424" s="8">
        <f t="shared" si="39"/>
        <v>41892.968715277784</v>
      </c>
      <c r="U424" s="9" t="str">
        <f t="shared" si="40"/>
        <v>Aug</v>
      </c>
      <c r="V424">
        <f t="shared" si="41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7" t="s">
        <v>8221</v>
      </c>
      <c r="G425" t="s">
        <v>8224</v>
      </c>
      <c r="H425" t="s">
        <v>8246</v>
      </c>
      <c r="I425" s="9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0.76500000000000001</v>
      </c>
      <c r="P425" s="11">
        <f t="shared" si="37"/>
        <v>11.76923076923077</v>
      </c>
      <c r="Q425" t="s">
        <v>8310</v>
      </c>
      <c r="R425" t="s">
        <v>8316</v>
      </c>
      <c r="S425" s="8">
        <f t="shared" si="38"/>
        <v>41400.634606481486</v>
      </c>
      <c r="T425" s="8">
        <f t="shared" si="39"/>
        <v>41430.634606481486</v>
      </c>
      <c r="U425" s="9" t="str">
        <f t="shared" si="40"/>
        <v>May</v>
      </c>
      <c r="V425">
        <f t="shared" si="41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7" t="s">
        <v>8221</v>
      </c>
      <c r="G426" t="s">
        <v>8224</v>
      </c>
      <c r="H426" t="s">
        <v>8246</v>
      </c>
      <c r="I426" s="9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6.7966666666666677</v>
      </c>
      <c r="P426" s="11">
        <f t="shared" si="37"/>
        <v>40.78</v>
      </c>
      <c r="Q426" t="s">
        <v>8310</v>
      </c>
      <c r="R426" t="s">
        <v>8316</v>
      </c>
      <c r="S426" s="8">
        <f t="shared" si="38"/>
        <v>40934.084479166668</v>
      </c>
      <c r="T426" s="8">
        <f t="shared" si="39"/>
        <v>40994.042812500003</v>
      </c>
      <c r="U426" s="9" t="str">
        <f t="shared" si="40"/>
        <v>Jan</v>
      </c>
      <c r="V426">
        <f t="shared" si="41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7" t="s">
        <v>8221</v>
      </c>
      <c r="G427" t="s">
        <v>8224</v>
      </c>
      <c r="H427" t="s">
        <v>8246</v>
      </c>
      <c r="I427" s="9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1.2E-2</v>
      </c>
      <c r="P427" s="11">
        <f t="shared" si="37"/>
        <v>3</v>
      </c>
      <c r="Q427" t="s">
        <v>8310</v>
      </c>
      <c r="R427" t="s">
        <v>8316</v>
      </c>
      <c r="S427" s="8">
        <f t="shared" si="38"/>
        <v>42275.569490740738</v>
      </c>
      <c r="T427" s="8">
        <f t="shared" si="39"/>
        <v>42335.611157407409</v>
      </c>
      <c r="U427" s="9" t="str">
        <f t="shared" si="40"/>
        <v>Sep</v>
      </c>
      <c r="V427">
        <f t="shared" si="41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7" t="s">
        <v>8221</v>
      </c>
      <c r="G428" t="s">
        <v>8224</v>
      </c>
      <c r="H428" t="s">
        <v>8246</v>
      </c>
      <c r="I428" s="9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1.3299999999999998</v>
      </c>
      <c r="P428" s="11">
        <f t="shared" si="37"/>
        <v>16.625</v>
      </c>
      <c r="Q428" t="s">
        <v>8310</v>
      </c>
      <c r="R428" t="s">
        <v>8316</v>
      </c>
      <c r="S428" s="8">
        <f t="shared" si="38"/>
        <v>42400.420300925929</v>
      </c>
      <c r="T428" s="8">
        <f t="shared" si="39"/>
        <v>42430.420300925929</v>
      </c>
      <c r="U428" s="9" t="str">
        <f t="shared" si="40"/>
        <v>Jan</v>
      </c>
      <c r="V428">
        <f t="shared" si="41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7" t="s">
        <v>8221</v>
      </c>
      <c r="G429" t="s">
        <v>8224</v>
      </c>
      <c r="H429" t="s">
        <v>8246</v>
      </c>
      <c r="I429" s="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s="11" t="e">
        <f t="shared" si="37"/>
        <v>#DIV/0!</v>
      </c>
      <c r="Q429" t="s">
        <v>8310</v>
      </c>
      <c r="R429" t="s">
        <v>8316</v>
      </c>
      <c r="S429" s="8">
        <f t="shared" si="38"/>
        <v>42285.617361111115</v>
      </c>
      <c r="T429" s="8">
        <f t="shared" si="39"/>
        <v>42299.499305555561</v>
      </c>
      <c r="U429" s="9" t="str">
        <f t="shared" si="40"/>
        <v>Oct</v>
      </c>
      <c r="V429">
        <f t="shared" si="41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7" t="s">
        <v>8221</v>
      </c>
      <c r="G430" t="s">
        <v>8224</v>
      </c>
      <c r="H430" t="s">
        <v>8246</v>
      </c>
      <c r="I430" s="9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5.6333333333333329</v>
      </c>
      <c r="P430" s="11">
        <f t="shared" si="37"/>
        <v>52</v>
      </c>
      <c r="Q430" t="s">
        <v>8310</v>
      </c>
      <c r="R430" t="s">
        <v>8316</v>
      </c>
      <c r="S430" s="8">
        <f t="shared" si="38"/>
        <v>41778.475057870375</v>
      </c>
      <c r="T430" s="8">
        <f t="shared" si="39"/>
        <v>41806.625</v>
      </c>
      <c r="U430" s="9" t="str">
        <f t="shared" si="40"/>
        <v>May</v>
      </c>
      <c r="V430">
        <f t="shared" si="41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7" t="s">
        <v>8221</v>
      </c>
      <c r="G431" t="s">
        <v>8224</v>
      </c>
      <c r="H431" t="s">
        <v>8246</v>
      </c>
      <c r="I431" s="9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s="11" t="e">
        <f t="shared" si="37"/>
        <v>#DIV/0!</v>
      </c>
      <c r="Q431" t="s">
        <v>8310</v>
      </c>
      <c r="R431" t="s">
        <v>8316</v>
      </c>
      <c r="S431" s="8">
        <f t="shared" si="38"/>
        <v>40070.609745370377</v>
      </c>
      <c r="T431" s="8">
        <f t="shared" si="39"/>
        <v>40143.915972222225</v>
      </c>
      <c r="U431" s="9" t="str">
        <f t="shared" si="40"/>
        <v>Sep</v>
      </c>
      <c r="V431">
        <f t="shared" si="41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7" t="s">
        <v>8221</v>
      </c>
      <c r="G432" t="s">
        <v>8224</v>
      </c>
      <c r="H432" t="s">
        <v>8246</v>
      </c>
      <c r="I432" s="9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</v>
      </c>
      <c r="P432" s="11">
        <f t="shared" si="37"/>
        <v>4.8</v>
      </c>
      <c r="Q432" t="s">
        <v>8310</v>
      </c>
      <c r="R432" t="s">
        <v>8316</v>
      </c>
      <c r="S432" s="8">
        <f t="shared" si="38"/>
        <v>41512.81559027778</v>
      </c>
      <c r="T432" s="8">
        <f t="shared" si="39"/>
        <v>41527.81559027778</v>
      </c>
      <c r="U432" s="9" t="str">
        <f t="shared" si="40"/>
        <v>Aug</v>
      </c>
      <c r="V432">
        <f t="shared" si="41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7" t="s">
        <v>8221</v>
      </c>
      <c r="G433" t="s">
        <v>8225</v>
      </c>
      <c r="H433" t="s">
        <v>8247</v>
      </c>
      <c r="I433" s="9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13.833333333333334</v>
      </c>
      <c r="P433" s="11">
        <f t="shared" si="37"/>
        <v>51.875</v>
      </c>
      <c r="Q433" t="s">
        <v>8310</v>
      </c>
      <c r="R433" t="s">
        <v>8316</v>
      </c>
      <c r="S433" s="8">
        <f t="shared" si="38"/>
        <v>42526.579664351855</v>
      </c>
      <c r="T433" s="8">
        <f t="shared" si="39"/>
        <v>42556.579664351855</v>
      </c>
      <c r="U433" s="9" t="str">
        <f t="shared" si="40"/>
        <v>Jun</v>
      </c>
      <c r="V433">
        <f t="shared" si="41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7" t="s">
        <v>8221</v>
      </c>
      <c r="G434" t="s">
        <v>8224</v>
      </c>
      <c r="H434" t="s">
        <v>8246</v>
      </c>
      <c r="I434" s="9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</v>
      </c>
      <c r="P434" s="11">
        <f t="shared" si="37"/>
        <v>71.25</v>
      </c>
      <c r="Q434" t="s">
        <v>8310</v>
      </c>
      <c r="R434" t="s">
        <v>8316</v>
      </c>
      <c r="S434" s="8">
        <f t="shared" si="38"/>
        <v>42238.434965277782</v>
      </c>
      <c r="T434" s="8">
        <f t="shared" si="39"/>
        <v>42298.434965277782</v>
      </c>
      <c r="U434" s="9" t="str">
        <f t="shared" si="40"/>
        <v>Aug</v>
      </c>
      <c r="V434">
        <f t="shared" si="41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7" t="s">
        <v>8221</v>
      </c>
      <c r="G435" t="s">
        <v>8224</v>
      </c>
      <c r="H435" t="s">
        <v>8246</v>
      </c>
      <c r="I435" s="9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s="11" t="e">
        <f t="shared" si="37"/>
        <v>#DIV/0!</v>
      </c>
      <c r="Q435" t="s">
        <v>8310</v>
      </c>
      <c r="R435" t="s">
        <v>8316</v>
      </c>
      <c r="S435" s="8">
        <f t="shared" si="38"/>
        <v>42228.338217592594</v>
      </c>
      <c r="T435" s="8">
        <f t="shared" si="39"/>
        <v>42288.338217592594</v>
      </c>
      <c r="U435" s="9" t="str">
        <f t="shared" si="40"/>
        <v>Aug</v>
      </c>
      <c r="V435">
        <f t="shared" si="41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7" t="s">
        <v>8221</v>
      </c>
      <c r="G436" t="s">
        <v>8224</v>
      </c>
      <c r="H436" t="s">
        <v>8246</v>
      </c>
      <c r="I436" s="9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5</v>
      </c>
      <c r="P436" s="11">
        <f t="shared" si="37"/>
        <v>62.5</v>
      </c>
      <c r="Q436" t="s">
        <v>8310</v>
      </c>
      <c r="R436" t="s">
        <v>8316</v>
      </c>
      <c r="S436" s="8">
        <f t="shared" si="38"/>
        <v>41576.542847222227</v>
      </c>
      <c r="T436" s="8">
        <f t="shared" si="39"/>
        <v>41609.584513888891</v>
      </c>
      <c r="U436" s="9" t="str">
        <f t="shared" si="40"/>
        <v>Oct</v>
      </c>
      <c r="V436">
        <f t="shared" si="41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7" t="s">
        <v>8221</v>
      </c>
      <c r="G437" t="s">
        <v>8224</v>
      </c>
      <c r="H437" t="s">
        <v>8246</v>
      </c>
      <c r="I437" s="9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2.7272727272727275E-3</v>
      </c>
      <c r="P437" s="11">
        <f t="shared" si="37"/>
        <v>1</v>
      </c>
      <c r="Q437" t="s">
        <v>8310</v>
      </c>
      <c r="R437" t="s">
        <v>8316</v>
      </c>
      <c r="S437" s="8">
        <f t="shared" si="38"/>
        <v>41500.455787037041</v>
      </c>
      <c r="T437" s="8">
        <f t="shared" si="39"/>
        <v>41530.455787037041</v>
      </c>
      <c r="U437" s="9" t="str">
        <f t="shared" si="40"/>
        <v>Aug</v>
      </c>
      <c r="V437">
        <f t="shared" si="41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7" t="s">
        <v>8221</v>
      </c>
      <c r="G438" t="s">
        <v>8224</v>
      </c>
      <c r="H438" t="s">
        <v>8246</v>
      </c>
      <c r="I438" s="9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s="11" t="e">
        <f t="shared" si="37"/>
        <v>#DIV/0!</v>
      </c>
      <c r="Q438" t="s">
        <v>8310</v>
      </c>
      <c r="R438" t="s">
        <v>8316</v>
      </c>
      <c r="S438" s="8">
        <f t="shared" si="38"/>
        <v>41456.070752314816</v>
      </c>
      <c r="T438" s="8">
        <f t="shared" si="39"/>
        <v>41486.070752314816</v>
      </c>
      <c r="U438" s="9" t="str">
        <f t="shared" si="40"/>
        <v>Jul</v>
      </c>
      <c r="V438">
        <f t="shared" si="41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7" t="s">
        <v>8221</v>
      </c>
      <c r="G439" t="s">
        <v>8229</v>
      </c>
      <c r="H439" t="s">
        <v>8251</v>
      </c>
      <c r="I439" s="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s="11" t="e">
        <f t="shared" si="37"/>
        <v>#DIV/0!</v>
      </c>
      <c r="Q439" t="s">
        <v>8310</v>
      </c>
      <c r="R439" t="s">
        <v>8316</v>
      </c>
      <c r="S439" s="8">
        <f t="shared" si="38"/>
        <v>42591.026921296296</v>
      </c>
      <c r="T439" s="8">
        <f t="shared" si="39"/>
        <v>42651.026921296296</v>
      </c>
      <c r="U439" s="9" t="str">
        <f t="shared" si="40"/>
        <v>Aug</v>
      </c>
      <c r="V439">
        <f t="shared" si="41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7" t="s">
        <v>8221</v>
      </c>
      <c r="G440" t="s">
        <v>8224</v>
      </c>
      <c r="H440" t="s">
        <v>8246</v>
      </c>
      <c r="I440" s="9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</v>
      </c>
      <c r="P440" s="11">
        <f t="shared" si="37"/>
        <v>170.54545454545453</v>
      </c>
      <c r="Q440" t="s">
        <v>8310</v>
      </c>
      <c r="R440" t="s">
        <v>8316</v>
      </c>
      <c r="S440" s="8">
        <f t="shared" si="38"/>
        <v>42295.9694212963</v>
      </c>
      <c r="T440" s="8">
        <f t="shared" si="39"/>
        <v>42326.011087962965</v>
      </c>
      <c r="U440" s="9" t="str">
        <f t="shared" si="40"/>
        <v>Oct</v>
      </c>
      <c r="V440">
        <f t="shared" si="41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7" t="s">
        <v>8221</v>
      </c>
      <c r="G441" t="s">
        <v>8224</v>
      </c>
      <c r="H441" t="s">
        <v>8246</v>
      </c>
      <c r="I441" s="9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s="11" t="e">
        <f t="shared" si="37"/>
        <v>#DIV/0!</v>
      </c>
      <c r="Q441" t="s">
        <v>8310</v>
      </c>
      <c r="R441" t="s">
        <v>8316</v>
      </c>
      <c r="S441" s="8">
        <f t="shared" si="38"/>
        <v>41919.470115740747</v>
      </c>
      <c r="T441" s="8">
        <f t="shared" si="39"/>
        <v>41929.470115740747</v>
      </c>
      <c r="U441" s="9" t="str">
        <f t="shared" si="40"/>
        <v>Oct</v>
      </c>
      <c r="V441">
        <f t="shared" si="41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7" t="s">
        <v>8221</v>
      </c>
      <c r="G442" t="s">
        <v>8224</v>
      </c>
      <c r="H442" t="s">
        <v>8246</v>
      </c>
      <c r="I442" s="9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0.1</v>
      </c>
      <c r="P442" s="11">
        <f t="shared" si="37"/>
        <v>5</v>
      </c>
      <c r="Q442" t="s">
        <v>8310</v>
      </c>
      <c r="R442" t="s">
        <v>8316</v>
      </c>
      <c r="S442" s="8">
        <f t="shared" si="38"/>
        <v>42423.69390046296</v>
      </c>
      <c r="T442" s="8">
        <f t="shared" si="39"/>
        <v>42453.652233796303</v>
      </c>
      <c r="U442" s="9" t="str">
        <f t="shared" si="40"/>
        <v>Feb</v>
      </c>
      <c r="V442">
        <f t="shared" si="41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7" t="s">
        <v>8221</v>
      </c>
      <c r="G443" t="s">
        <v>8225</v>
      </c>
      <c r="H443" t="s">
        <v>8247</v>
      </c>
      <c r="I443" s="9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s="11" t="e">
        <f t="shared" si="37"/>
        <v>#DIV/0!</v>
      </c>
      <c r="Q443" t="s">
        <v>8310</v>
      </c>
      <c r="R443" t="s">
        <v>8316</v>
      </c>
      <c r="S443" s="8">
        <f t="shared" si="38"/>
        <v>41550.502268518518</v>
      </c>
      <c r="T443" s="8">
        <f t="shared" si="39"/>
        <v>41580.502268518518</v>
      </c>
      <c r="U443" s="9" t="str">
        <f t="shared" si="40"/>
        <v>Oct</v>
      </c>
      <c r="V443">
        <f t="shared" si="41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7" t="s">
        <v>8221</v>
      </c>
      <c r="G444" t="s">
        <v>8224</v>
      </c>
      <c r="H444" t="s">
        <v>8246</v>
      </c>
      <c r="I444" s="9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39.358823529411765</v>
      </c>
      <c r="P444" s="11">
        <f t="shared" si="37"/>
        <v>393.58823529411762</v>
      </c>
      <c r="Q444" t="s">
        <v>8310</v>
      </c>
      <c r="R444" t="s">
        <v>8316</v>
      </c>
      <c r="S444" s="8">
        <f t="shared" si="38"/>
        <v>42024.597025462965</v>
      </c>
      <c r="T444" s="8">
        <f t="shared" si="39"/>
        <v>42054.597025462965</v>
      </c>
      <c r="U444" s="9" t="str">
        <f t="shared" si="40"/>
        <v>Jan</v>
      </c>
      <c r="V444">
        <f t="shared" si="41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7" t="s">
        <v>8221</v>
      </c>
      <c r="G445" t="s">
        <v>8229</v>
      </c>
      <c r="H445" t="s">
        <v>8251</v>
      </c>
      <c r="I445" s="9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0.1</v>
      </c>
      <c r="P445" s="11">
        <f t="shared" si="37"/>
        <v>5</v>
      </c>
      <c r="Q445" t="s">
        <v>8310</v>
      </c>
      <c r="R445" t="s">
        <v>8316</v>
      </c>
      <c r="S445" s="8">
        <f t="shared" si="38"/>
        <v>41649.723391203705</v>
      </c>
      <c r="T445" s="8">
        <f t="shared" si="39"/>
        <v>41679.723391203705</v>
      </c>
      <c r="U445" s="9" t="str">
        <f t="shared" si="40"/>
        <v>Jan</v>
      </c>
      <c r="V445">
        <f t="shared" si="41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7" t="s">
        <v>8221</v>
      </c>
      <c r="G446" t="s">
        <v>8224</v>
      </c>
      <c r="H446" t="s">
        <v>8246</v>
      </c>
      <c r="I446" s="9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5</v>
      </c>
      <c r="P446" s="11">
        <f t="shared" si="37"/>
        <v>50</v>
      </c>
      <c r="Q446" t="s">
        <v>8310</v>
      </c>
      <c r="R446" t="s">
        <v>8316</v>
      </c>
      <c r="S446" s="8">
        <f t="shared" si="38"/>
        <v>40894.615289351852</v>
      </c>
      <c r="T446" s="8">
        <f t="shared" si="39"/>
        <v>40954.615289351852</v>
      </c>
      <c r="U446" s="9" t="str">
        <f t="shared" si="40"/>
        <v>Dec</v>
      </c>
      <c r="V446">
        <f t="shared" si="41"/>
        <v>2011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7" t="s">
        <v>8221</v>
      </c>
      <c r="G447" t="s">
        <v>8224</v>
      </c>
      <c r="H447" t="s">
        <v>8246</v>
      </c>
      <c r="I447" s="9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3.3333333333333335E-3</v>
      </c>
      <c r="P447" s="11">
        <f t="shared" si="37"/>
        <v>1</v>
      </c>
      <c r="Q447" t="s">
        <v>8310</v>
      </c>
      <c r="R447" t="s">
        <v>8316</v>
      </c>
      <c r="S447" s="8">
        <f t="shared" si="38"/>
        <v>42130.043692129628</v>
      </c>
      <c r="T447" s="8">
        <f t="shared" si="39"/>
        <v>42145.043692129628</v>
      </c>
      <c r="U447" s="9" t="str">
        <f t="shared" si="40"/>
        <v>May</v>
      </c>
      <c r="V447">
        <f t="shared" si="41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7" t="s">
        <v>8221</v>
      </c>
      <c r="G448" t="s">
        <v>8224</v>
      </c>
      <c r="H448" t="s">
        <v>8246</v>
      </c>
      <c r="I448" s="9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7.2952380952380951</v>
      </c>
      <c r="P448" s="11">
        <f t="shared" si="37"/>
        <v>47.875</v>
      </c>
      <c r="Q448" t="s">
        <v>8310</v>
      </c>
      <c r="R448" t="s">
        <v>8316</v>
      </c>
      <c r="S448" s="8">
        <f t="shared" si="38"/>
        <v>42036.791898148149</v>
      </c>
      <c r="T448" s="8">
        <f t="shared" si="39"/>
        <v>42066.791898148149</v>
      </c>
      <c r="U448" s="9" t="str">
        <f t="shared" si="40"/>
        <v>Feb</v>
      </c>
      <c r="V448">
        <f t="shared" si="41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7" t="s">
        <v>8221</v>
      </c>
      <c r="G449" t="s">
        <v>8225</v>
      </c>
      <c r="H449" t="s">
        <v>8247</v>
      </c>
      <c r="I449" s="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1.6666666666666666E-2</v>
      </c>
      <c r="P449" s="11">
        <f t="shared" si="37"/>
        <v>5</v>
      </c>
      <c r="Q449" t="s">
        <v>8310</v>
      </c>
      <c r="R449" t="s">
        <v>8316</v>
      </c>
      <c r="S449" s="8">
        <f t="shared" si="38"/>
        <v>41331.263460648152</v>
      </c>
      <c r="T449" s="8">
        <f t="shared" si="39"/>
        <v>41356.22179398148</v>
      </c>
      <c r="U449" s="9" t="str">
        <f t="shared" si="40"/>
        <v>Feb</v>
      </c>
      <c r="V449">
        <f t="shared" si="41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7" t="s">
        <v>8221</v>
      </c>
      <c r="G450" t="s">
        <v>8224</v>
      </c>
      <c r="H450" t="s">
        <v>8246</v>
      </c>
      <c r="I450" s="9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ref="O450:O513" si="42">E450/D450*100</f>
        <v>3.2804000000000002</v>
      </c>
      <c r="P450" s="11">
        <f t="shared" ref="P450:P513" si="43">E450/L450</f>
        <v>20.502500000000001</v>
      </c>
      <c r="Q450" t="s">
        <v>8310</v>
      </c>
      <c r="R450" t="s">
        <v>8316</v>
      </c>
      <c r="S450" s="8">
        <f t="shared" si="38"/>
        <v>41753.466377314813</v>
      </c>
      <c r="T450" s="8">
        <f t="shared" si="39"/>
        <v>41773.466377314813</v>
      </c>
      <c r="U450" s="9" t="str">
        <f t="shared" si="40"/>
        <v>Apr</v>
      </c>
      <c r="V450">
        <f t="shared" si="41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7" t="s">
        <v>8221</v>
      </c>
      <c r="G451" t="s">
        <v>8225</v>
      </c>
      <c r="H451" t="s">
        <v>8247</v>
      </c>
      <c r="I451" s="9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si="42"/>
        <v>2.25</v>
      </c>
      <c r="P451" s="11">
        <f t="shared" si="43"/>
        <v>9</v>
      </c>
      <c r="Q451" t="s">
        <v>8310</v>
      </c>
      <c r="R451" t="s">
        <v>8316</v>
      </c>
      <c r="S451" s="8">
        <f t="shared" ref="S451:S514" si="44">(J451/86400)+25569+(-7/24)</f>
        <v>41534.276446759264</v>
      </c>
      <c r="T451" s="8">
        <f t="shared" ref="T451:T514" si="45">(I451/86400)+25569+(-7/24)</f>
        <v>41564.276446759264</v>
      </c>
      <c r="U451" s="9" t="str">
        <f t="shared" ref="U451:U514" si="46">TEXT(S451,"mmm")</f>
        <v>Sep</v>
      </c>
      <c r="V451">
        <f t="shared" ref="V451:V514" si="47">YEAR(S451)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7" t="s">
        <v>8221</v>
      </c>
      <c r="G452" t="s">
        <v>8224</v>
      </c>
      <c r="H452" t="s">
        <v>8246</v>
      </c>
      <c r="I452" s="9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0.79200000000000004</v>
      </c>
      <c r="P452" s="11">
        <f t="shared" si="43"/>
        <v>56.571428571428569</v>
      </c>
      <c r="Q452" t="s">
        <v>8310</v>
      </c>
      <c r="R452" t="s">
        <v>8316</v>
      </c>
      <c r="S452" s="8">
        <f t="shared" si="44"/>
        <v>41654.655092592591</v>
      </c>
      <c r="T452" s="8">
        <f t="shared" si="45"/>
        <v>41684.655092592591</v>
      </c>
      <c r="U452" s="9" t="str">
        <f t="shared" si="46"/>
        <v>Jan</v>
      </c>
      <c r="V452">
        <f t="shared" si="47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7" t="s">
        <v>8221</v>
      </c>
      <c r="G453" t="s">
        <v>8224</v>
      </c>
      <c r="H453" t="s">
        <v>8246</v>
      </c>
      <c r="I453" s="9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s="11" t="e">
        <f t="shared" si="43"/>
        <v>#DIV/0!</v>
      </c>
      <c r="Q453" t="s">
        <v>8310</v>
      </c>
      <c r="R453" t="s">
        <v>8316</v>
      </c>
      <c r="S453" s="8">
        <f t="shared" si="44"/>
        <v>41634.423506944448</v>
      </c>
      <c r="T453" s="8">
        <f t="shared" si="45"/>
        <v>41664.423506944448</v>
      </c>
      <c r="U453" s="9" t="str">
        <f t="shared" si="46"/>
        <v>Dec</v>
      </c>
      <c r="V453">
        <f t="shared" si="47"/>
        <v>2013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7" t="s">
        <v>8221</v>
      </c>
      <c r="G454" t="s">
        <v>8224</v>
      </c>
      <c r="H454" t="s">
        <v>8246</v>
      </c>
      <c r="I454" s="9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64</v>
      </c>
      <c r="P454" s="11">
        <f t="shared" si="43"/>
        <v>40</v>
      </c>
      <c r="Q454" t="s">
        <v>8310</v>
      </c>
      <c r="R454" t="s">
        <v>8316</v>
      </c>
      <c r="S454" s="8">
        <f t="shared" si="44"/>
        <v>42107.412210648152</v>
      </c>
      <c r="T454" s="8">
        <f t="shared" si="45"/>
        <v>42137.412210648152</v>
      </c>
      <c r="U454" s="9" t="str">
        <f t="shared" si="46"/>
        <v>Apr</v>
      </c>
      <c r="V454">
        <f t="shared" si="47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7" t="s">
        <v>8221</v>
      </c>
      <c r="G455" t="s">
        <v>8224</v>
      </c>
      <c r="H455" t="s">
        <v>8246</v>
      </c>
      <c r="I455" s="9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2.7404479578392621E-2</v>
      </c>
      <c r="P455" s="11">
        <f t="shared" si="43"/>
        <v>13</v>
      </c>
      <c r="Q455" t="s">
        <v>8310</v>
      </c>
      <c r="R455" t="s">
        <v>8316</v>
      </c>
      <c r="S455" s="8">
        <f t="shared" si="44"/>
        <v>42038.533321759263</v>
      </c>
      <c r="T455" s="8">
        <f t="shared" si="45"/>
        <v>42054.533321759263</v>
      </c>
      <c r="U455" s="9" t="str">
        <f t="shared" si="46"/>
        <v>Feb</v>
      </c>
      <c r="V455">
        <f t="shared" si="47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7" t="s">
        <v>8221</v>
      </c>
      <c r="G456" t="s">
        <v>8224</v>
      </c>
      <c r="H456" t="s">
        <v>8246</v>
      </c>
      <c r="I456" s="9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0.82000000000000006</v>
      </c>
      <c r="P456" s="11">
        <f t="shared" si="43"/>
        <v>16.399999999999999</v>
      </c>
      <c r="Q456" t="s">
        <v>8310</v>
      </c>
      <c r="R456" t="s">
        <v>8316</v>
      </c>
      <c r="S456" s="8">
        <f t="shared" si="44"/>
        <v>41938.42559027778</v>
      </c>
      <c r="T456" s="8">
        <f t="shared" si="45"/>
        <v>41969.259722222225</v>
      </c>
      <c r="U456" s="9" t="str">
        <f t="shared" si="46"/>
        <v>Oct</v>
      </c>
      <c r="V456">
        <f t="shared" si="47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7" t="s">
        <v>8221</v>
      </c>
      <c r="G457" t="s">
        <v>8224</v>
      </c>
      <c r="H457" t="s">
        <v>8246</v>
      </c>
      <c r="I457" s="9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6.9230769230769221E-2</v>
      </c>
      <c r="P457" s="11">
        <f t="shared" si="43"/>
        <v>22.5</v>
      </c>
      <c r="Q457" t="s">
        <v>8310</v>
      </c>
      <c r="R457" t="s">
        <v>8316</v>
      </c>
      <c r="S457" s="8">
        <f t="shared" si="44"/>
        <v>40970.710902777784</v>
      </c>
      <c r="T457" s="8">
        <f t="shared" si="45"/>
        <v>41015.729861111111</v>
      </c>
      <c r="U457" s="9" t="str">
        <f t="shared" si="46"/>
        <v>Mar</v>
      </c>
      <c r="V457">
        <f t="shared" si="47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7" t="s">
        <v>8221</v>
      </c>
      <c r="G458" t="s">
        <v>8224</v>
      </c>
      <c r="H458" t="s">
        <v>8246</v>
      </c>
      <c r="I458" s="9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0.68631863186318631</v>
      </c>
      <c r="P458" s="11">
        <f t="shared" si="43"/>
        <v>20.333333333333332</v>
      </c>
      <c r="Q458" t="s">
        <v>8310</v>
      </c>
      <c r="R458" t="s">
        <v>8316</v>
      </c>
      <c r="S458" s="8">
        <f t="shared" si="44"/>
        <v>41547.402789351858</v>
      </c>
      <c r="T458" s="8">
        <f t="shared" si="45"/>
        <v>41568.874305555561</v>
      </c>
      <c r="U458" s="9" t="str">
        <f t="shared" si="46"/>
        <v>Sep</v>
      </c>
      <c r="V458">
        <f t="shared" si="47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7" t="s">
        <v>8221</v>
      </c>
      <c r="G459" t="s">
        <v>8229</v>
      </c>
      <c r="H459" t="s">
        <v>8251</v>
      </c>
      <c r="I459" s="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s="11" t="e">
        <f t="shared" si="43"/>
        <v>#DIV/0!</v>
      </c>
      <c r="Q459" t="s">
        <v>8310</v>
      </c>
      <c r="R459" t="s">
        <v>8316</v>
      </c>
      <c r="S459" s="8">
        <f t="shared" si="44"/>
        <v>41837.475833333338</v>
      </c>
      <c r="T459" s="8">
        <f t="shared" si="45"/>
        <v>41867.475833333338</v>
      </c>
      <c r="U459" s="9" t="str">
        <f t="shared" si="46"/>
        <v>Jul</v>
      </c>
      <c r="V459">
        <f t="shared" si="47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7" t="s">
        <v>8221</v>
      </c>
      <c r="G460" t="s">
        <v>8225</v>
      </c>
      <c r="H460" t="s">
        <v>8247</v>
      </c>
      <c r="I460" s="9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8.2100000000000009</v>
      </c>
      <c r="P460" s="11">
        <f t="shared" si="43"/>
        <v>16.755102040816325</v>
      </c>
      <c r="Q460" t="s">
        <v>8310</v>
      </c>
      <c r="R460" t="s">
        <v>8316</v>
      </c>
      <c r="S460" s="8">
        <f t="shared" si="44"/>
        <v>41378.408101851855</v>
      </c>
      <c r="T460" s="8">
        <f t="shared" si="45"/>
        <v>41408.408101851855</v>
      </c>
      <c r="U460" s="9" t="str">
        <f t="shared" si="46"/>
        <v>Apr</v>
      </c>
      <c r="V460">
        <f t="shared" si="47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7" t="s">
        <v>8221</v>
      </c>
      <c r="G461" t="s">
        <v>8224</v>
      </c>
      <c r="H461" t="s">
        <v>8246</v>
      </c>
      <c r="I461" s="9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6.4102564102564097E-2</v>
      </c>
      <c r="P461" s="11">
        <f t="shared" si="43"/>
        <v>25</v>
      </c>
      <c r="Q461" t="s">
        <v>8310</v>
      </c>
      <c r="R461" t="s">
        <v>8316</v>
      </c>
      <c r="S461" s="8">
        <f t="shared" si="44"/>
        <v>40800.348692129635</v>
      </c>
      <c r="T461" s="8">
        <f t="shared" si="45"/>
        <v>40860.3903587963</v>
      </c>
      <c r="U461" s="9" t="str">
        <f t="shared" si="46"/>
        <v>Sep</v>
      </c>
      <c r="V461">
        <f t="shared" si="47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7" t="s">
        <v>8221</v>
      </c>
      <c r="G462" t="s">
        <v>8224</v>
      </c>
      <c r="H462" t="s">
        <v>8246</v>
      </c>
      <c r="I462" s="9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0.29411764705882354</v>
      </c>
      <c r="P462" s="11">
        <f t="shared" si="43"/>
        <v>12.5</v>
      </c>
      <c r="Q462" t="s">
        <v>8310</v>
      </c>
      <c r="R462" t="s">
        <v>8316</v>
      </c>
      <c r="S462" s="8">
        <f t="shared" si="44"/>
        <v>41759.250868055555</v>
      </c>
      <c r="T462" s="8">
        <f t="shared" si="45"/>
        <v>41790.875</v>
      </c>
      <c r="U462" s="9" t="str">
        <f t="shared" si="46"/>
        <v>Apr</v>
      </c>
      <c r="V462">
        <f t="shared" si="47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7" t="s">
        <v>8221</v>
      </c>
      <c r="G463" t="s">
        <v>8225</v>
      </c>
      <c r="H463" t="s">
        <v>8247</v>
      </c>
      <c r="I463" s="9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11" t="e">
        <f t="shared" si="43"/>
        <v>#DIV/0!</v>
      </c>
      <c r="Q463" t="s">
        <v>8310</v>
      </c>
      <c r="R463" t="s">
        <v>8316</v>
      </c>
      <c r="S463" s="8">
        <f t="shared" si="44"/>
        <v>41407.555173611116</v>
      </c>
      <c r="T463" s="8">
        <f t="shared" si="45"/>
        <v>41427.555173611116</v>
      </c>
      <c r="U463" s="9" t="str">
        <f t="shared" si="46"/>
        <v>May</v>
      </c>
      <c r="V463">
        <f t="shared" si="47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7" t="s">
        <v>8221</v>
      </c>
      <c r="G464" t="s">
        <v>8224</v>
      </c>
      <c r="H464" t="s">
        <v>8246</v>
      </c>
      <c r="I464" s="9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s="11" t="e">
        <f t="shared" si="43"/>
        <v>#DIV/0!</v>
      </c>
      <c r="Q464" t="s">
        <v>8310</v>
      </c>
      <c r="R464" t="s">
        <v>8316</v>
      </c>
      <c r="S464" s="8">
        <f t="shared" si="44"/>
        <v>40704.834965277776</v>
      </c>
      <c r="T464" s="8">
        <f t="shared" si="45"/>
        <v>40764.834965277776</v>
      </c>
      <c r="U464" s="9" t="str">
        <f t="shared" si="46"/>
        <v>Jun</v>
      </c>
      <c r="V464">
        <f t="shared" si="47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7" t="s">
        <v>8221</v>
      </c>
      <c r="G465" t="s">
        <v>8224</v>
      </c>
      <c r="H465" t="s">
        <v>8246</v>
      </c>
      <c r="I465" s="9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2.2727272727272729</v>
      </c>
      <c r="P465" s="11">
        <f t="shared" si="43"/>
        <v>113.63636363636364</v>
      </c>
      <c r="Q465" t="s">
        <v>8310</v>
      </c>
      <c r="R465" t="s">
        <v>8316</v>
      </c>
      <c r="S465" s="8">
        <f t="shared" si="44"/>
        <v>40750.418437500004</v>
      </c>
      <c r="T465" s="8">
        <f t="shared" si="45"/>
        <v>40810.418437500004</v>
      </c>
      <c r="U465" s="9" t="str">
        <f t="shared" si="46"/>
        <v>Jul</v>
      </c>
      <c r="V465">
        <f t="shared" si="47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7" t="s">
        <v>8221</v>
      </c>
      <c r="G466" t="s">
        <v>8236</v>
      </c>
      <c r="H466" t="s">
        <v>8249</v>
      </c>
      <c r="I466" s="9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9.9009900990099015E-2</v>
      </c>
      <c r="P466" s="11">
        <f t="shared" si="43"/>
        <v>1</v>
      </c>
      <c r="Q466" t="s">
        <v>8310</v>
      </c>
      <c r="R466" t="s">
        <v>8316</v>
      </c>
      <c r="S466" s="8">
        <f t="shared" si="44"/>
        <v>42488.557118055556</v>
      </c>
      <c r="T466" s="8">
        <f t="shared" si="45"/>
        <v>42508.557118055556</v>
      </c>
      <c r="U466" s="9" t="str">
        <f t="shared" si="46"/>
        <v>Apr</v>
      </c>
      <c r="V466">
        <f t="shared" si="47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7" t="s">
        <v>8221</v>
      </c>
      <c r="G467" t="s">
        <v>8224</v>
      </c>
      <c r="H467" t="s">
        <v>8246</v>
      </c>
      <c r="I467" s="9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26.953125</v>
      </c>
      <c r="P467" s="11">
        <f t="shared" si="43"/>
        <v>17.25</v>
      </c>
      <c r="Q467" t="s">
        <v>8310</v>
      </c>
      <c r="R467" t="s">
        <v>8316</v>
      </c>
      <c r="S467" s="8">
        <f t="shared" si="44"/>
        <v>41800.828402777777</v>
      </c>
      <c r="T467" s="8">
        <f t="shared" si="45"/>
        <v>41816.828402777777</v>
      </c>
      <c r="U467" s="9" t="str">
        <f t="shared" si="46"/>
        <v>Jun</v>
      </c>
      <c r="V467">
        <f t="shared" si="47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7" t="s">
        <v>8221</v>
      </c>
      <c r="G468" t="s">
        <v>8224</v>
      </c>
      <c r="H468" t="s">
        <v>8246</v>
      </c>
      <c r="I468" s="9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0.76</v>
      </c>
      <c r="P468" s="11">
        <f t="shared" si="43"/>
        <v>15.2</v>
      </c>
      <c r="Q468" t="s">
        <v>8310</v>
      </c>
      <c r="R468" t="s">
        <v>8316</v>
      </c>
      <c r="S468" s="8">
        <f t="shared" si="44"/>
        <v>41129.65120370371</v>
      </c>
      <c r="T468" s="8">
        <f t="shared" si="45"/>
        <v>41159.65120370371</v>
      </c>
      <c r="U468" s="9" t="str">
        <f t="shared" si="46"/>
        <v>Aug</v>
      </c>
      <c r="V468">
        <f t="shared" si="47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7" t="s">
        <v>8221</v>
      </c>
      <c r="G469" t="s">
        <v>8224</v>
      </c>
      <c r="H469" t="s">
        <v>8246</v>
      </c>
      <c r="I469" s="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21.574999999999999</v>
      </c>
      <c r="P469" s="11">
        <f t="shared" si="43"/>
        <v>110.64102564102564</v>
      </c>
      <c r="Q469" t="s">
        <v>8310</v>
      </c>
      <c r="R469" t="s">
        <v>8316</v>
      </c>
      <c r="S469" s="8">
        <f t="shared" si="44"/>
        <v>41135.388125000005</v>
      </c>
      <c r="T469" s="8">
        <f t="shared" si="45"/>
        <v>41180.388125000005</v>
      </c>
      <c r="U469" s="9" t="str">
        <f t="shared" si="46"/>
        <v>Aug</v>
      </c>
      <c r="V469">
        <f t="shared" si="47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7" t="s">
        <v>8221</v>
      </c>
      <c r="G470" t="s">
        <v>8224</v>
      </c>
      <c r="H470" t="s">
        <v>8246</v>
      </c>
      <c r="I470" s="9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s="11" t="e">
        <f t="shared" si="43"/>
        <v>#DIV/0!</v>
      </c>
      <c r="Q470" t="s">
        <v>8310</v>
      </c>
      <c r="R470" t="s">
        <v>8316</v>
      </c>
      <c r="S470" s="8">
        <f t="shared" si="44"/>
        <v>41040.875960648154</v>
      </c>
      <c r="T470" s="8">
        <f t="shared" si="45"/>
        <v>41100.868807870371</v>
      </c>
      <c r="U470" s="9" t="str">
        <f t="shared" si="46"/>
        <v>May</v>
      </c>
      <c r="V470">
        <f t="shared" si="47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7" t="s">
        <v>8221</v>
      </c>
      <c r="G471" t="s">
        <v>8225</v>
      </c>
      <c r="H471" t="s">
        <v>8247</v>
      </c>
      <c r="I471" s="9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11" t="e">
        <f t="shared" si="43"/>
        <v>#DIV/0!</v>
      </c>
      <c r="Q471" t="s">
        <v>8310</v>
      </c>
      <c r="R471" t="s">
        <v>8316</v>
      </c>
      <c r="S471" s="8">
        <f t="shared" si="44"/>
        <v>41827.698194444449</v>
      </c>
      <c r="T471" s="8">
        <f t="shared" si="45"/>
        <v>41887.698194444449</v>
      </c>
      <c r="U471" s="9" t="str">
        <f t="shared" si="46"/>
        <v>Jul</v>
      </c>
      <c r="V471">
        <f t="shared" si="47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7" t="s">
        <v>8221</v>
      </c>
      <c r="G472" t="s">
        <v>8224</v>
      </c>
      <c r="H472" t="s">
        <v>8246</v>
      </c>
      <c r="I472" s="9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</v>
      </c>
      <c r="P472" s="11">
        <f t="shared" si="43"/>
        <v>25.5</v>
      </c>
      <c r="Q472" t="s">
        <v>8310</v>
      </c>
      <c r="R472" t="s">
        <v>8316</v>
      </c>
      <c r="S472" s="8">
        <f t="shared" si="44"/>
        <v>41604.876030092593</v>
      </c>
      <c r="T472" s="8">
        <f t="shared" si="45"/>
        <v>41654.875</v>
      </c>
      <c r="U472" s="9" t="str">
        <f t="shared" si="46"/>
        <v>Nov</v>
      </c>
      <c r="V472">
        <f t="shared" si="47"/>
        <v>2013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7" t="s">
        <v>8221</v>
      </c>
      <c r="G473" t="s">
        <v>8224</v>
      </c>
      <c r="H473" t="s">
        <v>8246</v>
      </c>
      <c r="I473" s="9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11.892727272727273</v>
      </c>
      <c r="P473" s="11">
        <f t="shared" si="43"/>
        <v>38.476470588235294</v>
      </c>
      <c r="Q473" t="s">
        <v>8310</v>
      </c>
      <c r="R473" t="s">
        <v>8316</v>
      </c>
      <c r="S473" s="8">
        <f t="shared" si="44"/>
        <v>41703.430312500001</v>
      </c>
      <c r="T473" s="8">
        <f t="shared" si="45"/>
        <v>41748.388645833336</v>
      </c>
      <c r="U473" s="9" t="str">
        <f t="shared" si="46"/>
        <v>Mar</v>
      </c>
      <c r="V473">
        <f t="shared" si="47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7" t="s">
        <v>8221</v>
      </c>
      <c r="G474" t="s">
        <v>8224</v>
      </c>
      <c r="H474" t="s">
        <v>8246</v>
      </c>
      <c r="I474" s="9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17.625</v>
      </c>
      <c r="P474" s="11">
        <f t="shared" si="43"/>
        <v>28.2</v>
      </c>
      <c r="Q474" t="s">
        <v>8310</v>
      </c>
      <c r="R474" t="s">
        <v>8316</v>
      </c>
      <c r="S474" s="8">
        <f t="shared" si="44"/>
        <v>41844.630995370375</v>
      </c>
      <c r="T474" s="8">
        <f t="shared" si="45"/>
        <v>41874.630995370375</v>
      </c>
      <c r="U474" s="9" t="str">
        <f t="shared" si="46"/>
        <v>Jul</v>
      </c>
      <c r="V474">
        <f t="shared" si="47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7" t="s">
        <v>8221</v>
      </c>
      <c r="G475" t="s">
        <v>8224</v>
      </c>
      <c r="H475" t="s">
        <v>8246</v>
      </c>
      <c r="I475" s="9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</v>
      </c>
      <c r="P475" s="11">
        <f t="shared" si="43"/>
        <v>61.5</v>
      </c>
      <c r="Q475" t="s">
        <v>8310</v>
      </c>
      <c r="R475" t="s">
        <v>8316</v>
      </c>
      <c r="S475" s="8">
        <f t="shared" si="44"/>
        <v>41869.406469907408</v>
      </c>
      <c r="T475" s="8">
        <f t="shared" si="45"/>
        <v>41899.406469907408</v>
      </c>
      <c r="U475" s="9" t="str">
        <f t="shared" si="46"/>
        <v>Aug</v>
      </c>
      <c r="V475">
        <f t="shared" si="47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7" t="s">
        <v>8221</v>
      </c>
      <c r="G476" t="s">
        <v>8224</v>
      </c>
      <c r="H476" t="s">
        <v>8246</v>
      </c>
      <c r="I476" s="9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3.0303030303030304E-2</v>
      </c>
      <c r="P476" s="11">
        <f t="shared" si="43"/>
        <v>1</v>
      </c>
      <c r="Q476" t="s">
        <v>8310</v>
      </c>
      <c r="R476" t="s">
        <v>8316</v>
      </c>
      <c r="S476" s="8">
        <f t="shared" si="44"/>
        <v>42753.03737268519</v>
      </c>
      <c r="T476" s="8">
        <f t="shared" si="45"/>
        <v>42783.03737268519</v>
      </c>
      <c r="U476" s="9" t="str">
        <f t="shared" si="46"/>
        <v>Jan</v>
      </c>
      <c r="V476">
        <f t="shared" si="47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7" t="s">
        <v>8221</v>
      </c>
      <c r="G477" t="s">
        <v>8224</v>
      </c>
      <c r="H477" t="s">
        <v>8246</v>
      </c>
      <c r="I477" s="9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11" t="e">
        <f t="shared" si="43"/>
        <v>#DIV/0!</v>
      </c>
      <c r="Q477" t="s">
        <v>8310</v>
      </c>
      <c r="R477" t="s">
        <v>8316</v>
      </c>
      <c r="S477" s="8">
        <f t="shared" si="44"/>
        <v>42099.794479166674</v>
      </c>
      <c r="T477" s="8">
        <f t="shared" si="45"/>
        <v>42129.794479166674</v>
      </c>
      <c r="U477" s="9" t="str">
        <f t="shared" si="46"/>
        <v>Apr</v>
      </c>
      <c r="V477">
        <f t="shared" si="47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7" t="s">
        <v>8221</v>
      </c>
      <c r="G478" t="s">
        <v>8224</v>
      </c>
      <c r="H478" t="s">
        <v>8246</v>
      </c>
      <c r="I478" s="9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2.230268181818182</v>
      </c>
      <c r="P478" s="11">
        <f t="shared" si="43"/>
        <v>39.569274193548388</v>
      </c>
      <c r="Q478" t="s">
        <v>8310</v>
      </c>
      <c r="R478" t="s">
        <v>8316</v>
      </c>
      <c r="S478" s="8">
        <f t="shared" si="44"/>
        <v>41757.683344907411</v>
      </c>
      <c r="T478" s="8">
        <f t="shared" si="45"/>
        <v>41792.874305555561</v>
      </c>
      <c r="U478" s="9" t="str">
        <f t="shared" si="46"/>
        <v>Apr</v>
      </c>
      <c r="V478">
        <f t="shared" si="47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7" t="s">
        <v>8221</v>
      </c>
      <c r="G479" t="s">
        <v>8224</v>
      </c>
      <c r="H479" t="s">
        <v>8246</v>
      </c>
      <c r="I479" s="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s="11" t="e">
        <f t="shared" si="43"/>
        <v>#DIV/0!</v>
      </c>
      <c r="Q479" t="s">
        <v>8310</v>
      </c>
      <c r="R479" t="s">
        <v>8316</v>
      </c>
      <c r="S479" s="8">
        <f t="shared" si="44"/>
        <v>40987.543217592596</v>
      </c>
      <c r="T479" s="8">
        <f t="shared" si="45"/>
        <v>41047.543217592596</v>
      </c>
      <c r="U479" s="9" t="str">
        <f t="shared" si="46"/>
        <v>Mar</v>
      </c>
      <c r="V479">
        <f t="shared" si="47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7" t="s">
        <v>8221</v>
      </c>
      <c r="G480" t="s">
        <v>8224</v>
      </c>
      <c r="H480" t="s">
        <v>8246</v>
      </c>
      <c r="I480" s="9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11" t="e">
        <f t="shared" si="43"/>
        <v>#DIV/0!</v>
      </c>
      <c r="Q480" t="s">
        <v>8310</v>
      </c>
      <c r="R480" t="s">
        <v>8316</v>
      </c>
      <c r="S480" s="8">
        <f t="shared" si="44"/>
        <v>42065.619317129633</v>
      </c>
      <c r="T480" s="8">
        <f t="shared" si="45"/>
        <v>42095.577650462968</v>
      </c>
      <c r="U480" s="9" t="str">
        <f t="shared" si="46"/>
        <v>Mar</v>
      </c>
      <c r="V480">
        <f t="shared" si="47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7" t="s">
        <v>8221</v>
      </c>
      <c r="G481" t="s">
        <v>8224</v>
      </c>
      <c r="H481" t="s">
        <v>8246</v>
      </c>
      <c r="I481" s="9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32.56</v>
      </c>
      <c r="P481" s="11">
        <f t="shared" si="43"/>
        <v>88.8</v>
      </c>
      <c r="Q481" t="s">
        <v>8310</v>
      </c>
      <c r="R481" t="s">
        <v>8316</v>
      </c>
      <c r="S481" s="8">
        <f t="shared" si="44"/>
        <v>41904.116145833337</v>
      </c>
      <c r="T481" s="8">
        <f t="shared" si="45"/>
        <v>41964.157812500001</v>
      </c>
      <c r="U481" s="9" t="str">
        <f t="shared" si="46"/>
        <v>Sep</v>
      </c>
      <c r="V481">
        <f t="shared" si="47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7" t="s">
        <v>8221</v>
      </c>
      <c r="G482" t="s">
        <v>8224</v>
      </c>
      <c r="H482" t="s">
        <v>8246</v>
      </c>
      <c r="I482" s="9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19.41</v>
      </c>
      <c r="P482" s="11">
        <f t="shared" si="43"/>
        <v>55.457142857142856</v>
      </c>
      <c r="Q482" t="s">
        <v>8310</v>
      </c>
      <c r="R482" t="s">
        <v>8316</v>
      </c>
      <c r="S482" s="8">
        <f t="shared" si="44"/>
        <v>41465.208506944451</v>
      </c>
      <c r="T482" s="8">
        <f t="shared" si="45"/>
        <v>41495.208506944451</v>
      </c>
      <c r="U482" s="9" t="str">
        <f t="shared" si="46"/>
        <v>Jul</v>
      </c>
      <c r="V482">
        <f t="shared" si="47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7" t="s">
        <v>8221</v>
      </c>
      <c r="G483" t="s">
        <v>8224</v>
      </c>
      <c r="H483" t="s">
        <v>8246</v>
      </c>
      <c r="I483" s="9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6.1</v>
      </c>
      <c r="P483" s="11">
        <f t="shared" si="43"/>
        <v>87.142857142857139</v>
      </c>
      <c r="Q483" t="s">
        <v>8310</v>
      </c>
      <c r="R483" t="s">
        <v>8316</v>
      </c>
      <c r="S483" s="8">
        <f t="shared" si="44"/>
        <v>41162.380659722221</v>
      </c>
      <c r="T483" s="8">
        <f t="shared" si="45"/>
        <v>41192.380659722221</v>
      </c>
      <c r="U483" s="9" t="str">
        <f t="shared" si="46"/>
        <v>Sep</v>
      </c>
      <c r="V483">
        <f t="shared" si="47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7" t="s">
        <v>8221</v>
      </c>
      <c r="G484" t="s">
        <v>8224</v>
      </c>
      <c r="H484" t="s">
        <v>8246</v>
      </c>
      <c r="I484" s="9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0.1</v>
      </c>
      <c r="P484" s="11">
        <f t="shared" si="43"/>
        <v>10</v>
      </c>
      <c r="Q484" t="s">
        <v>8310</v>
      </c>
      <c r="R484" t="s">
        <v>8316</v>
      </c>
      <c r="S484" s="8">
        <f t="shared" si="44"/>
        <v>42447.605208333334</v>
      </c>
      <c r="T484" s="8">
        <f t="shared" si="45"/>
        <v>42474.31527777778</v>
      </c>
      <c r="U484" s="9" t="str">
        <f t="shared" si="46"/>
        <v>Mar</v>
      </c>
      <c r="V484">
        <f t="shared" si="47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7" t="s">
        <v>8221</v>
      </c>
      <c r="G485" t="s">
        <v>8225</v>
      </c>
      <c r="H485" t="s">
        <v>8247</v>
      </c>
      <c r="I485" s="9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50.2</v>
      </c>
      <c r="P485" s="11">
        <f t="shared" si="43"/>
        <v>51.224489795918366</v>
      </c>
      <c r="Q485" t="s">
        <v>8310</v>
      </c>
      <c r="R485" t="s">
        <v>8316</v>
      </c>
      <c r="S485" s="8">
        <f t="shared" si="44"/>
        <v>41242.90592592593</v>
      </c>
      <c r="T485" s="8">
        <f t="shared" si="45"/>
        <v>41302.90592592593</v>
      </c>
      <c r="U485" s="9" t="str">
        <f t="shared" si="46"/>
        <v>Nov</v>
      </c>
      <c r="V485">
        <f t="shared" si="47"/>
        <v>2012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7" t="s">
        <v>8221</v>
      </c>
      <c r="G486" t="s">
        <v>8225</v>
      </c>
      <c r="H486" t="s">
        <v>8247</v>
      </c>
      <c r="I486" s="9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0.18625</v>
      </c>
      <c r="P486" s="11">
        <f t="shared" si="43"/>
        <v>13.545454545454545</v>
      </c>
      <c r="Q486" t="s">
        <v>8310</v>
      </c>
      <c r="R486" t="s">
        <v>8316</v>
      </c>
      <c r="S486" s="8">
        <f t="shared" si="44"/>
        <v>42272.647824074076</v>
      </c>
      <c r="T486" s="8">
        <f t="shared" si="45"/>
        <v>42313.689490740748</v>
      </c>
      <c r="U486" s="9" t="str">
        <f t="shared" si="46"/>
        <v>Sep</v>
      </c>
      <c r="V486">
        <f t="shared" si="47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7" t="s">
        <v>8221</v>
      </c>
      <c r="G487" t="s">
        <v>8225</v>
      </c>
      <c r="H487" t="s">
        <v>8247</v>
      </c>
      <c r="I487" s="9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21.906971229845084</v>
      </c>
      <c r="P487" s="11">
        <f t="shared" si="43"/>
        <v>66.520080000000007</v>
      </c>
      <c r="Q487" t="s">
        <v>8310</v>
      </c>
      <c r="R487" t="s">
        <v>8316</v>
      </c>
      <c r="S487" s="8">
        <f t="shared" si="44"/>
        <v>41381.214108796303</v>
      </c>
      <c r="T487" s="8">
        <f t="shared" si="45"/>
        <v>41411.214108796303</v>
      </c>
      <c r="U487" s="9" t="str">
        <f t="shared" si="46"/>
        <v>Apr</v>
      </c>
      <c r="V487">
        <f t="shared" si="47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7" t="s">
        <v>8221</v>
      </c>
      <c r="G488" t="s">
        <v>8226</v>
      </c>
      <c r="H488" t="s">
        <v>8248</v>
      </c>
      <c r="I488" s="9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9.0909090909090905E-3</v>
      </c>
      <c r="P488" s="11">
        <f t="shared" si="43"/>
        <v>50</v>
      </c>
      <c r="Q488" t="s">
        <v>8310</v>
      </c>
      <c r="R488" t="s">
        <v>8316</v>
      </c>
      <c r="S488" s="8">
        <f t="shared" si="44"/>
        <v>41761.650914351856</v>
      </c>
      <c r="T488" s="8">
        <f t="shared" si="45"/>
        <v>41791.650914351856</v>
      </c>
      <c r="U488" s="9" t="str">
        <f t="shared" si="46"/>
        <v>May</v>
      </c>
      <c r="V488">
        <f t="shared" si="47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7" t="s">
        <v>8221</v>
      </c>
      <c r="G489" t="s">
        <v>8229</v>
      </c>
      <c r="H489" t="s">
        <v>8251</v>
      </c>
      <c r="I489" s="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s="11" t="e">
        <f t="shared" si="43"/>
        <v>#DIV/0!</v>
      </c>
      <c r="Q489" t="s">
        <v>8310</v>
      </c>
      <c r="R489" t="s">
        <v>8316</v>
      </c>
      <c r="S489" s="8">
        <f t="shared" si="44"/>
        <v>42669.303171296298</v>
      </c>
      <c r="T489" s="8">
        <f t="shared" si="45"/>
        <v>42729.344837962963</v>
      </c>
      <c r="U489" s="9" t="str">
        <f t="shared" si="46"/>
        <v>Oct</v>
      </c>
      <c r="V489">
        <f t="shared" si="47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7" t="s">
        <v>8221</v>
      </c>
      <c r="G490" t="s">
        <v>8224</v>
      </c>
      <c r="H490" t="s">
        <v>8246</v>
      </c>
      <c r="I490" s="9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11" t="e">
        <f t="shared" si="43"/>
        <v>#DIV/0!</v>
      </c>
      <c r="Q490" t="s">
        <v>8310</v>
      </c>
      <c r="R490" t="s">
        <v>8316</v>
      </c>
      <c r="S490" s="8">
        <f t="shared" si="44"/>
        <v>42713.762731481482</v>
      </c>
      <c r="T490" s="8">
        <f t="shared" si="45"/>
        <v>42743.762731481482</v>
      </c>
      <c r="U490" s="9" t="str">
        <f t="shared" si="46"/>
        <v>Dec</v>
      </c>
      <c r="V490">
        <f t="shared" si="47"/>
        <v>2016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7" t="s">
        <v>8221</v>
      </c>
      <c r="G491" t="s">
        <v>8224</v>
      </c>
      <c r="H491" t="s">
        <v>8246</v>
      </c>
      <c r="I491" s="9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0.28667813379201834</v>
      </c>
      <c r="P491" s="11">
        <f t="shared" si="43"/>
        <v>71.666666666666671</v>
      </c>
      <c r="Q491" t="s">
        <v>8310</v>
      </c>
      <c r="R491" t="s">
        <v>8316</v>
      </c>
      <c r="S491" s="8">
        <f t="shared" si="44"/>
        <v>40882.19</v>
      </c>
      <c r="T491" s="8">
        <f t="shared" si="45"/>
        <v>40913.189583333333</v>
      </c>
      <c r="U491" s="9" t="str">
        <f t="shared" si="46"/>
        <v>Dec</v>
      </c>
      <c r="V491">
        <f t="shared" si="47"/>
        <v>2011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7" t="s">
        <v>8221</v>
      </c>
      <c r="G492" t="s">
        <v>8224</v>
      </c>
      <c r="H492" t="s">
        <v>8246</v>
      </c>
      <c r="I492" s="9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11" t="e">
        <f t="shared" si="43"/>
        <v>#DIV/0!</v>
      </c>
      <c r="Q492" t="s">
        <v>8310</v>
      </c>
      <c r="R492" t="s">
        <v>8316</v>
      </c>
      <c r="S492" s="8">
        <f t="shared" si="44"/>
        <v>41113.67690972222</v>
      </c>
      <c r="T492" s="8">
        <f t="shared" si="45"/>
        <v>41143.67690972222</v>
      </c>
      <c r="U492" s="9" t="str">
        <f t="shared" si="46"/>
        <v>Jul</v>
      </c>
      <c r="V492">
        <f t="shared" si="47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7" t="s">
        <v>8221</v>
      </c>
      <c r="G493" t="s">
        <v>8224</v>
      </c>
      <c r="H493" t="s">
        <v>8246</v>
      </c>
      <c r="I493" s="9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s="11" t="e">
        <f t="shared" si="43"/>
        <v>#DIV/0!</v>
      </c>
      <c r="Q493" t="s">
        <v>8310</v>
      </c>
      <c r="R493" t="s">
        <v>8316</v>
      </c>
      <c r="S493" s="8">
        <f t="shared" si="44"/>
        <v>42366.690960648149</v>
      </c>
      <c r="T493" s="8">
        <f t="shared" si="45"/>
        <v>42396.690960648149</v>
      </c>
      <c r="U493" s="9" t="str">
        <f t="shared" si="46"/>
        <v>Dec</v>
      </c>
      <c r="V493">
        <f t="shared" si="47"/>
        <v>2015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7" t="s">
        <v>8221</v>
      </c>
      <c r="G494" t="s">
        <v>8235</v>
      </c>
      <c r="H494" t="s">
        <v>8255</v>
      </c>
      <c r="I494" s="9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11" t="e">
        <f t="shared" si="43"/>
        <v>#DIV/0!</v>
      </c>
      <c r="Q494" t="s">
        <v>8310</v>
      </c>
      <c r="R494" t="s">
        <v>8316</v>
      </c>
      <c r="S494" s="8">
        <f t="shared" si="44"/>
        <v>42595.743402777785</v>
      </c>
      <c r="T494" s="8">
        <f t="shared" si="45"/>
        <v>42655.743402777785</v>
      </c>
      <c r="U494" s="9" t="str">
        <f t="shared" si="46"/>
        <v>Aug</v>
      </c>
      <c r="V494">
        <f t="shared" si="47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7" t="s">
        <v>8221</v>
      </c>
      <c r="G495" t="s">
        <v>8225</v>
      </c>
      <c r="H495" t="s">
        <v>8247</v>
      </c>
      <c r="I495" s="9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s="11" t="e">
        <f t="shared" si="43"/>
        <v>#DIV/0!</v>
      </c>
      <c r="Q495" t="s">
        <v>8310</v>
      </c>
      <c r="R495" t="s">
        <v>8316</v>
      </c>
      <c r="S495" s="8">
        <f t="shared" si="44"/>
        <v>42114.434467592597</v>
      </c>
      <c r="T495" s="8">
        <f t="shared" si="45"/>
        <v>42144.434467592597</v>
      </c>
      <c r="U495" s="9" t="str">
        <f t="shared" si="46"/>
        <v>Apr</v>
      </c>
      <c r="V495">
        <f t="shared" si="47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7" t="s">
        <v>8221</v>
      </c>
      <c r="G496" t="s">
        <v>8224</v>
      </c>
      <c r="H496" t="s">
        <v>8246</v>
      </c>
      <c r="I496" s="9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0.155</v>
      </c>
      <c r="P496" s="11">
        <f t="shared" si="43"/>
        <v>10.333333333333334</v>
      </c>
      <c r="Q496" t="s">
        <v>8310</v>
      </c>
      <c r="R496" t="s">
        <v>8316</v>
      </c>
      <c r="S496" s="8">
        <f t="shared" si="44"/>
        <v>41799.538946759261</v>
      </c>
      <c r="T496" s="8">
        <f t="shared" si="45"/>
        <v>41822.833333333336</v>
      </c>
      <c r="U496" s="9" t="str">
        <f t="shared" si="46"/>
        <v>Jun</v>
      </c>
      <c r="V496">
        <f t="shared" si="47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7" t="s">
        <v>8221</v>
      </c>
      <c r="G497" t="s">
        <v>8224</v>
      </c>
      <c r="H497" t="s">
        <v>8246</v>
      </c>
      <c r="I497" s="9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11" t="e">
        <f t="shared" si="43"/>
        <v>#DIV/0!</v>
      </c>
      <c r="Q497" t="s">
        <v>8310</v>
      </c>
      <c r="R497" t="s">
        <v>8316</v>
      </c>
      <c r="S497" s="8">
        <f t="shared" si="44"/>
        <v>42171.535937500004</v>
      </c>
      <c r="T497" s="8">
        <f t="shared" si="45"/>
        <v>42201.535937500004</v>
      </c>
      <c r="U497" s="9" t="str">
        <f t="shared" si="46"/>
        <v>Jun</v>
      </c>
      <c r="V497">
        <f t="shared" si="47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7" t="s">
        <v>8221</v>
      </c>
      <c r="G498" t="s">
        <v>8224</v>
      </c>
      <c r="H498" t="s">
        <v>8246</v>
      </c>
      <c r="I498" s="9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1.6666666666666668E-3</v>
      </c>
      <c r="P498" s="11">
        <f t="shared" si="43"/>
        <v>1</v>
      </c>
      <c r="Q498" t="s">
        <v>8310</v>
      </c>
      <c r="R498" t="s">
        <v>8316</v>
      </c>
      <c r="S498" s="8">
        <f t="shared" si="44"/>
        <v>41620.639745370376</v>
      </c>
      <c r="T498" s="8">
        <f t="shared" si="45"/>
        <v>41680.639745370376</v>
      </c>
      <c r="U498" s="9" t="str">
        <f t="shared" si="46"/>
        <v>Dec</v>
      </c>
      <c r="V498">
        <f t="shared" si="47"/>
        <v>2013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7" t="s">
        <v>8221</v>
      </c>
      <c r="G499" t="s">
        <v>8224</v>
      </c>
      <c r="H499" t="s">
        <v>8246</v>
      </c>
      <c r="I499" s="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0.6696428571428571</v>
      </c>
      <c r="P499" s="11">
        <f t="shared" si="43"/>
        <v>10</v>
      </c>
      <c r="Q499" t="s">
        <v>8310</v>
      </c>
      <c r="R499" t="s">
        <v>8316</v>
      </c>
      <c r="S499" s="8">
        <f t="shared" si="44"/>
        <v>41944.746122685188</v>
      </c>
      <c r="T499" s="8">
        <f t="shared" si="45"/>
        <v>41997.916666666664</v>
      </c>
      <c r="U499" s="9" t="str">
        <f t="shared" si="46"/>
        <v>Nov</v>
      </c>
      <c r="V499">
        <f t="shared" si="47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7" t="s">
        <v>8221</v>
      </c>
      <c r="G500" t="s">
        <v>8224</v>
      </c>
      <c r="H500" t="s">
        <v>8246</v>
      </c>
      <c r="I500" s="9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4.5985132395404564</v>
      </c>
      <c r="P500" s="11">
        <f t="shared" si="43"/>
        <v>136.09090909090909</v>
      </c>
      <c r="Q500" t="s">
        <v>8310</v>
      </c>
      <c r="R500" t="s">
        <v>8316</v>
      </c>
      <c r="S500" s="8">
        <f t="shared" si="44"/>
        <v>40858.47047453704</v>
      </c>
      <c r="T500" s="8">
        <f t="shared" si="45"/>
        <v>40900.47047453704</v>
      </c>
      <c r="U500" s="9" t="str">
        <f t="shared" si="46"/>
        <v>Nov</v>
      </c>
      <c r="V500">
        <f t="shared" si="47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7" t="s">
        <v>8221</v>
      </c>
      <c r="G501" t="s">
        <v>8224</v>
      </c>
      <c r="H501" t="s">
        <v>8246</v>
      </c>
      <c r="I501" s="9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9.5500000000000007</v>
      </c>
      <c r="P501" s="11">
        <f t="shared" si="43"/>
        <v>73.461538461538467</v>
      </c>
      <c r="Q501" t="s">
        <v>8310</v>
      </c>
      <c r="R501" t="s">
        <v>8316</v>
      </c>
      <c r="S501" s="8">
        <f t="shared" si="44"/>
        <v>40043.603796296295</v>
      </c>
      <c r="T501" s="8">
        <f t="shared" si="45"/>
        <v>40098.582638888889</v>
      </c>
      <c r="U501" s="9" t="str">
        <f t="shared" si="46"/>
        <v>Aug</v>
      </c>
      <c r="V501">
        <f t="shared" si="47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7" t="s">
        <v>8221</v>
      </c>
      <c r="G502" t="s">
        <v>8224</v>
      </c>
      <c r="H502" t="s">
        <v>8246</v>
      </c>
      <c r="I502" s="9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3.3076923076923079</v>
      </c>
      <c r="P502" s="11">
        <f t="shared" si="43"/>
        <v>53.75</v>
      </c>
      <c r="Q502" t="s">
        <v>8310</v>
      </c>
      <c r="R502" t="s">
        <v>8316</v>
      </c>
      <c r="S502" s="8">
        <f t="shared" si="44"/>
        <v>40247.594340277778</v>
      </c>
      <c r="T502" s="8">
        <f t="shared" si="45"/>
        <v>40306.636111111111</v>
      </c>
      <c r="U502" s="9" t="str">
        <f t="shared" si="46"/>
        <v>Mar</v>
      </c>
      <c r="V502">
        <f t="shared" si="47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7" t="s">
        <v>8221</v>
      </c>
      <c r="G503" t="s">
        <v>8224</v>
      </c>
      <c r="H503" t="s">
        <v>8246</v>
      </c>
      <c r="I503" s="9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s="11" t="e">
        <f t="shared" si="43"/>
        <v>#DIV/0!</v>
      </c>
      <c r="Q503" t="s">
        <v>8310</v>
      </c>
      <c r="R503" t="s">
        <v>8316</v>
      </c>
      <c r="S503" s="8">
        <f t="shared" si="44"/>
        <v>40702.942719907413</v>
      </c>
      <c r="T503" s="8">
        <f t="shared" si="45"/>
        <v>40732.942719907413</v>
      </c>
      <c r="U503" s="9" t="str">
        <f t="shared" si="46"/>
        <v>Jun</v>
      </c>
      <c r="V503">
        <f t="shared" si="47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7" t="s">
        <v>8221</v>
      </c>
      <c r="G504" t="s">
        <v>8224</v>
      </c>
      <c r="H504" t="s">
        <v>8246</v>
      </c>
      <c r="I504" s="9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1.1499999999999999</v>
      </c>
      <c r="P504" s="11">
        <f t="shared" si="43"/>
        <v>57.5</v>
      </c>
      <c r="Q504" t="s">
        <v>8310</v>
      </c>
      <c r="R504" t="s">
        <v>8316</v>
      </c>
      <c r="S504" s="8">
        <f t="shared" si="44"/>
        <v>40956.261863425927</v>
      </c>
      <c r="T504" s="8">
        <f t="shared" si="45"/>
        <v>40986.220196759263</v>
      </c>
      <c r="U504" s="9" t="str">
        <f t="shared" si="46"/>
        <v>Feb</v>
      </c>
      <c r="V504">
        <f t="shared" si="47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7" t="s">
        <v>8221</v>
      </c>
      <c r="G505" t="s">
        <v>8225</v>
      </c>
      <c r="H505" t="s">
        <v>8247</v>
      </c>
      <c r="I505" s="9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1.7538461538461538</v>
      </c>
      <c r="P505" s="11">
        <f t="shared" si="43"/>
        <v>12.666666666666666</v>
      </c>
      <c r="Q505" t="s">
        <v>8310</v>
      </c>
      <c r="R505" t="s">
        <v>8316</v>
      </c>
      <c r="S505" s="8">
        <f t="shared" si="44"/>
        <v>41991.234988425924</v>
      </c>
      <c r="T505" s="8">
        <f t="shared" si="45"/>
        <v>42021.234988425924</v>
      </c>
      <c r="U505" s="9" t="str">
        <f t="shared" si="46"/>
        <v>Dec</v>
      </c>
      <c r="V505">
        <f t="shared" si="47"/>
        <v>2014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7" t="s">
        <v>8221</v>
      </c>
      <c r="G506" t="s">
        <v>8224</v>
      </c>
      <c r="H506" t="s">
        <v>8246</v>
      </c>
      <c r="I506" s="9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1.3673469387755102</v>
      </c>
      <c r="P506" s="11">
        <f t="shared" si="43"/>
        <v>67</v>
      </c>
      <c r="Q506" t="s">
        <v>8310</v>
      </c>
      <c r="R506" t="s">
        <v>8316</v>
      </c>
      <c r="S506" s="8">
        <f t="shared" si="44"/>
        <v>40949.691979166666</v>
      </c>
      <c r="T506" s="8">
        <f t="shared" si="45"/>
        <v>41009.650312500002</v>
      </c>
      <c r="U506" s="9" t="str">
        <f t="shared" si="46"/>
        <v>Feb</v>
      </c>
      <c r="V506">
        <f t="shared" si="47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7" t="s">
        <v>8221</v>
      </c>
      <c r="G507" t="s">
        <v>8224</v>
      </c>
      <c r="H507" t="s">
        <v>8246</v>
      </c>
      <c r="I507" s="9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0.43333333333333329</v>
      </c>
      <c r="P507" s="11">
        <f t="shared" si="43"/>
        <v>3.7142857142857144</v>
      </c>
      <c r="Q507" t="s">
        <v>8310</v>
      </c>
      <c r="R507" t="s">
        <v>8316</v>
      </c>
      <c r="S507" s="8">
        <f t="shared" si="44"/>
        <v>42317.806550925925</v>
      </c>
      <c r="T507" s="8">
        <f t="shared" si="45"/>
        <v>42362.806550925925</v>
      </c>
      <c r="U507" s="9" t="str">
        <f t="shared" si="46"/>
        <v>Nov</v>
      </c>
      <c r="V507">
        <f t="shared" si="47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7" t="s">
        <v>8221</v>
      </c>
      <c r="G508" t="s">
        <v>8224</v>
      </c>
      <c r="H508" t="s">
        <v>8246</v>
      </c>
      <c r="I508" s="9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0.125</v>
      </c>
      <c r="P508" s="11">
        <f t="shared" si="43"/>
        <v>250</v>
      </c>
      <c r="Q508" t="s">
        <v>8310</v>
      </c>
      <c r="R508" t="s">
        <v>8316</v>
      </c>
      <c r="S508" s="8">
        <f t="shared" si="44"/>
        <v>41466.260648148149</v>
      </c>
      <c r="T508" s="8">
        <f t="shared" si="45"/>
        <v>41496.260648148149</v>
      </c>
      <c r="U508" s="9" t="str">
        <f t="shared" si="46"/>
        <v>Jul</v>
      </c>
      <c r="V508">
        <f t="shared" si="47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7" t="s">
        <v>8221</v>
      </c>
      <c r="G509" t="s">
        <v>8224</v>
      </c>
      <c r="H509" t="s">
        <v>8246</v>
      </c>
      <c r="I509" s="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</v>
      </c>
      <c r="P509" s="11">
        <f t="shared" si="43"/>
        <v>64</v>
      </c>
      <c r="Q509" t="s">
        <v>8310</v>
      </c>
      <c r="R509" t="s">
        <v>8316</v>
      </c>
      <c r="S509" s="8">
        <f t="shared" si="44"/>
        <v>41156.667326388888</v>
      </c>
      <c r="T509" s="8">
        <f t="shared" si="45"/>
        <v>41201.667326388888</v>
      </c>
      <c r="U509" s="9" t="str">
        <f t="shared" si="46"/>
        <v>Sep</v>
      </c>
      <c r="V509">
        <f t="shared" si="47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7" t="s">
        <v>8221</v>
      </c>
      <c r="G510" t="s">
        <v>8224</v>
      </c>
      <c r="H510" t="s">
        <v>8246</v>
      </c>
      <c r="I510" s="9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0.8</v>
      </c>
      <c r="P510" s="11">
        <f t="shared" si="43"/>
        <v>133.33333333333334</v>
      </c>
      <c r="Q510" t="s">
        <v>8310</v>
      </c>
      <c r="R510" t="s">
        <v>8316</v>
      </c>
      <c r="S510" s="8">
        <f t="shared" si="44"/>
        <v>40994.732650462967</v>
      </c>
      <c r="T510" s="8">
        <f t="shared" si="45"/>
        <v>41054.301388888889</v>
      </c>
      <c r="U510" s="9" t="str">
        <f t="shared" si="46"/>
        <v>Mar</v>
      </c>
      <c r="V510">
        <f t="shared" si="47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7" t="s">
        <v>8221</v>
      </c>
      <c r="G511" t="s">
        <v>8225</v>
      </c>
      <c r="H511" t="s">
        <v>8247</v>
      </c>
      <c r="I511" s="9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0.2</v>
      </c>
      <c r="P511" s="11">
        <f t="shared" si="43"/>
        <v>10</v>
      </c>
      <c r="Q511" t="s">
        <v>8310</v>
      </c>
      <c r="R511" t="s">
        <v>8316</v>
      </c>
      <c r="S511" s="8">
        <f t="shared" si="44"/>
        <v>42153.339930555558</v>
      </c>
      <c r="T511" s="8">
        <f t="shared" si="45"/>
        <v>42183.339930555558</v>
      </c>
      <c r="U511" s="9" t="str">
        <f t="shared" si="46"/>
        <v>May</v>
      </c>
      <c r="V511">
        <f t="shared" si="47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7" t="s">
        <v>8221</v>
      </c>
      <c r="G512" t="s">
        <v>8224</v>
      </c>
      <c r="H512" t="s">
        <v>8246</v>
      </c>
      <c r="I512" s="9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s="11" t="e">
        <f t="shared" si="43"/>
        <v>#DIV/0!</v>
      </c>
      <c r="Q512" t="s">
        <v>8310</v>
      </c>
      <c r="R512" t="s">
        <v>8316</v>
      </c>
      <c r="S512" s="8">
        <f t="shared" si="44"/>
        <v>42399.884710648148</v>
      </c>
      <c r="T512" s="8">
        <f t="shared" si="45"/>
        <v>42429.884710648148</v>
      </c>
      <c r="U512" s="9" t="str">
        <f t="shared" si="46"/>
        <v>Jan</v>
      </c>
      <c r="V512">
        <f t="shared" si="47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7" t="s">
        <v>8221</v>
      </c>
      <c r="G513" t="s">
        <v>8224</v>
      </c>
      <c r="H513" t="s">
        <v>8246</v>
      </c>
      <c r="I513" s="9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3</v>
      </c>
      <c r="P513" s="11">
        <f t="shared" si="43"/>
        <v>30</v>
      </c>
      <c r="Q513" t="s">
        <v>8310</v>
      </c>
      <c r="R513" t="s">
        <v>8316</v>
      </c>
      <c r="S513" s="8">
        <f t="shared" si="44"/>
        <v>41340.011365740742</v>
      </c>
      <c r="T513" s="8">
        <f t="shared" si="45"/>
        <v>41369.969699074078</v>
      </c>
      <c r="U513" s="9" t="str">
        <f t="shared" si="46"/>
        <v>Mar</v>
      </c>
      <c r="V513">
        <f t="shared" si="47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7" t="s">
        <v>8221</v>
      </c>
      <c r="G514" t="s">
        <v>8224</v>
      </c>
      <c r="H514" t="s">
        <v>8246</v>
      </c>
      <c r="I514" s="9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ref="O514:O577" si="48">E514/D514*100</f>
        <v>0.13749999999999998</v>
      </c>
      <c r="P514" s="11">
        <f t="shared" ref="P514:P577" si="49">E514/L514</f>
        <v>5.5</v>
      </c>
      <c r="Q514" t="s">
        <v>8310</v>
      </c>
      <c r="R514" t="s">
        <v>8316</v>
      </c>
      <c r="S514" s="8">
        <f t="shared" si="44"/>
        <v>42649.450543981489</v>
      </c>
      <c r="T514" s="8">
        <f t="shared" si="45"/>
        <v>42694.492210648146</v>
      </c>
      <c r="U514" s="9" t="str">
        <f t="shared" si="46"/>
        <v>Oct</v>
      </c>
      <c r="V514">
        <f t="shared" si="47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7" t="s">
        <v>8221</v>
      </c>
      <c r="G515" t="s">
        <v>8224</v>
      </c>
      <c r="H515" t="s">
        <v>8246</v>
      </c>
      <c r="I515" s="9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si="48"/>
        <v>13.923999999999999</v>
      </c>
      <c r="P515" s="11">
        <f t="shared" si="49"/>
        <v>102.38235294117646</v>
      </c>
      <c r="Q515" t="s">
        <v>8310</v>
      </c>
      <c r="R515" t="s">
        <v>8316</v>
      </c>
      <c r="S515" s="8">
        <f t="shared" ref="S515:S578" si="50">(J515/86400)+25569+(-7/24)</f>
        <v>42552.362326388895</v>
      </c>
      <c r="T515" s="8">
        <f t="shared" ref="T515:T578" si="51">(I515/86400)+25569+(-7/24)</f>
        <v>42597.000000000007</v>
      </c>
      <c r="U515" s="9" t="str">
        <f t="shared" ref="U515:U578" si="52">TEXT(S515,"mmm")</f>
        <v>Jul</v>
      </c>
      <c r="V515">
        <f t="shared" ref="V515:V578" si="53">YEAR(S515)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7" t="s">
        <v>8221</v>
      </c>
      <c r="G516" t="s">
        <v>8229</v>
      </c>
      <c r="H516" t="s">
        <v>8251</v>
      </c>
      <c r="I516" s="9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3.3333333333333335</v>
      </c>
      <c r="P516" s="11">
        <f t="shared" si="49"/>
        <v>16.666666666666668</v>
      </c>
      <c r="Q516" t="s">
        <v>8310</v>
      </c>
      <c r="R516" t="s">
        <v>8316</v>
      </c>
      <c r="S516" s="8">
        <f t="shared" si="50"/>
        <v>41830.32230324074</v>
      </c>
      <c r="T516" s="8">
        <f t="shared" si="51"/>
        <v>41860.32230324074</v>
      </c>
      <c r="U516" s="9" t="str">
        <f t="shared" si="52"/>
        <v>Jul</v>
      </c>
      <c r="V516">
        <f t="shared" si="53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7" t="s">
        <v>8221</v>
      </c>
      <c r="G517" t="s">
        <v>8224</v>
      </c>
      <c r="H517" t="s">
        <v>8246</v>
      </c>
      <c r="I517" s="9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25.41340206185567</v>
      </c>
      <c r="P517" s="11">
        <f t="shared" si="49"/>
        <v>725.02941176470586</v>
      </c>
      <c r="Q517" t="s">
        <v>8310</v>
      </c>
      <c r="R517" t="s">
        <v>8316</v>
      </c>
      <c r="S517" s="8">
        <f t="shared" si="50"/>
        <v>42327.19908564815</v>
      </c>
      <c r="T517" s="8">
        <f t="shared" si="51"/>
        <v>42367.19908564815</v>
      </c>
      <c r="U517" s="9" t="str">
        <f t="shared" si="52"/>
        <v>Nov</v>
      </c>
      <c r="V517">
        <f t="shared" si="53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7" t="s">
        <v>8221</v>
      </c>
      <c r="G518" t="s">
        <v>8225</v>
      </c>
      <c r="H518" t="s">
        <v>8247</v>
      </c>
      <c r="I518" s="9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s="11" t="e">
        <f t="shared" si="49"/>
        <v>#DIV/0!</v>
      </c>
      <c r="Q518" t="s">
        <v>8310</v>
      </c>
      <c r="R518" t="s">
        <v>8316</v>
      </c>
      <c r="S518" s="8">
        <f t="shared" si="50"/>
        <v>42091.487037037041</v>
      </c>
      <c r="T518" s="8">
        <f t="shared" si="51"/>
        <v>42151.487037037041</v>
      </c>
      <c r="U518" s="9" t="str">
        <f t="shared" si="52"/>
        <v>Mar</v>
      </c>
      <c r="V518">
        <f t="shared" si="53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7" t="s">
        <v>8221</v>
      </c>
      <c r="G519" t="s">
        <v>8224</v>
      </c>
      <c r="H519" t="s">
        <v>8246</v>
      </c>
      <c r="I519" s="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</v>
      </c>
      <c r="P519" s="11">
        <f t="shared" si="49"/>
        <v>68.333333333333329</v>
      </c>
      <c r="Q519" t="s">
        <v>8310</v>
      </c>
      <c r="R519" t="s">
        <v>8316</v>
      </c>
      <c r="S519" s="8">
        <f t="shared" si="50"/>
        <v>42738.323622685188</v>
      </c>
      <c r="T519" s="8">
        <f t="shared" si="51"/>
        <v>42768.323622685188</v>
      </c>
      <c r="U519" s="9" t="str">
        <f t="shared" si="52"/>
        <v>Jan</v>
      </c>
      <c r="V519">
        <f t="shared" si="53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7" t="s">
        <v>8221</v>
      </c>
      <c r="G520" t="s">
        <v>8224</v>
      </c>
      <c r="H520" t="s">
        <v>8246</v>
      </c>
      <c r="I520" s="9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s="11" t="e">
        <f t="shared" si="49"/>
        <v>#DIV/0!</v>
      </c>
      <c r="Q520" t="s">
        <v>8310</v>
      </c>
      <c r="R520" t="s">
        <v>8316</v>
      </c>
      <c r="S520" s="8">
        <f t="shared" si="50"/>
        <v>42223.32435185185</v>
      </c>
      <c r="T520" s="8">
        <f t="shared" si="51"/>
        <v>42253.323611111111</v>
      </c>
      <c r="U520" s="9" t="str">
        <f t="shared" si="52"/>
        <v>Aug</v>
      </c>
      <c r="V520">
        <f t="shared" si="53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7" t="s">
        <v>8221</v>
      </c>
      <c r="G521" t="s">
        <v>8224</v>
      </c>
      <c r="H521" t="s">
        <v>8246</v>
      </c>
      <c r="I521" s="9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22.881426547787683</v>
      </c>
      <c r="P521" s="11">
        <f t="shared" si="49"/>
        <v>39.228571428571428</v>
      </c>
      <c r="Q521" t="s">
        <v>8310</v>
      </c>
      <c r="R521" t="s">
        <v>8316</v>
      </c>
      <c r="S521" s="8">
        <f t="shared" si="50"/>
        <v>41218.099780092591</v>
      </c>
      <c r="T521" s="8">
        <f t="shared" si="51"/>
        <v>41248.099780092591</v>
      </c>
      <c r="U521" s="9" t="str">
        <f t="shared" si="52"/>
        <v>Nov</v>
      </c>
      <c r="V521">
        <f t="shared" si="53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102.1</v>
      </c>
      <c r="P522" s="11">
        <f t="shared" si="49"/>
        <v>150.14705882352942</v>
      </c>
      <c r="Q522" t="s">
        <v>8317</v>
      </c>
      <c r="R522" t="s">
        <v>8318</v>
      </c>
      <c r="S522" s="8">
        <f t="shared" si="50"/>
        <v>42318.410428240742</v>
      </c>
      <c r="T522" s="8">
        <f t="shared" si="51"/>
        <v>42348.410428240742</v>
      </c>
      <c r="U522" s="9" t="str">
        <f t="shared" si="52"/>
        <v>Nov</v>
      </c>
      <c r="V522">
        <f t="shared" si="53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104.64</v>
      </c>
      <c r="P523" s="11">
        <f t="shared" si="49"/>
        <v>93.428571428571431</v>
      </c>
      <c r="Q523" t="s">
        <v>8317</v>
      </c>
      <c r="R523" t="s">
        <v>8318</v>
      </c>
      <c r="S523" s="8">
        <f t="shared" si="50"/>
        <v>42645.801145833335</v>
      </c>
      <c r="T523" s="8">
        <f t="shared" si="51"/>
        <v>42674.915972222225</v>
      </c>
      <c r="U523" s="9" t="str">
        <f t="shared" si="52"/>
        <v>Oct</v>
      </c>
      <c r="V523">
        <f t="shared" si="53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114.66666666666667</v>
      </c>
      <c r="P524" s="11">
        <f t="shared" si="49"/>
        <v>110.96774193548387</v>
      </c>
      <c r="Q524" t="s">
        <v>8317</v>
      </c>
      <c r="R524" t="s">
        <v>8318</v>
      </c>
      <c r="S524" s="8">
        <f t="shared" si="50"/>
        <v>42429.749131944445</v>
      </c>
      <c r="T524" s="8">
        <f t="shared" si="51"/>
        <v>42449.707465277781</v>
      </c>
      <c r="U524" s="9" t="str">
        <f t="shared" si="52"/>
        <v>Feb</v>
      </c>
      <c r="V524">
        <f t="shared" si="53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120.6</v>
      </c>
      <c r="P525" s="11">
        <f t="shared" si="49"/>
        <v>71.785714285714292</v>
      </c>
      <c r="Q525" t="s">
        <v>8317</v>
      </c>
      <c r="R525" t="s">
        <v>8318</v>
      </c>
      <c r="S525" s="8">
        <f t="shared" si="50"/>
        <v>42237.841157407405</v>
      </c>
      <c r="T525" s="8">
        <f t="shared" si="51"/>
        <v>42267.841157407405</v>
      </c>
      <c r="U525" s="9" t="str">
        <f t="shared" si="52"/>
        <v>Aug</v>
      </c>
      <c r="V525">
        <f t="shared" si="53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108.67285714285715</v>
      </c>
      <c r="P526" s="11">
        <f t="shared" si="49"/>
        <v>29.258076923076924</v>
      </c>
      <c r="Q526" t="s">
        <v>8317</v>
      </c>
      <c r="R526" t="s">
        <v>8318</v>
      </c>
      <c r="S526" s="8">
        <f t="shared" si="50"/>
        <v>42492.425567129634</v>
      </c>
      <c r="T526" s="8">
        <f t="shared" si="51"/>
        <v>42522.425567129634</v>
      </c>
      <c r="U526" s="9" t="str">
        <f t="shared" si="52"/>
        <v>May</v>
      </c>
      <c r="V526">
        <f t="shared" si="53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100</v>
      </c>
      <c r="P527" s="11">
        <f t="shared" si="49"/>
        <v>1000</v>
      </c>
      <c r="Q527" t="s">
        <v>8317</v>
      </c>
      <c r="R527" t="s">
        <v>8318</v>
      </c>
      <c r="S527" s="8">
        <f t="shared" si="50"/>
        <v>41850.109270833338</v>
      </c>
      <c r="T527" s="8">
        <f t="shared" si="51"/>
        <v>41895.109270833338</v>
      </c>
      <c r="U527" s="9" t="str">
        <f t="shared" si="52"/>
        <v>Jul</v>
      </c>
      <c r="V527">
        <f t="shared" si="53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113.99999999999999</v>
      </c>
      <c r="P528" s="11">
        <f t="shared" si="49"/>
        <v>74.347826086956516</v>
      </c>
      <c r="Q528" t="s">
        <v>8317</v>
      </c>
      <c r="R528" t="s">
        <v>8318</v>
      </c>
      <c r="S528" s="8">
        <f t="shared" si="50"/>
        <v>42192.30027777778</v>
      </c>
      <c r="T528" s="8">
        <f t="shared" si="51"/>
        <v>42223.416666666664</v>
      </c>
      <c r="U528" s="9" t="str">
        <f t="shared" si="52"/>
        <v>Jul</v>
      </c>
      <c r="V528">
        <f t="shared" si="53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100.85</v>
      </c>
      <c r="P529" s="11">
        <f t="shared" si="49"/>
        <v>63.829113924050631</v>
      </c>
      <c r="Q529" t="s">
        <v>8317</v>
      </c>
      <c r="R529" t="s">
        <v>8318</v>
      </c>
      <c r="S529" s="8">
        <f t="shared" si="50"/>
        <v>42752.913958333338</v>
      </c>
      <c r="T529" s="8">
        <f t="shared" si="51"/>
        <v>42783.378472222226</v>
      </c>
      <c r="U529" s="9" t="str">
        <f t="shared" si="52"/>
        <v>Jan</v>
      </c>
      <c r="V529">
        <f t="shared" si="53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115.65217391304347</v>
      </c>
      <c r="P530" s="11">
        <f t="shared" si="49"/>
        <v>44.333333333333336</v>
      </c>
      <c r="Q530" t="s">
        <v>8317</v>
      </c>
      <c r="R530" t="s">
        <v>8318</v>
      </c>
      <c r="S530" s="8">
        <f t="shared" si="50"/>
        <v>42155.628553240742</v>
      </c>
      <c r="T530" s="8">
        <f t="shared" si="51"/>
        <v>42176.597222222226</v>
      </c>
      <c r="U530" s="9" t="str">
        <f t="shared" si="52"/>
        <v>May</v>
      </c>
      <c r="V530">
        <f t="shared" si="53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130.41666666666666</v>
      </c>
      <c r="P531" s="11">
        <f t="shared" si="49"/>
        <v>86.944444444444443</v>
      </c>
      <c r="Q531" t="s">
        <v>8317</v>
      </c>
      <c r="R531" t="s">
        <v>8318</v>
      </c>
      <c r="S531" s="8">
        <f t="shared" si="50"/>
        <v>42724.73951388889</v>
      </c>
      <c r="T531" s="8">
        <f t="shared" si="51"/>
        <v>42745.916666666664</v>
      </c>
      <c r="U531" s="9" t="str">
        <f t="shared" si="52"/>
        <v>Dec</v>
      </c>
      <c r="V531">
        <f t="shared" si="53"/>
        <v>2016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107.78267254038178</v>
      </c>
      <c r="P532" s="11">
        <f t="shared" si="49"/>
        <v>126.55172413793103</v>
      </c>
      <c r="Q532" t="s">
        <v>8317</v>
      </c>
      <c r="R532" t="s">
        <v>8318</v>
      </c>
      <c r="S532" s="8">
        <f t="shared" si="50"/>
        <v>42157.299398148149</v>
      </c>
      <c r="T532" s="8">
        <f t="shared" si="51"/>
        <v>42178.791666666664</v>
      </c>
      <c r="U532" s="9" t="str">
        <f t="shared" si="52"/>
        <v>Jun</v>
      </c>
      <c r="V532">
        <f t="shared" si="53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100</v>
      </c>
      <c r="P533" s="11">
        <f t="shared" si="49"/>
        <v>129.03225806451613</v>
      </c>
      <c r="Q533" t="s">
        <v>8317</v>
      </c>
      <c r="R533" t="s">
        <v>8318</v>
      </c>
      <c r="S533" s="8">
        <f t="shared" si="50"/>
        <v>42675.7734837963</v>
      </c>
      <c r="T533" s="8">
        <f t="shared" si="51"/>
        <v>42720.999305555561</v>
      </c>
      <c r="U533" s="9" t="str">
        <f t="shared" si="52"/>
        <v>Nov</v>
      </c>
      <c r="V533">
        <f t="shared" si="53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123.25</v>
      </c>
      <c r="P534" s="11">
        <f t="shared" si="49"/>
        <v>71.242774566473983</v>
      </c>
      <c r="Q534" t="s">
        <v>8317</v>
      </c>
      <c r="R534" t="s">
        <v>8318</v>
      </c>
      <c r="S534" s="8">
        <f t="shared" si="50"/>
        <v>42472.715370370373</v>
      </c>
      <c r="T534" s="8">
        <f t="shared" si="51"/>
        <v>42502.715370370373</v>
      </c>
      <c r="U534" s="9" t="str">
        <f t="shared" si="52"/>
        <v>Apr</v>
      </c>
      <c r="V534">
        <f t="shared" si="53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100.2</v>
      </c>
      <c r="P535" s="11">
        <f t="shared" si="49"/>
        <v>117.88235294117646</v>
      </c>
      <c r="Q535" t="s">
        <v>8317</v>
      </c>
      <c r="R535" t="s">
        <v>8318</v>
      </c>
      <c r="S535" s="8">
        <f t="shared" si="50"/>
        <v>42482.143113425926</v>
      </c>
      <c r="T535" s="8">
        <f t="shared" si="51"/>
        <v>42506.143113425926</v>
      </c>
      <c r="U535" s="9" t="str">
        <f t="shared" si="52"/>
        <v>Apr</v>
      </c>
      <c r="V535">
        <f t="shared" si="53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104.66666666666666</v>
      </c>
      <c r="P536" s="11">
        <f t="shared" si="49"/>
        <v>327.08333333333331</v>
      </c>
      <c r="Q536" t="s">
        <v>8317</v>
      </c>
      <c r="R536" t="s">
        <v>8318</v>
      </c>
      <c r="S536" s="8">
        <f t="shared" si="50"/>
        <v>42270.519328703704</v>
      </c>
      <c r="T536" s="8">
        <f t="shared" si="51"/>
        <v>42309.666666666664</v>
      </c>
      <c r="U536" s="9" t="str">
        <f t="shared" si="52"/>
        <v>Sep</v>
      </c>
      <c r="V536">
        <f t="shared" si="53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102.49999999999999</v>
      </c>
      <c r="P537" s="11">
        <f t="shared" si="49"/>
        <v>34.745762711864408</v>
      </c>
      <c r="Q537" t="s">
        <v>8317</v>
      </c>
      <c r="R537" t="s">
        <v>8318</v>
      </c>
      <c r="S537" s="8">
        <f t="shared" si="50"/>
        <v>42711.253530092596</v>
      </c>
      <c r="T537" s="8">
        <f t="shared" si="51"/>
        <v>42741.253530092596</v>
      </c>
      <c r="U537" s="9" t="str">
        <f t="shared" si="52"/>
        <v>Dec</v>
      </c>
      <c r="V537">
        <f t="shared" si="53"/>
        <v>2016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118.25757575757576</v>
      </c>
      <c r="P538" s="11">
        <f t="shared" si="49"/>
        <v>100.06410256410257</v>
      </c>
      <c r="Q538" t="s">
        <v>8317</v>
      </c>
      <c r="R538" t="s">
        <v>8318</v>
      </c>
      <c r="S538" s="8">
        <f t="shared" si="50"/>
        <v>42179.05332175926</v>
      </c>
      <c r="T538" s="8">
        <f t="shared" si="51"/>
        <v>42219.458333333336</v>
      </c>
      <c r="U538" s="9" t="str">
        <f t="shared" si="52"/>
        <v>Jun</v>
      </c>
      <c r="V538">
        <f t="shared" si="53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120.5</v>
      </c>
      <c r="P539" s="11">
        <f t="shared" si="49"/>
        <v>40.847457627118644</v>
      </c>
      <c r="Q539" t="s">
        <v>8317</v>
      </c>
      <c r="R539" t="s">
        <v>8318</v>
      </c>
      <c r="S539" s="8">
        <f t="shared" si="50"/>
        <v>42282.476747685192</v>
      </c>
      <c r="T539" s="8">
        <f t="shared" si="51"/>
        <v>42312.518414351849</v>
      </c>
      <c r="U539" s="9" t="str">
        <f t="shared" si="52"/>
        <v>Oct</v>
      </c>
      <c r="V539">
        <f t="shared" si="53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302.42</v>
      </c>
      <c r="P540" s="11">
        <f t="shared" si="49"/>
        <v>252.01666666666668</v>
      </c>
      <c r="Q540" t="s">
        <v>8317</v>
      </c>
      <c r="R540" t="s">
        <v>8318</v>
      </c>
      <c r="S540" s="8">
        <f t="shared" si="50"/>
        <v>42473.50304398148</v>
      </c>
      <c r="T540" s="8">
        <f t="shared" si="51"/>
        <v>42503.50304398148</v>
      </c>
      <c r="U540" s="9" t="str">
        <f t="shared" si="52"/>
        <v>Apr</v>
      </c>
      <c r="V540">
        <f t="shared" si="53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100.64400000000001</v>
      </c>
      <c r="P541" s="11">
        <f t="shared" si="49"/>
        <v>25.161000000000001</v>
      </c>
      <c r="Q541" t="s">
        <v>8317</v>
      </c>
      <c r="R541" t="s">
        <v>8318</v>
      </c>
      <c r="S541" s="8">
        <f t="shared" si="50"/>
        <v>42534.758182870377</v>
      </c>
      <c r="T541" s="8">
        <f t="shared" si="51"/>
        <v>42555.758182870377</v>
      </c>
      <c r="U541" s="9" t="str">
        <f t="shared" si="52"/>
        <v>Jun</v>
      </c>
      <c r="V541">
        <f t="shared" si="53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7" t="s">
        <v>8221</v>
      </c>
      <c r="G542" t="s">
        <v>8224</v>
      </c>
      <c r="H542" t="s">
        <v>8246</v>
      </c>
      <c r="I542" s="9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6.6666666666666671E-3</v>
      </c>
      <c r="P542" s="11">
        <f t="shared" si="49"/>
        <v>1</v>
      </c>
      <c r="Q542" t="s">
        <v>8319</v>
      </c>
      <c r="R542" t="s">
        <v>8320</v>
      </c>
      <c r="S542" s="8">
        <f t="shared" si="50"/>
        <v>42009.52553240741</v>
      </c>
      <c r="T542" s="8">
        <f t="shared" si="51"/>
        <v>42039.52553240741</v>
      </c>
      <c r="U542" s="9" t="str">
        <f t="shared" si="52"/>
        <v>Jan</v>
      </c>
      <c r="V542">
        <f t="shared" si="53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7" t="s">
        <v>8221</v>
      </c>
      <c r="G543" t="s">
        <v>8224</v>
      </c>
      <c r="H543" t="s">
        <v>8246</v>
      </c>
      <c r="I543" s="9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0.55555555555555558</v>
      </c>
      <c r="P543" s="11">
        <f t="shared" si="49"/>
        <v>25</v>
      </c>
      <c r="Q543" t="s">
        <v>8319</v>
      </c>
      <c r="R543" t="s">
        <v>8320</v>
      </c>
      <c r="S543" s="8">
        <f t="shared" si="50"/>
        <v>42275.755023148151</v>
      </c>
      <c r="T543" s="8">
        <f t="shared" si="51"/>
        <v>42305.755023148151</v>
      </c>
      <c r="U543" s="9" t="str">
        <f t="shared" si="52"/>
        <v>Sep</v>
      </c>
      <c r="V543">
        <f t="shared" si="53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7" t="s">
        <v>8221</v>
      </c>
      <c r="G544" t="s">
        <v>8224</v>
      </c>
      <c r="H544" t="s">
        <v>8246</v>
      </c>
      <c r="I544" s="9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3.9999999999999996E-4</v>
      </c>
      <c r="P544" s="11">
        <f t="shared" si="49"/>
        <v>1</v>
      </c>
      <c r="Q544" t="s">
        <v>8319</v>
      </c>
      <c r="R544" t="s">
        <v>8320</v>
      </c>
      <c r="S544" s="8">
        <f t="shared" si="50"/>
        <v>42433.445787037039</v>
      </c>
      <c r="T544" s="8">
        <f t="shared" si="51"/>
        <v>42493.404120370375</v>
      </c>
      <c r="U544" s="9" t="str">
        <f t="shared" si="52"/>
        <v>Mar</v>
      </c>
      <c r="V544">
        <f t="shared" si="53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7" t="s">
        <v>8221</v>
      </c>
      <c r="G545" t="s">
        <v>8226</v>
      </c>
      <c r="H545" t="s">
        <v>8248</v>
      </c>
      <c r="I545" s="9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0.31818181818181818</v>
      </c>
      <c r="P545" s="11">
        <f t="shared" si="49"/>
        <v>35</v>
      </c>
      <c r="Q545" t="s">
        <v>8319</v>
      </c>
      <c r="R545" t="s">
        <v>8320</v>
      </c>
      <c r="S545" s="8">
        <f t="shared" si="50"/>
        <v>41913.800486111111</v>
      </c>
      <c r="T545" s="8">
        <f t="shared" si="51"/>
        <v>41943.800486111111</v>
      </c>
      <c r="U545" s="9" t="str">
        <f t="shared" si="52"/>
        <v>Oct</v>
      </c>
      <c r="V545">
        <f t="shared" si="53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7" t="s">
        <v>8221</v>
      </c>
      <c r="G546" t="s">
        <v>8224</v>
      </c>
      <c r="H546" t="s">
        <v>8246</v>
      </c>
      <c r="I546" s="9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</v>
      </c>
      <c r="P546" s="11">
        <f t="shared" si="49"/>
        <v>3</v>
      </c>
      <c r="Q546" t="s">
        <v>8319</v>
      </c>
      <c r="R546" t="s">
        <v>8320</v>
      </c>
      <c r="S546" s="8">
        <f t="shared" si="50"/>
        <v>42525.365277777782</v>
      </c>
      <c r="T546" s="8">
        <f t="shared" si="51"/>
        <v>42555.365277777782</v>
      </c>
      <c r="U546" s="9" t="str">
        <f t="shared" si="52"/>
        <v>Jun</v>
      </c>
      <c r="V546">
        <f t="shared" si="53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7" t="s">
        <v>8221</v>
      </c>
      <c r="G547" t="s">
        <v>8230</v>
      </c>
      <c r="H547" t="s">
        <v>8249</v>
      </c>
      <c r="I547" s="9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27.383999999999997</v>
      </c>
      <c r="P547" s="11">
        <f t="shared" si="49"/>
        <v>402.70588235294116</v>
      </c>
      <c r="Q547" t="s">
        <v>8319</v>
      </c>
      <c r="R547" t="s">
        <v>8320</v>
      </c>
      <c r="S547" s="8">
        <f t="shared" si="50"/>
        <v>42283.300798611112</v>
      </c>
      <c r="T547" s="8">
        <f t="shared" si="51"/>
        <v>42323.342465277783</v>
      </c>
      <c r="U547" s="9" t="str">
        <f t="shared" si="52"/>
        <v>Oct</v>
      </c>
      <c r="V547">
        <f t="shared" si="53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7" t="s">
        <v>8221</v>
      </c>
      <c r="G548" t="s">
        <v>8224</v>
      </c>
      <c r="H548" t="s">
        <v>8246</v>
      </c>
      <c r="I548" s="9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8.666666666666667E-2</v>
      </c>
      <c r="P548" s="11">
        <f t="shared" si="49"/>
        <v>26</v>
      </c>
      <c r="Q548" t="s">
        <v>8319</v>
      </c>
      <c r="R548" t="s">
        <v>8320</v>
      </c>
      <c r="S548" s="8">
        <f t="shared" si="50"/>
        <v>42249.376331018524</v>
      </c>
      <c r="T548" s="8">
        <f t="shared" si="51"/>
        <v>42294.376331018524</v>
      </c>
      <c r="U548" s="9" t="str">
        <f t="shared" si="52"/>
        <v>Sep</v>
      </c>
      <c r="V548">
        <f t="shared" si="53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7" t="s">
        <v>8221</v>
      </c>
      <c r="G549" t="s">
        <v>8225</v>
      </c>
      <c r="H549" t="s">
        <v>8247</v>
      </c>
      <c r="I549" s="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s="11" t="e">
        <f t="shared" si="49"/>
        <v>#DIV/0!</v>
      </c>
      <c r="Q549" t="s">
        <v>8319</v>
      </c>
      <c r="R549" t="s">
        <v>8320</v>
      </c>
      <c r="S549" s="8">
        <f t="shared" si="50"/>
        <v>42380.404675925929</v>
      </c>
      <c r="T549" s="8">
        <f t="shared" si="51"/>
        <v>42410.404675925929</v>
      </c>
      <c r="U549" s="9" t="str">
        <f t="shared" si="52"/>
        <v>Jan</v>
      </c>
      <c r="V549">
        <f t="shared" si="53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7" t="s">
        <v>8221</v>
      </c>
      <c r="G550" t="s">
        <v>8225</v>
      </c>
      <c r="H550" t="s">
        <v>8247</v>
      </c>
      <c r="I550" s="9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0.09</v>
      </c>
      <c r="P550" s="11">
        <f t="shared" si="49"/>
        <v>9</v>
      </c>
      <c r="Q550" t="s">
        <v>8319</v>
      </c>
      <c r="R550" t="s">
        <v>8320</v>
      </c>
      <c r="S550" s="8">
        <f t="shared" si="50"/>
        <v>42276.611666666671</v>
      </c>
      <c r="T550" s="8">
        <f t="shared" si="51"/>
        <v>42306.611666666671</v>
      </c>
      <c r="U550" s="9" t="str">
        <f t="shared" si="52"/>
        <v>Sep</v>
      </c>
      <c r="V550">
        <f t="shared" si="53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7" t="s">
        <v>8221</v>
      </c>
      <c r="G551" t="s">
        <v>8225</v>
      </c>
      <c r="H551" t="s">
        <v>8247</v>
      </c>
      <c r="I551" s="9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</v>
      </c>
      <c r="P551" s="11">
        <f t="shared" si="49"/>
        <v>8.5</v>
      </c>
      <c r="Q551" t="s">
        <v>8319</v>
      </c>
      <c r="R551" t="s">
        <v>8320</v>
      </c>
      <c r="S551" s="8">
        <f t="shared" si="50"/>
        <v>42163.34516203704</v>
      </c>
      <c r="T551" s="8">
        <f t="shared" si="51"/>
        <v>42193.34516203704</v>
      </c>
      <c r="U551" s="9" t="str">
        <f t="shared" si="52"/>
        <v>Jun</v>
      </c>
      <c r="V551">
        <f t="shared" si="53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7" t="s">
        <v>8221</v>
      </c>
      <c r="G552" t="s">
        <v>8229</v>
      </c>
      <c r="H552" t="s">
        <v>8251</v>
      </c>
      <c r="I552" s="9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0.70000000000000007</v>
      </c>
      <c r="P552" s="11">
        <f t="shared" si="49"/>
        <v>8.75</v>
      </c>
      <c r="Q552" t="s">
        <v>8319</v>
      </c>
      <c r="R552" t="s">
        <v>8320</v>
      </c>
      <c r="S552" s="8">
        <f t="shared" si="50"/>
        <v>42753.387094907412</v>
      </c>
      <c r="T552" s="8">
        <f t="shared" si="51"/>
        <v>42765.916666666664</v>
      </c>
      <c r="U552" s="9" t="str">
        <f t="shared" si="52"/>
        <v>Jan</v>
      </c>
      <c r="V552">
        <f t="shared" si="53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7" t="s">
        <v>8221</v>
      </c>
      <c r="G553" t="s">
        <v>8224</v>
      </c>
      <c r="H553" t="s">
        <v>8246</v>
      </c>
      <c r="I553" s="9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5.0413333333333332</v>
      </c>
      <c r="P553" s="11">
        <f t="shared" si="49"/>
        <v>135.03571428571428</v>
      </c>
      <c r="Q553" t="s">
        <v>8319</v>
      </c>
      <c r="R553" t="s">
        <v>8320</v>
      </c>
      <c r="S553" s="8">
        <f t="shared" si="50"/>
        <v>42172.984074074076</v>
      </c>
      <c r="T553" s="8">
        <f t="shared" si="51"/>
        <v>42217.453472222223</v>
      </c>
      <c r="U553" s="9" t="str">
        <f t="shared" si="52"/>
        <v>Jun</v>
      </c>
      <c r="V553">
        <f t="shared" si="53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7" t="s">
        <v>8221</v>
      </c>
      <c r="G554" t="s">
        <v>8229</v>
      </c>
      <c r="H554" t="s">
        <v>8251</v>
      </c>
      <c r="I554" s="9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s="11" t="e">
        <f t="shared" si="49"/>
        <v>#DIV/0!</v>
      </c>
      <c r="Q554" t="s">
        <v>8319</v>
      </c>
      <c r="R554" t="s">
        <v>8320</v>
      </c>
      <c r="S554" s="8">
        <f t="shared" si="50"/>
        <v>42318.325185185189</v>
      </c>
      <c r="T554" s="8">
        <f t="shared" si="51"/>
        <v>42378.325185185189</v>
      </c>
      <c r="U554" s="9" t="str">
        <f t="shared" si="52"/>
        <v>Nov</v>
      </c>
      <c r="V554">
        <f t="shared" si="53"/>
        <v>2015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7" t="s">
        <v>8221</v>
      </c>
      <c r="G555" t="s">
        <v>8224</v>
      </c>
      <c r="H555" t="s">
        <v>8246</v>
      </c>
      <c r="I555" s="9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0.49199999999999999</v>
      </c>
      <c r="P555" s="11">
        <f t="shared" si="49"/>
        <v>20.5</v>
      </c>
      <c r="Q555" t="s">
        <v>8319</v>
      </c>
      <c r="R555" t="s">
        <v>8320</v>
      </c>
      <c r="S555" s="8">
        <f t="shared" si="50"/>
        <v>41927.428136574075</v>
      </c>
      <c r="T555" s="8">
        <f t="shared" si="51"/>
        <v>41957.46980324074</v>
      </c>
      <c r="U555" s="9" t="str">
        <f t="shared" si="52"/>
        <v>Oct</v>
      </c>
      <c r="V555">
        <f t="shared" si="53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7" t="s">
        <v>8221</v>
      </c>
      <c r="G556" t="s">
        <v>8224</v>
      </c>
      <c r="H556" t="s">
        <v>8246</v>
      </c>
      <c r="I556" s="9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36.589147286821706</v>
      </c>
      <c r="P556" s="11">
        <f t="shared" si="49"/>
        <v>64.36363636363636</v>
      </c>
      <c r="Q556" t="s">
        <v>8319</v>
      </c>
      <c r="R556" t="s">
        <v>8320</v>
      </c>
      <c r="S556" s="8">
        <f t="shared" si="50"/>
        <v>41901.393194444448</v>
      </c>
      <c r="T556" s="8">
        <f t="shared" si="51"/>
        <v>41931.393194444448</v>
      </c>
      <c r="U556" s="9" t="str">
        <f t="shared" si="52"/>
        <v>Sep</v>
      </c>
      <c r="V556">
        <f t="shared" si="53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7" t="s">
        <v>8221</v>
      </c>
      <c r="G557" t="s">
        <v>8225</v>
      </c>
      <c r="H557" t="s">
        <v>8247</v>
      </c>
      <c r="I557" s="9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s="11" t="e">
        <f t="shared" si="49"/>
        <v>#DIV/0!</v>
      </c>
      <c r="Q557" t="s">
        <v>8319</v>
      </c>
      <c r="R557" t="s">
        <v>8320</v>
      </c>
      <c r="S557" s="8">
        <f t="shared" si="50"/>
        <v>42503.061840277784</v>
      </c>
      <c r="T557" s="8">
        <f t="shared" si="51"/>
        <v>42533.061840277784</v>
      </c>
      <c r="U557" s="9" t="str">
        <f t="shared" si="52"/>
        <v>May</v>
      </c>
      <c r="V557">
        <f t="shared" si="53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7" t="s">
        <v>8221</v>
      </c>
      <c r="G558" t="s">
        <v>8224</v>
      </c>
      <c r="H558" t="s">
        <v>8246</v>
      </c>
      <c r="I558" s="9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</v>
      </c>
      <c r="P558" s="11">
        <f t="shared" si="49"/>
        <v>200</v>
      </c>
      <c r="Q558" t="s">
        <v>8319</v>
      </c>
      <c r="R558" t="s">
        <v>8320</v>
      </c>
      <c r="S558" s="8">
        <f t="shared" si="50"/>
        <v>42345.568483796298</v>
      </c>
      <c r="T558" s="8">
        <f t="shared" si="51"/>
        <v>42375.568483796298</v>
      </c>
      <c r="U558" s="9" t="str">
        <f t="shared" si="52"/>
        <v>Dec</v>
      </c>
      <c r="V558">
        <f t="shared" si="53"/>
        <v>2015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7" t="s">
        <v>8221</v>
      </c>
      <c r="G559" t="s">
        <v>8236</v>
      </c>
      <c r="H559" t="s">
        <v>8249</v>
      </c>
      <c r="I559" s="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0.91066666666666674</v>
      </c>
      <c r="P559" s="11">
        <f t="shared" si="49"/>
        <v>68.3</v>
      </c>
      <c r="Q559" t="s">
        <v>8319</v>
      </c>
      <c r="R559" t="s">
        <v>8320</v>
      </c>
      <c r="S559" s="8">
        <f t="shared" si="50"/>
        <v>42676.650497685187</v>
      </c>
      <c r="T559" s="8">
        <f t="shared" si="51"/>
        <v>42706.692164351851</v>
      </c>
      <c r="U559" s="9" t="str">
        <f t="shared" si="52"/>
        <v>Nov</v>
      </c>
      <c r="V559">
        <f t="shared" si="53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7" t="s">
        <v>8221</v>
      </c>
      <c r="G560" t="s">
        <v>8224</v>
      </c>
      <c r="H560" t="s">
        <v>8246</v>
      </c>
      <c r="I560" s="9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s="11" t="e">
        <f t="shared" si="49"/>
        <v>#DIV/0!</v>
      </c>
      <c r="Q560" t="s">
        <v>8319</v>
      </c>
      <c r="R560" t="s">
        <v>8320</v>
      </c>
      <c r="S560" s="8">
        <f t="shared" si="50"/>
        <v>42057.591493055559</v>
      </c>
      <c r="T560" s="8">
        <f t="shared" si="51"/>
        <v>42087.549826388895</v>
      </c>
      <c r="U560" s="9" t="str">
        <f t="shared" si="52"/>
        <v>Feb</v>
      </c>
      <c r="V560">
        <f t="shared" si="53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7" t="s">
        <v>8221</v>
      </c>
      <c r="G561" t="s">
        <v>8224</v>
      </c>
      <c r="H561" t="s">
        <v>8246</v>
      </c>
      <c r="I561" s="9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2.0833333333333336E-2</v>
      </c>
      <c r="P561" s="11">
        <f t="shared" si="49"/>
        <v>50</v>
      </c>
      <c r="Q561" t="s">
        <v>8319</v>
      </c>
      <c r="R561" t="s">
        <v>8320</v>
      </c>
      <c r="S561" s="8">
        <f t="shared" si="50"/>
        <v>42320.991435185184</v>
      </c>
      <c r="T561" s="8">
        <f t="shared" si="51"/>
        <v>42350.991435185184</v>
      </c>
      <c r="U561" s="9" t="str">
        <f t="shared" si="52"/>
        <v>Nov</v>
      </c>
      <c r="V561">
        <f t="shared" si="53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7" t="s">
        <v>8221</v>
      </c>
      <c r="G562" t="s">
        <v>8229</v>
      </c>
      <c r="H562" t="s">
        <v>8251</v>
      </c>
      <c r="I562" s="9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1.2E-2</v>
      </c>
      <c r="P562" s="11">
        <f t="shared" si="49"/>
        <v>4</v>
      </c>
      <c r="Q562" t="s">
        <v>8319</v>
      </c>
      <c r="R562" t="s">
        <v>8320</v>
      </c>
      <c r="S562" s="8">
        <f t="shared" si="50"/>
        <v>41960.479687500003</v>
      </c>
      <c r="T562" s="8">
        <f t="shared" si="51"/>
        <v>41990.479687500003</v>
      </c>
      <c r="U562" s="9" t="str">
        <f t="shared" si="52"/>
        <v>Nov</v>
      </c>
      <c r="V562">
        <f t="shared" si="53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7" t="s">
        <v>8221</v>
      </c>
      <c r="G563" t="s">
        <v>8224</v>
      </c>
      <c r="H563" t="s">
        <v>8246</v>
      </c>
      <c r="I563" s="9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0.36666666666666664</v>
      </c>
      <c r="P563" s="11">
        <f t="shared" si="49"/>
        <v>27.5</v>
      </c>
      <c r="Q563" t="s">
        <v>8319</v>
      </c>
      <c r="R563" t="s">
        <v>8320</v>
      </c>
      <c r="S563" s="8">
        <f t="shared" si="50"/>
        <v>42268.367048611115</v>
      </c>
      <c r="T563" s="8">
        <f t="shared" si="51"/>
        <v>42303.367048611115</v>
      </c>
      <c r="U563" s="9" t="str">
        <f t="shared" si="52"/>
        <v>Sep</v>
      </c>
      <c r="V563">
        <f t="shared" si="53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7" t="s">
        <v>8221</v>
      </c>
      <c r="G564" t="s">
        <v>8233</v>
      </c>
      <c r="H564" t="s">
        <v>8249</v>
      </c>
      <c r="I564" s="9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s="11" t="e">
        <f t="shared" si="49"/>
        <v>#DIV/0!</v>
      </c>
      <c r="Q564" t="s">
        <v>8319</v>
      </c>
      <c r="R564" t="s">
        <v>8320</v>
      </c>
      <c r="S564" s="8">
        <f t="shared" si="50"/>
        <v>42692.097395833334</v>
      </c>
      <c r="T564" s="8">
        <f t="shared" si="51"/>
        <v>42722.097395833334</v>
      </c>
      <c r="U564" s="9" t="str">
        <f t="shared" si="52"/>
        <v>Nov</v>
      </c>
      <c r="V564">
        <f t="shared" si="53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7" t="s">
        <v>8221</v>
      </c>
      <c r="G565" t="s">
        <v>8226</v>
      </c>
      <c r="H565" t="s">
        <v>8248</v>
      </c>
      <c r="I565" s="9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9.0666666666666659E-2</v>
      </c>
      <c r="P565" s="11">
        <f t="shared" si="49"/>
        <v>34</v>
      </c>
      <c r="Q565" t="s">
        <v>8319</v>
      </c>
      <c r="R565" t="s">
        <v>8320</v>
      </c>
      <c r="S565" s="8">
        <f t="shared" si="50"/>
        <v>42021.778321759259</v>
      </c>
      <c r="T565" s="8">
        <f t="shared" si="51"/>
        <v>42051.778321759259</v>
      </c>
      <c r="U565" s="9" t="str">
        <f t="shared" si="52"/>
        <v>Jan</v>
      </c>
      <c r="V565">
        <f t="shared" si="53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7" t="s">
        <v>8221</v>
      </c>
      <c r="G566" t="s">
        <v>8230</v>
      </c>
      <c r="H566" t="s">
        <v>8249</v>
      </c>
      <c r="I566" s="9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5.5555555555555558E-3</v>
      </c>
      <c r="P566" s="11">
        <f t="shared" si="49"/>
        <v>1</v>
      </c>
      <c r="Q566" t="s">
        <v>8319</v>
      </c>
      <c r="R566" t="s">
        <v>8320</v>
      </c>
      <c r="S566" s="8">
        <f t="shared" si="50"/>
        <v>42411.651331018518</v>
      </c>
      <c r="T566" s="8">
        <f t="shared" si="51"/>
        <v>42441.651331018518</v>
      </c>
      <c r="U566" s="9" t="str">
        <f t="shared" si="52"/>
        <v>Feb</v>
      </c>
      <c r="V566">
        <f t="shared" si="53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7" t="s">
        <v>8221</v>
      </c>
      <c r="G567" t="s">
        <v>8225</v>
      </c>
      <c r="H567" t="s">
        <v>8247</v>
      </c>
      <c r="I567" s="9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s="11" t="e">
        <f t="shared" si="49"/>
        <v>#DIV/0!</v>
      </c>
      <c r="Q567" t="s">
        <v>8319</v>
      </c>
      <c r="R567" t="s">
        <v>8320</v>
      </c>
      <c r="S567" s="8">
        <f t="shared" si="50"/>
        <v>42165.493622685186</v>
      </c>
      <c r="T567" s="8">
        <f t="shared" si="51"/>
        <v>42195.493622685186</v>
      </c>
      <c r="U567" s="9" t="str">
        <f t="shared" si="52"/>
        <v>Jun</v>
      </c>
      <c r="V567">
        <f t="shared" si="53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7" t="s">
        <v>8221</v>
      </c>
      <c r="G568" t="s">
        <v>8224</v>
      </c>
      <c r="H568" t="s">
        <v>8246</v>
      </c>
      <c r="I568" s="9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0.02</v>
      </c>
      <c r="P568" s="11">
        <f t="shared" si="49"/>
        <v>1</v>
      </c>
      <c r="Q568" t="s">
        <v>8319</v>
      </c>
      <c r="R568" t="s">
        <v>8320</v>
      </c>
      <c r="S568" s="8">
        <f t="shared" si="50"/>
        <v>42535.392743055556</v>
      </c>
      <c r="T568" s="8">
        <f t="shared" si="51"/>
        <v>42565.392743055556</v>
      </c>
      <c r="U568" s="9" t="str">
        <f t="shared" si="52"/>
        <v>Jun</v>
      </c>
      <c r="V568">
        <f t="shared" si="53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7" t="s">
        <v>8221</v>
      </c>
      <c r="G569" t="s">
        <v>8224</v>
      </c>
      <c r="H569" t="s">
        <v>8246</v>
      </c>
      <c r="I569" s="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s="11" t="e">
        <f t="shared" si="49"/>
        <v>#DIV/0!</v>
      </c>
      <c r="Q569" t="s">
        <v>8319</v>
      </c>
      <c r="R569" t="s">
        <v>8320</v>
      </c>
      <c r="S569" s="8">
        <f t="shared" si="50"/>
        <v>41975.550856481488</v>
      </c>
      <c r="T569" s="8">
        <f t="shared" si="51"/>
        <v>42005.550856481488</v>
      </c>
      <c r="U569" s="9" t="str">
        <f t="shared" si="52"/>
        <v>Dec</v>
      </c>
      <c r="V569">
        <f t="shared" si="53"/>
        <v>2014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7" t="s">
        <v>8221</v>
      </c>
      <c r="G570" t="s">
        <v>8228</v>
      </c>
      <c r="H570" t="s">
        <v>8250</v>
      </c>
      <c r="I570" s="9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1</v>
      </c>
      <c r="P570" s="11">
        <f t="shared" si="49"/>
        <v>49</v>
      </c>
      <c r="Q570" t="s">
        <v>8319</v>
      </c>
      <c r="R570" t="s">
        <v>8320</v>
      </c>
      <c r="S570" s="8">
        <f t="shared" si="50"/>
        <v>42348.629895833335</v>
      </c>
      <c r="T570" s="8">
        <f t="shared" si="51"/>
        <v>42385.166666666664</v>
      </c>
      <c r="U570" s="9" t="str">
        <f t="shared" si="52"/>
        <v>Dec</v>
      </c>
      <c r="V570">
        <f t="shared" si="53"/>
        <v>2015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7" t="s">
        <v>8221</v>
      </c>
      <c r="G571" t="s">
        <v>8229</v>
      </c>
      <c r="H571" t="s">
        <v>8251</v>
      </c>
      <c r="I571" s="9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0.8</v>
      </c>
      <c r="P571" s="11">
        <f t="shared" si="49"/>
        <v>20</v>
      </c>
      <c r="Q571" t="s">
        <v>8319</v>
      </c>
      <c r="R571" t="s">
        <v>8320</v>
      </c>
      <c r="S571" s="8">
        <f t="shared" si="50"/>
        <v>42340.555694444447</v>
      </c>
      <c r="T571" s="8">
        <f t="shared" si="51"/>
        <v>42370.555694444447</v>
      </c>
      <c r="U571" s="9" t="str">
        <f t="shared" si="52"/>
        <v>Dec</v>
      </c>
      <c r="V571">
        <f t="shared" si="53"/>
        <v>2015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7" t="s">
        <v>8221</v>
      </c>
      <c r="G572" t="s">
        <v>8224</v>
      </c>
      <c r="H572" t="s">
        <v>8246</v>
      </c>
      <c r="I572" s="9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0.16705882352941176</v>
      </c>
      <c r="P572" s="11">
        <f t="shared" si="49"/>
        <v>142</v>
      </c>
      <c r="Q572" t="s">
        <v>8319</v>
      </c>
      <c r="R572" t="s">
        <v>8320</v>
      </c>
      <c r="S572" s="8">
        <f t="shared" si="50"/>
        <v>42388.506585648145</v>
      </c>
      <c r="T572" s="8">
        <f t="shared" si="51"/>
        <v>42418.506585648145</v>
      </c>
      <c r="U572" s="9" t="str">
        <f t="shared" si="52"/>
        <v>Jan</v>
      </c>
      <c r="V572">
        <f t="shared" si="53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7" t="s">
        <v>8221</v>
      </c>
      <c r="G573" t="s">
        <v>8224</v>
      </c>
      <c r="H573" t="s">
        <v>8246</v>
      </c>
      <c r="I573" s="9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0.42399999999999999</v>
      </c>
      <c r="P573" s="11">
        <f t="shared" si="49"/>
        <v>53</v>
      </c>
      <c r="Q573" t="s">
        <v>8319</v>
      </c>
      <c r="R573" t="s">
        <v>8320</v>
      </c>
      <c r="S573" s="8">
        <f t="shared" si="50"/>
        <v>42192.524571759262</v>
      </c>
      <c r="T573" s="8">
        <f t="shared" si="51"/>
        <v>42211.874305555561</v>
      </c>
      <c r="U573" s="9" t="str">
        <f t="shared" si="52"/>
        <v>Jul</v>
      </c>
      <c r="V573">
        <f t="shared" si="53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7" t="s">
        <v>8221</v>
      </c>
      <c r="G574" t="s">
        <v>8224</v>
      </c>
      <c r="H574" t="s">
        <v>8246</v>
      </c>
      <c r="I574" s="9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s="11" t="e">
        <f t="shared" si="49"/>
        <v>#DIV/0!</v>
      </c>
      <c r="Q574" t="s">
        <v>8319</v>
      </c>
      <c r="R574" t="s">
        <v>8320</v>
      </c>
      <c r="S574" s="8">
        <f t="shared" si="50"/>
        <v>42282.424629629633</v>
      </c>
      <c r="T574" s="8">
        <f t="shared" si="51"/>
        <v>42312.466296296298</v>
      </c>
      <c r="U574" s="9" t="str">
        <f t="shared" si="52"/>
        <v>Oct</v>
      </c>
      <c r="V574">
        <f t="shared" si="53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7" t="s">
        <v>8221</v>
      </c>
      <c r="G575" t="s">
        <v>8224</v>
      </c>
      <c r="H575" t="s">
        <v>8246</v>
      </c>
      <c r="I575" s="9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0.38925389253892539</v>
      </c>
      <c r="P575" s="11">
        <f t="shared" si="49"/>
        <v>38.444444444444443</v>
      </c>
      <c r="Q575" t="s">
        <v>8319</v>
      </c>
      <c r="R575" t="s">
        <v>8320</v>
      </c>
      <c r="S575" s="8">
        <f t="shared" si="50"/>
        <v>41962.758460648147</v>
      </c>
      <c r="T575" s="8">
        <f t="shared" si="51"/>
        <v>42021.758333333339</v>
      </c>
      <c r="U575" s="9" t="str">
        <f t="shared" si="52"/>
        <v>Nov</v>
      </c>
      <c r="V575">
        <f t="shared" si="53"/>
        <v>2014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7" t="s">
        <v>8221</v>
      </c>
      <c r="G576" t="s">
        <v>8225</v>
      </c>
      <c r="H576" t="s">
        <v>8247</v>
      </c>
      <c r="I576" s="9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0.7155635062611807</v>
      </c>
      <c r="P576" s="11">
        <f t="shared" si="49"/>
        <v>20</v>
      </c>
      <c r="Q576" t="s">
        <v>8319</v>
      </c>
      <c r="R576" t="s">
        <v>8320</v>
      </c>
      <c r="S576" s="8">
        <f t="shared" si="50"/>
        <v>42632.151701388888</v>
      </c>
      <c r="T576" s="8">
        <f t="shared" si="51"/>
        <v>42662.151701388888</v>
      </c>
      <c r="U576" s="9" t="str">
        <f t="shared" si="52"/>
        <v>Sep</v>
      </c>
      <c r="V576">
        <f t="shared" si="53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7" t="s">
        <v>8221</v>
      </c>
      <c r="G577" t="s">
        <v>8236</v>
      </c>
      <c r="H577" t="s">
        <v>8249</v>
      </c>
      <c r="I577" s="9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0.43166666666666664</v>
      </c>
      <c r="P577" s="11">
        <f t="shared" si="49"/>
        <v>64.75</v>
      </c>
      <c r="Q577" t="s">
        <v>8319</v>
      </c>
      <c r="R577" t="s">
        <v>8320</v>
      </c>
      <c r="S577" s="8">
        <f t="shared" si="50"/>
        <v>42138.400960648149</v>
      </c>
      <c r="T577" s="8">
        <f t="shared" si="51"/>
        <v>42168.400960648149</v>
      </c>
      <c r="U577" s="9" t="str">
        <f t="shared" si="52"/>
        <v>May</v>
      </c>
      <c r="V577">
        <f t="shared" si="53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7" t="s">
        <v>8221</v>
      </c>
      <c r="G578" t="s">
        <v>8224</v>
      </c>
      <c r="H578" t="s">
        <v>8246</v>
      </c>
      <c r="I578" s="9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ref="O578:O641" si="54">E578/D578*100</f>
        <v>1.25E-3</v>
      </c>
      <c r="P578" s="11">
        <f t="shared" ref="P578:P641" si="55">E578/L578</f>
        <v>1</v>
      </c>
      <c r="Q578" t="s">
        <v>8319</v>
      </c>
      <c r="R578" t="s">
        <v>8320</v>
      </c>
      <c r="S578" s="8">
        <f t="shared" si="50"/>
        <v>42031.18</v>
      </c>
      <c r="T578" s="8">
        <f t="shared" si="51"/>
        <v>42091.138333333336</v>
      </c>
      <c r="U578" s="9" t="str">
        <f t="shared" si="52"/>
        <v>Jan</v>
      </c>
      <c r="V578">
        <f t="shared" si="53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7" t="s">
        <v>8221</v>
      </c>
      <c r="G579" t="s">
        <v>8224</v>
      </c>
      <c r="H579" t="s">
        <v>8246</v>
      </c>
      <c r="I579" s="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si="54"/>
        <v>0.2</v>
      </c>
      <c r="P579" s="11">
        <f t="shared" si="55"/>
        <v>10</v>
      </c>
      <c r="Q579" t="s">
        <v>8319</v>
      </c>
      <c r="R579" t="s">
        <v>8320</v>
      </c>
      <c r="S579" s="8">
        <f t="shared" ref="S579:S642" si="56">(J579/86400)+25569+(-7/24)</f>
        <v>42450.297476851854</v>
      </c>
      <c r="T579" s="8">
        <f t="shared" ref="T579:T642" si="57">(I579/86400)+25569+(-7/24)</f>
        <v>42510.297476851854</v>
      </c>
      <c r="U579" s="9" t="str">
        <f t="shared" ref="U579:U642" si="58">TEXT(S579,"mmm")</f>
        <v>Mar</v>
      </c>
      <c r="V579">
        <f t="shared" ref="V579:V642" si="59">YEAR(S579)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7" t="s">
        <v>8221</v>
      </c>
      <c r="G580" t="s">
        <v>8225</v>
      </c>
      <c r="H580" t="s">
        <v>8247</v>
      </c>
      <c r="I580" s="9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1.12E-2</v>
      </c>
      <c r="P580" s="11">
        <f t="shared" si="55"/>
        <v>2</v>
      </c>
      <c r="Q580" t="s">
        <v>8319</v>
      </c>
      <c r="R580" t="s">
        <v>8320</v>
      </c>
      <c r="S580" s="8">
        <f t="shared" si="56"/>
        <v>42230.286956018521</v>
      </c>
      <c r="T580" s="8">
        <f t="shared" si="57"/>
        <v>42254.286956018521</v>
      </c>
      <c r="U580" s="9" t="str">
        <f t="shared" si="58"/>
        <v>Aug</v>
      </c>
      <c r="V580">
        <f t="shared" si="59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7" t="s">
        <v>8221</v>
      </c>
      <c r="G581" t="s">
        <v>8224</v>
      </c>
      <c r="H581" t="s">
        <v>8246</v>
      </c>
      <c r="I581" s="9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1.4583333333333333</v>
      </c>
      <c r="P581" s="11">
        <f t="shared" si="55"/>
        <v>35</v>
      </c>
      <c r="Q581" t="s">
        <v>8319</v>
      </c>
      <c r="R581" t="s">
        <v>8320</v>
      </c>
      <c r="S581" s="8">
        <f t="shared" si="56"/>
        <v>41968.56045138889</v>
      </c>
      <c r="T581" s="8">
        <f t="shared" si="57"/>
        <v>41998.56045138889</v>
      </c>
      <c r="U581" s="9" t="str">
        <f t="shared" si="58"/>
        <v>Nov</v>
      </c>
      <c r="V581">
        <f t="shared" si="59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7" t="s">
        <v>8221</v>
      </c>
      <c r="G582" t="s">
        <v>8224</v>
      </c>
      <c r="H582" t="s">
        <v>8246</v>
      </c>
      <c r="I582" s="9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3.3333333333333333E-2</v>
      </c>
      <c r="P582" s="11">
        <f t="shared" si="55"/>
        <v>1</v>
      </c>
      <c r="Q582" t="s">
        <v>8319</v>
      </c>
      <c r="R582" t="s">
        <v>8320</v>
      </c>
      <c r="S582" s="8">
        <f t="shared" si="56"/>
        <v>42605.616516203707</v>
      </c>
      <c r="T582" s="8">
        <f t="shared" si="57"/>
        <v>42635.616516203707</v>
      </c>
      <c r="U582" s="9" t="str">
        <f t="shared" si="58"/>
        <v>Aug</v>
      </c>
      <c r="V582">
        <f t="shared" si="59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7" t="s">
        <v>8221</v>
      </c>
      <c r="G583" t="s">
        <v>8224</v>
      </c>
      <c r="H583" t="s">
        <v>8246</v>
      </c>
      <c r="I583" s="9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s="11" t="e">
        <f t="shared" si="55"/>
        <v>#DIV/0!</v>
      </c>
      <c r="Q583" t="s">
        <v>8319</v>
      </c>
      <c r="R583" t="s">
        <v>8320</v>
      </c>
      <c r="S583" s="8">
        <f t="shared" si="56"/>
        <v>42187.721111111117</v>
      </c>
      <c r="T583" s="8">
        <f t="shared" si="57"/>
        <v>42217.721111111117</v>
      </c>
      <c r="U583" s="9" t="str">
        <f t="shared" si="58"/>
        <v>Jul</v>
      </c>
      <c r="V583">
        <f t="shared" si="59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7" t="s">
        <v>8221</v>
      </c>
      <c r="G584" t="s">
        <v>8224</v>
      </c>
      <c r="H584" t="s">
        <v>8246</v>
      </c>
      <c r="I584" s="9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s="11" t="e">
        <f t="shared" si="55"/>
        <v>#DIV/0!</v>
      </c>
      <c r="Q584" t="s">
        <v>8319</v>
      </c>
      <c r="R584" t="s">
        <v>8320</v>
      </c>
      <c r="S584" s="8">
        <f t="shared" si="56"/>
        <v>42055.448136574072</v>
      </c>
      <c r="T584" s="8">
        <f t="shared" si="57"/>
        <v>42078.458333333336</v>
      </c>
      <c r="U584" s="9" t="str">
        <f t="shared" si="58"/>
        <v>Feb</v>
      </c>
      <c r="V584">
        <f t="shared" si="59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7" t="s">
        <v>8221</v>
      </c>
      <c r="G585" t="s">
        <v>8224</v>
      </c>
      <c r="H585" t="s">
        <v>8246</v>
      </c>
      <c r="I585" s="9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1.1111111111111112E-2</v>
      </c>
      <c r="P585" s="11">
        <f t="shared" si="55"/>
        <v>1</v>
      </c>
      <c r="Q585" t="s">
        <v>8319</v>
      </c>
      <c r="R585" t="s">
        <v>8320</v>
      </c>
      <c r="S585" s="8">
        <f t="shared" si="56"/>
        <v>42052.646840277775</v>
      </c>
      <c r="T585" s="8">
        <f t="shared" si="57"/>
        <v>42082.605173611119</v>
      </c>
      <c r="U585" s="9" t="str">
        <f t="shared" si="58"/>
        <v>Feb</v>
      </c>
      <c r="V585">
        <f t="shared" si="59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7" t="s">
        <v>8221</v>
      </c>
      <c r="G586" t="s">
        <v>8224</v>
      </c>
      <c r="H586" t="s">
        <v>8246</v>
      </c>
      <c r="I586" s="9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1</v>
      </c>
      <c r="P586" s="11">
        <f t="shared" si="55"/>
        <v>5</v>
      </c>
      <c r="Q586" t="s">
        <v>8319</v>
      </c>
      <c r="R586" t="s">
        <v>8320</v>
      </c>
      <c r="S586" s="8">
        <f t="shared" si="56"/>
        <v>42049.424953703703</v>
      </c>
      <c r="T586" s="8">
        <f t="shared" si="57"/>
        <v>42079.383287037039</v>
      </c>
      <c r="U586" s="9" t="str">
        <f t="shared" si="58"/>
        <v>Feb</v>
      </c>
      <c r="V586">
        <f t="shared" si="59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7" t="s">
        <v>8221</v>
      </c>
      <c r="G587" t="s">
        <v>8225</v>
      </c>
      <c r="H587" t="s">
        <v>8247</v>
      </c>
      <c r="I587" s="9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s="11" t="e">
        <f t="shared" si="55"/>
        <v>#DIV/0!</v>
      </c>
      <c r="Q587" t="s">
        <v>8319</v>
      </c>
      <c r="R587" t="s">
        <v>8320</v>
      </c>
      <c r="S587" s="8">
        <f t="shared" si="56"/>
        <v>42283.099270833336</v>
      </c>
      <c r="T587" s="8">
        <f t="shared" si="57"/>
        <v>42338.708333333336</v>
      </c>
      <c r="U587" s="9" t="str">
        <f t="shared" si="58"/>
        <v>Oct</v>
      </c>
      <c r="V587">
        <f t="shared" si="59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7" t="s">
        <v>8221</v>
      </c>
      <c r="G588" t="s">
        <v>8224</v>
      </c>
      <c r="H588" t="s">
        <v>8246</v>
      </c>
      <c r="I588" s="9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0.55999999999999994</v>
      </c>
      <c r="P588" s="11">
        <f t="shared" si="55"/>
        <v>14</v>
      </c>
      <c r="Q588" t="s">
        <v>8319</v>
      </c>
      <c r="R588" t="s">
        <v>8320</v>
      </c>
      <c r="S588" s="8">
        <f t="shared" si="56"/>
        <v>42020.562581018523</v>
      </c>
      <c r="T588" s="8">
        <f t="shared" si="57"/>
        <v>42050.562581018523</v>
      </c>
      <c r="U588" s="9" t="str">
        <f t="shared" si="58"/>
        <v>Jan</v>
      </c>
      <c r="V588">
        <f t="shared" si="59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7" t="s">
        <v>8221</v>
      </c>
      <c r="G589" t="s">
        <v>8229</v>
      </c>
      <c r="H589" t="s">
        <v>8251</v>
      </c>
      <c r="I589" s="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9.0833333333333339</v>
      </c>
      <c r="P589" s="11">
        <f t="shared" si="55"/>
        <v>389.28571428571428</v>
      </c>
      <c r="Q589" t="s">
        <v>8319</v>
      </c>
      <c r="R589" t="s">
        <v>8320</v>
      </c>
      <c r="S589" s="8">
        <f t="shared" si="56"/>
        <v>42080.465659722227</v>
      </c>
      <c r="T589" s="8">
        <f t="shared" si="57"/>
        <v>42110.465659722227</v>
      </c>
      <c r="U589" s="9" t="str">
        <f t="shared" si="58"/>
        <v>Mar</v>
      </c>
      <c r="V589">
        <f t="shared" si="59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7" t="s">
        <v>8221</v>
      </c>
      <c r="G590" t="s">
        <v>8237</v>
      </c>
      <c r="H590" t="s">
        <v>8249</v>
      </c>
      <c r="I590" s="9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3.3444444444444441</v>
      </c>
      <c r="P590" s="11">
        <f t="shared" si="55"/>
        <v>150.5</v>
      </c>
      <c r="Q590" t="s">
        <v>8319</v>
      </c>
      <c r="R590" t="s">
        <v>8320</v>
      </c>
      <c r="S590" s="8">
        <f t="shared" si="56"/>
        <v>42631.477847222224</v>
      </c>
      <c r="T590" s="8">
        <f t="shared" si="57"/>
        <v>42691.519513888888</v>
      </c>
      <c r="U590" s="9" t="str">
        <f t="shared" si="58"/>
        <v>Sep</v>
      </c>
      <c r="V590">
        <f t="shared" si="59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7" t="s">
        <v>8221</v>
      </c>
      <c r="G591" t="s">
        <v>8224</v>
      </c>
      <c r="H591" t="s">
        <v>8246</v>
      </c>
      <c r="I591" s="9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1.3333333333333334E-2</v>
      </c>
      <c r="P591" s="11">
        <f t="shared" si="55"/>
        <v>1</v>
      </c>
      <c r="Q591" t="s">
        <v>8319</v>
      </c>
      <c r="R591" t="s">
        <v>8320</v>
      </c>
      <c r="S591" s="8">
        <f t="shared" si="56"/>
        <v>42178.322905092595</v>
      </c>
      <c r="T591" s="8">
        <f t="shared" si="57"/>
        <v>42193.322905092595</v>
      </c>
      <c r="U591" s="9" t="str">
        <f t="shared" si="58"/>
        <v>Jun</v>
      </c>
      <c r="V591">
        <f t="shared" si="59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7" t="s">
        <v>8221</v>
      </c>
      <c r="G592" t="s">
        <v>8225</v>
      </c>
      <c r="H592" t="s">
        <v>8247</v>
      </c>
      <c r="I592" s="9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</v>
      </c>
      <c r="P592" s="11">
        <f t="shared" si="55"/>
        <v>24.777777777777779</v>
      </c>
      <c r="Q592" t="s">
        <v>8319</v>
      </c>
      <c r="R592" t="s">
        <v>8320</v>
      </c>
      <c r="S592" s="8">
        <f t="shared" si="56"/>
        <v>42377.263090277782</v>
      </c>
      <c r="T592" s="8">
        <f t="shared" si="57"/>
        <v>42408.250694444447</v>
      </c>
      <c r="U592" s="9" t="str">
        <f t="shared" si="58"/>
        <v>Jan</v>
      </c>
      <c r="V592">
        <f t="shared" si="59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7" t="s">
        <v>8221</v>
      </c>
      <c r="G593" t="s">
        <v>8224</v>
      </c>
      <c r="H593" t="s">
        <v>8246</v>
      </c>
      <c r="I593" s="9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6.0999999999999999E-2</v>
      </c>
      <c r="P593" s="11">
        <f t="shared" si="55"/>
        <v>30.5</v>
      </c>
      <c r="Q593" t="s">
        <v>8319</v>
      </c>
      <c r="R593" t="s">
        <v>8320</v>
      </c>
      <c r="S593" s="8">
        <f t="shared" si="56"/>
        <v>42177.251504629632</v>
      </c>
      <c r="T593" s="8">
        <f t="shared" si="57"/>
        <v>42207.251504629632</v>
      </c>
      <c r="U593" s="9" t="str">
        <f t="shared" si="58"/>
        <v>Jun</v>
      </c>
      <c r="V593">
        <f t="shared" si="59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7" t="s">
        <v>8221</v>
      </c>
      <c r="G594" t="s">
        <v>8224</v>
      </c>
      <c r="H594" t="s">
        <v>8246</v>
      </c>
      <c r="I594" s="9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3.3333333333333335</v>
      </c>
      <c r="P594" s="11">
        <f t="shared" si="55"/>
        <v>250</v>
      </c>
      <c r="Q594" t="s">
        <v>8319</v>
      </c>
      <c r="R594" t="s">
        <v>8320</v>
      </c>
      <c r="S594" s="8">
        <f t="shared" si="56"/>
        <v>41945.940509259264</v>
      </c>
      <c r="T594" s="8">
        <f t="shared" si="57"/>
        <v>41975.940509259257</v>
      </c>
      <c r="U594" s="9" t="str">
        <f t="shared" si="58"/>
        <v>Nov</v>
      </c>
      <c r="V594">
        <f t="shared" si="59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7" t="s">
        <v>8221</v>
      </c>
      <c r="G595" t="s">
        <v>8225</v>
      </c>
      <c r="H595" t="s">
        <v>8247</v>
      </c>
      <c r="I595" s="9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23</v>
      </c>
      <c r="P595" s="11">
        <f t="shared" si="55"/>
        <v>16.428571428571427</v>
      </c>
      <c r="Q595" t="s">
        <v>8319</v>
      </c>
      <c r="R595" t="s">
        <v>8320</v>
      </c>
      <c r="S595" s="8">
        <f t="shared" si="56"/>
        <v>42070.385937500003</v>
      </c>
      <c r="T595" s="8">
        <f t="shared" si="57"/>
        <v>42100.344270833339</v>
      </c>
      <c r="U595" s="9" t="str">
        <f t="shared" si="58"/>
        <v>Mar</v>
      </c>
      <c r="V595">
        <f t="shared" si="59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7" t="s">
        <v>8221</v>
      </c>
      <c r="G596" t="s">
        <v>8224</v>
      </c>
      <c r="H596" t="s">
        <v>8246</v>
      </c>
      <c r="I596" s="9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0.104</v>
      </c>
      <c r="P596" s="11">
        <f t="shared" si="55"/>
        <v>13</v>
      </c>
      <c r="Q596" t="s">
        <v>8319</v>
      </c>
      <c r="R596" t="s">
        <v>8320</v>
      </c>
      <c r="S596" s="8">
        <f t="shared" si="56"/>
        <v>42446.488495370373</v>
      </c>
      <c r="T596" s="8">
        <f t="shared" si="57"/>
        <v>42476.488495370373</v>
      </c>
      <c r="U596" s="9" t="str">
        <f t="shared" si="58"/>
        <v>Mar</v>
      </c>
      <c r="V596">
        <f t="shared" si="59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7" t="s">
        <v>8221</v>
      </c>
      <c r="G597" t="s">
        <v>8224</v>
      </c>
      <c r="H597" t="s">
        <v>8246</v>
      </c>
      <c r="I597" s="9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0.42599999999999999</v>
      </c>
      <c r="P597" s="11">
        <f t="shared" si="55"/>
        <v>53.25</v>
      </c>
      <c r="Q597" t="s">
        <v>8319</v>
      </c>
      <c r="R597" t="s">
        <v>8320</v>
      </c>
      <c r="S597" s="8">
        <f t="shared" si="56"/>
        <v>42082.778217592597</v>
      </c>
      <c r="T597" s="8">
        <f t="shared" si="57"/>
        <v>42127.778217592597</v>
      </c>
      <c r="U597" s="9" t="str">
        <f t="shared" si="58"/>
        <v>Mar</v>
      </c>
      <c r="V597">
        <f t="shared" si="59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7" t="s">
        <v>8221</v>
      </c>
      <c r="G598" t="s">
        <v>8224</v>
      </c>
      <c r="H598" t="s">
        <v>8246</v>
      </c>
      <c r="I598" s="9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0.03</v>
      </c>
      <c r="P598" s="11">
        <f t="shared" si="55"/>
        <v>3</v>
      </c>
      <c r="Q598" t="s">
        <v>8319</v>
      </c>
      <c r="R598" t="s">
        <v>8320</v>
      </c>
      <c r="S598" s="8">
        <f t="shared" si="56"/>
        <v>42646.605231481481</v>
      </c>
      <c r="T598" s="8">
        <f t="shared" si="57"/>
        <v>42676.605231481481</v>
      </c>
      <c r="U598" s="9" t="str">
        <f t="shared" si="58"/>
        <v>Oct</v>
      </c>
      <c r="V598">
        <f t="shared" si="59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7" t="s">
        <v>8221</v>
      </c>
      <c r="G599" t="s">
        <v>8224</v>
      </c>
      <c r="H599" t="s">
        <v>8246</v>
      </c>
      <c r="I599" s="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0.26666666666666666</v>
      </c>
      <c r="P599" s="11">
        <f t="shared" si="55"/>
        <v>10</v>
      </c>
      <c r="Q599" t="s">
        <v>8319</v>
      </c>
      <c r="R599" t="s">
        <v>8320</v>
      </c>
      <c r="S599" s="8">
        <f t="shared" si="56"/>
        <v>42545.413599537038</v>
      </c>
      <c r="T599" s="8">
        <f t="shared" si="57"/>
        <v>42582.375000000007</v>
      </c>
      <c r="U599" s="9" t="str">
        <f t="shared" si="58"/>
        <v>Jun</v>
      </c>
      <c r="V599">
        <f t="shared" si="59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7" t="s">
        <v>8221</v>
      </c>
      <c r="G600" t="s">
        <v>8224</v>
      </c>
      <c r="H600" t="s">
        <v>8246</v>
      </c>
      <c r="I600" s="9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34</v>
      </c>
      <c r="P600" s="11">
        <f t="shared" si="55"/>
        <v>121.42857142857143</v>
      </c>
      <c r="Q600" t="s">
        <v>8319</v>
      </c>
      <c r="R600" t="s">
        <v>8320</v>
      </c>
      <c r="S600" s="8">
        <f t="shared" si="56"/>
        <v>41947.710428240745</v>
      </c>
      <c r="T600" s="8">
        <f t="shared" si="57"/>
        <v>41977.710428240745</v>
      </c>
      <c r="U600" s="9" t="str">
        <f t="shared" si="58"/>
        <v>Nov</v>
      </c>
      <c r="V600">
        <f t="shared" si="59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7" t="s">
        <v>8221</v>
      </c>
      <c r="G601" t="s">
        <v>8224</v>
      </c>
      <c r="H601" t="s">
        <v>8246</v>
      </c>
      <c r="I601" s="9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6.2E-2</v>
      </c>
      <c r="P601" s="11">
        <f t="shared" si="55"/>
        <v>15.5</v>
      </c>
      <c r="Q601" t="s">
        <v>8319</v>
      </c>
      <c r="R601" t="s">
        <v>8320</v>
      </c>
      <c r="S601" s="8">
        <f t="shared" si="56"/>
        <v>42047.520856481489</v>
      </c>
      <c r="T601" s="8">
        <f t="shared" si="57"/>
        <v>42071.344444444447</v>
      </c>
      <c r="U601" s="9" t="str">
        <f t="shared" si="58"/>
        <v>Feb</v>
      </c>
      <c r="V601">
        <f t="shared" si="59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 s="9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2</v>
      </c>
      <c r="P602" s="11">
        <f t="shared" si="55"/>
        <v>100</v>
      </c>
      <c r="Q602" t="s">
        <v>8319</v>
      </c>
      <c r="R602" t="s">
        <v>8320</v>
      </c>
      <c r="S602" s="8">
        <f t="shared" si="56"/>
        <v>42073.506504629629</v>
      </c>
      <c r="T602" s="8">
        <f t="shared" si="57"/>
        <v>42133.506504629629</v>
      </c>
      <c r="U602" s="9" t="str">
        <f t="shared" si="58"/>
        <v>Mar</v>
      </c>
      <c r="V602">
        <f t="shared" si="59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 s="9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1.4000000000000001</v>
      </c>
      <c r="P603" s="11">
        <f t="shared" si="55"/>
        <v>23.333333333333332</v>
      </c>
      <c r="Q603" t="s">
        <v>8319</v>
      </c>
      <c r="R603" t="s">
        <v>8320</v>
      </c>
      <c r="S603" s="8">
        <f t="shared" si="56"/>
        <v>41969.566423611112</v>
      </c>
      <c r="T603" s="8">
        <f t="shared" si="57"/>
        <v>41999.566423611112</v>
      </c>
      <c r="U603" s="9" t="str">
        <f t="shared" si="58"/>
        <v>Nov</v>
      </c>
      <c r="V603">
        <f t="shared" si="59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 s="9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s="11" t="e">
        <f t="shared" si="55"/>
        <v>#DIV/0!</v>
      </c>
      <c r="Q604" t="s">
        <v>8319</v>
      </c>
      <c r="R604" t="s">
        <v>8320</v>
      </c>
      <c r="S604" s="8">
        <f t="shared" si="56"/>
        <v>42143.502488425926</v>
      </c>
      <c r="T604" s="8">
        <f t="shared" si="57"/>
        <v>42173.502488425926</v>
      </c>
      <c r="U604" s="9" t="str">
        <f t="shared" si="58"/>
        <v>May</v>
      </c>
      <c r="V604">
        <f t="shared" si="59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 s="9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</v>
      </c>
      <c r="P605" s="11">
        <f t="shared" si="55"/>
        <v>45.386153846153846</v>
      </c>
      <c r="Q605" t="s">
        <v>8319</v>
      </c>
      <c r="R605" t="s">
        <v>8320</v>
      </c>
      <c r="S605" s="8">
        <f t="shared" si="56"/>
        <v>41835.347488425927</v>
      </c>
      <c r="T605" s="8">
        <f t="shared" si="57"/>
        <v>41865.347488425927</v>
      </c>
      <c r="U605" s="9" t="str">
        <f t="shared" si="58"/>
        <v>Jul</v>
      </c>
      <c r="V605">
        <f t="shared" si="59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 s="9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s="11" t="e">
        <f t="shared" si="55"/>
        <v>#DIV/0!</v>
      </c>
      <c r="Q606" t="s">
        <v>8319</v>
      </c>
      <c r="R606" t="s">
        <v>8320</v>
      </c>
      <c r="S606" s="8">
        <f t="shared" si="56"/>
        <v>41848.743703703709</v>
      </c>
      <c r="T606" s="8">
        <f t="shared" si="57"/>
        <v>41878.743703703709</v>
      </c>
      <c r="U606" s="9" t="str">
        <f t="shared" si="58"/>
        <v>Jul</v>
      </c>
      <c r="V606">
        <f t="shared" si="59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 s="9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</v>
      </c>
      <c r="P607" s="11">
        <f t="shared" si="55"/>
        <v>16.375</v>
      </c>
      <c r="Q607" t="s">
        <v>8319</v>
      </c>
      <c r="R607" t="s">
        <v>8320</v>
      </c>
      <c r="S607" s="8">
        <f t="shared" si="56"/>
        <v>42194.066064814819</v>
      </c>
      <c r="T607" s="8">
        <f t="shared" si="57"/>
        <v>42239.066064814819</v>
      </c>
      <c r="U607" s="9" t="str">
        <f t="shared" si="58"/>
        <v>Jul</v>
      </c>
      <c r="V607">
        <f t="shared" si="59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 s="9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0.2</v>
      </c>
      <c r="P608" s="11">
        <f t="shared" si="55"/>
        <v>10</v>
      </c>
      <c r="Q608" t="s">
        <v>8319</v>
      </c>
      <c r="R608" t="s">
        <v>8320</v>
      </c>
      <c r="S608" s="8">
        <f t="shared" si="56"/>
        <v>42102.358900462968</v>
      </c>
      <c r="T608" s="8">
        <f t="shared" si="57"/>
        <v>42148.333333333336</v>
      </c>
      <c r="U608" s="9" t="str">
        <f t="shared" si="58"/>
        <v>Apr</v>
      </c>
      <c r="V608">
        <f t="shared" si="59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 s="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s="11" t="e">
        <f t="shared" si="55"/>
        <v>#DIV/0!</v>
      </c>
      <c r="Q609" t="s">
        <v>8319</v>
      </c>
      <c r="R609" t="s">
        <v>8320</v>
      </c>
      <c r="S609" s="8">
        <f t="shared" si="56"/>
        <v>42300.533981481487</v>
      </c>
      <c r="T609" s="8">
        <f t="shared" si="57"/>
        <v>42330.575648148151</v>
      </c>
      <c r="U609" s="9" t="str">
        <f t="shared" si="58"/>
        <v>Oct</v>
      </c>
      <c r="V609">
        <f t="shared" si="59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 s="9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0.97400000000000009</v>
      </c>
      <c r="P610" s="11">
        <f t="shared" si="55"/>
        <v>292.2</v>
      </c>
      <c r="Q610" t="s">
        <v>8319</v>
      </c>
      <c r="R610" t="s">
        <v>8320</v>
      </c>
      <c r="S610" s="8">
        <f t="shared" si="56"/>
        <v>42140.62939814815</v>
      </c>
      <c r="T610" s="8">
        <f t="shared" si="57"/>
        <v>42170.62939814815</v>
      </c>
      <c r="U610" s="9" t="str">
        <f t="shared" si="58"/>
        <v>May</v>
      </c>
      <c r="V610">
        <f t="shared" si="59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 s="9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0.64102564102564097</v>
      </c>
      <c r="P611" s="11">
        <f t="shared" si="55"/>
        <v>5</v>
      </c>
      <c r="Q611" t="s">
        <v>8319</v>
      </c>
      <c r="R611" t="s">
        <v>8320</v>
      </c>
      <c r="S611" s="8">
        <f t="shared" si="56"/>
        <v>42306.742407407415</v>
      </c>
      <c r="T611" s="8">
        <f t="shared" si="57"/>
        <v>42336.784074074072</v>
      </c>
      <c r="U611" s="9" t="str">
        <f t="shared" si="58"/>
        <v>Oct</v>
      </c>
      <c r="V611">
        <f t="shared" si="59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 s="9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s="11" t="e">
        <f t="shared" si="55"/>
        <v>#DIV/0!</v>
      </c>
      <c r="Q612" t="s">
        <v>8319</v>
      </c>
      <c r="R612" t="s">
        <v>8320</v>
      </c>
      <c r="S612" s="8">
        <f t="shared" si="56"/>
        <v>42086.539189814815</v>
      </c>
      <c r="T612" s="8">
        <f t="shared" si="57"/>
        <v>42116.539189814815</v>
      </c>
      <c r="U612" s="9" t="str">
        <f t="shared" si="58"/>
        <v>Mar</v>
      </c>
      <c r="V612">
        <f t="shared" si="59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 s="9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s="11" t="e">
        <f t="shared" si="55"/>
        <v>#DIV/0!</v>
      </c>
      <c r="Q613" t="s">
        <v>8319</v>
      </c>
      <c r="R613" t="s">
        <v>8320</v>
      </c>
      <c r="S613" s="8">
        <f t="shared" si="56"/>
        <v>42328.268946759265</v>
      </c>
      <c r="T613" s="8">
        <f t="shared" si="57"/>
        <v>42388.268946759265</v>
      </c>
      <c r="U613" s="9" t="str">
        <f t="shared" si="58"/>
        <v>Nov</v>
      </c>
      <c r="V613">
        <f t="shared" si="59"/>
        <v>2015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 s="9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s="11" t="e">
        <f t="shared" si="55"/>
        <v>#DIV/0!</v>
      </c>
      <c r="Q614" t="s">
        <v>8319</v>
      </c>
      <c r="R614" t="s">
        <v>8320</v>
      </c>
      <c r="S614" s="8">
        <f t="shared" si="56"/>
        <v>42584.740115740744</v>
      </c>
      <c r="T614" s="8">
        <f t="shared" si="57"/>
        <v>42614.740115740744</v>
      </c>
      <c r="U614" s="9" t="str">
        <f t="shared" si="58"/>
        <v>Aug</v>
      </c>
      <c r="V614">
        <f t="shared" si="59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 s="9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21.363333333333333</v>
      </c>
      <c r="P615" s="11">
        <f t="shared" si="55"/>
        <v>105.93388429752066</v>
      </c>
      <c r="Q615" t="s">
        <v>8319</v>
      </c>
      <c r="R615" t="s">
        <v>8320</v>
      </c>
      <c r="S615" s="8">
        <f t="shared" si="56"/>
        <v>42247.205092592594</v>
      </c>
      <c r="T615" s="8">
        <f t="shared" si="57"/>
        <v>42277.915972222225</v>
      </c>
      <c r="U615" s="9" t="str">
        <f t="shared" si="58"/>
        <v>Aug</v>
      </c>
      <c r="V615">
        <f t="shared" si="59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 s="9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s="11" t="e">
        <f t="shared" si="55"/>
        <v>#DIV/0!</v>
      </c>
      <c r="Q616" t="s">
        <v>8319</v>
      </c>
      <c r="R616" t="s">
        <v>8320</v>
      </c>
      <c r="S616" s="8">
        <f t="shared" si="56"/>
        <v>42514.770138888889</v>
      </c>
      <c r="T616" s="8">
        <f t="shared" si="57"/>
        <v>42544.770138888889</v>
      </c>
      <c r="U616" s="9" t="str">
        <f t="shared" si="58"/>
        <v>May</v>
      </c>
      <c r="V616">
        <f t="shared" si="59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 s="9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s="11" t="e">
        <f t="shared" si="55"/>
        <v>#DIV/0!</v>
      </c>
      <c r="Q617" t="s">
        <v>8319</v>
      </c>
      <c r="R617" t="s">
        <v>8320</v>
      </c>
      <c r="S617" s="8">
        <f t="shared" si="56"/>
        <v>42241.830543981479</v>
      </c>
      <c r="T617" s="8">
        <f t="shared" si="57"/>
        <v>42271.830543981479</v>
      </c>
      <c r="U617" s="9" t="str">
        <f t="shared" si="58"/>
        <v>Aug</v>
      </c>
      <c r="V617">
        <f t="shared" si="59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 s="9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s="11" t="e">
        <f t="shared" si="55"/>
        <v>#DIV/0!</v>
      </c>
      <c r="Q618" t="s">
        <v>8319</v>
      </c>
      <c r="R618" t="s">
        <v>8320</v>
      </c>
      <c r="S618" s="8">
        <f t="shared" si="56"/>
        <v>42761.08457175926</v>
      </c>
      <c r="T618" s="8">
        <f t="shared" si="57"/>
        <v>42791.08457175926</v>
      </c>
      <c r="U618" s="9" t="str">
        <f t="shared" si="58"/>
        <v>Jan</v>
      </c>
      <c r="V618">
        <f t="shared" si="59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 s="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3</v>
      </c>
      <c r="P619" s="11">
        <f t="shared" si="55"/>
        <v>20</v>
      </c>
      <c r="Q619" t="s">
        <v>8319</v>
      </c>
      <c r="R619" t="s">
        <v>8320</v>
      </c>
      <c r="S619" s="8">
        <f t="shared" si="56"/>
        <v>42087.051423611112</v>
      </c>
      <c r="T619" s="8">
        <f t="shared" si="57"/>
        <v>42132.051423611112</v>
      </c>
      <c r="U619" s="9" t="str">
        <f t="shared" si="58"/>
        <v>Mar</v>
      </c>
      <c r="V619">
        <f t="shared" si="59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 s="9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s="11" t="e">
        <f t="shared" si="55"/>
        <v>#DIV/0!</v>
      </c>
      <c r="Q620" t="s">
        <v>8319</v>
      </c>
      <c r="R620" t="s">
        <v>8320</v>
      </c>
      <c r="S620" s="8">
        <f t="shared" si="56"/>
        <v>42317.518553240741</v>
      </c>
      <c r="T620" s="8">
        <f t="shared" si="57"/>
        <v>42347.518553240741</v>
      </c>
      <c r="U620" s="9" t="str">
        <f t="shared" si="58"/>
        <v>Nov</v>
      </c>
      <c r="V620">
        <f t="shared" si="59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 s="9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3.9999999999999996E-5</v>
      </c>
      <c r="P621" s="11">
        <f t="shared" si="55"/>
        <v>1</v>
      </c>
      <c r="Q621" t="s">
        <v>8319</v>
      </c>
      <c r="R621" t="s">
        <v>8320</v>
      </c>
      <c r="S621" s="8">
        <f t="shared" si="56"/>
        <v>41908.358680555561</v>
      </c>
      <c r="T621" s="8">
        <f t="shared" si="57"/>
        <v>41968.400347222225</v>
      </c>
      <c r="U621" s="9" t="str">
        <f t="shared" si="58"/>
        <v>Sep</v>
      </c>
      <c r="V621">
        <f t="shared" si="59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 s="9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1</v>
      </c>
      <c r="P622" s="11">
        <f t="shared" si="55"/>
        <v>300</v>
      </c>
      <c r="Q622" t="s">
        <v>8319</v>
      </c>
      <c r="R622" t="s">
        <v>8320</v>
      </c>
      <c r="S622" s="8">
        <f t="shared" si="56"/>
        <v>41831.425208333334</v>
      </c>
      <c r="T622" s="8">
        <f t="shared" si="57"/>
        <v>41876.425208333334</v>
      </c>
      <c r="U622" s="9" t="str">
        <f t="shared" si="58"/>
        <v>Jul</v>
      </c>
      <c r="V622">
        <f t="shared" si="59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 s="9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</v>
      </c>
      <c r="P623" s="11">
        <f t="shared" si="55"/>
        <v>87</v>
      </c>
      <c r="Q623" t="s">
        <v>8319</v>
      </c>
      <c r="R623" t="s">
        <v>8320</v>
      </c>
      <c r="S623" s="8">
        <f t="shared" si="56"/>
        <v>42528.696030092593</v>
      </c>
      <c r="T623" s="8">
        <f t="shared" si="57"/>
        <v>42558.696030092593</v>
      </c>
      <c r="U623" s="9" t="str">
        <f t="shared" si="58"/>
        <v>Jun</v>
      </c>
      <c r="V623">
        <f t="shared" si="59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 s="9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5.6833333333333336</v>
      </c>
      <c r="P624" s="11">
        <f t="shared" si="55"/>
        <v>37.888888888888886</v>
      </c>
      <c r="Q624" t="s">
        <v>8319</v>
      </c>
      <c r="R624" t="s">
        <v>8320</v>
      </c>
      <c r="S624" s="8">
        <f t="shared" si="56"/>
        <v>42532.483078703706</v>
      </c>
      <c r="T624" s="8">
        <f t="shared" si="57"/>
        <v>42552.483078703706</v>
      </c>
      <c r="U624" s="9" t="str">
        <f t="shared" si="58"/>
        <v>Jun</v>
      </c>
      <c r="V624">
        <f t="shared" si="59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 s="9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s="11" t="e">
        <f t="shared" si="55"/>
        <v>#DIV/0!</v>
      </c>
      <c r="Q625" t="s">
        <v>8319</v>
      </c>
      <c r="R625" t="s">
        <v>8320</v>
      </c>
      <c r="S625" s="8">
        <f t="shared" si="56"/>
        <v>42121.717557870368</v>
      </c>
      <c r="T625" s="8">
        <f t="shared" si="57"/>
        <v>42151.717557870368</v>
      </c>
      <c r="U625" s="9" t="str">
        <f t="shared" si="58"/>
        <v>Apr</v>
      </c>
      <c r="V625">
        <f t="shared" si="59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 s="9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s="11" t="e">
        <f t="shared" si="55"/>
        <v>#DIV/0!</v>
      </c>
      <c r="Q626" t="s">
        <v>8319</v>
      </c>
      <c r="R626" t="s">
        <v>8320</v>
      </c>
      <c r="S626" s="8">
        <f t="shared" si="56"/>
        <v>42108.697233796302</v>
      </c>
      <c r="T626" s="8">
        <f t="shared" si="57"/>
        <v>42138.697233796302</v>
      </c>
      <c r="U626" s="9" t="str">
        <f t="shared" si="58"/>
        <v>Apr</v>
      </c>
      <c r="V626">
        <f t="shared" si="59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 s="9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s="11" t="e">
        <f t="shared" si="55"/>
        <v>#DIV/0!</v>
      </c>
      <c r="Q627" t="s">
        <v>8319</v>
      </c>
      <c r="R627" t="s">
        <v>8320</v>
      </c>
      <c r="S627" s="8">
        <f t="shared" si="56"/>
        <v>42790.603900462964</v>
      </c>
      <c r="T627" s="8">
        <f t="shared" si="57"/>
        <v>42820.5622337963</v>
      </c>
      <c r="U627" s="9" t="str">
        <f t="shared" si="58"/>
        <v>Feb</v>
      </c>
      <c r="V627">
        <f t="shared" si="59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 s="9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17.380000000000003</v>
      </c>
      <c r="P628" s="11">
        <f t="shared" si="55"/>
        <v>111.41025641025641</v>
      </c>
      <c r="Q628" t="s">
        <v>8319</v>
      </c>
      <c r="R628" t="s">
        <v>8320</v>
      </c>
      <c r="S628" s="8">
        <f t="shared" si="56"/>
        <v>42198.267812500002</v>
      </c>
      <c r="T628" s="8">
        <f t="shared" si="57"/>
        <v>42231.265277777777</v>
      </c>
      <c r="U628" s="9" t="str">
        <f t="shared" si="58"/>
        <v>Jul</v>
      </c>
      <c r="V628">
        <f t="shared" si="59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 s="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0.02</v>
      </c>
      <c r="P629" s="11">
        <f t="shared" si="55"/>
        <v>90</v>
      </c>
      <c r="Q629" t="s">
        <v>8319</v>
      </c>
      <c r="R629" t="s">
        <v>8320</v>
      </c>
      <c r="S629" s="8">
        <f t="shared" si="56"/>
        <v>42384.015173611115</v>
      </c>
      <c r="T629" s="8">
        <f t="shared" si="57"/>
        <v>42443.666666666664</v>
      </c>
      <c r="U629" s="9" t="str">
        <f t="shared" si="58"/>
        <v>Jan</v>
      </c>
      <c r="V629">
        <f t="shared" si="59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 s="9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s="11" t="e">
        <f t="shared" si="55"/>
        <v>#DIV/0!</v>
      </c>
      <c r="Q630" t="s">
        <v>8319</v>
      </c>
      <c r="R630" t="s">
        <v>8320</v>
      </c>
      <c r="S630" s="8">
        <f t="shared" si="56"/>
        <v>41803.401122685187</v>
      </c>
      <c r="T630" s="8">
        <f t="shared" si="57"/>
        <v>41833.401122685187</v>
      </c>
      <c r="U630" s="9" t="str">
        <f t="shared" si="58"/>
        <v>Jun</v>
      </c>
      <c r="V630">
        <f t="shared" si="59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 s="9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0.17500000000000002</v>
      </c>
      <c r="P631" s="11">
        <f t="shared" si="55"/>
        <v>116.66666666666667</v>
      </c>
      <c r="Q631" t="s">
        <v>8319</v>
      </c>
      <c r="R631" t="s">
        <v>8320</v>
      </c>
      <c r="S631" s="8">
        <f t="shared" si="56"/>
        <v>42474.34615740741</v>
      </c>
      <c r="T631" s="8">
        <f t="shared" si="57"/>
        <v>42504.34615740741</v>
      </c>
      <c r="U631" s="9" t="str">
        <f t="shared" si="58"/>
        <v>Apr</v>
      </c>
      <c r="V631">
        <f t="shared" si="59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 s="9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8.3340278356529712E-2</v>
      </c>
      <c r="P632" s="11">
        <f t="shared" si="55"/>
        <v>10</v>
      </c>
      <c r="Q632" t="s">
        <v>8319</v>
      </c>
      <c r="R632" t="s">
        <v>8320</v>
      </c>
      <c r="S632" s="8">
        <f t="shared" si="56"/>
        <v>42223.327789351853</v>
      </c>
      <c r="T632" s="8">
        <f t="shared" si="57"/>
        <v>42252.923611111117</v>
      </c>
      <c r="U632" s="9" t="str">
        <f t="shared" si="58"/>
        <v>Aug</v>
      </c>
      <c r="V632">
        <f t="shared" si="59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 s="9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</v>
      </c>
      <c r="P633" s="11">
        <f t="shared" si="55"/>
        <v>76.666666666666671</v>
      </c>
      <c r="Q633" t="s">
        <v>8319</v>
      </c>
      <c r="R633" t="s">
        <v>8320</v>
      </c>
      <c r="S633" s="8">
        <f t="shared" si="56"/>
        <v>42489.480659722227</v>
      </c>
      <c r="T633" s="8">
        <f t="shared" si="57"/>
        <v>42518.480659722227</v>
      </c>
      <c r="U633" s="9" t="str">
        <f t="shared" si="58"/>
        <v>Apr</v>
      </c>
      <c r="V633">
        <f t="shared" si="59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 s="9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s="11" t="e">
        <f t="shared" si="55"/>
        <v>#DIV/0!</v>
      </c>
      <c r="Q634" t="s">
        <v>8319</v>
      </c>
      <c r="R634" t="s">
        <v>8320</v>
      </c>
      <c r="S634" s="8">
        <f t="shared" si="56"/>
        <v>42303.367650462962</v>
      </c>
      <c r="T634" s="8">
        <f t="shared" si="57"/>
        <v>42333.409317129634</v>
      </c>
      <c r="U634" s="9" t="str">
        <f t="shared" si="58"/>
        <v>Oct</v>
      </c>
      <c r="V634">
        <f t="shared" si="59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 s="9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12.45</v>
      </c>
      <c r="P635" s="11">
        <f t="shared" si="55"/>
        <v>49.8</v>
      </c>
      <c r="Q635" t="s">
        <v>8319</v>
      </c>
      <c r="R635" t="s">
        <v>8320</v>
      </c>
      <c r="S635" s="8">
        <f t="shared" si="56"/>
        <v>42507.007662037038</v>
      </c>
      <c r="T635" s="8">
        <f t="shared" si="57"/>
        <v>42538.666666666664</v>
      </c>
      <c r="U635" s="9" t="str">
        <f t="shared" si="58"/>
        <v>May</v>
      </c>
      <c r="V635">
        <f t="shared" si="59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 s="9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0.02</v>
      </c>
      <c r="P636" s="11">
        <f t="shared" si="55"/>
        <v>1</v>
      </c>
      <c r="Q636" t="s">
        <v>8319</v>
      </c>
      <c r="R636" t="s">
        <v>8320</v>
      </c>
      <c r="S636" s="8">
        <f t="shared" si="56"/>
        <v>42031.636909722227</v>
      </c>
      <c r="T636" s="8">
        <f t="shared" si="57"/>
        <v>42061.636909722227</v>
      </c>
      <c r="U636" s="9" t="str">
        <f t="shared" si="58"/>
        <v>Jan</v>
      </c>
      <c r="V636">
        <f t="shared" si="59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 s="9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8.0000000000000002E-3</v>
      </c>
      <c r="P637" s="11">
        <f t="shared" si="55"/>
        <v>2</v>
      </c>
      <c r="Q637" t="s">
        <v>8319</v>
      </c>
      <c r="R637" t="s">
        <v>8320</v>
      </c>
      <c r="S637" s="8">
        <f t="shared" si="56"/>
        <v>42075.800486111119</v>
      </c>
      <c r="T637" s="8">
        <f t="shared" si="57"/>
        <v>42105.800486111119</v>
      </c>
      <c r="U637" s="9" t="str">
        <f t="shared" si="58"/>
        <v>Mar</v>
      </c>
      <c r="V637">
        <f t="shared" si="59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 s="9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0.2</v>
      </c>
      <c r="P638" s="11">
        <f t="shared" si="55"/>
        <v>4</v>
      </c>
      <c r="Q638" t="s">
        <v>8319</v>
      </c>
      <c r="R638" t="s">
        <v>8320</v>
      </c>
      <c r="S638" s="8">
        <f t="shared" si="56"/>
        <v>42131.163773148153</v>
      </c>
      <c r="T638" s="8">
        <f t="shared" si="57"/>
        <v>42161.157638888886</v>
      </c>
      <c r="U638" s="9" t="str">
        <f t="shared" si="58"/>
        <v>May</v>
      </c>
      <c r="V638">
        <f t="shared" si="59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 s="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s="11" t="e">
        <f t="shared" si="55"/>
        <v>#DIV/0!</v>
      </c>
      <c r="Q639" t="s">
        <v>8319</v>
      </c>
      <c r="R639" t="s">
        <v>8320</v>
      </c>
      <c r="S639" s="8">
        <f t="shared" si="56"/>
        <v>42762.670347222222</v>
      </c>
      <c r="T639" s="8">
        <f t="shared" si="57"/>
        <v>42791.669444444451</v>
      </c>
      <c r="U639" s="9" t="str">
        <f t="shared" si="58"/>
        <v>Jan</v>
      </c>
      <c r="V639">
        <f t="shared" si="59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 s="9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9.0000000000000011E-3</v>
      </c>
      <c r="P640" s="11">
        <f t="shared" si="55"/>
        <v>3</v>
      </c>
      <c r="Q640" t="s">
        <v>8319</v>
      </c>
      <c r="R640" t="s">
        <v>8320</v>
      </c>
      <c r="S640" s="8">
        <f t="shared" si="56"/>
        <v>42759.30164351852</v>
      </c>
      <c r="T640" s="8">
        <f t="shared" si="57"/>
        <v>42819.259976851856</v>
      </c>
      <c r="U640" s="9" t="str">
        <f t="shared" si="58"/>
        <v>Jan</v>
      </c>
      <c r="V640">
        <f t="shared" si="59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 s="9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9.9999999999999991E-5</v>
      </c>
      <c r="P641" s="11">
        <f t="shared" si="55"/>
        <v>1</v>
      </c>
      <c r="Q641" t="s">
        <v>8319</v>
      </c>
      <c r="R641" t="s">
        <v>8320</v>
      </c>
      <c r="S641" s="8">
        <f t="shared" si="56"/>
        <v>41865.291608796302</v>
      </c>
      <c r="T641" s="8">
        <f t="shared" si="57"/>
        <v>41925.291608796302</v>
      </c>
      <c r="U641" s="9" t="str">
        <f t="shared" si="58"/>
        <v>Aug</v>
      </c>
      <c r="V641">
        <f t="shared" si="59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ref="O642:O705" si="60">E642/D642*100</f>
        <v>144.28571428571428</v>
      </c>
      <c r="P642" s="11">
        <f t="shared" ref="P642:P705" si="61">E642/L642</f>
        <v>50.5</v>
      </c>
      <c r="Q642" t="s">
        <v>8319</v>
      </c>
      <c r="R642" t="s">
        <v>8321</v>
      </c>
      <c r="S642" s="8">
        <f t="shared" si="56"/>
        <v>42683.128645833334</v>
      </c>
      <c r="T642" s="8">
        <f t="shared" si="57"/>
        <v>42698.666666666664</v>
      </c>
      <c r="U642" s="9" t="str">
        <f t="shared" si="58"/>
        <v>Nov</v>
      </c>
      <c r="V642">
        <f t="shared" si="59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si="60"/>
        <v>119.16249999999999</v>
      </c>
      <c r="P643" s="11">
        <f t="shared" si="61"/>
        <v>151.31746031746033</v>
      </c>
      <c r="Q643" t="s">
        <v>8319</v>
      </c>
      <c r="R643" t="s">
        <v>8321</v>
      </c>
      <c r="S643" s="8">
        <f t="shared" ref="S643:S706" si="62">(J643/86400)+25569+(-7/24)</f>
        <v>42199.278333333335</v>
      </c>
      <c r="T643" s="8">
        <f t="shared" ref="T643:T706" si="63">(I643/86400)+25569+(-7/24)</f>
        <v>42229.278333333335</v>
      </c>
      <c r="U643" s="9" t="str">
        <f t="shared" ref="U643:U706" si="64">TEXT(S643,"mmm")</f>
        <v>Jul</v>
      </c>
      <c r="V643">
        <f t="shared" ref="V643:V706" si="65">YEAR(S643)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1460.4850000000001</v>
      </c>
      <c r="P644" s="11">
        <f t="shared" si="61"/>
        <v>134.3592456301748</v>
      </c>
      <c r="Q644" t="s">
        <v>8319</v>
      </c>
      <c r="R644" t="s">
        <v>8321</v>
      </c>
      <c r="S644" s="8">
        <f t="shared" si="62"/>
        <v>42199.359652777777</v>
      </c>
      <c r="T644" s="8">
        <f t="shared" si="63"/>
        <v>42235.359652777777</v>
      </c>
      <c r="U644" s="9" t="str">
        <f t="shared" si="64"/>
        <v>Jul</v>
      </c>
      <c r="V644">
        <f t="shared" si="65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105.80799999999999</v>
      </c>
      <c r="P645" s="11">
        <f t="shared" si="61"/>
        <v>174.02631578947367</v>
      </c>
      <c r="Q645" t="s">
        <v>8319</v>
      </c>
      <c r="R645" t="s">
        <v>8321</v>
      </c>
      <c r="S645" s="8">
        <f t="shared" si="62"/>
        <v>42100.350405092591</v>
      </c>
      <c r="T645" s="8">
        <f t="shared" si="63"/>
        <v>42155.350405092591</v>
      </c>
      <c r="U645" s="9" t="str">
        <f t="shared" si="64"/>
        <v>Apr</v>
      </c>
      <c r="V645">
        <f t="shared" si="65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300.11791999999997</v>
      </c>
      <c r="P646" s="11">
        <f t="shared" si="61"/>
        <v>73.486268364348675</v>
      </c>
      <c r="Q646" t="s">
        <v>8319</v>
      </c>
      <c r="R646" t="s">
        <v>8321</v>
      </c>
      <c r="S646" s="8">
        <f t="shared" si="62"/>
        <v>41898.374293981484</v>
      </c>
      <c r="T646" s="8">
        <f t="shared" si="63"/>
        <v>41940.75</v>
      </c>
      <c r="U646" s="9" t="str">
        <f t="shared" si="64"/>
        <v>Sep</v>
      </c>
      <c r="V646">
        <f t="shared" si="65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278.7</v>
      </c>
      <c r="P647" s="11">
        <f t="shared" si="61"/>
        <v>23.518987341772153</v>
      </c>
      <c r="Q647" t="s">
        <v>8319</v>
      </c>
      <c r="R647" t="s">
        <v>8321</v>
      </c>
      <c r="S647" s="8">
        <f t="shared" si="62"/>
        <v>42563.734652777777</v>
      </c>
      <c r="T647" s="8">
        <f t="shared" si="63"/>
        <v>42593.734652777777</v>
      </c>
      <c r="U647" s="9" t="str">
        <f t="shared" si="64"/>
        <v>Jul</v>
      </c>
      <c r="V647">
        <f t="shared" si="65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131.87625</v>
      </c>
      <c r="P648" s="11">
        <f t="shared" si="61"/>
        <v>39.074444444444445</v>
      </c>
      <c r="Q648" t="s">
        <v>8319</v>
      </c>
      <c r="R648" t="s">
        <v>8321</v>
      </c>
      <c r="S648" s="8">
        <f t="shared" si="62"/>
        <v>41832.560960648152</v>
      </c>
      <c r="T648" s="8">
        <f t="shared" si="63"/>
        <v>41862.560960648152</v>
      </c>
      <c r="U648" s="9" t="str">
        <f t="shared" si="64"/>
        <v>Jul</v>
      </c>
      <c r="V648">
        <f t="shared" si="65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107.05</v>
      </c>
      <c r="P649" s="11">
        <f t="shared" si="61"/>
        <v>125.94117647058823</v>
      </c>
      <c r="Q649" t="s">
        <v>8319</v>
      </c>
      <c r="R649" t="s">
        <v>8321</v>
      </c>
      <c r="S649" s="8">
        <f t="shared" si="62"/>
        <v>42416.476261574076</v>
      </c>
      <c r="T649" s="8">
        <f t="shared" si="63"/>
        <v>42446.434594907412</v>
      </c>
      <c r="U649" s="9" t="str">
        <f t="shared" si="64"/>
        <v>Feb</v>
      </c>
      <c r="V649">
        <f t="shared" si="65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126.82285714285715</v>
      </c>
      <c r="P650" s="11">
        <f t="shared" si="61"/>
        <v>1644</v>
      </c>
      <c r="Q650" t="s">
        <v>8319</v>
      </c>
      <c r="R650" t="s">
        <v>8321</v>
      </c>
      <c r="S650" s="8">
        <f t="shared" si="62"/>
        <v>41891.401712962965</v>
      </c>
      <c r="T650" s="8">
        <f t="shared" si="63"/>
        <v>41926.401712962965</v>
      </c>
      <c r="U650" s="9" t="str">
        <f t="shared" si="64"/>
        <v>Sep</v>
      </c>
      <c r="V650">
        <f t="shared" si="65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139.96</v>
      </c>
      <c r="P651" s="11">
        <f t="shared" si="61"/>
        <v>42.670731707317074</v>
      </c>
      <c r="Q651" t="s">
        <v>8319</v>
      </c>
      <c r="R651" t="s">
        <v>8321</v>
      </c>
      <c r="S651" s="8">
        <f t="shared" si="62"/>
        <v>41877.620520833334</v>
      </c>
      <c r="T651" s="8">
        <f t="shared" si="63"/>
        <v>41898.620520833334</v>
      </c>
      <c r="U651" s="9" t="str">
        <f t="shared" si="64"/>
        <v>Aug</v>
      </c>
      <c r="V651">
        <f t="shared" si="65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112.4</v>
      </c>
      <c r="P652" s="11">
        <f t="shared" si="61"/>
        <v>35.125</v>
      </c>
      <c r="Q652" t="s">
        <v>8319</v>
      </c>
      <c r="R652" t="s">
        <v>8321</v>
      </c>
      <c r="S652" s="8">
        <f t="shared" si="62"/>
        <v>41931.745185185187</v>
      </c>
      <c r="T652" s="8">
        <f t="shared" si="63"/>
        <v>41991.786851851859</v>
      </c>
      <c r="U652" s="9" t="str">
        <f t="shared" si="64"/>
        <v>Oct</v>
      </c>
      <c r="V652">
        <f t="shared" si="65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100.52799999999999</v>
      </c>
      <c r="P653" s="11">
        <f t="shared" si="61"/>
        <v>239.35238095238094</v>
      </c>
      <c r="Q653" t="s">
        <v>8319</v>
      </c>
      <c r="R653" t="s">
        <v>8321</v>
      </c>
      <c r="S653" s="8">
        <f t="shared" si="62"/>
        <v>41955.725821759261</v>
      </c>
      <c r="T653" s="8">
        <f t="shared" si="63"/>
        <v>41985.725821759261</v>
      </c>
      <c r="U653" s="9" t="str">
        <f t="shared" si="64"/>
        <v>Nov</v>
      </c>
      <c r="V653">
        <f t="shared" si="65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100.46666666666665</v>
      </c>
      <c r="P654" s="11">
        <f t="shared" si="61"/>
        <v>107.64285714285714</v>
      </c>
      <c r="Q654" t="s">
        <v>8319</v>
      </c>
      <c r="R654" t="s">
        <v>8321</v>
      </c>
      <c r="S654" s="8">
        <f t="shared" si="62"/>
        <v>42675.398726851854</v>
      </c>
      <c r="T654" s="8">
        <f t="shared" si="63"/>
        <v>42705.440393518518</v>
      </c>
      <c r="U654" s="9" t="str">
        <f t="shared" si="64"/>
        <v>Nov</v>
      </c>
      <c r="V654">
        <f t="shared" si="65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141.446</v>
      </c>
      <c r="P655" s="11">
        <f t="shared" si="61"/>
        <v>95.830623306233065</v>
      </c>
      <c r="Q655" t="s">
        <v>8319</v>
      </c>
      <c r="R655" t="s">
        <v>8321</v>
      </c>
      <c r="S655" s="8">
        <f t="shared" si="62"/>
        <v>42199.326851851853</v>
      </c>
      <c r="T655" s="8">
        <f t="shared" si="63"/>
        <v>42236.326851851853</v>
      </c>
      <c r="U655" s="9" t="str">
        <f t="shared" si="64"/>
        <v>Jul</v>
      </c>
      <c r="V655">
        <f t="shared" si="65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267.29166666666669</v>
      </c>
      <c r="P656" s="11">
        <f t="shared" si="61"/>
        <v>31.663376110562684</v>
      </c>
      <c r="Q656" t="s">
        <v>8319</v>
      </c>
      <c r="R656" t="s">
        <v>8321</v>
      </c>
      <c r="S656" s="8">
        <f t="shared" si="62"/>
        <v>42163.665659722225</v>
      </c>
      <c r="T656" s="8">
        <f t="shared" si="63"/>
        <v>42193.665659722225</v>
      </c>
      <c r="U656" s="9" t="str">
        <f t="shared" si="64"/>
        <v>Jun</v>
      </c>
      <c r="V656">
        <f t="shared" si="65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146.88749999999999</v>
      </c>
      <c r="P657" s="11">
        <f t="shared" si="61"/>
        <v>42.886861313868614</v>
      </c>
      <c r="Q657" t="s">
        <v>8319</v>
      </c>
      <c r="R657" t="s">
        <v>8321</v>
      </c>
      <c r="S657" s="8">
        <f t="shared" si="62"/>
        <v>42045.665648148155</v>
      </c>
      <c r="T657" s="8">
        <f t="shared" si="63"/>
        <v>42075.623981481483</v>
      </c>
      <c r="U657" s="9" t="str">
        <f t="shared" si="64"/>
        <v>Feb</v>
      </c>
      <c r="V657">
        <f t="shared" si="65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213.56</v>
      </c>
      <c r="P658" s="11">
        <f t="shared" si="61"/>
        <v>122.73563218390805</v>
      </c>
      <c r="Q658" t="s">
        <v>8319</v>
      </c>
      <c r="R658" t="s">
        <v>8321</v>
      </c>
      <c r="S658" s="8">
        <f t="shared" si="62"/>
        <v>42417.51295138889</v>
      </c>
      <c r="T658" s="8">
        <f t="shared" si="63"/>
        <v>42477.471284722225</v>
      </c>
      <c r="U658" s="9" t="str">
        <f t="shared" si="64"/>
        <v>Feb</v>
      </c>
      <c r="V658">
        <f t="shared" si="65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125.69999999999999</v>
      </c>
      <c r="P659" s="11">
        <f t="shared" si="61"/>
        <v>190.45454545454547</v>
      </c>
      <c r="Q659" t="s">
        <v>8319</v>
      </c>
      <c r="R659" t="s">
        <v>8321</v>
      </c>
      <c r="S659" s="8">
        <f t="shared" si="62"/>
        <v>42331.554074074076</v>
      </c>
      <c r="T659" s="8">
        <f t="shared" si="63"/>
        <v>42361.554074074076</v>
      </c>
      <c r="U659" s="9" t="str">
        <f t="shared" si="64"/>
        <v>Nov</v>
      </c>
      <c r="V659">
        <f t="shared" si="65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104.46206037108834</v>
      </c>
      <c r="P660" s="11">
        <f t="shared" si="61"/>
        <v>109.33695652173913</v>
      </c>
      <c r="Q660" t="s">
        <v>8319</v>
      </c>
      <c r="R660" t="s">
        <v>8321</v>
      </c>
      <c r="S660" s="8">
        <f t="shared" si="62"/>
        <v>42178.869085648148</v>
      </c>
      <c r="T660" s="8">
        <f t="shared" si="63"/>
        <v>42211.458333333336</v>
      </c>
      <c r="U660" s="9" t="str">
        <f t="shared" si="64"/>
        <v>Jun</v>
      </c>
      <c r="V660">
        <f t="shared" si="65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100.56666666666668</v>
      </c>
      <c r="P661" s="11">
        <f t="shared" si="61"/>
        <v>143.66666666666666</v>
      </c>
      <c r="Q661" t="s">
        <v>8319</v>
      </c>
      <c r="R661" t="s">
        <v>8321</v>
      </c>
      <c r="S661" s="8">
        <f t="shared" si="62"/>
        <v>42209.302025462966</v>
      </c>
      <c r="T661" s="8">
        <f t="shared" si="63"/>
        <v>42239.302025462966</v>
      </c>
      <c r="U661" s="9" t="str">
        <f t="shared" si="64"/>
        <v>Jul</v>
      </c>
      <c r="V661">
        <f t="shared" si="65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7" t="s">
        <v>8221</v>
      </c>
      <c r="G662" t="s">
        <v>8224</v>
      </c>
      <c r="H662" t="s">
        <v>8246</v>
      </c>
      <c r="I662" s="9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3.0579999999999998</v>
      </c>
      <c r="P662" s="11">
        <f t="shared" si="61"/>
        <v>84.944444444444443</v>
      </c>
      <c r="Q662" t="s">
        <v>8319</v>
      </c>
      <c r="R662" t="s">
        <v>8321</v>
      </c>
      <c r="S662" s="8">
        <f t="shared" si="62"/>
        <v>41922.449988425928</v>
      </c>
      <c r="T662" s="8">
        <f t="shared" si="63"/>
        <v>41952.491655092592</v>
      </c>
      <c r="U662" s="9" t="str">
        <f t="shared" si="64"/>
        <v>Oct</v>
      </c>
      <c r="V662">
        <f t="shared" si="65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7" t="s">
        <v>8221</v>
      </c>
      <c r="G663" t="s">
        <v>8224</v>
      </c>
      <c r="H663" t="s">
        <v>8246</v>
      </c>
      <c r="I663" s="9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0.95</v>
      </c>
      <c r="P663" s="11">
        <f t="shared" si="61"/>
        <v>10.555555555555555</v>
      </c>
      <c r="Q663" t="s">
        <v>8319</v>
      </c>
      <c r="R663" t="s">
        <v>8321</v>
      </c>
      <c r="S663" s="8">
        <f t="shared" si="62"/>
        <v>42636.353692129633</v>
      </c>
      <c r="T663" s="8">
        <f t="shared" si="63"/>
        <v>42666.353692129633</v>
      </c>
      <c r="U663" s="9" t="str">
        <f t="shared" si="64"/>
        <v>Sep</v>
      </c>
      <c r="V663">
        <f t="shared" si="65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7" t="s">
        <v>8221</v>
      </c>
      <c r="G664" t="s">
        <v>8224</v>
      </c>
      <c r="H664" t="s">
        <v>8246</v>
      </c>
      <c r="I664" s="9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0.4</v>
      </c>
      <c r="P664" s="11">
        <f t="shared" si="61"/>
        <v>39</v>
      </c>
      <c r="Q664" t="s">
        <v>8319</v>
      </c>
      <c r="R664" t="s">
        <v>8321</v>
      </c>
      <c r="S664" s="8">
        <f t="shared" si="62"/>
        <v>41990.146377314821</v>
      </c>
      <c r="T664" s="8">
        <f t="shared" si="63"/>
        <v>42020.146377314821</v>
      </c>
      <c r="U664" s="9" t="str">
        <f t="shared" si="64"/>
        <v>Dec</v>
      </c>
      <c r="V664">
        <f t="shared" si="65"/>
        <v>2014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7" t="s">
        <v>8221</v>
      </c>
      <c r="G665" t="s">
        <v>8232</v>
      </c>
      <c r="H665" t="s">
        <v>8253</v>
      </c>
      <c r="I665" s="9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0.35000000000000003</v>
      </c>
      <c r="P665" s="11">
        <f t="shared" si="61"/>
        <v>100</v>
      </c>
      <c r="Q665" t="s">
        <v>8319</v>
      </c>
      <c r="R665" t="s">
        <v>8321</v>
      </c>
      <c r="S665" s="8">
        <f t="shared" si="62"/>
        <v>42173.551574074074</v>
      </c>
      <c r="T665" s="8">
        <f t="shared" si="63"/>
        <v>42203.551574074074</v>
      </c>
      <c r="U665" s="9" t="str">
        <f t="shared" si="64"/>
        <v>Jun</v>
      </c>
      <c r="V665">
        <f t="shared" si="65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7" t="s">
        <v>8221</v>
      </c>
      <c r="G666" t="s">
        <v>8224</v>
      </c>
      <c r="H666" t="s">
        <v>8246</v>
      </c>
      <c r="I666" s="9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7.5333333333333332</v>
      </c>
      <c r="P666" s="11">
        <f t="shared" si="61"/>
        <v>31.172413793103448</v>
      </c>
      <c r="Q666" t="s">
        <v>8319</v>
      </c>
      <c r="R666" t="s">
        <v>8321</v>
      </c>
      <c r="S666" s="8">
        <f t="shared" si="62"/>
        <v>42077.374710648153</v>
      </c>
      <c r="T666" s="8">
        <f t="shared" si="63"/>
        <v>42107.374710648153</v>
      </c>
      <c r="U666" s="9" t="str">
        <f t="shared" si="64"/>
        <v>Mar</v>
      </c>
      <c r="V666">
        <f t="shared" si="65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7" t="s">
        <v>8221</v>
      </c>
      <c r="G667" t="s">
        <v>8224</v>
      </c>
      <c r="H667" t="s">
        <v>8246</v>
      </c>
      <c r="I667" s="9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18.64</v>
      </c>
      <c r="P667" s="11">
        <f t="shared" si="61"/>
        <v>155.33333333333334</v>
      </c>
      <c r="Q667" t="s">
        <v>8319</v>
      </c>
      <c r="R667" t="s">
        <v>8321</v>
      </c>
      <c r="S667" s="8">
        <f t="shared" si="62"/>
        <v>42688.419687499998</v>
      </c>
      <c r="T667" s="8">
        <f t="shared" si="63"/>
        <v>42748.419687499998</v>
      </c>
      <c r="U667" s="9" t="str">
        <f t="shared" si="64"/>
        <v>Nov</v>
      </c>
      <c r="V667">
        <f t="shared" si="65"/>
        <v>2016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7" t="s">
        <v>8221</v>
      </c>
      <c r="G668" t="s">
        <v>8224</v>
      </c>
      <c r="H668" t="s">
        <v>8246</v>
      </c>
      <c r="I668" s="9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4.0000000000000001E-3</v>
      </c>
      <c r="P668" s="11">
        <f t="shared" si="61"/>
        <v>2</v>
      </c>
      <c r="Q668" t="s">
        <v>8319</v>
      </c>
      <c r="R668" t="s">
        <v>8321</v>
      </c>
      <c r="S668" s="8">
        <f t="shared" si="62"/>
        <v>41838.540486111109</v>
      </c>
      <c r="T668" s="8">
        <f t="shared" si="63"/>
        <v>41868.540486111109</v>
      </c>
      <c r="U668" s="9" t="str">
        <f t="shared" si="64"/>
        <v>Jul</v>
      </c>
      <c r="V668">
        <f t="shared" si="65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7" t="s">
        <v>8221</v>
      </c>
      <c r="G669" t="s">
        <v>8237</v>
      </c>
      <c r="H669" t="s">
        <v>8249</v>
      </c>
      <c r="I669" s="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10.02</v>
      </c>
      <c r="P669" s="11">
        <f t="shared" si="61"/>
        <v>178.92857142857142</v>
      </c>
      <c r="Q669" t="s">
        <v>8319</v>
      </c>
      <c r="R669" t="s">
        <v>8321</v>
      </c>
      <c r="S669" s="8">
        <f t="shared" si="62"/>
        <v>42632.081747685188</v>
      </c>
      <c r="T669" s="8">
        <f t="shared" si="63"/>
        <v>42672.081747685188</v>
      </c>
      <c r="U669" s="9" t="str">
        <f t="shared" si="64"/>
        <v>Sep</v>
      </c>
      <c r="V669">
        <f t="shared" si="65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7" t="s">
        <v>8221</v>
      </c>
      <c r="G670" t="s">
        <v>8224</v>
      </c>
      <c r="H670" t="s">
        <v>8246</v>
      </c>
      <c r="I670" s="9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4.5600000000000005</v>
      </c>
      <c r="P670" s="11">
        <f t="shared" si="61"/>
        <v>27.36</v>
      </c>
      <c r="Q670" t="s">
        <v>8319</v>
      </c>
      <c r="R670" t="s">
        <v>8321</v>
      </c>
      <c r="S670" s="8">
        <f t="shared" si="62"/>
        <v>42090.539606481485</v>
      </c>
      <c r="T670" s="8">
        <f t="shared" si="63"/>
        <v>42135.539606481485</v>
      </c>
      <c r="U670" s="9" t="str">
        <f t="shared" si="64"/>
        <v>Mar</v>
      </c>
      <c r="V670">
        <f t="shared" si="65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7" t="s">
        <v>8221</v>
      </c>
      <c r="G671" t="s">
        <v>8235</v>
      </c>
      <c r="H671" t="s">
        <v>8255</v>
      </c>
      <c r="I671" s="9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21.5075</v>
      </c>
      <c r="P671" s="11">
        <f t="shared" si="61"/>
        <v>1536.25</v>
      </c>
      <c r="Q671" t="s">
        <v>8319</v>
      </c>
      <c r="R671" t="s">
        <v>8321</v>
      </c>
      <c r="S671" s="8">
        <f t="shared" si="62"/>
        <v>42527.334004629629</v>
      </c>
      <c r="T671" s="8">
        <f t="shared" si="63"/>
        <v>42557.334004629629</v>
      </c>
      <c r="U671" s="9" t="str">
        <f t="shared" si="64"/>
        <v>Jun</v>
      </c>
      <c r="V671">
        <f t="shared" si="65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7" t="s">
        <v>8221</v>
      </c>
      <c r="G672" t="s">
        <v>8237</v>
      </c>
      <c r="H672" t="s">
        <v>8249</v>
      </c>
      <c r="I672" s="9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29.276666666666667</v>
      </c>
      <c r="P672" s="11">
        <f t="shared" si="61"/>
        <v>84.99677419354839</v>
      </c>
      <c r="Q672" t="s">
        <v>8319</v>
      </c>
      <c r="R672" t="s">
        <v>8321</v>
      </c>
      <c r="S672" s="8">
        <f t="shared" si="62"/>
        <v>42506.418055555558</v>
      </c>
      <c r="T672" s="8">
        <f t="shared" si="63"/>
        <v>42540.048611111117</v>
      </c>
      <c r="U672" s="9" t="str">
        <f t="shared" si="64"/>
        <v>May</v>
      </c>
      <c r="V672">
        <f t="shared" si="65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7" t="s">
        <v>8221</v>
      </c>
      <c r="G673" t="s">
        <v>8224</v>
      </c>
      <c r="H673" t="s">
        <v>8246</v>
      </c>
      <c r="I673" s="9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39.426666666666662</v>
      </c>
      <c r="P673" s="11">
        <f t="shared" si="61"/>
        <v>788.5333333333333</v>
      </c>
      <c r="Q673" t="s">
        <v>8319</v>
      </c>
      <c r="R673" t="s">
        <v>8321</v>
      </c>
      <c r="S673" s="8">
        <f t="shared" si="62"/>
        <v>41984.401064814818</v>
      </c>
      <c r="T673" s="8">
        <f t="shared" si="63"/>
        <v>42017.875000000007</v>
      </c>
      <c r="U673" s="9" t="str">
        <f t="shared" si="64"/>
        <v>Dec</v>
      </c>
      <c r="V673">
        <f t="shared" si="65"/>
        <v>2014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7" t="s">
        <v>8221</v>
      </c>
      <c r="G674" t="s">
        <v>8224</v>
      </c>
      <c r="H674" t="s">
        <v>8246</v>
      </c>
      <c r="I674" s="9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21.628</v>
      </c>
      <c r="P674" s="11">
        <f t="shared" si="61"/>
        <v>50.29767441860465</v>
      </c>
      <c r="Q674" t="s">
        <v>8319</v>
      </c>
      <c r="R674" t="s">
        <v>8321</v>
      </c>
      <c r="S674" s="8">
        <f t="shared" si="62"/>
        <v>41973.927824074075</v>
      </c>
      <c r="T674" s="8">
        <f t="shared" si="63"/>
        <v>42004.915972222225</v>
      </c>
      <c r="U674" s="9" t="str">
        <f t="shared" si="64"/>
        <v>Nov</v>
      </c>
      <c r="V674">
        <f t="shared" si="65"/>
        <v>2014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7" t="s">
        <v>8221</v>
      </c>
      <c r="G675" t="s">
        <v>8224</v>
      </c>
      <c r="H675" t="s">
        <v>8246</v>
      </c>
      <c r="I675" s="9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0.20500000000000002</v>
      </c>
      <c r="P675" s="11">
        <f t="shared" si="61"/>
        <v>68.333333333333329</v>
      </c>
      <c r="Q675" t="s">
        <v>8319</v>
      </c>
      <c r="R675" t="s">
        <v>8321</v>
      </c>
      <c r="S675" s="8">
        <f t="shared" si="62"/>
        <v>41838.548807870371</v>
      </c>
      <c r="T675" s="8">
        <f t="shared" si="63"/>
        <v>41883.548807870371</v>
      </c>
      <c r="U675" s="9" t="str">
        <f t="shared" si="64"/>
        <v>Jul</v>
      </c>
      <c r="V675">
        <f t="shared" si="65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7" t="s">
        <v>8221</v>
      </c>
      <c r="G676" t="s">
        <v>8224</v>
      </c>
      <c r="H676" t="s">
        <v>8246</v>
      </c>
      <c r="I676" s="9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0.03</v>
      </c>
      <c r="P676" s="11">
        <f t="shared" si="61"/>
        <v>7.5</v>
      </c>
      <c r="Q676" t="s">
        <v>8319</v>
      </c>
      <c r="R676" t="s">
        <v>8321</v>
      </c>
      <c r="S676" s="8">
        <f t="shared" si="62"/>
        <v>41802.824386574073</v>
      </c>
      <c r="T676" s="8">
        <f t="shared" si="63"/>
        <v>41862.824386574073</v>
      </c>
      <c r="U676" s="9" t="str">
        <f t="shared" si="64"/>
        <v>Jun</v>
      </c>
      <c r="V676">
        <f t="shared" si="65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7" t="s">
        <v>8221</v>
      </c>
      <c r="G677" t="s">
        <v>8224</v>
      </c>
      <c r="H677" t="s">
        <v>8246</v>
      </c>
      <c r="I677" s="9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14.85</v>
      </c>
      <c r="P677" s="11">
        <f t="shared" si="61"/>
        <v>34.269230769230766</v>
      </c>
      <c r="Q677" t="s">
        <v>8319</v>
      </c>
      <c r="R677" t="s">
        <v>8321</v>
      </c>
      <c r="S677" s="8">
        <f t="shared" si="62"/>
        <v>41975.63893518519</v>
      </c>
      <c r="T677" s="8">
        <f t="shared" si="63"/>
        <v>42004.999305555561</v>
      </c>
      <c r="U677" s="9" t="str">
        <f t="shared" si="64"/>
        <v>Dec</v>
      </c>
      <c r="V677">
        <f t="shared" si="65"/>
        <v>2014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7" t="s">
        <v>8221</v>
      </c>
      <c r="G678" t="s">
        <v>8229</v>
      </c>
      <c r="H678" t="s">
        <v>8251</v>
      </c>
      <c r="I678" s="9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</v>
      </c>
      <c r="P678" s="11">
        <f t="shared" si="61"/>
        <v>61.291666666666664</v>
      </c>
      <c r="Q678" t="s">
        <v>8319</v>
      </c>
      <c r="R678" t="s">
        <v>8321</v>
      </c>
      <c r="S678" s="8">
        <f t="shared" si="62"/>
        <v>42012.476631944446</v>
      </c>
      <c r="T678" s="8">
        <f t="shared" si="63"/>
        <v>42042.476631944446</v>
      </c>
      <c r="U678" s="9" t="str">
        <f t="shared" si="64"/>
        <v>Jan</v>
      </c>
      <c r="V678">
        <f t="shared" si="65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7" t="s">
        <v>8221</v>
      </c>
      <c r="G679" t="s">
        <v>8237</v>
      </c>
      <c r="H679" t="s">
        <v>8249</v>
      </c>
      <c r="I679" s="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25.584</v>
      </c>
      <c r="P679" s="11">
        <f t="shared" si="61"/>
        <v>133.25</v>
      </c>
      <c r="Q679" t="s">
        <v>8319</v>
      </c>
      <c r="R679" t="s">
        <v>8321</v>
      </c>
      <c r="S679" s="8">
        <f t="shared" si="62"/>
        <v>42504.112210648149</v>
      </c>
      <c r="T679" s="8">
        <f t="shared" si="63"/>
        <v>42549.112210648149</v>
      </c>
      <c r="U679" s="9" t="str">
        <f t="shared" si="64"/>
        <v>May</v>
      </c>
      <c r="V679">
        <f t="shared" si="65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7" t="s">
        <v>8221</v>
      </c>
      <c r="G680" t="s">
        <v>8224</v>
      </c>
      <c r="H680" t="s">
        <v>8246</v>
      </c>
      <c r="I680" s="9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3.8206896551724134</v>
      </c>
      <c r="P680" s="11">
        <f t="shared" si="61"/>
        <v>65.17647058823529</v>
      </c>
      <c r="Q680" t="s">
        <v>8319</v>
      </c>
      <c r="R680" t="s">
        <v>8321</v>
      </c>
      <c r="S680" s="8">
        <f t="shared" si="62"/>
        <v>42481.084930555553</v>
      </c>
      <c r="T680" s="8">
        <f t="shared" si="63"/>
        <v>42511.084930555553</v>
      </c>
      <c r="U680" s="9" t="str">
        <f t="shared" si="64"/>
        <v>Apr</v>
      </c>
      <c r="V680">
        <f t="shared" si="65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7" t="s">
        <v>8221</v>
      </c>
      <c r="G681" t="s">
        <v>8224</v>
      </c>
      <c r="H681" t="s">
        <v>8246</v>
      </c>
      <c r="I681" s="9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15.485964912280703</v>
      </c>
      <c r="P681" s="11">
        <f t="shared" si="61"/>
        <v>93.90425531914893</v>
      </c>
      <c r="Q681" t="s">
        <v>8319</v>
      </c>
      <c r="R681" t="s">
        <v>8321</v>
      </c>
      <c r="S681" s="8">
        <f t="shared" si="62"/>
        <v>42556.404039351859</v>
      </c>
      <c r="T681" s="8">
        <f t="shared" si="63"/>
        <v>42616.404039351859</v>
      </c>
      <c r="U681" s="9" t="str">
        <f t="shared" si="64"/>
        <v>Jul</v>
      </c>
      <c r="V681">
        <f t="shared" si="65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7" t="s">
        <v>8221</v>
      </c>
      <c r="G682" t="s">
        <v>8224</v>
      </c>
      <c r="H682" t="s">
        <v>8246</v>
      </c>
      <c r="I682" s="9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25.912000000000003</v>
      </c>
      <c r="P682" s="11">
        <f t="shared" si="61"/>
        <v>150.65116279069767</v>
      </c>
      <c r="Q682" t="s">
        <v>8319</v>
      </c>
      <c r="R682" t="s">
        <v>8321</v>
      </c>
      <c r="S682" s="8">
        <f t="shared" si="62"/>
        <v>41864.209849537037</v>
      </c>
      <c r="T682" s="8">
        <f t="shared" si="63"/>
        <v>41899.209849537037</v>
      </c>
      <c r="U682" s="9" t="str">
        <f t="shared" si="64"/>
        <v>Aug</v>
      </c>
      <c r="V682">
        <f t="shared" si="65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7" t="s">
        <v>8221</v>
      </c>
      <c r="G683" t="s">
        <v>8224</v>
      </c>
      <c r="H683" t="s">
        <v>8246</v>
      </c>
      <c r="I683" s="9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0.04</v>
      </c>
      <c r="P683" s="11">
        <f t="shared" si="61"/>
        <v>1</v>
      </c>
      <c r="Q683" t="s">
        <v>8319</v>
      </c>
      <c r="R683" t="s">
        <v>8321</v>
      </c>
      <c r="S683" s="8">
        <f t="shared" si="62"/>
        <v>42639.51393518519</v>
      </c>
      <c r="T683" s="8">
        <f t="shared" si="63"/>
        <v>42669.51393518519</v>
      </c>
      <c r="U683" s="9" t="str">
        <f t="shared" si="64"/>
        <v>Sep</v>
      </c>
      <c r="V683">
        <f t="shared" si="65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7" t="s">
        <v>8221</v>
      </c>
      <c r="G684" t="s">
        <v>8224</v>
      </c>
      <c r="H684" t="s">
        <v>8246</v>
      </c>
      <c r="I684" s="9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0.106</v>
      </c>
      <c r="P684" s="11">
        <f t="shared" si="61"/>
        <v>13.25</v>
      </c>
      <c r="Q684" t="s">
        <v>8319</v>
      </c>
      <c r="R684" t="s">
        <v>8321</v>
      </c>
      <c r="S684" s="8">
        <f t="shared" si="62"/>
        <v>42778.473634259259</v>
      </c>
      <c r="T684" s="8">
        <f t="shared" si="63"/>
        <v>42808.431967592594</v>
      </c>
      <c r="U684" s="9" t="str">
        <f t="shared" si="64"/>
        <v>Feb</v>
      </c>
      <c r="V684">
        <f t="shared" si="65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7" t="s">
        <v>8221</v>
      </c>
      <c r="G685" t="s">
        <v>8224</v>
      </c>
      <c r="H685" t="s">
        <v>8246</v>
      </c>
      <c r="I685" s="9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0.85142857142857142</v>
      </c>
      <c r="P685" s="11">
        <f t="shared" si="61"/>
        <v>99.333333333333329</v>
      </c>
      <c r="Q685" t="s">
        <v>8319</v>
      </c>
      <c r="R685" t="s">
        <v>8321</v>
      </c>
      <c r="S685" s="8">
        <f t="shared" si="62"/>
        <v>42634.608379629637</v>
      </c>
      <c r="T685" s="8">
        <f t="shared" si="63"/>
        <v>42674.608379629637</v>
      </c>
      <c r="U685" s="9" t="str">
        <f t="shared" si="64"/>
        <v>Sep</v>
      </c>
      <c r="V685">
        <f t="shared" si="65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7" t="s">
        <v>8221</v>
      </c>
      <c r="G686" t="s">
        <v>8224</v>
      </c>
      <c r="H686" t="s">
        <v>8246</v>
      </c>
      <c r="I686" s="9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7.4837500000000006</v>
      </c>
      <c r="P686" s="11">
        <f t="shared" si="61"/>
        <v>177.39259259259259</v>
      </c>
      <c r="Q686" t="s">
        <v>8319</v>
      </c>
      <c r="R686" t="s">
        <v>8321</v>
      </c>
      <c r="S686" s="8">
        <f t="shared" si="62"/>
        <v>41809.181608796302</v>
      </c>
      <c r="T686" s="8">
        <f t="shared" si="63"/>
        <v>41844.833333333336</v>
      </c>
      <c r="U686" s="9" t="str">
        <f t="shared" si="64"/>
        <v>Jun</v>
      </c>
      <c r="V686">
        <f t="shared" si="65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7" t="s">
        <v>8221</v>
      </c>
      <c r="G687" t="s">
        <v>8224</v>
      </c>
      <c r="H687" t="s">
        <v>8246</v>
      </c>
      <c r="I687" s="9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27.650000000000002</v>
      </c>
      <c r="P687" s="11">
        <f t="shared" si="61"/>
        <v>55.3</v>
      </c>
      <c r="Q687" t="s">
        <v>8319</v>
      </c>
      <c r="R687" t="s">
        <v>8321</v>
      </c>
      <c r="S687" s="8">
        <f t="shared" si="62"/>
        <v>41971.574907407405</v>
      </c>
      <c r="T687" s="8">
        <f t="shared" si="63"/>
        <v>42016.574907407405</v>
      </c>
      <c r="U687" s="9" t="str">
        <f t="shared" si="64"/>
        <v>Nov</v>
      </c>
      <c r="V687">
        <f t="shared" si="65"/>
        <v>2014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7" t="s">
        <v>8221</v>
      </c>
      <c r="G688" t="s">
        <v>8237</v>
      </c>
      <c r="H688" t="s">
        <v>8249</v>
      </c>
      <c r="I688" s="9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s="11" t="e">
        <f t="shared" si="61"/>
        <v>#DIV/0!</v>
      </c>
      <c r="Q688" t="s">
        <v>8319</v>
      </c>
      <c r="R688" t="s">
        <v>8321</v>
      </c>
      <c r="S688" s="8">
        <f t="shared" si="62"/>
        <v>42189.381597222229</v>
      </c>
      <c r="T688" s="8">
        <f t="shared" si="63"/>
        <v>42219.381597222229</v>
      </c>
      <c r="U688" s="9" t="str">
        <f t="shared" si="64"/>
        <v>Jul</v>
      </c>
      <c r="V688">
        <f t="shared" si="65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7" t="s">
        <v>8221</v>
      </c>
      <c r="G689" t="s">
        <v>8238</v>
      </c>
      <c r="H689" t="s">
        <v>8256</v>
      </c>
      <c r="I689" s="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3.55</v>
      </c>
      <c r="P689" s="11">
        <f t="shared" si="61"/>
        <v>591.66666666666663</v>
      </c>
      <c r="Q689" t="s">
        <v>8319</v>
      </c>
      <c r="R689" t="s">
        <v>8321</v>
      </c>
      <c r="S689" s="8">
        <f t="shared" si="62"/>
        <v>42711.458946759267</v>
      </c>
      <c r="T689" s="8">
        <f t="shared" si="63"/>
        <v>42771.458946759267</v>
      </c>
      <c r="U689" s="9" t="str">
        <f t="shared" si="64"/>
        <v>Dec</v>
      </c>
      <c r="V689">
        <f t="shared" si="65"/>
        <v>2016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7" t="s">
        <v>8221</v>
      </c>
      <c r="G690" t="s">
        <v>8224</v>
      </c>
      <c r="H690" t="s">
        <v>8246</v>
      </c>
      <c r="I690" s="9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72.989999999999995</v>
      </c>
      <c r="P690" s="11">
        <f t="shared" si="61"/>
        <v>405.5</v>
      </c>
      <c r="Q690" t="s">
        <v>8319</v>
      </c>
      <c r="R690" t="s">
        <v>8321</v>
      </c>
      <c r="S690" s="8">
        <f t="shared" si="62"/>
        <v>42261.813113425924</v>
      </c>
      <c r="T690" s="8">
        <f t="shared" si="63"/>
        <v>42291.813113425924</v>
      </c>
      <c r="U690" s="9" t="str">
        <f t="shared" si="64"/>
        <v>Sep</v>
      </c>
      <c r="V690">
        <f t="shared" si="65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7" t="s">
        <v>8221</v>
      </c>
      <c r="G691" t="s">
        <v>8224</v>
      </c>
      <c r="H691" t="s">
        <v>8246</v>
      </c>
      <c r="I691" s="9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57.648750000000007</v>
      </c>
      <c r="P691" s="11">
        <f t="shared" si="61"/>
        <v>343.14732142857144</v>
      </c>
      <c r="Q691" t="s">
        <v>8319</v>
      </c>
      <c r="R691" t="s">
        <v>8321</v>
      </c>
      <c r="S691" s="8">
        <f t="shared" si="62"/>
        <v>42675.376122685186</v>
      </c>
      <c r="T691" s="8">
        <f t="shared" si="63"/>
        <v>42711.915972222225</v>
      </c>
      <c r="U691" s="9" t="str">
        <f t="shared" si="64"/>
        <v>Nov</v>
      </c>
      <c r="V691">
        <f t="shared" si="65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7" t="s">
        <v>8221</v>
      </c>
      <c r="G692" t="s">
        <v>8224</v>
      </c>
      <c r="H692" t="s">
        <v>8246</v>
      </c>
      <c r="I692" s="9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12.34</v>
      </c>
      <c r="P692" s="11">
        <f t="shared" si="61"/>
        <v>72.588235294117652</v>
      </c>
      <c r="Q692" t="s">
        <v>8319</v>
      </c>
      <c r="R692" t="s">
        <v>8321</v>
      </c>
      <c r="S692" s="8">
        <f t="shared" si="62"/>
        <v>42579.34306712963</v>
      </c>
      <c r="T692" s="8">
        <f t="shared" si="63"/>
        <v>42621.958333333336</v>
      </c>
      <c r="U692" s="9" t="str">
        <f t="shared" si="64"/>
        <v>Jul</v>
      </c>
      <c r="V692">
        <f t="shared" si="65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7" t="s">
        <v>8221</v>
      </c>
      <c r="G693" t="s">
        <v>8224</v>
      </c>
      <c r="H693" t="s">
        <v>8246</v>
      </c>
      <c r="I693" s="9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0.52</v>
      </c>
      <c r="P693" s="11">
        <f t="shared" si="61"/>
        <v>26</v>
      </c>
      <c r="Q693" t="s">
        <v>8319</v>
      </c>
      <c r="R693" t="s">
        <v>8321</v>
      </c>
      <c r="S693" s="8">
        <f t="shared" si="62"/>
        <v>42157.736643518518</v>
      </c>
      <c r="T693" s="8">
        <f t="shared" si="63"/>
        <v>42185.736643518518</v>
      </c>
      <c r="U693" s="9" t="str">
        <f t="shared" si="64"/>
        <v>Jun</v>
      </c>
      <c r="V693">
        <f t="shared" si="65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7" t="s">
        <v>8221</v>
      </c>
      <c r="G694" t="s">
        <v>8225</v>
      </c>
      <c r="H694" t="s">
        <v>8247</v>
      </c>
      <c r="I694" s="9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6.5299999999999994</v>
      </c>
      <c r="P694" s="11">
        <f t="shared" si="61"/>
        <v>6.4975124378109452</v>
      </c>
      <c r="Q694" t="s">
        <v>8319</v>
      </c>
      <c r="R694" t="s">
        <v>8321</v>
      </c>
      <c r="S694" s="8">
        <f t="shared" si="62"/>
        <v>42696.084062500006</v>
      </c>
      <c r="T694" s="8">
        <f t="shared" si="63"/>
        <v>42726.084062500006</v>
      </c>
      <c r="U694" s="9" t="str">
        <f t="shared" si="64"/>
        <v>Nov</v>
      </c>
      <c r="V694">
        <f t="shared" si="65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7" t="s">
        <v>8221</v>
      </c>
      <c r="G695" t="s">
        <v>8224</v>
      </c>
      <c r="H695" t="s">
        <v>8246</v>
      </c>
      <c r="I695" s="9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35.338000000000001</v>
      </c>
      <c r="P695" s="11">
        <f t="shared" si="61"/>
        <v>119.38513513513513</v>
      </c>
      <c r="Q695" t="s">
        <v>8319</v>
      </c>
      <c r="R695" t="s">
        <v>8321</v>
      </c>
      <c r="S695" s="8">
        <f t="shared" si="62"/>
        <v>42094.516516203708</v>
      </c>
      <c r="T695" s="8">
        <f t="shared" si="63"/>
        <v>42124.516516203708</v>
      </c>
      <c r="U695" s="9" t="str">
        <f t="shared" si="64"/>
        <v>Mar</v>
      </c>
      <c r="V695">
        <f t="shared" si="65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7" t="s">
        <v>8221</v>
      </c>
      <c r="G696" t="s">
        <v>8224</v>
      </c>
      <c r="H696" t="s">
        <v>8246</v>
      </c>
      <c r="I696" s="9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0.39333333333333331</v>
      </c>
      <c r="P696" s="11">
        <f t="shared" si="61"/>
        <v>84.285714285714292</v>
      </c>
      <c r="Q696" t="s">
        <v>8319</v>
      </c>
      <c r="R696" t="s">
        <v>8321</v>
      </c>
      <c r="S696" s="8">
        <f t="shared" si="62"/>
        <v>42737.372210648151</v>
      </c>
      <c r="T696" s="8">
        <f t="shared" si="63"/>
        <v>42767.372210648151</v>
      </c>
      <c r="U696" s="9" t="str">
        <f t="shared" si="64"/>
        <v>Jan</v>
      </c>
      <c r="V696">
        <f t="shared" si="65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7" t="s">
        <v>8221</v>
      </c>
      <c r="G697" t="s">
        <v>8224</v>
      </c>
      <c r="H697" t="s">
        <v>8246</v>
      </c>
      <c r="I697" s="9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</v>
      </c>
      <c r="P697" s="11">
        <f t="shared" si="61"/>
        <v>90.857142857142861</v>
      </c>
      <c r="Q697" t="s">
        <v>8319</v>
      </c>
      <c r="R697" t="s">
        <v>8321</v>
      </c>
      <c r="S697" s="8">
        <f t="shared" si="62"/>
        <v>41913.229398148149</v>
      </c>
      <c r="T697" s="8">
        <f t="shared" si="63"/>
        <v>41943.229398148149</v>
      </c>
      <c r="U697" s="9" t="str">
        <f t="shared" si="64"/>
        <v>Oct</v>
      </c>
      <c r="V697">
        <f t="shared" si="65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7" t="s">
        <v>8221</v>
      </c>
      <c r="G698" t="s">
        <v>8233</v>
      </c>
      <c r="H698" t="s">
        <v>8249</v>
      </c>
      <c r="I698" s="9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5.7142857142857147E-4</v>
      </c>
      <c r="P698" s="11">
        <f t="shared" si="61"/>
        <v>1</v>
      </c>
      <c r="Q698" t="s">
        <v>8319</v>
      </c>
      <c r="R698" t="s">
        <v>8321</v>
      </c>
      <c r="S698" s="8">
        <f t="shared" si="62"/>
        <v>41815.635439814818</v>
      </c>
      <c r="T698" s="8">
        <f t="shared" si="63"/>
        <v>41845.635439814818</v>
      </c>
      <c r="U698" s="9" t="str">
        <f t="shared" si="64"/>
        <v>Jun</v>
      </c>
      <c r="V698">
        <f t="shared" si="65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7" t="s">
        <v>8221</v>
      </c>
      <c r="G699" t="s">
        <v>8236</v>
      </c>
      <c r="H699" t="s">
        <v>8249</v>
      </c>
      <c r="I699" s="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46.379999999999995</v>
      </c>
      <c r="P699" s="11">
        <f t="shared" si="61"/>
        <v>20.342105263157894</v>
      </c>
      <c r="Q699" t="s">
        <v>8319</v>
      </c>
      <c r="R699" t="s">
        <v>8321</v>
      </c>
      <c r="S699" s="8">
        <f t="shared" si="62"/>
        <v>42388.231354166674</v>
      </c>
      <c r="T699" s="8">
        <f t="shared" si="63"/>
        <v>42403.231354166674</v>
      </c>
      <c r="U699" s="9" t="str">
        <f t="shared" si="64"/>
        <v>Jan</v>
      </c>
      <c r="V699">
        <f t="shared" si="65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7" t="s">
        <v>8221</v>
      </c>
      <c r="G700" t="s">
        <v>8224</v>
      </c>
      <c r="H700" t="s">
        <v>8246</v>
      </c>
      <c r="I700" s="9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15.39</v>
      </c>
      <c r="P700" s="11">
        <f t="shared" si="61"/>
        <v>530.68965517241384</v>
      </c>
      <c r="Q700" t="s">
        <v>8319</v>
      </c>
      <c r="R700" t="s">
        <v>8321</v>
      </c>
      <c r="S700" s="8">
        <f t="shared" si="62"/>
        <v>41866.639409722229</v>
      </c>
      <c r="T700" s="8">
        <f t="shared" si="63"/>
        <v>41899.791666666672</v>
      </c>
      <c r="U700" s="9" t="str">
        <f t="shared" si="64"/>
        <v>Aug</v>
      </c>
      <c r="V700">
        <f t="shared" si="65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7" t="s">
        <v>8221</v>
      </c>
      <c r="G701" t="s">
        <v>8224</v>
      </c>
      <c r="H701" t="s">
        <v>8246</v>
      </c>
      <c r="I701" s="9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82.422107692307705</v>
      </c>
      <c r="P701" s="11">
        <f t="shared" si="61"/>
        <v>120.39184269662923</v>
      </c>
      <c r="Q701" t="s">
        <v>8319</v>
      </c>
      <c r="R701" t="s">
        <v>8321</v>
      </c>
      <c r="S701" s="8">
        <f t="shared" si="62"/>
        <v>41563.193842592598</v>
      </c>
      <c r="T701" s="8">
        <f t="shared" si="63"/>
        <v>41600.375</v>
      </c>
      <c r="U701" s="9" t="str">
        <f t="shared" si="64"/>
        <v>Oct</v>
      </c>
      <c r="V701">
        <f t="shared" si="65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7" t="s">
        <v>8221</v>
      </c>
      <c r="G702" t="s">
        <v>8227</v>
      </c>
      <c r="H702" t="s">
        <v>8249</v>
      </c>
      <c r="I702" s="9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2.6866666666666665</v>
      </c>
      <c r="P702" s="11">
        <f t="shared" si="61"/>
        <v>13</v>
      </c>
      <c r="Q702" t="s">
        <v>8319</v>
      </c>
      <c r="R702" t="s">
        <v>8321</v>
      </c>
      <c r="S702" s="8">
        <f t="shared" si="62"/>
        <v>42715.396770833337</v>
      </c>
      <c r="T702" s="8">
        <f t="shared" si="63"/>
        <v>42745.396770833337</v>
      </c>
      <c r="U702" s="9" t="str">
        <f t="shared" si="64"/>
        <v>Dec</v>
      </c>
      <c r="V702">
        <f t="shared" si="65"/>
        <v>2016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7" t="s">
        <v>8221</v>
      </c>
      <c r="G703" t="s">
        <v>8225</v>
      </c>
      <c r="H703" t="s">
        <v>8247</v>
      </c>
      <c r="I703" s="9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26.6</v>
      </c>
      <c r="P703" s="11">
        <f t="shared" si="61"/>
        <v>291.33333333333331</v>
      </c>
      <c r="Q703" t="s">
        <v>8319</v>
      </c>
      <c r="R703" t="s">
        <v>8321</v>
      </c>
      <c r="S703" s="8">
        <f t="shared" si="62"/>
        <v>41813.371296296296</v>
      </c>
      <c r="T703" s="8">
        <f t="shared" si="63"/>
        <v>41843.371296296296</v>
      </c>
      <c r="U703" s="9" t="str">
        <f t="shared" si="64"/>
        <v>Jun</v>
      </c>
      <c r="V703">
        <f t="shared" si="65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7" t="s">
        <v>8221</v>
      </c>
      <c r="G704" t="s">
        <v>8224</v>
      </c>
      <c r="H704" t="s">
        <v>8246</v>
      </c>
      <c r="I704" s="9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30.813400000000001</v>
      </c>
      <c r="P704" s="11">
        <f t="shared" si="61"/>
        <v>124.9191891891892</v>
      </c>
      <c r="Q704" t="s">
        <v>8319</v>
      </c>
      <c r="R704" t="s">
        <v>8321</v>
      </c>
      <c r="S704" s="8">
        <f t="shared" si="62"/>
        <v>42668.435034722228</v>
      </c>
      <c r="T704" s="8">
        <f t="shared" si="63"/>
        <v>42698.476701388892</v>
      </c>
      <c r="U704" s="9" t="str">
        <f t="shared" si="64"/>
        <v>Oct</v>
      </c>
      <c r="V704">
        <f t="shared" si="65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7" t="s">
        <v>8221</v>
      </c>
      <c r="G705" t="s">
        <v>8224</v>
      </c>
      <c r="H705" t="s">
        <v>8246</v>
      </c>
      <c r="I705" s="9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</v>
      </c>
      <c r="P705" s="11">
        <f t="shared" si="61"/>
        <v>119.57142857142857</v>
      </c>
      <c r="Q705" t="s">
        <v>8319</v>
      </c>
      <c r="R705" t="s">
        <v>8321</v>
      </c>
      <c r="S705" s="8">
        <f t="shared" si="62"/>
        <v>42711.659131944449</v>
      </c>
      <c r="T705" s="8">
        <f t="shared" si="63"/>
        <v>42766.688888888886</v>
      </c>
      <c r="U705" s="9" t="str">
        <f t="shared" si="64"/>
        <v>Dec</v>
      </c>
      <c r="V705">
        <f t="shared" si="65"/>
        <v>2016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7" t="s">
        <v>8221</v>
      </c>
      <c r="G706" t="s">
        <v>8229</v>
      </c>
      <c r="H706" t="s">
        <v>8251</v>
      </c>
      <c r="I706" s="9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ref="O706:O769" si="66">E706/D706*100</f>
        <v>0.87454545454545463</v>
      </c>
      <c r="P706" s="11">
        <f t="shared" ref="P706:P769" si="67">E706/L706</f>
        <v>120.25</v>
      </c>
      <c r="Q706" t="s">
        <v>8319</v>
      </c>
      <c r="R706" t="s">
        <v>8321</v>
      </c>
      <c r="S706" s="8">
        <f t="shared" si="62"/>
        <v>42725.901250000003</v>
      </c>
      <c r="T706" s="8">
        <f t="shared" si="63"/>
        <v>42785.901250000003</v>
      </c>
      <c r="U706" s="9" t="str">
        <f t="shared" si="64"/>
        <v>Dec</v>
      </c>
      <c r="V706">
        <f t="shared" si="65"/>
        <v>2016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7" t="s">
        <v>8221</v>
      </c>
      <c r="G707" t="s">
        <v>8233</v>
      </c>
      <c r="H707" t="s">
        <v>8249</v>
      </c>
      <c r="I707" s="9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si="66"/>
        <v>0.97699999999999987</v>
      </c>
      <c r="P707" s="11">
        <f t="shared" si="67"/>
        <v>195.4</v>
      </c>
      <c r="Q707" t="s">
        <v>8319</v>
      </c>
      <c r="R707" t="s">
        <v>8321</v>
      </c>
      <c r="S707" s="8">
        <f t="shared" ref="S707:S770" si="68">(J707/86400)+25569+(-7/24)</f>
        <v>42726.199976851851</v>
      </c>
      <c r="T707" s="8">
        <f t="shared" ref="T707:T770" si="69">(I707/86400)+25569+(-7/24)</f>
        <v>42756.199976851851</v>
      </c>
      <c r="U707" s="9" t="str">
        <f t="shared" ref="U707:U770" si="70">TEXT(S707,"mmm")</f>
        <v>Dec</v>
      </c>
      <c r="V707">
        <f t="shared" ref="V707:V770" si="71">YEAR(S707)</f>
        <v>2016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7" t="s">
        <v>8221</v>
      </c>
      <c r="G708" t="s">
        <v>8227</v>
      </c>
      <c r="H708" t="s">
        <v>8249</v>
      </c>
      <c r="I708" s="9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s="11" t="e">
        <f t="shared" si="67"/>
        <v>#DIV/0!</v>
      </c>
      <c r="Q708" t="s">
        <v>8319</v>
      </c>
      <c r="R708" t="s">
        <v>8321</v>
      </c>
      <c r="S708" s="8">
        <f t="shared" si="68"/>
        <v>42676.703506944446</v>
      </c>
      <c r="T708" s="8">
        <f t="shared" si="69"/>
        <v>42718.48541666667</v>
      </c>
      <c r="U708" s="9" t="str">
        <f t="shared" si="70"/>
        <v>Nov</v>
      </c>
      <c r="V708">
        <f t="shared" si="71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7" t="s">
        <v>8221</v>
      </c>
      <c r="G709" t="s">
        <v>8225</v>
      </c>
      <c r="H709" t="s">
        <v>8247</v>
      </c>
      <c r="I709" s="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78.927352941176466</v>
      </c>
      <c r="P709" s="11">
        <f t="shared" si="67"/>
        <v>117.69868421052631</v>
      </c>
      <c r="Q709" t="s">
        <v>8319</v>
      </c>
      <c r="R709" t="s">
        <v>8321</v>
      </c>
      <c r="S709" s="8">
        <f t="shared" si="68"/>
        <v>42696.371840277781</v>
      </c>
      <c r="T709" s="8">
        <f t="shared" si="69"/>
        <v>42736.371840277781</v>
      </c>
      <c r="U709" s="9" t="str">
        <f t="shared" si="70"/>
        <v>Nov</v>
      </c>
      <c r="V709">
        <f t="shared" si="71"/>
        <v>2016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7" t="s">
        <v>8221</v>
      </c>
      <c r="G710" t="s">
        <v>8225</v>
      </c>
      <c r="H710" t="s">
        <v>8247</v>
      </c>
      <c r="I710" s="9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22.092500000000001</v>
      </c>
      <c r="P710" s="11">
        <f t="shared" si="67"/>
        <v>23.948509485094849</v>
      </c>
      <c r="Q710" t="s">
        <v>8319</v>
      </c>
      <c r="R710" t="s">
        <v>8321</v>
      </c>
      <c r="S710" s="8">
        <f t="shared" si="68"/>
        <v>41835.289351851854</v>
      </c>
      <c r="T710" s="8">
        <f t="shared" si="69"/>
        <v>41895.289351851854</v>
      </c>
      <c r="U710" s="9" t="str">
        <f t="shared" si="70"/>
        <v>Jul</v>
      </c>
      <c r="V710">
        <f t="shared" si="71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7" t="s">
        <v>8221</v>
      </c>
      <c r="G711" t="s">
        <v>8224</v>
      </c>
      <c r="H711" t="s">
        <v>8246</v>
      </c>
      <c r="I711" s="9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0.40666666666666662</v>
      </c>
      <c r="P711" s="11">
        <f t="shared" si="67"/>
        <v>30.5</v>
      </c>
      <c r="Q711" t="s">
        <v>8319</v>
      </c>
      <c r="R711" t="s">
        <v>8321</v>
      </c>
      <c r="S711" s="8">
        <f t="shared" si="68"/>
        <v>41947.749525462968</v>
      </c>
      <c r="T711" s="8">
        <f t="shared" si="69"/>
        <v>41977.749525462968</v>
      </c>
      <c r="U711" s="9" t="str">
        <f t="shared" si="70"/>
        <v>Nov</v>
      </c>
      <c r="V711">
        <f t="shared" si="71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7" t="s">
        <v>8221</v>
      </c>
      <c r="G712" t="s">
        <v>8229</v>
      </c>
      <c r="H712" t="s">
        <v>8251</v>
      </c>
      <c r="I712" s="9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s="11" t="e">
        <f t="shared" si="67"/>
        <v>#DIV/0!</v>
      </c>
      <c r="Q712" t="s">
        <v>8319</v>
      </c>
      <c r="R712" t="s">
        <v>8321</v>
      </c>
      <c r="S712" s="8">
        <f t="shared" si="68"/>
        <v>41837.69331018519</v>
      </c>
      <c r="T712" s="8">
        <f t="shared" si="69"/>
        <v>41870.738888888889</v>
      </c>
      <c r="U712" s="9" t="str">
        <f t="shared" si="70"/>
        <v>Jul</v>
      </c>
      <c r="V712">
        <f t="shared" si="71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7" t="s">
        <v>8221</v>
      </c>
      <c r="G713" t="s">
        <v>8233</v>
      </c>
      <c r="H713" t="s">
        <v>8249</v>
      </c>
      <c r="I713" s="9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33.790999999999997</v>
      </c>
      <c r="P713" s="11">
        <f t="shared" si="67"/>
        <v>99.973372781065095</v>
      </c>
      <c r="Q713" t="s">
        <v>8319</v>
      </c>
      <c r="R713" t="s">
        <v>8321</v>
      </c>
      <c r="S713" s="8">
        <f t="shared" si="68"/>
        <v>42678.167453703711</v>
      </c>
      <c r="T713" s="8">
        <f t="shared" si="69"/>
        <v>42718.209120370368</v>
      </c>
      <c r="U713" s="9" t="str">
        <f t="shared" si="70"/>
        <v>Nov</v>
      </c>
      <c r="V713">
        <f t="shared" si="71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7" t="s">
        <v>8221</v>
      </c>
      <c r="G714" t="s">
        <v>8224</v>
      </c>
      <c r="H714" t="s">
        <v>8246</v>
      </c>
      <c r="I714" s="9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0.21649484536082475</v>
      </c>
      <c r="P714" s="11">
        <f t="shared" si="67"/>
        <v>26.25</v>
      </c>
      <c r="Q714" t="s">
        <v>8319</v>
      </c>
      <c r="R714" t="s">
        <v>8321</v>
      </c>
      <c r="S714" s="8">
        <f t="shared" si="68"/>
        <v>42384.38925925926</v>
      </c>
      <c r="T714" s="8">
        <f t="shared" si="69"/>
        <v>42414.38925925926</v>
      </c>
      <c r="U714" s="9" t="str">
        <f t="shared" si="70"/>
        <v>Jan</v>
      </c>
      <c r="V714">
        <f t="shared" si="71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7" t="s">
        <v>8221</v>
      </c>
      <c r="G715" t="s">
        <v>8237</v>
      </c>
      <c r="H715" t="s">
        <v>8249</v>
      </c>
      <c r="I715" s="9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0.79600000000000004</v>
      </c>
      <c r="P715" s="11">
        <f t="shared" si="67"/>
        <v>199</v>
      </c>
      <c r="Q715" t="s">
        <v>8319</v>
      </c>
      <c r="R715" t="s">
        <v>8321</v>
      </c>
      <c r="S715" s="8">
        <f t="shared" si="68"/>
        <v>42496.237638888888</v>
      </c>
      <c r="T715" s="8">
        <f t="shared" si="69"/>
        <v>42526.237638888888</v>
      </c>
      <c r="U715" s="9" t="str">
        <f t="shared" si="70"/>
        <v>May</v>
      </c>
      <c r="V715">
        <f t="shared" si="71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7" t="s">
        <v>8221</v>
      </c>
      <c r="G716" t="s">
        <v>8224</v>
      </c>
      <c r="H716" t="s">
        <v>8246</v>
      </c>
      <c r="I716" s="9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14.993333333333334</v>
      </c>
      <c r="P716" s="11">
        <f t="shared" si="67"/>
        <v>80.321428571428569</v>
      </c>
      <c r="Q716" t="s">
        <v>8319</v>
      </c>
      <c r="R716" t="s">
        <v>8321</v>
      </c>
      <c r="S716" s="8">
        <f t="shared" si="68"/>
        <v>42734.49631944445</v>
      </c>
      <c r="T716" s="8">
        <f t="shared" si="69"/>
        <v>42794.49631944445</v>
      </c>
      <c r="U716" s="9" t="str">
        <f t="shared" si="70"/>
        <v>Dec</v>
      </c>
      <c r="V716">
        <f t="shared" si="71"/>
        <v>2016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7" t="s">
        <v>8221</v>
      </c>
      <c r="G717" t="s">
        <v>8224</v>
      </c>
      <c r="H717" t="s">
        <v>8246</v>
      </c>
      <c r="I717" s="9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5.0509090909090908</v>
      </c>
      <c r="P717" s="11">
        <f t="shared" si="67"/>
        <v>115.75</v>
      </c>
      <c r="Q717" t="s">
        <v>8319</v>
      </c>
      <c r="R717" t="s">
        <v>8321</v>
      </c>
      <c r="S717" s="8">
        <f t="shared" si="68"/>
        <v>42272.799074074072</v>
      </c>
      <c r="T717" s="8">
        <f t="shared" si="69"/>
        <v>42312.840740740743</v>
      </c>
      <c r="U717" s="9" t="str">
        <f t="shared" si="70"/>
        <v>Sep</v>
      </c>
      <c r="V717">
        <f t="shared" si="71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7" t="s">
        <v>8221</v>
      </c>
      <c r="G718" t="s">
        <v>8224</v>
      </c>
      <c r="H718" t="s">
        <v>8246</v>
      </c>
      <c r="I718" s="9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10.214285714285715</v>
      </c>
      <c r="P718" s="11">
        <f t="shared" si="67"/>
        <v>44.6875</v>
      </c>
      <c r="Q718" t="s">
        <v>8319</v>
      </c>
      <c r="R718" t="s">
        <v>8321</v>
      </c>
      <c r="S718" s="8">
        <f t="shared" si="68"/>
        <v>41940.366979166669</v>
      </c>
      <c r="T718" s="8">
        <f t="shared" si="69"/>
        <v>41973.708333333336</v>
      </c>
      <c r="U718" s="9" t="str">
        <f t="shared" si="70"/>
        <v>Oct</v>
      </c>
      <c r="V718">
        <f t="shared" si="71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7" t="s">
        <v>8221</v>
      </c>
      <c r="G719" t="s">
        <v>8224</v>
      </c>
      <c r="H719" t="s">
        <v>8246</v>
      </c>
      <c r="I719" s="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0.30499999999999999</v>
      </c>
      <c r="P719" s="11">
        <f t="shared" si="67"/>
        <v>76.25</v>
      </c>
      <c r="Q719" t="s">
        <v>8319</v>
      </c>
      <c r="R719" t="s">
        <v>8321</v>
      </c>
      <c r="S719" s="8">
        <f t="shared" si="68"/>
        <v>41857.562523148146</v>
      </c>
      <c r="T719" s="8">
        <f t="shared" si="69"/>
        <v>41887.562523148146</v>
      </c>
      <c r="U719" s="9" t="str">
        <f t="shared" si="70"/>
        <v>Aug</v>
      </c>
      <c r="V719">
        <f t="shared" si="71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7" t="s">
        <v>8221</v>
      </c>
      <c r="G720" t="s">
        <v>8224</v>
      </c>
      <c r="H720" t="s">
        <v>8246</v>
      </c>
      <c r="I720" s="9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0.75</v>
      </c>
      <c r="P720" s="11">
        <f t="shared" si="67"/>
        <v>22.5</v>
      </c>
      <c r="Q720" t="s">
        <v>8319</v>
      </c>
      <c r="R720" t="s">
        <v>8321</v>
      </c>
      <c r="S720" s="8">
        <f t="shared" si="68"/>
        <v>42752.553784722222</v>
      </c>
      <c r="T720" s="8">
        <f t="shared" si="69"/>
        <v>42783.957638888889</v>
      </c>
      <c r="U720" s="9" t="str">
        <f t="shared" si="70"/>
        <v>Jan</v>
      </c>
      <c r="V720">
        <f t="shared" si="71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7" t="s">
        <v>8221</v>
      </c>
      <c r="G721" t="s">
        <v>8224</v>
      </c>
      <c r="H721" t="s">
        <v>8246</v>
      </c>
      <c r="I721" s="9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1.2933333333333332</v>
      </c>
      <c r="P721" s="11">
        <f t="shared" si="67"/>
        <v>19.399999999999999</v>
      </c>
      <c r="Q721" t="s">
        <v>8319</v>
      </c>
      <c r="R721" t="s">
        <v>8321</v>
      </c>
      <c r="S721" s="8">
        <f t="shared" si="68"/>
        <v>42408.748564814821</v>
      </c>
      <c r="T721" s="8">
        <f t="shared" si="69"/>
        <v>42422.748564814821</v>
      </c>
      <c r="U721" s="9" t="str">
        <f t="shared" si="70"/>
        <v>Feb</v>
      </c>
      <c r="V721">
        <f t="shared" si="71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143.94736842105263</v>
      </c>
      <c r="P722" s="11">
        <f t="shared" si="67"/>
        <v>66.707317073170728</v>
      </c>
      <c r="Q722" t="s">
        <v>8322</v>
      </c>
      <c r="R722" t="s">
        <v>8323</v>
      </c>
      <c r="S722" s="8">
        <f t="shared" si="68"/>
        <v>40909.357534722229</v>
      </c>
      <c r="T722" s="8">
        <f t="shared" si="69"/>
        <v>40937.357534722229</v>
      </c>
      <c r="U722" s="9" t="str">
        <f t="shared" si="70"/>
        <v>Jan</v>
      </c>
      <c r="V722">
        <f t="shared" si="71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122.10975609756099</v>
      </c>
      <c r="P723" s="11">
        <f t="shared" si="67"/>
        <v>84.142857142857139</v>
      </c>
      <c r="Q723" t="s">
        <v>8322</v>
      </c>
      <c r="R723" t="s">
        <v>8323</v>
      </c>
      <c r="S723" s="8">
        <f t="shared" si="68"/>
        <v>41807.280173611114</v>
      </c>
      <c r="T723" s="8">
        <f t="shared" si="69"/>
        <v>41852.280173611114</v>
      </c>
      <c r="U723" s="9" t="str">
        <f t="shared" si="70"/>
        <v>Jun</v>
      </c>
      <c r="V723">
        <f t="shared" si="71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132.024</v>
      </c>
      <c r="P724" s="11">
        <f t="shared" si="67"/>
        <v>215.72549019607843</v>
      </c>
      <c r="Q724" t="s">
        <v>8322</v>
      </c>
      <c r="R724" t="s">
        <v>8323</v>
      </c>
      <c r="S724" s="8">
        <f t="shared" si="68"/>
        <v>40977.51363425926</v>
      </c>
      <c r="T724" s="8">
        <f t="shared" si="69"/>
        <v>41007.471967592595</v>
      </c>
      <c r="U724" s="9" t="str">
        <f t="shared" si="70"/>
        <v>Mar</v>
      </c>
      <c r="V724">
        <f t="shared" si="71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109.38000000000001</v>
      </c>
      <c r="P725" s="11">
        <f t="shared" si="67"/>
        <v>54.69</v>
      </c>
      <c r="Q725" t="s">
        <v>8322</v>
      </c>
      <c r="R725" t="s">
        <v>8323</v>
      </c>
      <c r="S725" s="8">
        <f t="shared" si="68"/>
        <v>42184.524872685186</v>
      </c>
      <c r="T725" s="8">
        <f t="shared" si="69"/>
        <v>42214.874305555561</v>
      </c>
      <c r="U725" s="9" t="str">
        <f t="shared" si="70"/>
        <v>Jun</v>
      </c>
      <c r="V725">
        <f t="shared" si="71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105.47157142857144</v>
      </c>
      <c r="P726" s="11">
        <f t="shared" si="67"/>
        <v>51.62944055944056</v>
      </c>
      <c r="Q726" t="s">
        <v>8322</v>
      </c>
      <c r="R726" t="s">
        <v>8323</v>
      </c>
      <c r="S726" s="8">
        <f t="shared" si="68"/>
        <v>40694.34679398148</v>
      </c>
      <c r="T726" s="8">
        <f t="shared" si="69"/>
        <v>40724.34679398148</v>
      </c>
      <c r="U726" s="9" t="str">
        <f t="shared" si="70"/>
        <v>May</v>
      </c>
      <c r="V726">
        <f t="shared" si="71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100.35000000000001</v>
      </c>
      <c r="P727" s="11">
        <f t="shared" si="67"/>
        <v>143.35714285714286</v>
      </c>
      <c r="Q727" t="s">
        <v>8322</v>
      </c>
      <c r="R727" t="s">
        <v>8323</v>
      </c>
      <c r="S727" s="8">
        <f t="shared" si="68"/>
        <v>42321.334629629629</v>
      </c>
      <c r="T727" s="8">
        <f t="shared" si="69"/>
        <v>42351.334629629629</v>
      </c>
      <c r="U727" s="9" t="str">
        <f t="shared" si="70"/>
        <v>Nov</v>
      </c>
      <c r="V727">
        <f t="shared" si="71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101.4</v>
      </c>
      <c r="P728" s="11">
        <f t="shared" si="67"/>
        <v>72.428571428571431</v>
      </c>
      <c r="Q728" t="s">
        <v>8322</v>
      </c>
      <c r="R728" t="s">
        <v>8323</v>
      </c>
      <c r="S728" s="8">
        <f t="shared" si="68"/>
        <v>41345.751006944447</v>
      </c>
      <c r="T728" s="8">
        <f t="shared" si="69"/>
        <v>41375.751006944447</v>
      </c>
      <c r="U728" s="9" t="str">
        <f t="shared" si="70"/>
        <v>Mar</v>
      </c>
      <c r="V728">
        <f t="shared" si="71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155.51428571428571</v>
      </c>
      <c r="P729" s="11">
        <f t="shared" si="67"/>
        <v>36.530201342281877</v>
      </c>
      <c r="Q729" t="s">
        <v>8322</v>
      </c>
      <c r="R729" t="s">
        <v>8323</v>
      </c>
      <c r="S729" s="8">
        <f t="shared" si="68"/>
        <v>41246.728576388894</v>
      </c>
      <c r="T729" s="8">
        <f t="shared" si="69"/>
        <v>41288.597222222226</v>
      </c>
      <c r="U729" s="9" t="str">
        <f t="shared" si="70"/>
        <v>Dec</v>
      </c>
      <c r="V729">
        <f t="shared" si="71"/>
        <v>2012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105.566</v>
      </c>
      <c r="P730" s="11">
        <f t="shared" si="67"/>
        <v>60.903461538461535</v>
      </c>
      <c r="Q730" t="s">
        <v>8322</v>
      </c>
      <c r="R730" t="s">
        <v>8323</v>
      </c>
      <c r="S730" s="8">
        <f t="shared" si="68"/>
        <v>40731.545798611114</v>
      </c>
      <c r="T730" s="8">
        <f t="shared" si="69"/>
        <v>40776.545798611114</v>
      </c>
      <c r="U730" s="9" t="str">
        <f t="shared" si="70"/>
        <v>Jul</v>
      </c>
      <c r="V730">
        <f t="shared" si="71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130.65</v>
      </c>
      <c r="P731" s="11">
        <f t="shared" si="67"/>
        <v>43.55</v>
      </c>
      <c r="Q731" t="s">
        <v>8322</v>
      </c>
      <c r="R731" t="s">
        <v>8323</v>
      </c>
      <c r="S731" s="8">
        <f t="shared" si="68"/>
        <v>41110.894224537042</v>
      </c>
      <c r="T731" s="8">
        <f t="shared" si="69"/>
        <v>41170.894224537042</v>
      </c>
      <c r="U731" s="9" t="str">
        <f t="shared" si="70"/>
        <v>Jul</v>
      </c>
      <c r="V731">
        <f t="shared" si="71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132.19</v>
      </c>
      <c r="P732" s="11">
        <f t="shared" si="67"/>
        <v>99.766037735849054</v>
      </c>
      <c r="Q732" t="s">
        <v>8322</v>
      </c>
      <c r="R732" t="s">
        <v>8323</v>
      </c>
      <c r="S732" s="8">
        <f t="shared" si="68"/>
        <v>40854.453599537039</v>
      </c>
      <c r="T732" s="8">
        <f t="shared" si="69"/>
        <v>40884.453599537039</v>
      </c>
      <c r="U732" s="9" t="str">
        <f t="shared" si="70"/>
        <v>Nov</v>
      </c>
      <c r="V732">
        <f t="shared" si="71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126</v>
      </c>
      <c r="P733" s="11">
        <f t="shared" si="67"/>
        <v>88.732394366197184</v>
      </c>
      <c r="Q733" t="s">
        <v>8322</v>
      </c>
      <c r="R733" t="s">
        <v>8323</v>
      </c>
      <c r="S733" s="8">
        <f t="shared" si="68"/>
        <v>40879.504016203704</v>
      </c>
      <c r="T733" s="8">
        <f t="shared" si="69"/>
        <v>40929.958333333336</v>
      </c>
      <c r="U733" s="9" t="str">
        <f t="shared" si="70"/>
        <v>Dec</v>
      </c>
      <c r="V733">
        <f t="shared" si="71"/>
        <v>2011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160</v>
      </c>
      <c r="P734" s="11">
        <f t="shared" si="67"/>
        <v>4.9230769230769234</v>
      </c>
      <c r="Q734" t="s">
        <v>8322</v>
      </c>
      <c r="R734" t="s">
        <v>8323</v>
      </c>
      <c r="S734" s="8">
        <f t="shared" si="68"/>
        <v>41486.132650462961</v>
      </c>
      <c r="T734" s="8">
        <f t="shared" si="69"/>
        <v>41546.132650462961</v>
      </c>
      <c r="U734" s="9" t="str">
        <f t="shared" si="70"/>
        <v>Jul</v>
      </c>
      <c r="V734">
        <f t="shared" si="71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120.48</v>
      </c>
      <c r="P735" s="11">
        <f t="shared" si="67"/>
        <v>17.822485207100591</v>
      </c>
      <c r="Q735" t="s">
        <v>8322</v>
      </c>
      <c r="R735" t="s">
        <v>8323</v>
      </c>
      <c r="S735" s="8">
        <f t="shared" si="68"/>
        <v>41598.128379629634</v>
      </c>
      <c r="T735" s="8">
        <f t="shared" si="69"/>
        <v>41628.128379629634</v>
      </c>
      <c r="U735" s="9" t="str">
        <f t="shared" si="70"/>
        <v>Nov</v>
      </c>
      <c r="V735">
        <f t="shared" si="71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125.52941176470588</v>
      </c>
      <c r="P736" s="11">
        <f t="shared" si="67"/>
        <v>187.19298245614036</v>
      </c>
      <c r="Q736" t="s">
        <v>8322</v>
      </c>
      <c r="R736" t="s">
        <v>8323</v>
      </c>
      <c r="S736" s="8">
        <f t="shared" si="68"/>
        <v>42101.872916666667</v>
      </c>
      <c r="T736" s="8">
        <f t="shared" si="69"/>
        <v>42132.916666666664</v>
      </c>
      <c r="U736" s="9" t="str">
        <f t="shared" si="70"/>
        <v>Apr</v>
      </c>
      <c r="V736">
        <f t="shared" si="71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114.40638297872341</v>
      </c>
      <c r="P737" s="11">
        <f t="shared" si="67"/>
        <v>234.80786026200875</v>
      </c>
      <c r="Q737" t="s">
        <v>8322</v>
      </c>
      <c r="R737" t="s">
        <v>8323</v>
      </c>
      <c r="S737" s="8">
        <f t="shared" si="68"/>
        <v>41945.737800925926</v>
      </c>
      <c r="T737" s="8">
        <f t="shared" si="69"/>
        <v>41976.73541666667</v>
      </c>
      <c r="U737" s="9" t="str">
        <f t="shared" si="70"/>
        <v>Nov</v>
      </c>
      <c r="V737">
        <f t="shared" si="71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315.13888888888891</v>
      </c>
      <c r="P738" s="11">
        <f t="shared" si="67"/>
        <v>105.04629629629629</v>
      </c>
      <c r="Q738" t="s">
        <v>8322</v>
      </c>
      <c r="R738" t="s">
        <v>8323</v>
      </c>
      <c r="S738" s="8">
        <f t="shared" si="68"/>
        <v>41579.442592592597</v>
      </c>
      <c r="T738" s="8">
        <f t="shared" si="69"/>
        <v>41598.915972222225</v>
      </c>
      <c r="U738" s="9" t="str">
        <f t="shared" si="70"/>
        <v>Nov</v>
      </c>
      <c r="V738">
        <f t="shared" si="71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122.39999999999999</v>
      </c>
      <c r="P739" s="11">
        <f t="shared" si="67"/>
        <v>56.666666666666664</v>
      </c>
      <c r="Q739" t="s">
        <v>8322</v>
      </c>
      <c r="R739" t="s">
        <v>8323</v>
      </c>
      <c r="S739" s="8">
        <f t="shared" si="68"/>
        <v>41666.983645833338</v>
      </c>
      <c r="T739" s="8">
        <f t="shared" si="69"/>
        <v>41684.541666666672</v>
      </c>
      <c r="U739" s="9" t="str">
        <f t="shared" si="70"/>
        <v>Jan</v>
      </c>
      <c r="V739">
        <f t="shared" si="71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106.73333333333332</v>
      </c>
      <c r="P740" s="11">
        <f t="shared" si="67"/>
        <v>39.048780487804876</v>
      </c>
      <c r="Q740" t="s">
        <v>8322</v>
      </c>
      <c r="R740" t="s">
        <v>8323</v>
      </c>
      <c r="S740" s="8">
        <f t="shared" si="68"/>
        <v>41943.312430555561</v>
      </c>
      <c r="T740" s="8">
        <f t="shared" si="69"/>
        <v>41973.915972222225</v>
      </c>
      <c r="U740" s="9" t="str">
        <f t="shared" si="70"/>
        <v>Oct</v>
      </c>
      <c r="V740">
        <f t="shared" si="71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158.33333333333331</v>
      </c>
      <c r="P741" s="11">
        <f t="shared" si="67"/>
        <v>68.345323741007192</v>
      </c>
      <c r="Q741" t="s">
        <v>8322</v>
      </c>
      <c r="R741" t="s">
        <v>8323</v>
      </c>
      <c r="S741" s="8">
        <f t="shared" si="68"/>
        <v>41829.2109837963</v>
      </c>
      <c r="T741" s="8">
        <f t="shared" si="69"/>
        <v>41862.2109837963</v>
      </c>
      <c r="U741" s="9" t="str">
        <f t="shared" si="70"/>
        <v>Jul</v>
      </c>
      <c r="V741">
        <f t="shared" si="71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107.4</v>
      </c>
      <c r="P742" s="11">
        <f t="shared" si="67"/>
        <v>169.57894736842104</v>
      </c>
      <c r="Q742" t="s">
        <v>8322</v>
      </c>
      <c r="R742" t="s">
        <v>8323</v>
      </c>
      <c r="S742" s="8">
        <f t="shared" si="68"/>
        <v>42161.855115740742</v>
      </c>
      <c r="T742" s="8">
        <f t="shared" si="69"/>
        <v>42175.855115740742</v>
      </c>
      <c r="U742" s="9" t="str">
        <f t="shared" si="70"/>
        <v>Jun</v>
      </c>
      <c r="V742">
        <f t="shared" si="71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102.25999999999999</v>
      </c>
      <c r="P743" s="11">
        <f t="shared" si="67"/>
        <v>141.42340425531913</v>
      </c>
      <c r="Q743" t="s">
        <v>8322</v>
      </c>
      <c r="R743" t="s">
        <v>8323</v>
      </c>
      <c r="S743" s="8">
        <f t="shared" si="68"/>
        <v>41401.356550925928</v>
      </c>
      <c r="T743" s="8">
        <f t="shared" si="69"/>
        <v>41436.356550925928</v>
      </c>
      <c r="U743" s="9" t="str">
        <f t="shared" si="70"/>
        <v>May</v>
      </c>
      <c r="V743">
        <f t="shared" si="71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110.71428571428572</v>
      </c>
      <c r="P744" s="11">
        <f t="shared" si="67"/>
        <v>67.391304347826093</v>
      </c>
      <c r="Q744" t="s">
        <v>8322</v>
      </c>
      <c r="R744" t="s">
        <v>8323</v>
      </c>
      <c r="S744" s="8">
        <f t="shared" si="68"/>
        <v>41689.626296296301</v>
      </c>
      <c r="T744" s="8">
        <f t="shared" si="69"/>
        <v>41719.584629629629</v>
      </c>
      <c r="U744" s="9" t="str">
        <f t="shared" si="70"/>
        <v>Feb</v>
      </c>
      <c r="V744">
        <f t="shared" si="71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148</v>
      </c>
      <c r="P745" s="11">
        <f t="shared" si="67"/>
        <v>54.266666666666666</v>
      </c>
      <c r="Q745" t="s">
        <v>8322</v>
      </c>
      <c r="R745" t="s">
        <v>8323</v>
      </c>
      <c r="S745" s="8">
        <f t="shared" si="68"/>
        <v>40990.417650462965</v>
      </c>
      <c r="T745" s="8">
        <f t="shared" si="69"/>
        <v>41015.583333333336</v>
      </c>
      <c r="U745" s="9" t="str">
        <f t="shared" si="70"/>
        <v>Mar</v>
      </c>
      <c r="V745">
        <f t="shared" si="71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102.32000000000001</v>
      </c>
      <c r="P746" s="11">
        <f t="shared" si="67"/>
        <v>82.516129032258064</v>
      </c>
      <c r="Q746" t="s">
        <v>8322</v>
      </c>
      <c r="R746" t="s">
        <v>8323</v>
      </c>
      <c r="S746" s="8">
        <f t="shared" si="68"/>
        <v>41226.665543981486</v>
      </c>
      <c r="T746" s="8">
        <f t="shared" si="69"/>
        <v>41256.665543981486</v>
      </c>
      <c r="U746" s="9" t="str">
        <f t="shared" si="70"/>
        <v>Nov</v>
      </c>
      <c r="V746">
        <f t="shared" si="71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179.09909909909908</v>
      </c>
      <c r="P747" s="11">
        <f t="shared" si="67"/>
        <v>53.729729729729726</v>
      </c>
      <c r="Q747" t="s">
        <v>8322</v>
      </c>
      <c r="R747" t="s">
        <v>8323</v>
      </c>
      <c r="S747" s="8">
        <f t="shared" si="68"/>
        <v>41367.28061342593</v>
      </c>
      <c r="T747" s="8">
        <f t="shared" si="69"/>
        <v>41397.28061342593</v>
      </c>
      <c r="U747" s="9" t="str">
        <f t="shared" si="70"/>
        <v>Apr</v>
      </c>
      <c r="V747">
        <f t="shared" si="71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111.08135252761969</v>
      </c>
      <c r="P748" s="11">
        <f t="shared" si="67"/>
        <v>34.206185567010309</v>
      </c>
      <c r="Q748" t="s">
        <v>8322</v>
      </c>
      <c r="R748" t="s">
        <v>8323</v>
      </c>
      <c r="S748" s="8">
        <f t="shared" si="68"/>
        <v>41156.751261574078</v>
      </c>
      <c r="T748" s="8">
        <f t="shared" si="69"/>
        <v>41174.874305555561</v>
      </c>
      <c r="U748" s="9" t="str">
        <f t="shared" si="70"/>
        <v>Sep</v>
      </c>
      <c r="V748">
        <f t="shared" si="71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100.04285714285714</v>
      </c>
      <c r="P749" s="11">
        <f t="shared" si="67"/>
        <v>127.32727272727273</v>
      </c>
      <c r="Q749" t="s">
        <v>8322</v>
      </c>
      <c r="R749" t="s">
        <v>8323</v>
      </c>
      <c r="S749" s="8">
        <f t="shared" si="68"/>
        <v>41988.257164351853</v>
      </c>
      <c r="T749" s="8">
        <f t="shared" si="69"/>
        <v>42019.162499999999</v>
      </c>
      <c r="U749" s="9" t="str">
        <f t="shared" si="70"/>
        <v>Dec</v>
      </c>
      <c r="V749">
        <f t="shared" si="71"/>
        <v>2014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100.25</v>
      </c>
      <c r="P750" s="11">
        <f t="shared" si="67"/>
        <v>45.56818181818182</v>
      </c>
      <c r="Q750" t="s">
        <v>8322</v>
      </c>
      <c r="R750" t="s">
        <v>8323</v>
      </c>
      <c r="S750" s="8">
        <f t="shared" si="68"/>
        <v>41831.555162037039</v>
      </c>
      <c r="T750" s="8">
        <f t="shared" si="69"/>
        <v>41861.555162037039</v>
      </c>
      <c r="U750" s="9" t="str">
        <f t="shared" si="70"/>
        <v>Jul</v>
      </c>
      <c r="V750">
        <f t="shared" si="71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105.56</v>
      </c>
      <c r="P751" s="11">
        <f t="shared" si="67"/>
        <v>95.963636363636368</v>
      </c>
      <c r="Q751" t="s">
        <v>8322</v>
      </c>
      <c r="R751" t="s">
        <v>8323</v>
      </c>
      <c r="S751" s="8">
        <f t="shared" si="68"/>
        <v>42733.649652777785</v>
      </c>
      <c r="T751" s="8">
        <f t="shared" si="69"/>
        <v>42763.649652777785</v>
      </c>
      <c r="U751" s="9" t="str">
        <f t="shared" si="70"/>
        <v>Dec</v>
      </c>
      <c r="V751">
        <f t="shared" si="71"/>
        <v>2016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102.58775877587757</v>
      </c>
      <c r="P752" s="11">
        <f t="shared" si="67"/>
        <v>77.271186440677965</v>
      </c>
      <c r="Q752" t="s">
        <v>8322</v>
      </c>
      <c r="R752" t="s">
        <v>8323</v>
      </c>
      <c r="S752" s="8">
        <f t="shared" si="68"/>
        <v>41299.586481481485</v>
      </c>
      <c r="T752" s="8">
        <f t="shared" si="69"/>
        <v>41329.586481481485</v>
      </c>
      <c r="U752" s="9" t="str">
        <f t="shared" si="70"/>
        <v>Jan</v>
      </c>
      <c r="V752">
        <f t="shared" si="71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118.5</v>
      </c>
      <c r="P753" s="11">
        <f t="shared" si="67"/>
        <v>57.338709677419352</v>
      </c>
      <c r="Q753" t="s">
        <v>8322</v>
      </c>
      <c r="R753" t="s">
        <v>8323</v>
      </c>
      <c r="S753" s="8">
        <f t="shared" si="68"/>
        <v>40713.338831018518</v>
      </c>
      <c r="T753" s="8">
        <f t="shared" si="69"/>
        <v>40759.338831018518</v>
      </c>
      <c r="U753" s="9" t="str">
        <f t="shared" si="70"/>
        <v>Jun</v>
      </c>
      <c r="V753">
        <f t="shared" si="71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111.7</v>
      </c>
      <c r="P754" s="11">
        <f t="shared" si="67"/>
        <v>53.19047619047619</v>
      </c>
      <c r="Q754" t="s">
        <v>8322</v>
      </c>
      <c r="R754" t="s">
        <v>8323</v>
      </c>
      <c r="S754" s="8">
        <f t="shared" si="68"/>
        <v>42639.129826388897</v>
      </c>
      <c r="T754" s="8">
        <f t="shared" si="69"/>
        <v>42659.166666666664</v>
      </c>
      <c r="U754" s="9" t="str">
        <f t="shared" si="70"/>
        <v>Sep</v>
      </c>
      <c r="V754">
        <f t="shared" si="71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128</v>
      </c>
      <c r="P755" s="11">
        <f t="shared" si="67"/>
        <v>492.30769230769232</v>
      </c>
      <c r="Q755" t="s">
        <v>8322</v>
      </c>
      <c r="R755" t="s">
        <v>8323</v>
      </c>
      <c r="S755" s="8">
        <f t="shared" si="68"/>
        <v>42019.298506944448</v>
      </c>
      <c r="T755" s="8">
        <f t="shared" si="69"/>
        <v>42049.298506944448</v>
      </c>
      <c r="U755" s="9" t="str">
        <f t="shared" si="70"/>
        <v>Jan</v>
      </c>
      <c r="V755">
        <f t="shared" si="71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103.75000000000001</v>
      </c>
      <c r="P756" s="11">
        <f t="shared" si="67"/>
        <v>42.346938775510203</v>
      </c>
      <c r="Q756" t="s">
        <v>8322</v>
      </c>
      <c r="R756" t="s">
        <v>8323</v>
      </c>
      <c r="S756" s="8">
        <f t="shared" si="68"/>
        <v>41249.457418981481</v>
      </c>
      <c r="T756" s="8">
        <f t="shared" si="69"/>
        <v>41279.457418981481</v>
      </c>
      <c r="U756" s="9" t="str">
        <f t="shared" si="70"/>
        <v>Dec</v>
      </c>
      <c r="V756">
        <f t="shared" si="71"/>
        <v>2012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101.9076</v>
      </c>
      <c r="P757" s="11">
        <f t="shared" si="67"/>
        <v>37.466029411764708</v>
      </c>
      <c r="Q757" t="s">
        <v>8322</v>
      </c>
      <c r="R757" t="s">
        <v>8323</v>
      </c>
      <c r="S757" s="8">
        <f t="shared" si="68"/>
        <v>41383.313391203708</v>
      </c>
      <c r="T757" s="8">
        <f t="shared" si="69"/>
        <v>41413.736805555556</v>
      </c>
      <c r="U757" s="9" t="str">
        <f t="shared" si="70"/>
        <v>Apr</v>
      </c>
      <c r="V757">
        <f t="shared" si="71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117.71428571428571</v>
      </c>
      <c r="P758" s="11">
        <f t="shared" si="67"/>
        <v>37.454545454545453</v>
      </c>
      <c r="Q758" t="s">
        <v>8322</v>
      </c>
      <c r="R758" t="s">
        <v>8323</v>
      </c>
      <c r="S758" s="8">
        <f t="shared" si="68"/>
        <v>40590.475219907406</v>
      </c>
      <c r="T758" s="8">
        <f t="shared" si="69"/>
        <v>40651.433553240742</v>
      </c>
      <c r="U758" s="9" t="str">
        <f t="shared" si="70"/>
        <v>Feb</v>
      </c>
      <c r="V758">
        <f t="shared" si="71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238</v>
      </c>
      <c r="P759" s="11">
        <f t="shared" si="67"/>
        <v>33.055555555555557</v>
      </c>
      <c r="Q759" t="s">
        <v>8322</v>
      </c>
      <c r="R759" t="s">
        <v>8323</v>
      </c>
      <c r="S759" s="8">
        <f t="shared" si="68"/>
        <v>41234.76289351852</v>
      </c>
      <c r="T759" s="8">
        <f t="shared" si="69"/>
        <v>41248.76289351852</v>
      </c>
      <c r="U759" s="9" t="str">
        <f t="shared" si="70"/>
        <v>Nov</v>
      </c>
      <c r="V759">
        <f t="shared" si="71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102</v>
      </c>
      <c r="P760" s="11">
        <f t="shared" si="67"/>
        <v>134.21052631578948</v>
      </c>
      <c r="Q760" t="s">
        <v>8322</v>
      </c>
      <c r="R760" t="s">
        <v>8323</v>
      </c>
      <c r="S760" s="8">
        <f t="shared" si="68"/>
        <v>40429.544768518521</v>
      </c>
      <c r="T760" s="8">
        <f t="shared" si="69"/>
        <v>40459.544768518521</v>
      </c>
      <c r="U760" s="9" t="str">
        <f t="shared" si="70"/>
        <v>Sep</v>
      </c>
      <c r="V760">
        <f t="shared" si="71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101.92000000000002</v>
      </c>
      <c r="P761" s="11">
        <f t="shared" si="67"/>
        <v>51.474747474747474</v>
      </c>
      <c r="Q761" t="s">
        <v>8322</v>
      </c>
      <c r="R761" t="s">
        <v>8323</v>
      </c>
      <c r="S761" s="8">
        <f t="shared" si="68"/>
        <v>41789.038645833338</v>
      </c>
      <c r="T761" s="8">
        <f t="shared" si="69"/>
        <v>41829.038645833338</v>
      </c>
      <c r="U761" s="9" t="str">
        <f t="shared" si="70"/>
        <v>May</v>
      </c>
      <c r="V761">
        <f t="shared" si="71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7" t="s">
        <v>8221</v>
      </c>
      <c r="G762" t="s">
        <v>8224</v>
      </c>
      <c r="H762" t="s">
        <v>8246</v>
      </c>
      <c r="I762" s="9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s="11" t="e">
        <f t="shared" si="67"/>
        <v>#DIV/0!</v>
      </c>
      <c r="Q762" t="s">
        <v>8322</v>
      </c>
      <c r="R762" t="s">
        <v>8324</v>
      </c>
      <c r="S762" s="8">
        <f t="shared" si="68"/>
        <v>42670.472372685188</v>
      </c>
      <c r="T762" s="8">
        <f t="shared" si="69"/>
        <v>42700.51403935186</v>
      </c>
      <c r="U762" s="9" t="str">
        <f t="shared" si="70"/>
        <v>Oct</v>
      </c>
      <c r="V762">
        <f t="shared" si="71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7" t="s">
        <v>8221</v>
      </c>
      <c r="G763" t="s">
        <v>8224</v>
      </c>
      <c r="H763" t="s">
        <v>8246</v>
      </c>
      <c r="I763" s="9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</v>
      </c>
      <c r="P763" s="11">
        <f t="shared" si="67"/>
        <v>39.166666666666664</v>
      </c>
      <c r="Q763" t="s">
        <v>8322</v>
      </c>
      <c r="R763" t="s">
        <v>8324</v>
      </c>
      <c r="S763" s="8">
        <f t="shared" si="68"/>
        <v>41642.459791666668</v>
      </c>
      <c r="T763" s="8">
        <f t="shared" si="69"/>
        <v>41672.459791666668</v>
      </c>
      <c r="U763" s="9" t="str">
        <f t="shared" si="70"/>
        <v>Jan</v>
      </c>
      <c r="V763">
        <f t="shared" si="71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7" t="s">
        <v>8221</v>
      </c>
      <c r="G764" t="s">
        <v>8238</v>
      </c>
      <c r="H764" t="s">
        <v>8256</v>
      </c>
      <c r="I764" s="9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s="11" t="e">
        <f t="shared" si="67"/>
        <v>#DIV/0!</v>
      </c>
      <c r="Q764" t="s">
        <v>8322</v>
      </c>
      <c r="R764" t="s">
        <v>8324</v>
      </c>
      <c r="S764" s="8">
        <f t="shared" si="68"/>
        <v>42690.566782407412</v>
      </c>
      <c r="T764" s="8">
        <f t="shared" si="69"/>
        <v>42707.958333333336</v>
      </c>
      <c r="U764" s="9" t="str">
        <f t="shared" si="70"/>
        <v>Nov</v>
      </c>
      <c r="V764">
        <f t="shared" si="71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7" t="s">
        <v>8221</v>
      </c>
      <c r="G765" t="s">
        <v>8225</v>
      </c>
      <c r="H765" t="s">
        <v>8247</v>
      </c>
      <c r="I765" s="9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0.11655011655011654</v>
      </c>
      <c r="P765" s="11">
        <f t="shared" si="67"/>
        <v>5</v>
      </c>
      <c r="Q765" t="s">
        <v>8322</v>
      </c>
      <c r="R765" t="s">
        <v>8324</v>
      </c>
      <c r="S765" s="8">
        <f t="shared" si="68"/>
        <v>41471.155185185191</v>
      </c>
      <c r="T765" s="8">
        <f t="shared" si="69"/>
        <v>41501.155185185191</v>
      </c>
      <c r="U765" s="9" t="str">
        <f t="shared" si="70"/>
        <v>Jul</v>
      </c>
      <c r="V765">
        <f t="shared" si="71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7" t="s">
        <v>8221</v>
      </c>
      <c r="G766" t="s">
        <v>8224</v>
      </c>
      <c r="H766" t="s">
        <v>8246</v>
      </c>
      <c r="I766" s="9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s="11" t="e">
        <f t="shared" si="67"/>
        <v>#DIV/0!</v>
      </c>
      <c r="Q766" t="s">
        <v>8322</v>
      </c>
      <c r="R766" t="s">
        <v>8324</v>
      </c>
      <c r="S766" s="8">
        <f t="shared" si="68"/>
        <v>42226.88149305556</v>
      </c>
      <c r="T766" s="8">
        <f t="shared" si="69"/>
        <v>42256.88149305556</v>
      </c>
      <c r="U766" s="9" t="str">
        <f t="shared" si="70"/>
        <v>Aug</v>
      </c>
      <c r="V766">
        <f t="shared" si="71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7" t="s">
        <v>8221</v>
      </c>
      <c r="G767" t="s">
        <v>8224</v>
      </c>
      <c r="H767" t="s">
        <v>8246</v>
      </c>
      <c r="I767" s="9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36.014285714285712</v>
      </c>
      <c r="P767" s="11">
        <f t="shared" si="67"/>
        <v>57.295454545454547</v>
      </c>
      <c r="Q767" t="s">
        <v>8322</v>
      </c>
      <c r="R767" t="s">
        <v>8324</v>
      </c>
      <c r="S767" s="8">
        <f t="shared" si="68"/>
        <v>41901.250972222224</v>
      </c>
      <c r="T767" s="8">
        <f t="shared" si="69"/>
        <v>41931.250972222224</v>
      </c>
      <c r="U767" s="9" t="str">
        <f t="shared" si="70"/>
        <v>Sep</v>
      </c>
      <c r="V767">
        <f t="shared" si="71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7" t="s">
        <v>8221</v>
      </c>
      <c r="G768" t="s">
        <v>8229</v>
      </c>
      <c r="H768" t="s">
        <v>8251</v>
      </c>
      <c r="I768" s="9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s="11" t="e">
        <f t="shared" si="67"/>
        <v>#DIV/0!</v>
      </c>
      <c r="Q768" t="s">
        <v>8322</v>
      </c>
      <c r="R768" t="s">
        <v>8324</v>
      </c>
      <c r="S768" s="8">
        <f t="shared" si="68"/>
        <v>42021.491701388892</v>
      </c>
      <c r="T768" s="8">
        <f t="shared" si="69"/>
        <v>42051.491701388892</v>
      </c>
      <c r="U768" s="9" t="str">
        <f t="shared" si="70"/>
        <v>Jan</v>
      </c>
      <c r="V768">
        <f t="shared" si="71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7" t="s">
        <v>8221</v>
      </c>
      <c r="G769" t="s">
        <v>8224</v>
      </c>
      <c r="H769" t="s">
        <v>8246</v>
      </c>
      <c r="I769" s="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</v>
      </c>
      <c r="P769" s="11">
        <f t="shared" si="67"/>
        <v>59</v>
      </c>
      <c r="Q769" t="s">
        <v>8322</v>
      </c>
      <c r="R769" t="s">
        <v>8324</v>
      </c>
      <c r="S769" s="8">
        <f t="shared" si="68"/>
        <v>42114.8519675926</v>
      </c>
      <c r="T769" s="8">
        <f t="shared" si="69"/>
        <v>42144.8519675926</v>
      </c>
      <c r="U769" s="9" t="str">
        <f t="shared" si="70"/>
        <v>Apr</v>
      </c>
      <c r="V769">
        <f t="shared" si="71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7" t="s">
        <v>8221</v>
      </c>
      <c r="G770" t="s">
        <v>8224</v>
      </c>
      <c r="H770" t="s">
        <v>8246</v>
      </c>
      <c r="I770" s="9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ref="O770:O833" si="72">E770/D770*100</f>
        <v>0</v>
      </c>
      <c r="P770" s="11" t="e">
        <f t="shared" ref="P770:P833" si="73">E770/L770</f>
        <v>#DIV/0!</v>
      </c>
      <c r="Q770" t="s">
        <v>8322</v>
      </c>
      <c r="R770" t="s">
        <v>8324</v>
      </c>
      <c r="S770" s="8">
        <f t="shared" si="68"/>
        <v>41593.915393518524</v>
      </c>
      <c r="T770" s="8">
        <f t="shared" si="69"/>
        <v>41623.915393518524</v>
      </c>
      <c r="U770" s="9" t="str">
        <f t="shared" si="70"/>
        <v>Nov</v>
      </c>
      <c r="V770">
        <f t="shared" si="71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7" t="s">
        <v>8221</v>
      </c>
      <c r="G771" t="s">
        <v>8224</v>
      </c>
      <c r="H771" t="s">
        <v>8246</v>
      </c>
      <c r="I771" s="9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si="72"/>
        <v>41.4</v>
      </c>
      <c r="P771" s="11">
        <f t="shared" si="73"/>
        <v>31.846153846153847</v>
      </c>
      <c r="Q771" t="s">
        <v>8322</v>
      </c>
      <c r="R771" t="s">
        <v>8324</v>
      </c>
      <c r="S771" s="8">
        <f t="shared" ref="S771:S834" si="74">(J771/86400)+25569+(-7/24)</f>
        <v>41604.704791666671</v>
      </c>
      <c r="T771" s="8">
        <f t="shared" ref="T771:T834" si="75">(I771/86400)+25569+(-7/24)</f>
        <v>41634.704791666671</v>
      </c>
      <c r="U771" s="9" t="str">
        <f t="shared" ref="U771:U834" si="76">TEXT(S771,"mmm")</f>
        <v>Nov</v>
      </c>
      <c r="V771">
        <f t="shared" ref="V771:V834" si="77">YEAR(S771)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7" t="s">
        <v>8221</v>
      </c>
      <c r="G772" t="s">
        <v>8224</v>
      </c>
      <c r="H772" t="s">
        <v>8246</v>
      </c>
      <c r="I772" s="9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s="11" t="e">
        <f t="shared" si="73"/>
        <v>#DIV/0!</v>
      </c>
      <c r="Q772" t="s">
        <v>8322</v>
      </c>
      <c r="R772" t="s">
        <v>8324</v>
      </c>
      <c r="S772" s="8">
        <f t="shared" si="74"/>
        <v>41289.707974537036</v>
      </c>
      <c r="T772" s="8">
        <f t="shared" si="75"/>
        <v>41329.707974537036</v>
      </c>
      <c r="U772" s="9" t="str">
        <f t="shared" si="76"/>
        <v>Jan</v>
      </c>
      <c r="V772">
        <f t="shared" si="77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7" t="s">
        <v>8221</v>
      </c>
      <c r="G773" t="s">
        <v>8224</v>
      </c>
      <c r="H773" t="s">
        <v>8246</v>
      </c>
      <c r="I773" s="9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2.6315789473684209E-2</v>
      </c>
      <c r="P773" s="11">
        <f t="shared" si="73"/>
        <v>10</v>
      </c>
      <c r="Q773" t="s">
        <v>8322</v>
      </c>
      <c r="R773" t="s">
        <v>8324</v>
      </c>
      <c r="S773" s="8">
        <f t="shared" si="74"/>
        <v>42349.532430555562</v>
      </c>
      <c r="T773" s="8">
        <f t="shared" si="75"/>
        <v>42399.532430555562</v>
      </c>
      <c r="U773" s="9" t="str">
        <f t="shared" si="76"/>
        <v>Dec</v>
      </c>
      <c r="V773">
        <f t="shared" si="77"/>
        <v>2015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7" t="s">
        <v>8221</v>
      </c>
      <c r="G774" t="s">
        <v>8224</v>
      </c>
      <c r="H774" t="s">
        <v>8246</v>
      </c>
      <c r="I774" s="9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3.3333333333333335</v>
      </c>
      <c r="P774" s="11">
        <f t="shared" si="73"/>
        <v>50</v>
      </c>
      <c r="Q774" t="s">
        <v>8322</v>
      </c>
      <c r="R774" t="s">
        <v>8324</v>
      </c>
      <c r="S774" s="8">
        <f t="shared" si="74"/>
        <v>40067.765266203707</v>
      </c>
      <c r="T774" s="8">
        <f t="shared" si="75"/>
        <v>40117.874305555561</v>
      </c>
      <c r="U774" s="9" t="str">
        <f t="shared" si="76"/>
        <v>Sep</v>
      </c>
      <c r="V774">
        <f t="shared" si="77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7" t="s">
        <v>8221</v>
      </c>
      <c r="G775" t="s">
        <v>8225</v>
      </c>
      <c r="H775" t="s">
        <v>8247</v>
      </c>
      <c r="I775" s="9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0.85129023676509719</v>
      </c>
      <c r="P775" s="11">
        <f t="shared" si="73"/>
        <v>16</v>
      </c>
      <c r="Q775" t="s">
        <v>8322</v>
      </c>
      <c r="R775" t="s">
        <v>8324</v>
      </c>
      <c r="S775" s="8">
        <f t="shared" si="74"/>
        <v>42100.444270833337</v>
      </c>
      <c r="T775" s="8">
        <f t="shared" si="75"/>
        <v>42134.667361111111</v>
      </c>
      <c r="U775" s="9" t="str">
        <f t="shared" si="76"/>
        <v>Apr</v>
      </c>
      <c r="V775">
        <f t="shared" si="77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7" t="s">
        <v>8221</v>
      </c>
      <c r="G776" t="s">
        <v>8224</v>
      </c>
      <c r="H776" t="s">
        <v>8246</v>
      </c>
      <c r="I776" s="9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70.199999999999989</v>
      </c>
      <c r="P776" s="11">
        <f t="shared" si="73"/>
        <v>39</v>
      </c>
      <c r="Q776" t="s">
        <v>8322</v>
      </c>
      <c r="R776" t="s">
        <v>8324</v>
      </c>
      <c r="S776" s="8">
        <f t="shared" si="74"/>
        <v>41663.488634259258</v>
      </c>
      <c r="T776" s="8">
        <f t="shared" si="75"/>
        <v>41693.488634259258</v>
      </c>
      <c r="U776" s="9" t="str">
        <f t="shared" si="76"/>
        <v>Jan</v>
      </c>
      <c r="V776">
        <f t="shared" si="77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7" t="s">
        <v>8221</v>
      </c>
      <c r="G777" t="s">
        <v>8224</v>
      </c>
      <c r="H777" t="s">
        <v>8246</v>
      </c>
      <c r="I777" s="9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1.7000000000000002</v>
      </c>
      <c r="P777" s="11">
        <f t="shared" si="73"/>
        <v>34</v>
      </c>
      <c r="Q777" t="s">
        <v>8322</v>
      </c>
      <c r="R777" t="s">
        <v>8324</v>
      </c>
      <c r="S777" s="8">
        <f t="shared" si="74"/>
        <v>40862.768460648149</v>
      </c>
      <c r="T777" s="8">
        <f t="shared" si="75"/>
        <v>40892.768460648149</v>
      </c>
      <c r="U777" s="9" t="str">
        <f t="shared" si="76"/>
        <v>Nov</v>
      </c>
      <c r="V777">
        <f t="shared" si="77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7" t="s">
        <v>8221</v>
      </c>
      <c r="G778" t="s">
        <v>8224</v>
      </c>
      <c r="H778" t="s">
        <v>8246</v>
      </c>
      <c r="I778" s="9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51.4</v>
      </c>
      <c r="P778" s="11">
        <f t="shared" si="73"/>
        <v>63.122807017543863</v>
      </c>
      <c r="Q778" t="s">
        <v>8322</v>
      </c>
      <c r="R778" t="s">
        <v>8324</v>
      </c>
      <c r="S778" s="8">
        <f t="shared" si="74"/>
        <v>42250.39403935185</v>
      </c>
      <c r="T778" s="8">
        <f t="shared" si="75"/>
        <v>42287.916666666664</v>
      </c>
      <c r="U778" s="9" t="str">
        <f t="shared" si="76"/>
        <v>Sep</v>
      </c>
      <c r="V778">
        <f t="shared" si="77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7" t="s">
        <v>8221</v>
      </c>
      <c r="G779" t="s">
        <v>8224</v>
      </c>
      <c r="H779" t="s">
        <v>8246</v>
      </c>
      <c r="I779" s="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0.70000000000000007</v>
      </c>
      <c r="P779" s="11">
        <f t="shared" si="73"/>
        <v>7</v>
      </c>
      <c r="Q779" t="s">
        <v>8322</v>
      </c>
      <c r="R779" t="s">
        <v>8324</v>
      </c>
      <c r="S779" s="8">
        <f t="shared" si="74"/>
        <v>41456.68954861111</v>
      </c>
      <c r="T779" s="8">
        <f t="shared" si="75"/>
        <v>41486.68954861111</v>
      </c>
      <c r="U779" s="9" t="str">
        <f t="shared" si="76"/>
        <v>Jul</v>
      </c>
      <c r="V779">
        <f t="shared" si="77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7" t="s">
        <v>8221</v>
      </c>
      <c r="G780" t="s">
        <v>8224</v>
      </c>
      <c r="H780" t="s">
        <v>8246</v>
      </c>
      <c r="I780" s="9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0.4</v>
      </c>
      <c r="P780" s="11">
        <f t="shared" si="73"/>
        <v>2</v>
      </c>
      <c r="Q780" t="s">
        <v>8322</v>
      </c>
      <c r="R780" t="s">
        <v>8324</v>
      </c>
      <c r="S780" s="8">
        <f t="shared" si="74"/>
        <v>41729.41064814815</v>
      </c>
      <c r="T780" s="8">
        <f t="shared" si="75"/>
        <v>41759.41064814815</v>
      </c>
      <c r="U780" s="9" t="str">
        <f t="shared" si="76"/>
        <v>Mar</v>
      </c>
      <c r="V780">
        <f t="shared" si="77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7" t="s">
        <v>8221</v>
      </c>
      <c r="G781" t="s">
        <v>8224</v>
      </c>
      <c r="H781" t="s">
        <v>8246</v>
      </c>
      <c r="I781" s="9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2.666666666666667</v>
      </c>
      <c r="P781" s="11">
        <f t="shared" si="73"/>
        <v>66.666666666666671</v>
      </c>
      <c r="Q781" t="s">
        <v>8322</v>
      </c>
      <c r="R781" t="s">
        <v>8324</v>
      </c>
      <c r="S781" s="8">
        <f t="shared" si="74"/>
        <v>40436.392418981486</v>
      </c>
      <c r="T781" s="8">
        <f t="shared" si="75"/>
        <v>40465.875</v>
      </c>
      <c r="U781" s="9" t="str">
        <f t="shared" si="76"/>
        <v>Sep</v>
      </c>
      <c r="V781">
        <f t="shared" si="77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104</v>
      </c>
      <c r="P782" s="11">
        <f t="shared" si="73"/>
        <v>38.518518518518519</v>
      </c>
      <c r="Q782" t="s">
        <v>8325</v>
      </c>
      <c r="R782" t="s">
        <v>8326</v>
      </c>
      <c r="S782" s="8">
        <f t="shared" si="74"/>
        <v>40636.382233796299</v>
      </c>
      <c r="T782" s="8">
        <f t="shared" si="75"/>
        <v>40666.382233796299</v>
      </c>
      <c r="U782" s="9" t="str">
        <f t="shared" si="76"/>
        <v>Apr</v>
      </c>
      <c r="V782">
        <f t="shared" si="77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133.15375</v>
      </c>
      <c r="P783" s="11">
        <f t="shared" si="73"/>
        <v>42.609200000000001</v>
      </c>
      <c r="Q783" t="s">
        <v>8325</v>
      </c>
      <c r="R783" t="s">
        <v>8326</v>
      </c>
      <c r="S783" s="8">
        <f t="shared" si="74"/>
        <v>41402.709189814814</v>
      </c>
      <c r="T783" s="8">
        <f t="shared" si="75"/>
        <v>41432.709189814814</v>
      </c>
      <c r="U783" s="9" t="str">
        <f t="shared" si="76"/>
        <v>May</v>
      </c>
      <c r="V783">
        <f t="shared" si="77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100</v>
      </c>
      <c r="P784" s="11">
        <f t="shared" si="73"/>
        <v>50</v>
      </c>
      <c r="Q784" t="s">
        <v>8325</v>
      </c>
      <c r="R784" t="s">
        <v>8326</v>
      </c>
      <c r="S784" s="8">
        <f t="shared" si="74"/>
        <v>41116.466458333336</v>
      </c>
      <c r="T784" s="8">
        <f t="shared" si="75"/>
        <v>41146.466458333336</v>
      </c>
      <c r="U784" s="9" t="str">
        <f t="shared" si="76"/>
        <v>Jul</v>
      </c>
      <c r="V784">
        <f t="shared" si="77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148.13333333333333</v>
      </c>
      <c r="P785" s="11">
        <f t="shared" si="73"/>
        <v>63.485714285714288</v>
      </c>
      <c r="Q785" t="s">
        <v>8325</v>
      </c>
      <c r="R785" t="s">
        <v>8326</v>
      </c>
      <c r="S785" s="8">
        <f t="shared" si="74"/>
        <v>40987.482048611113</v>
      </c>
      <c r="T785" s="8">
        <f t="shared" si="75"/>
        <v>41026.625</v>
      </c>
      <c r="U785" s="9" t="str">
        <f t="shared" si="76"/>
        <v>Mar</v>
      </c>
      <c r="V785">
        <f t="shared" si="77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102.49999999999999</v>
      </c>
      <c r="P786" s="11">
        <f t="shared" si="73"/>
        <v>102.5</v>
      </c>
      <c r="Q786" t="s">
        <v>8325</v>
      </c>
      <c r="R786" t="s">
        <v>8326</v>
      </c>
      <c r="S786" s="8">
        <f t="shared" si="74"/>
        <v>41674.857858796298</v>
      </c>
      <c r="T786" s="8">
        <f t="shared" si="75"/>
        <v>41714.816192129634</v>
      </c>
      <c r="U786" s="9" t="str">
        <f t="shared" si="76"/>
        <v>Feb</v>
      </c>
      <c r="V786">
        <f t="shared" si="77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180.62799999999999</v>
      </c>
      <c r="P787" s="11">
        <f t="shared" si="73"/>
        <v>31.142758620689655</v>
      </c>
      <c r="Q787" t="s">
        <v>8325</v>
      </c>
      <c r="R787" t="s">
        <v>8326</v>
      </c>
      <c r="S787" s="8">
        <f t="shared" si="74"/>
        <v>41303.302256944451</v>
      </c>
      <c r="T787" s="8">
        <f t="shared" si="75"/>
        <v>41333.302256944451</v>
      </c>
      <c r="U787" s="9" t="str">
        <f t="shared" si="76"/>
        <v>Jan</v>
      </c>
      <c r="V787">
        <f t="shared" si="77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142.79999999999998</v>
      </c>
      <c r="P788" s="11">
        <f t="shared" si="73"/>
        <v>162.27272727272728</v>
      </c>
      <c r="Q788" t="s">
        <v>8325</v>
      </c>
      <c r="R788" t="s">
        <v>8326</v>
      </c>
      <c r="S788" s="8">
        <f t="shared" si="74"/>
        <v>40982.764282407406</v>
      </c>
      <c r="T788" s="8">
        <f t="shared" si="75"/>
        <v>41040.365972222229</v>
      </c>
      <c r="U788" s="9" t="str">
        <f t="shared" si="76"/>
        <v>Mar</v>
      </c>
      <c r="V788">
        <f t="shared" si="77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114.16666666666666</v>
      </c>
      <c r="P789" s="11">
        <f t="shared" si="73"/>
        <v>80.588235294117652</v>
      </c>
      <c r="Q789" t="s">
        <v>8325</v>
      </c>
      <c r="R789" t="s">
        <v>8326</v>
      </c>
      <c r="S789" s="8">
        <f t="shared" si="74"/>
        <v>41549.335949074077</v>
      </c>
      <c r="T789" s="8">
        <f t="shared" si="75"/>
        <v>41579.335949074077</v>
      </c>
      <c r="U789" s="9" t="str">
        <f t="shared" si="76"/>
        <v>Oct</v>
      </c>
      <c r="V789">
        <f t="shared" si="77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203.505</v>
      </c>
      <c r="P790" s="11">
        <f t="shared" si="73"/>
        <v>59.85441176470588</v>
      </c>
      <c r="Q790" t="s">
        <v>8325</v>
      </c>
      <c r="R790" t="s">
        <v>8326</v>
      </c>
      <c r="S790" s="8">
        <f t="shared" si="74"/>
        <v>41058.715138888889</v>
      </c>
      <c r="T790" s="8">
        <f t="shared" si="75"/>
        <v>41096.874305555561</v>
      </c>
      <c r="U790" s="9" t="str">
        <f t="shared" si="76"/>
        <v>May</v>
      </c>
      <c r="V790">
        <f t="shared" si="77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109.41176470588236</v>
      </c>
      <c r="P791" s="11">
        <f t="shared" si="73"/>
        <v>132.85714285714286</v>
      </c>
      <c r="Q791" t="s">
        <v>8325</v>
      </c>
      <c r="R791" t="s">
        <v>8326</v>
      </c>
      <c r="S791" s="8">
        <f t="shared" si="74"/>
        <v>41276.894444444442</v>
      </c>
      <c r="T791" s="8">
        <f t="shared" si="75"/>
        <v>41295.040972222225</v>
      </c>
      <c r="U791" s="9" t="str">
        <f t="shared" si="76"/>
        <v>Jan</v>
      </c>
      <c r="V791">
        <f t="shared" si="77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144.37459999999999</v>
      </c>
      <c r="P792" s="11">
        <f t="shared" si="73"/>
        <v>92.547820512820508</v>
      </c>
      <c r="Q792" t="s">
        <v>8325</v>
      </c>
      <c r="R792" t="s">
        <v>8326</v>
      </c>
      <c r="S792" s="8">
        <f t="shared" si="74"/>
        <v>41275.756238425929</v>
      </c>
      <c r="T792" s="8">
        <f t="shared" si="75"/>
        <v>41305.756238425929</v>
      </c>
      <c r="U792" s="9" t="str">
        <f t="shared" si="76"/>
        <v>Jan</v>
      </c>
      <c r="V792">
        <f t="shared" si="77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103.86666666666666</v>
      </c>
      <c r="P793" s="11">
        <f t="shared" si="73"/>
        <v>60.859375</v>
      </c>
      <c r="Q793" t="s">
        <v>8325</v>
      </c>
      <c r="R793" t="s">
        <v>8326</v>
      </c>
      <c r="S793" s="8">
        <f t="shared" si="74"/>
        <v>41557.488958333335</v>
      </c>
      <c r="T793" s="8">
        <f t="shared" si="75"/>
        <v>41590.957638888889</v>
      </c>
      <c r="U793" s="9" t="str">
        <f t="shared" si="76"/>
        <v>Oct</v>
      </c>
      <c r="V793">
        <f t="shared" si="77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100.44440000000002</v>
      </c>
      <c r="P794" s="11">
        <f t="shared" si="73"/>
        <v>41.851833333333339</v>
      </c>
      <c r="Q794" t="s">
        <v>8325</v>
      </c>
      <c r="R794" t="s">
        <v>8326</v>
      </c>
      <c r="S794" s="8">
        <f t="shared" si="74"/>
        <v>41555.581979166665</v>
      </c>
      <c r="T794" s="8">
        <f t="shared" si="75"/>
        <v>41585.623645833337</v>
      </c>
      <c r="U794" s="9" t="str">
        <f t="shared" si="76"/>
        <v>Oct</v>
      </c>
      <c r="V794">
        <f t="shared" si="77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102.77927272727271</v>
      </c>
      <c r="P795" s="11">
        <f t="shared" si="73"/>
        <v>88.325937499999995</v>
      </c>
      <c r="Q795" t="s">
        <v>8325</v>
      </c>
      <c r="R795" t="s">
        <v>8326</v>
      </c>
      <c r="S795" s="8">
        <f t="shared" si="74"/>
        <v>41442.449583333335</v>
      </c>
      <c r="T795" s="8">
        <f t="shared" si="75"/>
        <v>41457.915972222225</v>
      </c>
      <c r="U795" s="9" t="str">
        <f t="shared" si="76"/>
        <v>Jun</v>
      </c>
      <c r="V795">
        <f t="shared" si="77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105.31250000000001</v>
      </c>
      <c r="P796" s="11">
        <f t="shared" si="73"/>
        <v>158.96226415094338</v>
      </c>
      <c r="Q796" t="s">
        <v>8325</v>
      </c>
      <c r="R796" t="s">
        <v>8326</v>
      </c>
      <c r="S796" s="8">
        <f t="shared" si="74"/>
        <v>40735.823344907411</v>
      </c>
      <c r="T796" s="8">
        <f t="shared" si="75"/>
        <v>40791.420833333337</v>
      </c>
      <c r="U796" s="9" t="str">
        <f t="shared" si="76"/>
        <v>Jul</v>
      </c>
      <c r="V796">
        <f t="shared" si="77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111.78571428571429</v>
      </c>
      <c r="P797" s="11">
        <f t="shared" si="73"/>
        <v>85.054347826086953</v>
      </c>
      <c r="Q797" t="s">
        <v>8325</v>
      </c>
      <c r="R797" t="s">
        <v>8326</v>
      </c>
      <c r="S797" s="8">
        <f t="shared" si="74"/>
        <v>40963.32136574074</v>
      </c>
      <c r="T797" s="8">
        <f t="shared" si="75"/>
        <v>41005.915972222225</v>
      </c>
      <c r="U797" s="9" t="str">
        <f t="shared" si="76"/>
        <v>Feb</v>
      </c>
      <c r="V797">
        <f t="shared" si="77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101.35000000000001</v>
      </c>
      <c r="P798" s="11">
        <f t="shared" si="73"/>
        <v>112.61111111111111</v>
      </c>
      <c r="Q798" t="s">
        <v>8325</v>
      </c>
      <c r="R798" t="s">
        <v>8326</v>
      </c>
      <c r="S798" s="8">
        <f t="shared" si="74"/>
        <v>41502.591261574074</v>
      </c>
      <c r="T798" s="8">
        <f t="shared" si="75"/>
        <v>41532.590277777781</v>
      </c>
      <c r="U798" s="9" t="str">
        <f t="shared" si="76"/>
        <v>Aug</v>
      </c>
      <c r="V798">
        <f t="shared" si="77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107.53333333333333</v>
      </c>
      <c r="P799" s="11">
        <f t="shared" si="73"/>
        <v>45.436619718309856</v>
      </c>
      <c r="Q799" t="s">
        <v>8325</v>
      </c>
      <c r="R799" t="s">
        <v>8326</v>
      </c>
      <c r="S799" s="8">
        <f t="shared" si="74"/>
        <v>40996.702407407407</v>
      </c>
      <c r="T799" s="8">
        <f t="shared" si="75"/>
        <v>41027.875</v>
      </c>
      <c r="U799" s="9" t="str">
        <f t="shared" si="76"/>
        <v>Mar</v>
      </c>
      <c r="V799">
        <f t="shared" si="77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114.88571428571429</v>
      </c>
      <c r="P800" s="11">
        <f t="shared" si="73"/>
        <v>46.218390804597703</v>
      </c>
      <c r="Q800" t="s">
        <v>8325</v>
      </c>
      <c r="R800" t="s">
        <v>8326</v>
      </c>
      <c r="S800" s="8">
        <f t="shared" si="74"/>
        <v>41882.298460648155</v>
      </c>
      <c r="T800" s="8">
        <f t="shared" si="75"/>
        <v>41912.298460648155</v>
      </c>
      <c r="U800" s="9" t="str">
        <f t="shared" si="76"/>
        <v>Aug</v>
      </c>
      <c r="V800">
        <f t="shared" si="77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100.02</v>
      </c>
      <c r="P801" s="11">
        <f t="shared" si="73"/>
        <v>178.60714285714286</v>
      </c>
      <c r="Q801" t="s">
        <v>8325</v>
      </c>
      <c r="R801" t="s">
        <v>8326</v>
      </c>
      <c r="S801" s="8">
        <f t="shared" si="74"/>
        <v>40996.375532407408</v>
      </c>
      <c r="T801" s="8">
        <f t="shared" si="75"/>
        <v>41026.375532407408</v>
      </c>
      <c r="U801" s="9" t="str">
        <f t="shared" si="76"/>
        <v>Mar</v>
      </c>
      <c r="V801">
        <f t="shared" si="77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152.13333333333335</v>
      </c>
      <c r="P802" s="11">
        <f t="shared" si="73"/>
        <v>40.75</v>
      </c>
      <c r="Q802" t="s">
        <v>8325</v>
      </c>
      <c r="R802" t="s">
        <v>8326</v>
      </c>
      <c r="S802" s="8">
        <f t="shared" si="74"/>
        <v>41863.141828703709</v>
      </c>
      <c r="T802" s="8">
        <f t="shared" si="75"/>
        <v>41893.141828703709</v>
      </c>
      <c r="U802" s="9" t="str">
        <f t="shared" si="76"/>
        <v>Aug</v>
      </c>
      <c r="V802">
        <f t="shared" si="77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111.52149999999999</v>
      </c>
      <c r="P803" s="11">
        <f t="shared" si="73"/>
        <v>43.733921568627444</v>
      </c>
      <c r="Q803" t="s">
        <v>8325</v>
      </c>
      <c r="R803" t="s">
        <v>8326</v>
      </c>
      <c r="S803" s="8">
        <f t="shared" si="74"/>
        <v>40695.503703703704</v>
      </c>
      <c r="T803" s="8">
        <f t="shared" si="75"/>
        <v>40725.503703703704</v>
      </c>
      <c r="U803" s="9" t="str">
        <f t="shared" si="76"/>
        <v>Jun</v>
      </c>
      <c r="V803">
        <f t="shared" si="77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101.33333333333334</v>
      </c>
      <c r="P804" s="11">
        <f t="shared" si="73"/>
        <v>81.066666666666663</v>
      </c>
      <c r="Q804" t="s">
        <v>8325</v>
      </c>
      <c r="R804" t="s">
        <v>8326</v>
      </c>
      <c r="S804" s="8">
        <f t="shared" si="74"/>
        <v>41122.73060185185</v>
      </c>
      <c r="T804" s="8">
        <f t="shared" si="75"/>
        <v>41168.878472222226</v>
      </c>
      <c r="U804" s="9" t="str">
        <f t="shared" si="76"/>
        <v>Aug</v>
      </c>
      <c r="V804">
        <f t="shared" si="77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123.2608695652174</v>
      </c>
      <c r="P805" s="11">
        <f t="shared" si="73"/>
        <v>74.60526315789474</v>
      </c>
      <c r="Q805" t="s">
        <v>8325</v>
      </c>
      <c r="R805" t="s">
        <v>8326</v>
      </c>
      <c r="S805" s="8">
        <f t="shared" si="74"/>
        <v>40665.658310185187</v>
      </c>
      <c r="T805" s="8">
        <f t="shared" si="75"/>
        <v>40691.75</v>
      </c>
      <c r="U805" s="9" t="str">
        <f t="shared" si="76"/>
        <v>May</v>
      </c>
      <c r="V805">
        <f t="shared" si="77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100</v>
      </c>
      <c r="P806" s="11">
        <f t="shared" si="73"/>
        <v>305.55555555555554</v>
      </c>
      <c r="Q806" t="s">
        <v>8325</v>
      </c>
      <c r="R806" t="s">
        <v>8326</v>
      </c>
      <c r="S806" s="8">
        <f t="shared" si="74"/>
        <v>40729.813958333332</v>
      </c>
      <c r="T806" s="8">
        <f t="shared" si="75"/>
        <v>40746.874305555561</v>
      </c>
      <c r="U806" s="9" t="str">
        <f t="shared" si="76"/>
        <v>Jul</v>
      </c>
      <c r="V806">
        <f t="shared" si="77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105</v>
      </c>
      <c r="P807" s="11">
        <f t="shared" si="73"/>
        <v>58.333333333333336</v>
      </c>
      <c r="Q807" t="s">
        <v>8325</v>
      </c>
      <c r="R807" t="s">
        <v>8326</v>
      </c>
      <c r="S807" s="8">
        <f t="shared" si="74"/>
        <v>40690.531388888892</v>
      </c>
      <c r="T807" s="8">
        <f t="shared" si="75"/>
        <v>40740.666666666672</v>
      </c>
      <c r="U807" s="9" t="str">
        <f t="shared" si="76"/>
        <v>May</v>
      </c>
      <c r="V807">
        <f t="shared" si="77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104.4375</v>
      </c>
      <c r="P808" s="11">
        <f t="shared" si="73"/>
        <v>117.67605633802818</v>
      </c>
      <c r="Q808" t="s">
        <v>8325</v>
      </c>
      <c r="R808" t="s">
        <v>8326</v>
      </c>
      <c r="S808" s="8">
        <f t="shared" si="74"/>
        <v>40763.399756944447</v>
      </c>
      <c r="T808" s="8">
        <f t="shared" si="75"/>
        <v>40793.399756944447</v>
      </c>
      <c r="U808" s="9" t="str">
        <f t="shared" si="76"/>
        <v>Aug</v>
      </c>
      <c r="V808">
        <f t="shared" si="77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105.125</v>
      </c>
      <c r="P809" s="11">
        <f t="shared" si="73"/>
        <v>73.771929824561397</v>
      </c>
      <c r="Q809" t="s">
        <v>8325</v>
      </c>
      <c r="R809" t="s">
        <v>8326</v>
      </c>
      <c r="S809" s="8">
        <f t="shared" si="74"/>
        <v>42759.336932870377</v>
      </c>
      <c r="T809" s="8">
        <f t="shared" si="75"/>
        <v>42794.791666666664</v>
      </c>
      <c r="U809" s="9" t="str">
        <f t="shared" si="76"/>
        <v>Jan</v>
      </c>
      <c r="V809">
        <f t="shared" si="77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100</v>
      </c>
      <c r="P810" s="11">
        <f t="shared" si="73"/>
        <v>104.65116279069767</v>
      </c>
      <c r="Q810" t="s">
        <v>8325</v>
      </c>
      <c r="R810" t="s">
        <v>8326</v>
      </c>
      <c r="S810" s="8">
        <f t="shared" si="74"/>
        <v>41961.808865740742</v>
      </c>
      <c r="T810" s="8">
        <f t="shared" si="75"/>
        <v>41994.915972222225</v>
      </c>
      <c r="U810" s="9" t="str">
        <f t="shared" si="76"/>
        <v>Nov</v>
      </c>
      <c r="V810">
        <f t="shared" si="77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103.77499999999999</v>
      </c>
      <c r="P811" s="11">
        <f t="shared" si="73"/>
        <v>79.82692307692308</v>
      </c>
      <c r="Q811" t="s">
        <v>8325</v>
      </c>
      <c r="R811" t="s">
        <v>8326</v>
      </c>
      <c r="S811" s="8">
        <f t="shared" si="74"/>
        <v>41628.542013888895</v>
      </c>
      <c r="T811" s="8">
        <f t="shared" si="75"/>
        <v>41658.542013888895</v>
      </c>
      <c r="U811" s="9" t="str">
        <f t="shared" si="76"/>
        <v>Dec</v>
      </c>
      <c r="V811">
        <f t="shared" si="77"/>
        <v>2013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105</v>
      </c>
      <c r="P812" s="11">
        <f t="shared" si="73"/>
        <v>58.333333333333336</v>
      </c>
      <c r="Q812" t="s">
        <v>8325</v>
      </c>
      <c r="R812" t="s">
        <v>8326</v>
      </c>
      <c r="S812" s="8">
        <f t="shared" si="74"/>
        <v>41122.764606481483</v>
      </c>
      <c r="T812" s="8">
        <f t="shared" si="75"/>
        <v>41152.764606481483</v>
      </c>
      <c r="U812" s="9" t="str">
        <f t="shared" si="76"/>
        <v>Aug</v>
      </c>
      <c r="V812">
        <f t="shared" si="77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104</v>
      </c>
      <c r="P813" s="11">
        <f t="shared" si="73"/>
        <v>86.666666666666671</v>
      </c>
      <c r="Q813" t="s">
        <v>8325</v>
      </c>
      <c r="R813" t="s">
        <v>8326</v>
      </c>
      <c r="S813" s="8">
        <f t="shared" si="74"/>
        <v>41443.351875</v>
      </c>
      <c r="T813" s="8">
        <f t="shared" si="75"/>
        <v>41465.411111111112</v>
      </c>
      <c r="U813" s="9" t="str">
        <f t="shared" si="76"/>
        <v>Jun</v>
      </c>
      <c r="V813">
        <f t="shared" si="77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151.83333333333334</v>
      </c>
      <c r="P814" s="11">
        <f t="shared" si="73"/>
        <v>27.606060606060606</v>
      </c>
      <c r="Q814" t="s">
        <v>8325</v>
      </c>
      <c r="R814" t="s">
        <v>8326</v>
      </c>
      <c r="S814" s="8">
        <f t="shared" si="74"/>
        <v>41281.7262962963</v>
      </c>
      <c r="T814" s="8">
        <f t="shared" si="75"/>
        <v>41334.290277777778</v>
      </c>
      <c r="U814" s="9" t="str">
        <f t="shared" si="76"/>
        <v>Jan</v>
      </c>
      <c r="V814">
        <f t="shared" si="77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159.99600000000001</v>
      </c>
      <c r="P815" s="11">
        <f t="shared" si="73"/>
        <v>24.999375000000001</v>
      </c>
      <c r="Q815" t="s">
        <v>8325</v>
      </c>
      <c r="R815" t="s">
        <v>8326</v>
      </c>
      <c r="S815" s="8">
        <f t="shared" si="74"/>
        <v>41080.668576388889</v>
      </c>
      <c r="T815" s="8">
        <f t="shared" si="75"/>
        <v>41110.668576388889</v>
      </c>
      <c r="U815" s="9" t="str">
        <f t="shared" si="76"/>
        <v>Jun</v>
      </c>
      <c r="V815">
        <f t="shared" si="77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127.3</v>
      </c>
      <c r="P816" s="11">
        <f t="shared" si="73"/>
        <v>45.464285714285715</v>
      </c>
      <c r="Q816" t="s">
        <v>8325</v>
      </c>
      <c r="R816" t="s">
        <v>8326</v>
      </c>
      <c r="S816" s="8">
        <f t="shared" si="74"/>
        <v>40679.451400462967</v>
      </c>
      <c r="T816" s="8">
        <f t="shared" si="75"/>
        <v>40694.461111111115</v>
      </c>
      <c r="U816" s="9" t="str">
        <f t="shared" si="76"/>
        <v>May</v>
      </c>
      <c r="V816">
        <f t="shared" si="77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107</v>
      </c>
      <c r="P817" s="11">
        <f t="shared" si="73"/>
        <v>99.534883720930239</v>
      </c>
      <c r="Q817" t="s">
        <v>8325</v>
      </c>
      <c r="R817" t="s">
        <v>8326</v>
      </c>
      <c r="S817" s="8">
        <f t="shared" si="74"/>
        <v>41914.626192129632</v>
      </c>
      <c r="T817" s="8">
        <f t="shared" si="75"/>
        <v>41944.626192129632</v>
      </c>
      <c r="U817" s="9" t="str">
        <f t="shared" si="76"/>
        <v>Oct</v>
      </c>
      <c r="V817">
        <f t="shared" si="77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115.12214285714286</v>
      </c>
      <c r="P818" s="11">
        <f t="shared" si="73"/>
        <v>39.31</v>
      </c>
      <c r="Q818" t="s">
        <v>8325</v>
      </c>
      <c r="R818" t="s">
        <v>8326</v>
      </c>
      <c r="S818" s="8">
        <f t="shared" si="74"/>
        <v>41341.579201388893</v>
      </c>
      <c r="T818" s="8">
        <f t="shared" si="75"/>
        <v>41372.979166666672</v>
      </c>
      <c r="U818" s="9" t="str">
        <f t="shared" si="76"/>
        <v>Mar</v>
      </c>
      <c r="V818">
        <f t="shared" si="77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137.11066666666665</v>
      </c>
      <c r="P819" s="11">
        <f t="shared" si="73"/>
        <v>89.419999999999987</v>
      </c>
      <c r="Q819" t="s">
        <v>8325</v>
      </c>
      <c r="R819" t="s">
        <v>8326</v>
      </c>
      <c r="S819" s="8">
        <f t="shared" si="74"/>
        <v>40925.307997685188</v>
      </c>
      <c r="T819" s="8">
        <f t="shared" si="75"/>
        <v>40978.915972222225</v>
      </c>
      <c r="U819" s="9" t="str">
        <f t="shared" si="76"/>
        <v>Jan</v>
      </c>
      <c r="V819">
        <f t="shared" si="77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155.71428571428572</v>
      </c>
      <c r="P820" s="11">
        <f t="shared" si="73"/>
        <v>28.684210526315791</v>
      </c>
      <c r="Q820" t="s">
        <v>8325</v>
      </c>
      <c r="R820" t="s">
        <v>8326</v>
      </c>
      <c r="S820" s="8">
        <f t="shared" si="74"/>
        <v>41120.591215277782</v>
      </c>
      <c r="T820" s="8">
        <f t="shared" si="75"/>
        <v>41128.417361111111</v>
      </c>
      <c r="U820" s="9" t="str">
        <f t="shared" si="76"/>
        <v>Jul</v>
      </c>
      <c r="V820">
        <f t="shared" si="77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108.74999999999999</v>
      </c>
      <c r="P821" s="11">
        <f t="shared" si="73"/>
        <v>31.071428571428573</v>
      </c>
      <c r="Q821" t="s">
        <v>8325</v>
      </c>
      <c r="R821" t="s">
        <v>8326</v>
      </c>
      <c r="S821" s="8">
        <f t="shared" si="74"/>
        <v>41619.706643518519</v>
      </c>
      <c r="T821" s="8">
        <f t="shared" si="75"/>
        <v>41628.905555555561</v>
      </c>
      <c r="U821" s="9" t="str">
        <f t="shared" si="76"/>
        <v>Dec</v>
      </c>
      <c r="V821">
        <f t="shared" si="77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134.05000000000001</v>
      </c>
      <c r="P822" s="11">
        <f t="shared" si="73"/>
        <v>70.55263157894737</v>
      </c>
      <c r="Q822" t="s">
        <v>8325</v>
      </c>
      <c r="R822" t="s">
        <v>8326</v>
      </c>
      <c r="S822" s="8">
        <f t="shared" si="74"/>
        <v>41768.550254629634</v>
      </c>
      <c r="T822" s="8">
        <f t="shared" si="75"/>
        <v>41798.916666666672</v>
      </c>
      <c r="U822" s="9" t="str">
        <f t="shared" si="76"/>
        <v>May</v>
      </c>
      <c r="V822">
        <f t="shared" si="77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100</v>
      </c>
      <c r="P823" s="11">
        <f t="shared" si="73"/>
        <v>224.12820512820514</v>
      </c>
      <c r="Q823" t="s">
        <v>8325</v>
      </c>
      <c r="R823" t="s">
        <v>8326</v>
      </c>
      <c r="S823" s="8">
        <f t="shared" si="74"/>
        <v>42093.630381944451</v>
      </c>
      <c r="T823" s="8">
        <f t="shared" si="75"/>
        <v>42127.875694444447</v>
      </c>
      <c r="U823" s="9" t="str">
        <f t="shared" si="76"/>
        <v>Mar</v>
      </c>
      <c r="V823">
        <f t="shared" si="77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119.16666666666667</v>
      </c>
      <c r="P824" s="11">
        <f t="shared" si="73"/>
        <v>51.811594202898547</v>
      </c>
      <c r="Q824" t="s">
        <v>8325</v>
      </c>
      <c r="R824" t="s">
        <v>8326</v>
      </c>
      <c r="S824" s="8">
        <f t="shared" si="74"/>
        <v>41157.655671296299</v>
      </c>
      <c r="T824" s="8">
        <f t="shared" si="75"/>
        <v>41187.655671296299</v>
      </c>
      <c r="U824" s="9" t="str">
        <f t="shared" si="76"/>
        <v>Sep</v>
      </c>
      <c r="V824">
        <f t="shared" si="77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179.5</v>
      </c>
      <c r="P825" s="11">
        <f t="shared" si="73"/>
        <v>43.515151515151516</v>
      </c>
      <c r="Q825" t="s">
        <v>8325</v>
      </c>
      <c r="R825" t="s">
        <v>8326</v>
      </c>
      <c r="S825" s="8">
        <f t="shared" si="74"/>
        <v>42055.681157407409</v>
      </c>
      <c r="T825" s="8">
        <f t="shared" si="75"/>
        <v>42085.639490740745</v>
      </c>
      <c r="U825" s="9" t="str">
        <f t="shared" si="76"/>
        <v>Feb</v>
      </c>
      <c r="V825">
        <f t="shared" si="77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134.38124999999999</v>
      </c>
      <c r="P826" s="11">
        <f t="shared" si="73"/>
        <v>39.816666666666663</v>
      </c>
      <c r="Q826" t="s">
        <v>8325</v>
      </c>
      <c r="R826" t="s">
        <v>8326</v>
      </c>
      <c r="S826" s="8">
        <f t="shared" si="74"/>
        <v>40249.95043981482</v>
      </c>
      <c r="T826" s="8">
        <f t="shared" si="75"/>
        <v>40285.999305555561</v>
      </c>
      <c r="U826" s="9" t="str">
        <f t="shared" si="76"/>
        <v>Mar</v>
      </c>
      <c r="V826">
        <f t="shared" si="77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100.43200000000002</v>
      </c>
      <c r="P827" s="11">
        <f t="shared" si="73"/>
        <v>126.8080808080808</v>
      </c>
      <c r="Q827" t="s">
        <v>8325</v>
      </c>
      <c r="R827" t="s">
        <v>8326</v>
      </c>
      <c r="S827" s="8">
        <f t="shared" si="74"/>
        <v>41186.014861111114</v>
      </c>
      <c r="T827" s="8">
        <f t="shared" si="75"/>
        <v>41211.014861111114</v>
      </c>
      <c r="U827" s="9" t="str">
        <f t="shared" si="76"/>
        <v>Oct</v>
      </c>
      <c r="V827">
        <f t="shared" si="77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101.45454545454547</v>
      </c>
      <c r="P828" s="11">
        <f t="shared" si="73"/>
        <v>113.87755102040816</v>
      </c>
      <c r="Q828" t="s">
        <v>8325</v>
      </c>
      <c r="R828" t="s">
        <v>8326</v>
      </c>
      <c r="S828" s="8">
        <f t="shared" si="74"/>
        <v>40972.746875000004</v>
      </c>
      <c r="T828" s="8">
        <f t="shared" si="75"/>
        <v>40993.705208333333</v>
      </c>
      <c r="U828" s="9" t="str">
        <f t="shared" si="76"/>
        <v>Mar</v>
      </c>
      <c r="V828">
        <f t="shared" si="77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103.33333333333334</v>
      </c>
      <c r="P829" s="11">
        <f t="shared" si="73"/>
        <v>28.181818181818183</v>
      </c>
      <c r="Q829" t="s">
        <v>8325</v>
      </c>
      <c r="R829" t="s">
        <v>8326</v>
      </c>
      <c r="S829" s="8">
        <f t="shared" si="74"/>
        <v>40927.181793981486</v>
      </c>
      <c r="T829" s="8">
        <f t="shared" si="75"/>
        <v>40953.53402777778</v>
      </c>
      <c r="U829" s="9" t="str">
        <f t="shared" si="76"/>
        <v>Jan</v>
      </c>
      <c r="V829">
        <f t="shared" si="77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107</v>
      </c>
      <c r="P830" s="11">
        <f t="shared" si="73"/>
        <v>36.60526315789474</v>
      </c>
      <c r="Q830" t="s">
        <v>8325</v>
      </c>
      <c r="R830" t="s">
        <v>8326</v>
      </c>
      <c r="S830" s="8">
        <f t="shared" si="74"/>
        <v>41072.759050925924</v>
      </c>
      <c r="T830" s="8">
        <f t="shared" si="75"/>
        <v>41085.39166666667</v>
      </c>
      <c r="U830" s="9" t="str">
        <f t="shared" si="76"/>
        <v>Jun</v>
      </c>
      <c r="V830">
        <f t="shared" si="77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104</v>
      </c>
      <c r="P831" s="11">
        <f t="shared" si="73"/>
        <v>32.5</v>
      </c>
      <c r="Q831" t="s">
        <v>8325</v>
      </c>
      <c r="R831" t="s">
        <v>8326</v>
      </c>
      <c r="S831" s="8">
        <f t="shared" si="74"/>
        <v>42504.509722222225</v>
      </c>
      <c r="T831" s="8">
        <f t="shared" si="75"/>
        <v>42564.509722222225</v>
      </c>
      <c r="U831" s="9" t="str">
        <f t="shared" si="76"/>
        <v>May</v>
      </c>
      <c r="V831">
        <f t="shared" si="77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107.83333333333334</v>
      </c>
      <c r="P832" s="11">
        <f t="shared" si="73"/>
        <v>60.65625</v>
      </c>
      <c r="Q832" t="s">
        <v>8325</v>
      </c>
      <c r="R832" t="s">
        <v>8326</v>
      </c>
      <c r="S832" s="8">
        <f t="shared" si="74"/>
        <v>41325.234085648153</v>
      </c>
      <c r="T832" s="8">
        <f t="shared" si="75"/>
        <v>41355.192418981482</v>
      </c>
      <c r="U832" s="9" t="str">
        <f t="shared" si="76"/>
        <v>Feb</v>
      </c>
      <c r="V832">
        <f t="shared" si="77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233.33333333333334</v>
      </c>
      <c r="P833" s="11">
        <f t="shared" si="73"/>
        <v>175</v>
      </c>
      <c r="Q833" t="s">
        <v>8325</v>
      </c>
      <c r="R833" t="s">
        <v>8326</v>
      </c>
      <c r="S833" s="8">
        <f t="shared" si="74"/>
        <v>40996.355254629634</v>
      </c>
      <c r="T833" s="8">
        <f t="shared" si="75"/>
        <v>41026.355254629634</v>
      </c>
      <c r="U833" s="9" t="str">
        <f t="shared" si="76"/>
        <v>Mar</v>
      </c>
      <c r="V833">
        <f t="shared" si="77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ref="O834:O897" si="78">E834/D834*100</f>
        <v>100.60706666666665</v>
      </c>
      <c r="P834" s="11">
        <f t="shared" ref="P834:P897" si="79">E834/L834</f>
        <v>97.993896103896105</v>
      </c>
      <c r="Q834" t="s">
        <v>8325</v>
      </c>
      <c r="R834" t="s">
        <v>8326</v>
      </c>
      <c r="S834" s="8">
        <f t="shared" si="74"/>
        <v>40869.383506944447</v>
      </c>
      <c r="T834" s="8">
        <f t="shared" si="75"/>
        <v>40929.050694444442</v>
      </c>
      <c r="U834" s="9" t="str">
        <f t="shared" si="76"/>
        <v>Nov</v>
      </c>
      <c r="V834">
        <f t="shared" si="77"/>
        <v>2011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si="78"/>
        <v>101.66666666666666</v>
      </c>
      <c r="P835" s="11">
        <f t="shared" si="79"/>
        <v>148.78048780487805</v>
      </c>
      <c r="Q835" t="s">
        <v>8325</v>
      </c>
      <c r="R835" t="s">
        <v>8326</v>
      </c>
      <c r="S835" s="8">
        <f t="shared" ref="S835:S898" si="80">(J835/86400)+25569+(-7/24)</f>
        <v>41718.586516203708</v>
      </c>
      <c r="T835" s="8">
        <f t="shared" ref="T835:T898" si="81">(I835/86400)+25569+(-7/24)</f>
        <v>41748.586516203708</v>
      </c>
      <c r="U835" s="9" t="str">
        <f t="shared" ref="U835:U898" si="82">TEXT(S835,"mmm")</f>
        <v>Mar</v>
      </c>
      <c r="V835">
        <f t="shared" ref="V835:V898" si="83">YEAR(S835)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131.0181818181818</v>
      </c>
      <c r="P836" s="11">
        <f t="shared" si="79"/>
        <v>96.08</v>
      </c>
      <c r="Q836" t="s">
        <v>8325</v>
      </c>
      <c r="R836" t="s">
        <v>8326</v>
      </c>
      <c r="S836" s="8">
        <f t="shared" si="80"/>
        <v>41422.531157407408</v>
      </c>
      <c r="T836" s="8">
        <f t="shared" si="81"/>
        <v>41455.874305555561</v>
      </c>
      <c r="U836" s="9" t="str">
        <f t="shared" si="82"/>
        <v>May</v>
      </c>
      <c r="V836">
        <f t="shared" si="83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117.25000000000001</v>
      </c>
      <c r="P837" s="11">
        <f t="shared" si="79"/>
        <v>58.625</v>
      </c>
      <c r="Q837" t="s">
        <v>8325</v>
      </c>
      <c r="R837" t="s">
        <v>8326</v>
      </c>
      <c r="S837" s="8">
        <f t="shared" si="80"/>
        <v>41005.166180555556</v>
      </c>
      <c r="T837" s="8">
        <f t="shared" si="81"/>
        <v>41047.833333333336</v>
      </c>
      <c r="U837" s="9" t="str">
        <f t="shared" si="82"/>
        <v>Apr</v>
      </c>
      <c r="V837">
        <f t="shared" si="83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100.93039999999999</v>
      </c>
      <c r="P838" s="11">
        <f t="shared" si="79"/>
        <v>109.70695652173914</v>
      </c>
      <c r="Q838" t="s">
        <v>8325</v>
      </c>
      <c r="R838" t="s">
        <v>8326</v>
      </c>
      <c r="S838" s="8">
        <f t="shared" si="80"/>
        <v>41523.76525462963</v>
      </c>
      <c r="T838" s="8">
        <f t="shared" si="81"/>
        <v>41553.76525462963</v>
      </c>
      <c r="U838" s="9" t="str">
        <f t="shared" si="82"/>
        <v>Sep</v>
      </c>
      <c r="V838">
        <f t="shared" si="83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121.8</v>
      </c>
      <c r="P839" s="11">
        <f t="shared" si="79"/>
        <v>49.112903225806448</v>
      </c>
      <c r="Q839" t="s">
        <v>8325</v>
      </c>
      <c r="R839" t="s">
        <v>8326</v>
      </c>
      <c r="S839" s="8">
        <f t="shared" si="80"/>
        <v>41730.706736111111</v>
      </c>
      <c r="T839" s="8">
        <f t="shared" si="81"/>
        <v>41760.706736111111</v>
      </c>
      <c r="U839" s="9" t="str">
        <f t="shared" si="82"/>
        <v>Apr</v>
      </c>
      <c r="V839">
        <f t="shared" si="83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145.4</v>
      </c>
      <c r="P840" s="11">
        <f t="shared" si="79"/>
        <v>47.672131147540981</v>
      </c>
      <c r="Q840" t="s">
        <v>8325</v>
      </c>
      <c r="R840" t="s">
        <v>8326</v>
      </c>
      <c r="S840" s="8">
        <f t="shared" si="80"/>
        <v>40895.606307870374</v>
      </c>
      <c r="T840" s="8">
        <f t="shared" si="81"/>
        <v>40925.606307870374</v>
      </c>
      <c r="U840" s="9" t="str">
        <f t="shared" si="82"/>
        <v>Dec</v>
      </c>
      <c r="V840">
        <f t="shared" si="83"/>
        <v>2011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116.61660000000001</v>
      </c>
      <c r="P841" s="11">
        <f t="shared" si="79"/>
        <v>60.737812499999997</v>
      </c>
      <c r="Q841" t="s">
        <v>8325</v>
      </c>
      <c r="R841" t="s">
        <v>8326</v>
      </c>
      <c r="S841" s="8">
        <f t="shared" si="80"/>
        <v>41144.471712962964</v>
      </c>
      <c r="T841" s="8">
        <f t="shared" si="81"/>
        <v>41174.471712962964</v>
      </c>
      <c r="U841" s="9" t="str">
        <f t="shared" si="82"/>
        <v>Aug</v>
      </c>
      <c r="V841">
        <f t="shared" si="83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120.4166</v>
      </c>
      <c r="P842" s="11">
        <f t="shared" si="79"/>
        <v>63.37715789473684</v>
      </c>
      <c r="Q842" t="s">
        <v>8325</v>
      </c>
      <c r="R842" t="s">
        <v>8327</v>
      </c>
      <c r="S842" s="8">
        <f t="shared" si="80"/>
        <v>42606.935034722228</v>
      </c>
      <c r="T842" s="8">
        <f t="shared" si="81"/>
        <v>42636.935034722228</v>
      </c>
      <c r="U842" s="9" t="str">
        <f t="shared" si="82"/>
        <v>Aug</v>
      </c>
      <c r="V842">
        <f t="shared" si="83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101.32000000000001</v>
      </c>
      <c r="P843" s="11">
        <f t="shared" si="79"/>
        <v>53.893617021276597</v>
      </c>
      <c r="Q843" t="s">
        <v>8325</v>
      </c>
      <c r="R843" t="s">
        <v>8327</v>
      </c>
      <c r="S843" s="8">
        <f t="shared" si="80"/>
        <v>41923.547025462969</v>
      </c>
      <c r="T843" s="8">
        <f t="shared" si="81"/>
        <v>41953.588692129633</v>
      </c>
      <c r="U843" s="9" t="str">
        <f t="shared" si="82"/>
        <v>Oct</v>
      </c>
      <c r="V843">
        <f t="shared" si="83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104.32</v>
      </c>
      <c r="P844" s="11">
        <f t="shared" si="79"/>
        <v>66.871794871794876</v>
      </c>
      <c r="Q844" t="s">
        <v>8325</v>
      </c>
      <c r="R844" t="s">
        <v>8327</v>
      </c>
      <c r="S844" s="8">
        <f t="shared" si="80"/>
        <v>41526.300729166665</v>
      </c>
      <c r="T844" s="8">
        <f t="shared" si="81"/>
        <v>41560.874305555561</v>
      </c>
      <c r="U844" s="9" t="str">
        <f t="shared" si="82"/>
        <v>Sep</v>
      </c>
      <c r="V844">
        <f t="shared" si="83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267.13333333333333</v>
      </c>
      <c r="P845" s="11">
        <f t="shared" si="79"/>
        <v>63.102362204724407</v>
      </c>
      <c r="Q845" t="s">
        <v>8325</v>
      </c>
      <c r="R845" t="s">
        <v>8327</v>
      </c>
      <c r="S845" s="8">
        <f t="shared" si="80"/>
        <v>42694.966203703705</v>
      </c>
      <c r="T845" s="8">
        <f t="shared" si="81"/>
        <v>42712.041666666664</v>
      </c>
      <c r="U845" s="9" t="str">
        <f t="shared" si="82"/>
        <v>Nov</v>
      </c>
      <c r="V845">
        <f t="shared" si="83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194.13333333333333</v>
      </c>
      <c r="P846" s="11">
        <f t="shared" si="79"/>
        <v>36.628930817610062</v>
      </c>
      <c r="Q846" t="s">
        <v>8325</v>
      </c>
      <c r="R846" t="s">
        <v>8327</v>
      </c>
      <c r="S846" s="8">
        <f t="shared" si="80"/>
        <v>41905.392962962964</v>
      </c>
      <c r="T846" s="8">
        <f t="shared" si="81"/>
        <v>41943.915972222225</v>
      </c>
      <c r="U846" s="9" t="str">
        <f t="shared" si="82"/>
        <v>Sep</v>
      </c>
      <c r="V846">
        <f t="shared" si="83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120.3802</v>
      </c>
      <c r="P847" s="11">
        <f t="shared" si="79"/>
        <v>34.005706214689269</v>
      </c>
      <c r="Q847" t="s">
        <v>8325</v>
      </c>
      <c r="R847" t="s">
        <v>8327</v>
      </c>
      <c r="S847" s="8">
        <f t="shared" si="80"/>
        <v>42577.914305555554</v>
      </c>
      <c r="T847" s="8">
        <f t="shared" si="81"/>
        <v>42617.874305555561</v>
      </c>
      <c r="U847" s="9" t="str">
        <f t="shared" si="82"/>
        <v>Jul</v>
      </c>
      <c r="V847">
        <f t="shared" si="83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122.00090909090908</v>
      </c>
      <c r="P848" s="11">
        <f t="shared" si="79"/>
        <v>28.553404255319148</v>
      </c>
      <c r="Q848" t="s">
        <v>8325</v>
      </c>
      <c r="R848" t="s">
        <v>8327</v>
      </c>
      <c r="S848" s="8">
        <f t="shared" si="80"/>
        <v>41694.100173611114</v>
      </c>
      <c r="T848" s="8">
        <f t="shared" si="81"/>
        <v>41708.291666666672</v>
      </c>
      <c r="U848" s="9" t="str">
        <f t="shared" si="82"/>
        <v>Feb</v>
      </c>
      <c r="V848">
        <f t="shared" si="83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100</v>
      </c>
      <c r="P849" s="11">
        <f t="shared" si="79"/>
        <v>10</v>
      </c>
      <c r="Q849" t="s">
        <v>8325</v>
      </c>
      <c r="R849" t="s">
        <v>8327</v>
      </c>
      <c r="S849" s="8">
        <f t="shared" si="80"/>
        <v>42165.506666666668</v>
      </c>
      <c r="T849" s="8">
        <f t="shared" si="81"/>
        <v>42195.506666666668</v>
      </c>
      <c r="U849" s="9" t="str">
        <f t="shared" si="82"/>
        <v>Jun</v>
      </c>
      <c r="V849">
        <f t="shared" si="83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100</v>
      </c>
      <c r="P850" s="11">
        <f t="shared" si="79"/>
        <v>18.75</v>
      </c>
      <c r="Q850" t="s">
        <v>8325</v>
      </c>
      <c r="R850" t="s">
        <v>8327</v>
      </c>
      <c r="S850" s="8">
        <f t="shared" si="80"/>
        <v>42078.500381944446</v>
      </c>
      <c r="T850" s="8">
        <f t="shared" si="81"/>
        <v>42108.500381944446</v>
      </c>
      <c r="U850" s="9" t="str">
        <f t="shared" si="82"/>
        <v>Mar</v>
      </c>
      <c r="V850">
        <f t="shared" si="83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119.9</v>
      </c>
      <c r="P851" s="11">
        <f t="shared" si="79"/>
        <v>41.704347826086959</v>
      </c>
      <c r="Q851" t="s">
        <v>8325</v>
      </c>
      <c r="R851" t="s">
        <v>8327</v>
      </c>
      <c r="S851" s="8">
        <f t="shared" si="80"/>
        <v>42050.857222222221</v>
      </c>
      <c r="T851" s="8">
        <f t="shared" si="81"/>
        <v>42078.815555555557</v>
      </c>
      <c r="U851" s="9" t="str">
        <f t="shared" si="82"/>
        <v>Feb</v>
      </c>
      <c r="V851">
        <f t="shared" si="83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155.17499999999998</v>
      </c>
      <c r="P852" s="11">
        <f t="shared" si="79"/>
        <v>46.669172932330824</v>
      </c>
      <c r="Q852" t="s">
        <v>8325</v>
      </c>
      <c r="R852" t="s">
        <v>8327</v>
      </c>
      <c r="S852" s="8">
        <f t="shared" si="80"/>
        <v>42452.536076388897</v>
      </c>
      <c r="T852" s="8">
        <f t="shared" si="81"/>
        <v>42484.915972222225</v>
      </c>
      <c r="U852" s="9" t="str">
        <f t="shared" si="82"/>
        <v>Mar</v>
      </c>
      <c r="V852">
        <f t="shared" si="83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130.44999999999999</v>
      </c>
      <c r="P853" s="11">
        <f t="shared" si="79"/>
        <v>37.271428571428572</v>
      </c>
      <c r="Q853" t="s">
        <v>8325</v>
      </c>
      <c r="R853" t="s">
        <v>8327</v>
      </c>
      <c r="S853" s="8">
        <f t="shared" si="80"/>
        <v>42522.588576388887</v>
      </c>
      <c r="T853" s="8">
        <f t="shared" si="81"/>
        <v>42582.531250000007</v>
      </c>
      <c r="U853" s="9" t="str">
        <f t="shared" si="82"/>
        <v>Jun</v>
      </c>
      <c r="V853">
        <f t="shared" si="83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104.97142857142859</v>
      </c>
      <c r="P854" s="11">
        <f t="shared" si="79"/>
        <v>59.258064516129032</v>
      </c>
      <c r="Q854" t="s">
        <v>8325</v>
      </c>
      <c r="R854" t="s">
        <v>8327</v>
      </c>
      <c r="S854" s="8">
        <f t="shared" si="80"/>
        <v>42656.513831018521</v>
      </c>
      <c r="T854" s="8">
        <f t="shared" si="81"/>
        <v>42667.583333333336</v>
      </c>
      <c r="U854" s="9" t="str">
        <f t="shared" si="82"/>
        <v>Oct</v>
      </c>
      <c r="V854">
        <f t="shared" si="83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100</v>
      </c>
      <c r="P855" s="11">
        <f t="shared" si="79"/>
        <v>30</v>
      </c>
      <c r="Q855" t="s">
        <v>8325</v>
      </c>
      <c r="R855" t="s">
        <v>8327</v>
      </c>
      <c r="S855" s="8">
        <f t="shared" si="80"/>
        <v>42021.540613425932</v>
      </c>
      <c r="T855" s="8">
        <f t="shared" si="81"/>
        <v>42051.540613425932</v>
      </c>
      <c r="U855" s="9" t="str">
        <f t="shared" si="82"/>
        <v>Jan</v>
      </c>
      <c r="V855">
        <f t="shared" si="83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118.2205035971223</v>
      </c>
      <c r="P856" s="11">
        <f t="shared" si="79"/>
        <v>65.8623246492986</v>
      </c>
      <c r="Q856" t="s">
        <v>8325</v>
      </c>
      <c r="R856" t="s">
        <v>8327</v>
      </c>
      <c r="S856" s="8">
        <f t="shared" si="80"/>
        <v>42701.920671296299</v>
      </c>
      <c r="T856" s="8">
        <f t="shared" si="81"/>
        <v>42731.920671296299</v>
      </c>
      <c r="U856" s="9" t="str">
        <f t="shared" si="82"/>
        <v>Nov</v>
      </c>
      <c r="V856">
        <f t="shared" si="83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103.44827586206897</v>
      </c>
      <c r="P857" s="11">
        <f t="shared" si="79"/>
        <v>31.914893617021278</v>
      </c>
      <c r="Q857" t="s">
        <v>8325</v>
      </c>
      <c r="R857" t="s">
        <v>8327</v>
      </c>
      <c r="S857" s="8">
        <f t="shared" si="80"/>
        <v>42544.83353009259</v>
      </c>
      <c r="T857" s="8">
        <f t="shared" si="81"/>
        <v>42574.83353009259</v>
      </c>
      <c r="U857" s="9" t="str">
        <f t="shared" si="82"/>
        <v>Jun</v>
      </c>
      <c r="V857">
        <f t="shared" si="83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218.00000000000003</v>
      </c>
      <c r="P858" s="11">
        <f t="shared" si="79"/>
        <v>19.464285714285715</v>
      </c>
      <c r="Q858" t="s">
        <v>8325</v>
      </c>
      <c r="R858" t="s">
        <v>8327</v>
      </c>
      <c r="S858" s="8">
        <f t="shared" si="80"/>
        <v>42609.020324074074</v>
      </c>
      <c r="T858" s="8">
        <f t="shared" si="81"/>
        <v>42668.500000000007</v>
      </c>
      <c r="U858" s="9" t="str">
        <f t="shared" si="82"/>
        <v>Aug</v>
      </c>
      <c r="V858">
        <f t="shared" si="83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100</v>
      </c>
      <c r="P859" s="11">
        <f t="shared" si="79"/>
        <v>50</v>
      </c>
      <c r="Q859" t="s">
        <v>8325</v>
      </c>
      <c r="R859" t="s">
        <v>8327</v>
      </c>
      <c r="S859" s="8">
        <f t="shared" si="80"/>
        <v>42291.289710648147</v>
      </c>
      <c r="T859" s="8">
        <f t="shared" si="81"/>
        <v>42333.331377314818</v>
      </c>
      <c r="U859" s="9" t="str">
        <f t="shared" si="82"/>
        <v>Oct</v>
      </c>
      <c r="V859">
        <f t="shared" si="83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144.00583333333333</v>
      </c>
      <c r="P860" s="11">
        <f t="shared" si="79"/>
        <v>22.737763157894737</v>
      </c>
      <c r="Q860" t="s">
        <v>8325</v>
      </c>
      <c r="R860" t="s">
        <v>8327</v>
      </c>
      <c r="S860" s="8">
        <f t="shared" si="80"/>
        <v>42079.453912037039</v>
      </c>
      <c r="T860" s="8">
        <f t="shared" si="81"/>
        <v>42109.665972222225</v>
      </c>
      <c r="U860" s="9" t="str">
        <f t="shared" si="82"/>
        <v>Mar</v>
      </c>
      <c r="V860">
        <f t="shared" si="83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104.67500000000001</v>
      </c>
      <c r="P861" s="11">
        <f t="shared" si="79"/>
        <v>42.724489795918366</v>
      </c>
      <c r="Q861" t="s">
        <v>8325</v>
      </c>
      <c r="R861" t="s">
        <v>8327</v>
      </c>
      <c r="S861" s="8">
        <f t="shared" si="80"/>
        <v>42128.52856481482</v>
      </c>
      <c r="T861" s="8">
        <f t="shared" si="81"/>
        <v>42158.708333333336</v>
      </c>
      <c r="U861" s="9" t="str">
        <f t="shared" si="82"/>
        <v>May</v>
      </c>
      <c r="V861">
        <f t="shared" si="83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7" t="s">
        <v>8221</v>
      </c>
      <c r="G862" t="s">
        <v>8224</v>
      </c>
      <c r="H862" t="s">
        <v>8246</v>
      </c>
      <c r="I862" s="9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18.142857142857142</v>
      </c>
      <c r="P862" s="11">
        <f t="shared" si="79"/>
        <v>52.916666666666664</v>
      </c>
      <c r="Q862" t="s">
        <v>8325</v>
      </c>
      <c r="R862" t="s">
        <v>8328</v>
      </c>
      <c r="S862" s="8">
        <f t="shared" si="80"/>
        <v>41570.191122685188</v>
      </c>
      <c r="T862" s="8">
        <f t="shared" si="81"/>
        <v>41600.232789351852</v>
      </c>
      <c r="U862" s="9" t="str">
        <f t="shared" si="82"/>
        <v>Oct</v>
      </c>
      <c r="V862">
        <f t="shared" si="83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7" t="s">
        <v>8221</v>
      </c>
      <c r="G863" t="s">
        <v>8224</v>
      </c>
      <c r="H863" t="s">
        <v>8246</v>
      </c>
      <c r="I863" s="9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2.2444444444444445</v>
      </c>
      <c r="P863" s="11">
        <f t="shared" si="79"/>
        <v>50.5</v>
      </c>
      <c r="Q863" t="s">
        <v>8325</v>
      </c>
      <c r="R863" t="s">
        <v>8328</v>
      </c>
      <c r="S863" s="8">
        <f t="shared" si="80"/>
        <v>42599.673657407409</v>
      </c>
      <c r="T863" s="8">
        <f t="shared" si="81"/>
        <v>42629.673657407409</v>
      </c>
      <c r="U863" s="9" t="str">
        <f t="shared" si="82"/>
        <v>Aug</v>
      </c>
      <c r="V863">
        <f t="shared" si="83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7" t="s">
        <v>8221</v>
      </c>
      <c r="G864" t="s">
        <v>8225</v>
      </c>
      <c r="H864" t="s">
        <v>8247</v>
      </c>
      <c r="I864" s="9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0.33999999999999997</v>
      </c>
      <c r="P864" s="11">
        <f t="shared" si="79"/>
        <v>42.5</v>
      </c>
      <c r="Q864" t="s">
        <v>8325</v>
      </c>
      <c r="R864" t="s">
        <v>8328</v>
      </c>
      <c r="S864" s="8">
        <f t="shared" si="80"/>
        <v>41559.263287037036</v>
      </c>
      <c r="T864" s="8">
        <f t="shared" si="81"/>
        <v>41589.304953703708</v>
      </c>
      <c r="U864" s="9" t="str">
        <f t="shared" si="82"/>
        <v>Oct</v>
      </c>
      <c r="V864">
        <f t="shared" si="83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7" t="s">
        <v>8221</v>
      </c>
      <c r="G865" t="s">
        <v>8224</v>
      </c>
      <c r="H865" t="s">
        <v>8246</v>
      </c>
      <c r="I865" s="9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4.5</v>
      </c>
      <c r="P865" s="11">
        <f t="shared" si="79"/>
        <v>18</v>
      </c>
      <c r="Q865" t="s">
        <v>8325</v>
      </c>
      <c r="R865" t="s">
        <v>8328</v>
      </c>
      <c r="S865" s="8">
        <f t="shared" si="80"/>
        <v>40920.825995370375</v>
      </c>
      <c r="T865" s="8">
        <f t="shared" si="81"/>
        <v>40950.825995370375</v>
      </c>
      <c r="U865" s="9" t="str">
        <f t="shared" si="82"/>
        <v>Jan</v>
      </c>
      <c r="V865">
        <f t="shared" si="83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7" t="s">
        <v>8221</v>
      </c>
      <c r="G866" t="s">
        <v>8224</v>
      </c>
      <c r="H866" t="s">
        <v>8246</v>
      </c>
      <c r="I866" s="9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41.53846153846154</v>
      </c>
      <c r="P866" s="11">
        <f t="shared" si="79"/>
        <v>34.177215189873415</v>
      </c>
      <c r="Q866" t="s">
        <v>8325</v>
      </c>
      <c r="R866" t="s">
        <v>8328</v>
      </c>
      <c r="S866" s="8">
        <f t="shared" si="80"/>
        <v>41540.815254629633</v>
      </c>
      <c r="T866" s="8">
        <f t="shared" si="81"/>
        <v>41563.124305555561</v>
      </c>
      <c r="U866" s="9" t="str">
        <f t="shared" si="82"/>
        <v>Sep</v>
      </c>
      <c r="V866">
        <f t="shared" si="83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7" t="s">
        <v>8221</v>
      </c>
      <c r="G867" t="s">
        <v>8224</v>
      </c>
      <c r="H867" t="s">
        <v>8246</v>
      </c>
      <c r="I867" s="9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</v>
      </c>
      <c r="P867" s="11">
        <f t="shared" si="79"/>
        <v>22.5</v>
      </c>
      <c r="Q867" t="s">
        <v>8325</v>
      </c>
      <c r="R867" t="s">
        <v>8328</v>
      </c>
      <c r="S867" s="8">
        <f t="shared" si="80"/>
        <v>41230.481446759259</v>
      </c>
      <c r="T867" s="8">
        <f t="shared" si="81"/>
        <v>41290.481446759259</v>
      </c>
      <c r="U867" s="9" t="str">
        <f t="shared" si="82"/>
        <v>Nov</v>
      </c>
      <c r="V867">
        <f t="shared" si="83"/>
        <v>2012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7" t="s">
        <v>8221</v>
      </c>
      <c r="G868" t="s">
        <v>8224</v>
      </c>
      <c r="H868" t="s">
        <v>8246</v>
      </c>
      <c r="I868" s="9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18.285714285714285</v>
      </c>
      <c r="P868" s="11">
        <f t="shared" si="79"/>
        <v>58.18181818181818</v>
      </c>
      <c r="Q868" t="s">
        <v>8325</v>
      </c>
      <c r="R868" t="s">
        <v>8328</v>
      </c>
      <c r="S868" s="8">
        <f t="shared" si="80"/>
        <v>42025.346273148149</v>
      </c>
      <c r="T868" s="8">
        <f t="shared" si="81"/>
        <v>42063.340277777781</v>
      </c>
      <c r="U868" s="9" t="str">
        <f t="shared" si="82"/>
        <v>Jan</v>
      </c>
      <c r="V868">
        <f t="shared" si="83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7" t="s">
        <v>8221</v>
      </c>
      <c r="G869" t="s">
        <v>8224</v>
      </c>
      <c r="H869" t="s">
        <v>8246</v>
      </c>
      <c r="I869" s="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24.02</v>
      </c>
      <c r="P869" s="11">
        <f t="shared" si="79"/>
        <v>109.18181818181819</v>
      </c>
      <c r="Q869" t="s">
        <v>8325</v>
      </c>
      <c r="R869" t="s">
        <v>8328</v>
      </c>
      <c r="S869" s="8">
        <f t="shared" si="80"/>
        <v>40087.813726851855</v>
      </c>
      <c r="T869" s="8">
        <f t="shared" si="81"/>
        <v>40147.915972222225</v>
      </c>
      <c r="U869" s="9" t="str">
        <f t="shared" si="82"/>
        <v>Oct</v>
      </c>
      <c r="V869">
        <f t="shared" si="83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7" t="s">
        <v>8221</v>
      </c>
      <c r="G870" t="s">
        <v>8224</v>
      </c>
      <c r="H870" t="s">
        <v>8246</v>
      </c>
      <c r="I870" s="9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0.1111111111111111</v>
      </c>
      <c r="P870" s="11">
        <f t="shared" si="79"/>
        <v>50</v>
      </c>
      <c r="Q870" t="s">
        <v>8325</v>
      </c>
      <c r="R870" t="s">
        <v>8328</v>
      </c>
      <c r="S870" s="8">
        <f t="shared" si="80"/>
        <v>41615.736087962963</v>
      </c>
      <c r="T870" s="8">
        <f t="shared" si="81"/>
        <v>41645.736087962963</v>
      </c>
      <c r="U870" s="9" t="str">
        <f t="shared" si="82"/>
        <v>Dec</v>
      </c>
      <c r="V870">
        <f t="shared" si="83"/>
        <v>2013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7" t="s">
        <v>8221</v>
      </c>
      <c r="G871" t="s">
        <v>8224</v>
      </c>
      <c r="H871" t="s">
        <v>8246</v>
      </c>
      <c r="I871" s="9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11.818181818181818</v>
      </c>
      <c r="P871" s="11">
        <f t="shared" si="79"/>
        <v>346.66666666666669</v>
      </c>
      <c r="Q871" t="s">
        <v>8325</v>
      </c>
      <c r="R871" t="s">
        <v>8328</v>
      </c>
      <c r="S871" s="8">
        <f t="shared" si="80"/>
        <v>41342.553900462961</v>
      </c>
      <c r="T871" s="8">
        <f t="shared" si="81"/>
        <v>41372.512233796297</v>
      </c>
      <c r="U871" s="9" t="str">
        <f t="shared" si="82"/>
        <v>Mar</v>
      </c>
      <c r="V871">
        <f t="shared" si="83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7" t="s">
        <v>8221</v>
      </c>
      <c r="G872" t="s">
        <v>8225</v>
      </c>
      <c r="H872" t="s">
        <v>8247</v>
      </c>
      <c r="I872" s="9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0.31</v>
      </c>
      <c r="P872" s="11">
        <f t="shared" si="79"/>
        <v>12.4</v>
      </c>
      <c r="Q872" t="s">
        <v>8325</v>
      </c>
      <c r="R872" t="s">
        <v>8328</v>
      </c>
      <c r="S872" s="8">
        <f t="shared" si="80"/>
        <v>41487.730590277781</v>
      </c>
      <c r="T872" s="8">
        <f t="shared" si="81"/>
        <v>41517.730590277781</v>
      </c>
      <c r="U872" s="9" t="str">
        <f t="shared" si="82"/>
        <v>Aug</v>
      </c>
      <c r="V872">
        <f t="shared" si="83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7" t="s">
        <v>8221</v>
      </c>
      <c r="G873" t="s">
        <v>8224</v>
      </c>
      <c r="H873" t="s">
        <v>8246</v>
      </c>
      <c r="I873" s="9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5.416666666666667</v>
      </c>
      <c r="P873" s="11">
        <f t="shared" si="79"/>
        <v>27.083333333333332</v>
      </c>
      <c r="Q873" t="s">
        <v>8325</v>
      </c>
      <c r="R873" t="s">
        <v>8328</v>
      </c>
      <c r="S873" s="8">
        <f t="shared" si="80"/>
        <v>41577.269618055558</v>
      </c>
      <c r="T873" s="8">
        <f t="shared" si="81"/>
        <v>41607.311284722229</v>
      </c>
      <c r="U873" s="9" t="str">
        <f t="shared" si="82"/>
        <v>Oct</v>
      </c>
      <c r="V873">
        <f t="shared" si="83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7" t="s">
        <v>8221</v>
      </c>
      <c r="G874" t="s">
        <v>8224</v>
      </c>
      <c r="H874" t="s">
        <v>8246</v>
      </c>
      <c r="I874" s="9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0.8125</v>
      </c>
      <c r="P874" s="11">
        <f t="shared" si="79"/>
        <v>32.5</v>
      </c>
      <c r="Q874" t="s">
        <v>8325</v>
      </c>
      <c r="R874" t="s">
        <v>8328</v>
      </c>
      <c r="S874" s="8">
        <f t="shared" si="80"/>
        <v>40567.533877314818</v>
      </c>
      <c r="T874" s="8">
        <f t="shared" si="81"/>
        <v>40612.533877314818</v>
      </c>
      <c r="U874" s="9" t="str">
        <f t="shared" si="82"/>
        <v>Jan</v>
      </c>
      <c r="V874">
        <f t="shared" si="83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7" t="s">
        <v>8221</v>
      </c>
      <c r="G875" t="s">
        <v>8224</v>
      </c>
      <c r="H875" t="s">
        <v>8246</v>
      </c>
      <c r="I875" s="9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1.2857142857142856</v>
      </c>
      <c r="P875" s="11">
        <f t="shared" si="79"/>
        <v>9</v>
      </c>
      <c r="Q875" t="s">
        <v>8325</v>
      </c>
      <c r="R875" t="s">
        <v>8328</v>
      </c>
      <c r="S875" s="8">
        <f t="shared" si="80"/>
        <v>41183.875462962962</v>
      </c>
      <c r="T875" s="8">
        <f t="shared" si="81"/>
        <v>41223.917129629634</v>
      </c>
      <c r="U875" s="9" t="str">
        <f t="shared" si="82"/>
        <v>Oct</v>
      </c>
      <c r="V875">
        <f t="shared" si="83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7" t="s">
        <v>8221</v>
      </c>
      <c r="G876" t="s">
        <v>8224</v>
      </c>
      <c r="H876" t="s">
        <v>8246</v>
      </c>
      <c r="I876" s="9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24.333333333333336</v>
      </c>
      <c r="P876" s="11">
        <f t="shared" si="79"/>
        <v>34.761904761904759</v>
      </c>
      <c r="Q876" t="s">
        <v>8325</v>
      </c>
      <c r="R876" t="s">
        <v>8328</v>
      </c>
      <c r="S876" s="8">
        <f t="shared" si="80"/>
        <v>41368.292060185187</v>
      </c>
      <c r="T876" s="8">
        <f t="shared" si="81"/>
        <v>41398.292060185187</v>
      </c>
      <c r="U876" s="9" t="str">
        <f t="shared" si="82"/>
        <v>Apr</v>
      </c>
      <c r="V876">
        <f t="shared" si="83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7" t="s">
        <v>8221</v>
      </c>
      <c r="G877" t="s">
        <v>8224</v>
      </c>
      <c r="H877" t="s">
        <v>8246</v>
      </c>
      <c r="I877" s="9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s="11" t="e">
        <f t="shared" si="79"/>
        <v>#DIV/0!</v>
      </c>
      <c r="Q877" t="s">
        <v>8325</v>
      </c>
      <c r="R877" t="s">
        <v>8328</v>
      </c>
      <c r="S877" s="8">
        <f t="shared" si="80"/>
        <v>42248.432071759256</v>
      </c>
      <c r="T877" s="8">
        <f t="shared" si="81"/>
        <v>42268.432071759256</v>
      </c>
      <c r="U877" s="9" t="str">
        <f t="shared" si="82"/>
        <v>Sep</v>
      </c>
      <c r="V877">
        <f t="shared" si="83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7" t="s">
        <v>8221</v>
      </c>
      <c r="G878" t="s">
        <v>8225</v>
      </c>
      <c r="H878" t="s">
        <v>8247</v>
      </c>
      <c r="I878" s="9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40.799492385786799</v>
      </c>
      <c r="P878" s="11">
        <f t="shared" si="79"/>
        <v>28.577777777777779</v>
      </c>
      <c r="Q878" t="s">
        <v>8325</v>
      </c>
      <c r="R878" t="s">
        <v>8328</v>
      </c>
      <c r="S878" s="8">
        <f t="shared" si="80"/>
        <v>41276.20517361111</v>
      </c>
      <c r="T878" s="8">
        <f t="shared" si="81"/>
        <v>41309.20517361111</v>
      </c>
      <c r="U878" s="9" t="str">
        <f t="shared" si="82"/>
        <v>Jan</v>
      </c>
      <c r="V878">
        <f t="shared" si="83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7" t="s">
        <v>8221</v>
      </c>
      <c r="G879" t="s">
        <v>8224</v>
      </c>
      <c r="H879" t="s">
        <v>8246</v>
      </c>
      <c r="I879" s="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67.55</v>
      </c>
      <c r="P879" s="11">
        <f t="shared" si="79"/>
        <v>46.586206896551722</v>
      </c>
      <c r="Q879" t="s">
        <v>8325</v>
      </c>
      <c r="R879" t="s">
        <v>8328</v>
      </c>
      <c r="S879" s="8">
        <f t="shared" si="80"/>
        <v>41597.49722222222</v>
      </c>
      <c r="T879" s="8">
        <f t="shared" si="81"/>
        <v>41627.49722222222</v>
      </c>
      <c r="U879" s="9" t="str">
        <f t="shared" si="82"/>
        <v>Nov</v>
      </c>
      <c r="V879">
        <f t="shared" si="83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7" t="s">
        <v>8221</v>
      </c>
      <c r="G880" t="s">
        <v>8224</v>
      </c>
      <c r="H880" t="s">
        <v>8246</v>
      </c>
      <c r="I880" s="9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1.3</v>
      </c>
      <c r="P880" s="11">
        <f t="shared" si="79"/>
        <v>32.5</v>
      </c>
      <c r="Q880" t="s">
        <v>8325</v>
      </c>
      <c r="R880" t="s">
        <v>8328</v>
      </c>
      <c r="S880" s="8">
        <f t="shared" si="80"/>
        <v>40504.941250000003</v>
      </c>
      <c r="T880" s="8">
        <f t="shared" si="81"/>
        <v>40534.941250000003</v>
      </c>
      <c r="U880" s="9" t="str">
        <f t="shared" si="82"/>
        <v>Nov</v>
      </c>
      <c r="V880">
        <f t="shared" si="83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7" t="s">
        <v>8221</v>
      </c>
      <c r="G881" t="s">
        <v>8224</v>
      </c>
      <c r="H881" t="s">
        <v>8246</v>
      </c>
      <c r="I881" s="9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30.666666666666664</v>
      </c>
      <c r="P881" s="11">
        <f t="shared" si="79"/>
        <v>21.466666666666665</v>
      </c>
      <c r="Q881" t="s">
        <v>8325</v>
      </c>
      <c r="R881" t="s">
        <v>8328</v>
      </c>
      <c r="S881" s="8">
        <f t="shared" si="80"/>
        <v>41037.538252314815</v>
      </c>
      <c r="T881" s="8">
        <f t="shared" si="81"/>
        <v>41058.538252314815</v>
      </c>
      <c r="U881" s="9" t="str">
        <f t="shared" si="82"/>
        <v>May</v>
      </c>
      <c r="V881">
        <f t="shared" si="83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7" t="s">
        <v>8221</v>
      </c>
      <c r="G882" t="s">
        <v>8224</v>
      </c>
      <c r="H882" t="s">
        <v>8246</v>
      </c>
      <c r="I882" s="9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</v>
      </c>
      <c r="P882" s="11">
        <f t="shared" si="79"/>
        <v>14.125</v>
      </c>
      <c r="Q882" t="s">
        <v>8325</v>
      </c>
      <c r="R882" t="s">
        <v>8329</v>
      </c>
      <c r="S882" s="8">
        <f t="shared" si="80"/>
        <v>41179.029375000006</v>
      </c>
      <c r="T882" s="8">
        <f t="shared" si="81"/>
        <v>41212.029375000006</v>
      </c>
      <c r="U882" s="9" t="str">
        <f t="shared" si="82"/>
        <v>Sep</v>
      </c>
      <c r="V882">
        <f t="shared" si="83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7" t="s">
        <v>8221</v>
      </c>
      <c r="G883" t="s">
        <v>8224</v>
      </c>
      <c r="H883" t="s">
        <v>8246</v>
      </c>
      <c r="I883" s="9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0.8</v>
      </c>
      <c r="P883" s="11">
        <f t="shared" si="79"/>
        <v>30</v>
      </c>
      <c r="Q883" t="s">
        <v>8325</v>
      </c>
      <c r="R883" t="s">
        <v>8329</v>
      </c>
      <c r="S883" s="8">
        <f t="shared" si="80"/>
        <v>40876.959328703706</v>
      </c>
      <c r="T883" s="8">
        <f t="shared" si="81"/>
        <v>40921.959328703706</v>
      </c>
      <c r="U883" s="9" t="str">
        <f t="shared" si="82"/>
        <v>Nov</v>
      </c>
      <c r="V883">
        <f t="shared" si="83"/>
        <v>2011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7" t="s">
        <v>8221</v>
      </c>
      <c r="G884" t="s">
        <v>8224</v>
      </c>
      <c r="H884" t="s">
        <v>8246</v>
      </c>
      <c r="I884" s="9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20.133333333333333</v>
      </c>
      <c r="P884" s="11">
        <f t="shared" si="79"/>
        <v>21.571428571428573</v>
      </c>
      <c r="Q884" t="s">
        <v>8325</v>
      </c>
      <c r="R884" t="s">
        <v>8329</v>
      </c>
      <c r="S884" s="8">
        <f t="shared" si="80"/>
        <v>40759.568865740745</v>
      </c>
      <c r="T884" s="8">
        <f t="shared" si="81"/>
        <v>40792.568865740745</v>
      </c>
      <c r="U884" s="9" t="str">
        <f t="shared" si="82"/>
        <v>Aug</v>
      </c>
      <c r="V884">
        <f t="shared" si="83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7" t="s">
        <v>8221</v>
      </c>
      <c r="G885" t="s">
        <v>8224</v>
      </c>
      <c r="H885" t="s">
        <v>8246</v>
      </c>
      <c r="I885" s="9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40.020000000000003</v>
      </c>
      <c r="P885" s="11">
        <f t="shared" si="79"/>
        <v>83.375</v>
      </c>
      <c r="Q885" t="s">
        <v>8325</v>
      </c>
      <c r="R885" t="s">
        <v>8329</v>
      </c>
      <c r="S885" s="8">
        <f t="shared" si="80"/>
        <v>42371.643923611111</v>
      </c>
      <c r="T885" s="8">
        <f t="shared" si="81"/>
        <v>42431.643923611111</v>
      </c>
      <c r="U885" s="9" t="str">
        <f t="shared" si="82"/>
        <v>Jan</v>
      </c>
      <c r="V885">
        <f t="shared" si="83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7" t="s">
        <v>8221</v>
      </c>
      <c r="G886" t="s">
        <v>8224</v>
      </c>
      <c r="H886" t="s">
        <v>8246</v>
      </c>
      <c r="I886" s="9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1</v>
      </c>
      <c r="P886" s="11">
        <f t="shared" si="79"/>
        <v>10</v>
      </c>
      <c r="Q886" t="s">
        <v>8325</v>
      </c>
      <c r="R886" t="s">
        <v>8329</v>
      </c>
      <c r="S886" s="8">
        <f t="shared" si="80"/>
        <v>40981.51094907408</v>
      </c>
      <c r="T886" s="8">
        <f t="shared" si="81"/>
        <v>41040.813194444447</v>
      </c>
      <c r="U886" s="9" t="str">
        <f t="shared" si="82"/>
        <v>Mar</v>
      </c>
      <c r="V886">
        <f t="shared" si="83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7" t="s">
        <v>8221</v>
      </c>
      <c r="G887" t="s">
        <v>8224</v>
      </c>
      <c r="H887" t="s">
        <v>8246</v>
      </c>
      <c r="I887" s="9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75</v>
      </c>
      <c r="P887" s="11">
        <f t="shared" si="79"/>
        <v>35.714285714285715</v>
      </c>
      <c r="Q887" t="s">
        <v>8325</v>
      </c>
      <c r="R887" t="s">
        <v>8329</v>
      </c>
      <c r="S887" s="8">
        <f t="shared" si="80"/>
        <v>42713.649432870377</v>
      </c>
      <c r="T887" s="8">
        <f t="shared" si="81"/>
        <v>42734.649432870377</v>
      </c>
      <c r="U887" s="9" t="str">
        <f t="shared" si="82"/>
        <v>Dec</v>
      </c>
      <c r="V887">
        <f t="shared" si="83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7" t="s">
        <v>8221</v>
      </c>
      <c r="G888" t="s">
        <v>8224</v>
      </c>
      <c r="H888" t="s">
        <v>8246</v>
      </c>
      <c r="I888" s="9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41</v>
      </c>
      <c r="P888" s="11">
        <f t="shared" si="79"/>
        <v>29.285714285714285</v>
      </c>
      <c r="Q888" t="s">
        <v>8325</v>
      </c>
      <c r="R888" t="s">
        <v>8329</v>
      </c>
      <c r="S888" s="8">
        <f t="shared" si="80"/>
        <v>42603.57885416667</v>
      </c>
      <c r="T888" s="8">
        <f t="shared" si="81"/>
        <v>42628.57885416667</v>
      </c>
      <c r="U888" s="9" t="str">
        <f t="shared" si="82"/>
        <v>Aug</v>
      </c>
      <c r="V888">
        <f t="shared" si="83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7" t="s">
        <v>8221</v>
      </c>
      <c r="G889" t="s">
        <v>8224</v>
      </c>
      <c r="H889" t="s">
        <v>8246</v>
      </c>
      <c r="I889" s="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s="11" t="e">
        <f t="shared" si="79"/>
        <v>#DIV/0!</v>
      </c>
      <c r="Q889" t="s">
        <v>8325</v>
      </c>
      <c r="R889" t="s">
        <v>8329</v>
      </c>
      <c r="S889" s="8">
        <f t="shared" si="80"/>
        <v>41026.667303240742</v>
      </c>
      <c r="T889" s="8">
        <f t="shared" si="81"/>
        <v>41056.667303240742</v>
      </c>
      <c r="U889" s="9" t="str">
        <f t="shared" si="82"/>
        <v>Apr</v>
      </c>
      <c r="V889">
        <f t="shared" si="83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7" t="s">
        <v>8221</v>
      </c>
      <c r="G890" t="s">
        <v>8224</v>
      </c>
      <c r="H890" t="s">
        <v>8246</v>
      </c>
      <c r="I890" s="9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7.1999999999999993</v>
      </c>
      <c r="P890" s="11">
        <f t="shared" si="79"/>
        <v>18</v>
      </c>
      <c r="Q890" t="s">
        <v>8325</v>
      </c>
      <c r="R890" t="s">
        <v>8329</v>
      </c>
      <c r="S890" s="8">
        <f t="shared" si="80"/>
        <v>40751.461631944447</v>
      </c>
      <c r="T890" s="8">
        <f t="shared" si="81"/>
        <v>40786.958333333336</v>
      </c>
      <c r="U890" s="9" t="str">
        <f t="shared" si="82"/>
        <v>Jul</v>
      </c>
      <c r="V890">
        <f t="shared" si="83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7" t="s">
        <v>8221</v>
      </c>
      <c r="G891" t="s">
        <v>8224</v>
      </c>
      <c r="H891" t="s">
        <v>8246</v>
      </c>
      <c r="I891" s="9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9.4412800000000008</v>
      </c>
      <c r="P891" s="11">
        <f t="shared" si="79"/>
        <v>73.760000000000005</v>
      </c>
      <c r="Q891" t="s">
        <v>8325</v>
      </c>
      <c r="R891" t="s">
        <v>8329</v>
      </c>
      <c r="S891" s="8">
        <f t="shared" si="80"/>
        <v>41887.492395833338</v>
      </c>
      <c r="T891" s="8">
        <f t="shared" si="81"/>
        <v>41917.492395833338</v>
      </c>
      <c r="U891" s="9" t="str">
        <f t="shared" si="82"/>
        <v>Sep</v>
      </c>
      <c r="V891">
        <f t="shared" si="83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7" t="s">
        <v>8221</v>
      </c>
      <c r="G892" t="s">
        <v>8224</v>
      </c>
      <c r="H892" t="s">
        <v>8246</v>
      </c>
      <c r="I892" s="9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4.1666666666666661</v>
      </c>
      <c r="P892" s="11">
        <f t="shared" si="79"/>
        <v>31.25</v>
      </c>
      <c r="Q892" t="s">
        <v>8325</v>
      </c>
      <c r="R892" t="s">
        <v>8329</v>
      </c>
      <c r="S892" s="8">
        <f t="shared" si="80"/>
        <v>41569.407164351855</v>
      </c>
      <c r="T892" s="8">
        <f t="shared" si="81"/>
        <v>41599.448831018519</v>
      </c>
      <c r="U892" s="9" t="str">
        <f t="shared" si="82"/>
        <v>Oct</v>
      </c>
      <c r="V892">
        <f t="shared" si="83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7" t="s">
        <v>8221</v>
      </c>
      <c r="G893" t="s">
        <v>8224</v>
      </c>
      <c r="H893" t="s">
        <v>8246</v>
      </c>
      <c r="I893" s="9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</v>
      </c>
      <c r="P893" s="11">
        <f t="shared" si="79"/>
        <v>28.888888888888889</v>
      </c>
      <c r="Q893" t="s">
        <v>8325</v>
      </c>
      <c r="R893" t="s">
        <v>8329</v>
      </c>
      <c r="S893" s="8">
        <f t="shared" si="80"/>
        <v>41841.739930555559</v>
      </c>
      <c r="T893" s="8">
        <f t="shared" si="81"/>
        <v>41871.739930555559</v>
      </c>
      <c r="U893" s="9" t="str">
        <f t="shared" si="82"/>
        <v>Jul</v>
      </c>
      <c r="V893">
        <f t="shared" si="83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7" t="s">
        <v>8221</v>
      </c>
      <c r="G894" t="s">
        <v>8224</v>
      </c>
      <c r="H894" t="s">
        <v>8246</v>
      </c>
      <c r="I894" s="9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40.75</v>
      </c>
      <c r="P894" s="11">
        <f t="shared" si="79"/>
        <v>143.8235294117647</v>
      </c>
      <c r="Q894" t="s">
        <v>8325</v>
      </c>
      <c r="R894" t="s">
        <v>8329</v>
      </c>
      <c r="S894" s="8">
        <f t="shared" si="80"/>
        <v>40303.908368055556</v>
      </c>
      <c r="T894" s="8">
        <f t="shared" si="81"/>
        <v>40390.875</v>
      </c>
      <c r="U894" s="9" t="str">
        <f t="shared" si="82"/>
        <v>May</v>
      </c>
      <c r="V894">
        <f t="shared" si="83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7" t="s">
        <v>8221</v>
      </c>
      <c r="G895" t="s">
        <v>8224</v>
      </c>
      <c r="H895" t="s">
        <v>8246</v>
      </c>
      <c r="I895" s="9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10</v>
      </c>
      <c r="P895" s="11">
        <f t="shared" si="79"/>
        <v>40</v>
      </c>
      <c r="Q895" t="s">
        <v>8325</v>
      </c>
      <c r="R895" t="s">
        <v>8329</v>
      </c>
      <c r="S895" s="8">
        <f t="shared" si="80"/>
        <v>42065.606053240743</v>
      </c>
      <c r="T895" s="8">
        <f t="shared" si="81"/>
        <v>42095.564386574079</v>
      </c>
      <c r="U895" s="9" t="str">
        <f t="shared" si="82"/>
        <v>Mar</v>
      </c>
      <c r="V895">
        <f t="shared" si="83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7" t="s">
        <v>8221</v>
      </c>
      <c r="G896" t="s">
        <v>8224</v>
      </c>
      <c r="H896" t="s">
        <v>8246</v>
      </c>
      <c r="I896" s="9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39.17</v>
      </c>
      <c r="P896" s="11">
        <f t="shared" si="79"/>
        <v>147.81132075471697</v>
      </c>
      <c r="Q896" t="s">
        <v>8325</v>
      </c>
      <c r="R896" t="s">
        <v>8329</v>
      </c>
      <c r="S896" s="8">
        <f t="shared" si="80"/>
        <v>42496.689930555556</v>
      </c>
      <c r="T896" s="8">
        <f t="shared" si="81"/>
        <v>42526.689930555556</v>
      </c>
      <c r="U896" s="9" t="str">
        <f t="shared" si="82"/>
        <v>May</v>
      </c>
      <c r="V896">
        <f t="shared" si="83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7" t="s">
        <v>8221</v>
      </c>
      <c r="G897" t="s">
        <v>8224</v>
      </c>
      <c r="H897" t="s">
        <v>8246</v>
      </c>
      <c r="I897" s="9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</v>
      </c>
      <c r="P897" s="11">
        <f t="shared" si="79"/>
        <v>27.857142857142858</v>
      </c>
      <c r="Q897" t="s">
        <v>8325</v>
      </c>
      <c r="R897" t="s">
        <v>8329</v>
      </c>
      <c r="S897" s="8">
        <f t="shared" si="80"/>
        <v>40430.8359837963</v>
      </c>
      <c r="T897" s="8">
        <f t="shared" si="81"/>
        <v>40475.8359837963</v>
      </c>
      <c r="U897" s="9" t="str">
        <f t="shared" si="82"/>
        <v>Sep</v>
      </c>
      <c r="V897">
        <f t="shared" si="83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7" t="s">
        <v>8221</v>
      </c>
      <c r="G898" t="s">
        <v>8224</v>
      </c>
      <c r="H898" t="s">
        <v>8246</v>
      </c>
      <c r="I898" s="9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ref="O898:O961" si="84">E898/D898*100</f>
        <v>40</v>
      </c>
      <c r="P898" s="11">
        <f t="shared" ref="P898:P961" si="85">E898/L898</f>
        <v>44.444444444444443</v>
      </c>
      <c r="Q898" t="s">
        <v>8325</v>
      </c>
      <c r="R898" t="s">
        <v>8329</v>
      </c>
      <c r="S898" s="8">
        <f t="shared" si="80"/>
        <v>42218.581319444442</v>
      </c>
      <c r="T898" s="8">
        <f t="shared" si="81"/>
        <v>42243.875000000007</v>
      </c>
      <c r="U898" s="9" t="str">
        <f t="shared" si="82"/>
        <v>Aug</v>
      </c>
      <c r="V898">
        <f t="shared" si="83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7" t="s">
        <v>8221</v>
      </c>
      <c r="G899" t="s">
        <v>8224</v>
      </c>
      <c r="H899" t="s">
        <v>8246</v>
      </c>
      <c r="I899" s="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si="84"/>
        <v>0</v>
      </c>
      <c r="P899" s="11" t="e">
        <f t="shared" si="85"/>
        <v>#DIV/0!</v>
      </c>
      <c r="Q899" t="s">
        <v>8325</v>
      </c>
      <c r="R899" t="s">
        <v>8329</v>
      </c>
      <c r="S899" s="8">
        <f t="shared" ref="S899:S962" si="86">(J899/86400)+25569+(-7/24)</f>
        <v>41211.397083333337</v>
      </c>
      <c r="T899" s="8">
        <f t="shared" ref="T899:T962" si="87">(I899/86400)+25569+(-7/24)</f>
        <v>41241.438750000001</v>
      </c>
      <c r="U899" s="9" t="str">
        <f t="shared" ref="U899:U962" si="88">TEXT(S899,"mmm")</f>
        <v>Oct</v>
      </c>
      <c r="V899">
        <f t="shared" ref="V899:V962" si="89">YEAR(S899)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7" t="s">
        <v>8221</v>
      </c>
      <c r="G900" t="s">
        <v>8224</v>
      </c>
      <c r="H900" t="s">
        <v>8246</v>
      </c>
      <c r="I900" s="9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2.8000000000000003</v>
      </c>
      <c r="P900" s="11">
        <f t="shared" si="85"/>
        <v>35</v>
      </c>
      <c r="Q900" t="s">
        <v>8325</v>
      </c>
      <c r="R900" t="s">
        <v>8329</v>
      </c>
      <c r="S900" s="8">
        <f t="shared" si="86"/>
        <v>40878.466550925928</v>
      </c>
      <c r="T900" s="8">
        <f t="shared" si="87"/>
        <v>40923.466550925928</v>
      </c>
      <c r="U900" s="9" t="str">
        <f t="shared" si="88"/>
        <v>Dec</v>
      </c>
      <c r="V900">
        <f t="shared" si="89"/>
        <v>2011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7" t="s">
        <v>8221</v>
      </c>
      <c r="G901" t="s">
        <v>8224</v>
      </c>
      <c r="H901" t="s">
        <v>8246</v>
      </c>
      <c r="I901" s="9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37.333333333333336</v>
      </c>
      <c r="P901" s="11">
        <f t="shared" si="85"/>
        <v>35</v>
      </c>
      <c r="Q901" t="s">
        <v>8325</v>
      </c>
      <c r="R901" t="s">
        <v>8329</v>
      </c>
      <c r="S901" s="8">
        <f t="shared" si="86"/>
        <v>40645.807430555556</v>
      </c>
      <c r="T901" s="8">
        <f t="shared" si="87"/>
        <v>40690.807430555556</v>
      </c>
      <c r="U901" s="9" t="str">
        <f t="shared" si="88"/>
        <v>Apr</v>
      </c>
      <c r="V901">
        <f t="shared" si="89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7" t="s">
        <v>8221</v>
      </c>
      <c r="G902" t="s">
        <v>8224</v>
      </c>
      <c r="H902" t="s">
        <v>8246</v>
      </c>
      <c r="I902" s="9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0.42</v>
      </c>
      <c r="P902" s="11">
        <f t="shared" si="85"/>
        <v>10.5</v>
      </c>
      <c r="Q902" t="s">
        <v>8325</v>
      </c>
      <c r="R902" t="s">
        <v>8328</v>
      </c>
      <c r="S902" s="8">
        <f t="shared" si="86"/>
        <v>42429.557893518526</v>
      </c>
      <c r="T902" s="8">
        <f t="shared" si="87"/>
        <v>42459.516226851854</v>
      </c>
      <c r="U902" s="9" t="str">
        <f t="shared" si="88"/>
        <v>Feb</v>
      </c>
      <c r="V902">
        <f t="shared" si="89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7" t="s">
        <v>8221</v>
      </c>
      <c r="G903" t="s">
        <v>8224</v>
      </c>
      <c r="H903" t="s">
        <v>8246</v>
      </c>
      <c r="I903" s="9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s="11" t="e">
        <f t="shared" si="85"/>
        <v>#DIV/0!</v>
      </c>
      <c r="Q903" t="s">
        <v>8325</v>
      </c>
      <c r="R903" t="s">
        <v>8328</v>
      </c>
      <c r="S903" s="8">
        <f t="shared" si="86"/>
        <v>40291.519837962966</v>
      </c>
      <c r="T903" s="8">
        <f t="shared" si="87"/>
        <v>40337.507638888892</v>
      </c>
      <c r="U903" s="9" t="str">
        <f t="shared" si="88"/>
        <v>Apr</v>
      </c>
      <c r="V903">
        <f t="shared" si="89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7" t="s">
        <v>8221</v>
      </c>
      <c r="G904" t="s">
        <v>8224</v>
      </c>
      <c r="H904" t="s">
        <v>8246</v>
      </c>
      <c r="I904" s="9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0.3</v>
      </c>
      <c r="P904" s="11">
        <f t="shared" si="85"/>
        <v>30</v>
      </c>
      <c r="Q904" t="s">
        <v>8325</v>
      </c>
      <c r="R904" t="s">
        <v>8328</v>
      </c>
      <c r="S904" s="8">
        <f t="shared" si="86"/>
        <v>41829.67386574074</v>
      </c>
      <c r="T904" s="8">
        <f t="shared" si="87"/>
        <v>41881.354166666672</v>
      </c>
      <c r="U904" s="9" t="str">
        <f t="shared" si="88"/>
        <v>Jul</v>
      </c>
      <c r="V904">
        <f t="shared" si="89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7" t="s">
        <v>8221</v>
      </c>
      <c r="G905" t="s">
        <v>8224</v>
      </c>
      <c r="H905" t="s">
        <v>8246</v>
      </c>
      <c r="I905" s="9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</v>
      </c>
      <c r="P905" s="11">
        <f t="shared" si="85"/>
        <v>40</v>
      </c>
      <c r="Q905" t="s">
        <v>8325</v>
      </c>
      <c r="R905" t="s">
        <v>8328</v>
      </c>
      <c r="S905" s="8">
        <f t="shared" si="86"/>
        <v>41149.50439814815</v>
      </c>
      <c r="T905" s="8">
        <f t="shared" si="87"/>
        <v>41174.809027777781</v>
      </c>
      <c r="U905" s="9" t="str">
        <f t="shared" si="88"/>
        <v>Aug</v>
      </c>
      <c r="V905">
        <f t="shared" si="89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7" t="s">
        <v>8221</v>
      </c>
      <c r="G906" t="s">
        <v>8224</v>
      </c>
      <c r="H906" t="s">
        <v>8246</v>
      </c>
      <c r="I906" s="9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0.30199999999999999</v>
      </c>
      <c r="P906" s="11">
        <f t="shared" si="85"/>
        <v>50.333333333333336</v>
      </c>
      <c r="Q906" t="s">
        <v>8325</v>
      </c>
      <c r="R906" t="s">
        <v>8328</v>
      </c>
      <c r="S906" s="8">
        <f t="shared" si="86"/>
        <v>42341.788622685192</v>
      </c>
      <c r="T906" s="8">
        <f t="shared" si="87"/>
        <v>42371.788622685192</v>
      </c>
      <c r="U906" s="9" t="str">
        <f t="shared" si="88"/>
        <v>Dec</v>
      </c>
      <c r="V906">
        <f t="shared" si="89"/>
        <v>2015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7" t="s">
        <v>8221</v>
      </c>
      <c r="G907" t="s">
        <v>8224</v>
      </c>
      <c r="H907" t="s">
        <v>8246</v>
      </c>
      <c r="I907" s="9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</v>
      </c>
      <c r="P907" s="11">
        <f t="shared" si="85"/>
        <v>32.666666666666664</v>
      </c>
      <c r="Q907" t="s">
        <v>8325</v>
      </c>
      <c r="R907" t="s">
        <v>8328</v>
      </c>
      <c r="S907" s="8">
        <f t="shared" si="86"/>
        <v>40506.948217592595</v>
      </c>
      <c r="T907" s="8">
        <f t="shared" si="87"/>
        <v>40566.948217592595</v>
      </c>
      <c r="U907" s="9" t="str">
        <f t="shared" si="88"/>
        <v>Nov</v>
      </c>
      <c r="V907">
        <f t="shared" si="89"/>
        <v>2010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7" t="s">
        <v>8221</v>
      </c>
      <c r="G908" t="s">
        <v>8224</v>
      </c>
      <c r="H908" t="s">
        <v>8246</v>
      </c>
      <c r="I908" s="9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s="11" t="e">
        <f t="shared" si="85"/>
        <v>#DIV/0!</v>
      </c>
      <c r="Q908" t="s">
        <v>8325</v>
      </c>
      <c r="R908" t="s">
        <v>8328</v>
      </c>
      <c r="S908" s="8">
        <f t="shared" si="86"/>
        <v>41680.898032407407</v>
      </c>
      <c r="T908" s="8">
        <f t="shared" si="87"/>
        <v>41710.856365740743</v>
      </c>
      <c r="U908" s="9" t="str">
        <f t="shared" si="88"/>
        <v>Feb</v>
      </c>
      <c r="V908">
        <f t="shared" si="89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7" t="s">
        <v>8221</v>
      </c>
      <c r="G909" t="s">
        <v>8224</v>
      </c>
      <c r="H909" t="s">
        <v>8246</v>
      </c>
      <c r="I909" s="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s="11" t="e">
        <f t="shared" si="85"/>
        <v>#DIV/0!</v>
      </c>
      <c r="Q909" t="s">
        <v>8325</v>
      </c>
      <c r="R909" t="s">
        <v>8328</v>
      </c>
      <c r="S909" s="8">
        <f t="shared" si="86"/>
        <v>40766.900729166671</v>
      </c>
      <c r="T909" s="8">
        <f t="shared" si="87"/>
        <v>40796.900729166671</v>
      </c>
      <c r="U909" s="9" t="str">
        <f t="shared" si="88"/>
        <v>Aug</v>
      </c>
      <c r="V909">
        <f t="shared" si="89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7" t="s">
        <v>8221</v>
      </c>
      <c r="G910" t="s">
        <v>8224</v>
      </c>
      <c r="H910" t="s">
        <v>8246</v>
      </c>
      <c r="I910" s="9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s="11" t="e">
        <f t="shared" si="85"/>
        <v>#DIV/0!</v>
      </c>
      <c r="Q910" t="s">
        <v>8325</v>
      </c>
      <c r="R910" t="s">
        <v>8328</v>
      </c>
      <c r="S910" s="8">
        <f t="shared" si="86"/>
        <v>40340.509895833333</v>
      </c>
      <c r="T910" s="8">
        <f t="shared" si="87"/>
        <v>40385.915972222225</v>
      </c>
      <c r="U910" s="9" t="str">
        <f t="shared" si="88"/>
        <v>Jun</v>
      </c>
      <c r="V910">
        <f t="shared" si="89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7" t="s">
        <v>8221</v>
      </c>
      <c r="G911" t="s">
        <v>8224</v>
      </c>
      <c r="H911" t="s">
        <v>8246</v>
      </c>
      <c r="I911" s="9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</v>
      </c>
      <c r="P911" s="11">
        <f t="shared" si="85"/>
        <v>65</v>
      </c>
      <c r="Q911" t="s">
        <v>8325</v>
      </c>
      <c r="R911" t="s">
        <v>8328</v>
      </c>
      <c r="S911" s="8">
        <f t="shared" si="86"/>
        <v>41081.398611111115</v>
      </c>
      <c r="T911" s="8">
        <f t="shared" si="87"/>
        <v>41112.875</v>
      </c>
      <c r="U911" s="9" t="str">
        <f t="shared" si="88"/>
        <v>Jun</v>
      </c>
      <c r="V911">
        <f t="shared" si="89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7" t="s">
        <v>8221</v>
      </c>
      <c r="G912" t="s">
        <v>8225</v>
      </c>
      <c r="H912" t="s">
        <v>8247</v>
      </c>
      <c r="I912" s="9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22.363636363636363</v>
      </c>
      <c r="P912" s="11">
        <f t="shared" si="85"/>
        <v>24.6</v>
      </c>
      <c r="Q912" t="s">
        <v>8325</v>
      </c>
      <c r="R912" t="s">
        <v>8328</v>
      </c>
      <c r="S912" s="8">
        <f t="shared" si="86"/>
        <v>42737.253692129634</v>
      </c>
      <c r="T912" s="8">
        <f t="shared" si="87"/>
        <v>42797.253692129634</v>
      </c>
      <c r="U912" s="9" t="str">
        <f t="shared" si="88"/>
        <v>Jan</v>
      </c>
      <c r="V912">
        <f t="shared" si="89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7" t="s">
        <v>8221</v>
      </c>
      <c r="G913" t="s">
        <v>8224</v>
      </c>
      <c r="H913" t="s">
        <v>8246</v>
      </c>
      <c r="I913" s="9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s="11" t="e">
        <f t="shared" si="85"/>
        <v>#DIV/0!</v>
      </c>
      <c r="Q913" t="s">
        <v>8325</v>
      </c>
      <c r="R913" t="s">
        <v>8328</v>
      </c>
      <c r="S913" s="8">
        <f t="shared" si="86"/>
        <v>41641.713483796302</v>
      </c>
      <c r="T913" s="8">
        <f t="shared" si="87"/>
        <v>41662.713483796302</v>
      </c>
      <c r="U913" s="9" t="str">
        <f t="shared" si="88"/>
        <v>Jan</v>
      </c>
      <c r="V913">
        <f t="shared" si="89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7" t="s">
        <v>8221</v>
      </c>
      <c r="G914" t="s">
        <v>8224</v>
      </c>
      <c r="H914" t="s">
        <v>8246</v>
      </c>
      <c r="I914" s="9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0.85714285714285721</v>
      </c>
      <c r="P914" s="11">
        <f t="shared" si="85"/>
        <v>15</v>
      </c>
      <c r="Q914" t="s">
        <v>8325</v>
      </c>
      <c r="R914" t="s">
        <v>8328</v>
      </c>
      <c r="S914" s="8">
        <f t="shared" si="86"/>
        <v>41193.817673611113</v>
      </c>
      <c r="T914" s="8">
        <f t="shared" si="87"/>
        <v>41253.859340277784</v>
      </c>
      <c r="U914" s="9" t="str">
        <f t="shared" si="88"/>
        <v>Oct</v>
      </c>
      <c r="V914">
        <f t="shared" si="89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7" t="s">
        <v>8221</v>
      </c>
      <c r="G915" t="s">
        <v>8224</v>
      </c>
      <c r="H915" t="s">
        <v>8246</v>
      </c>
      <c r="I915" s="9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6.6066666666666665</v>
      </c>
      <c r="P915" s="11">
        <f t="shared" si="85"/>
        <v>82.583333333333329</v>
      </c>
      <c r="Q915" t="s">
        <v>8325</v>
      </c>
      <c r="R915" t="s">
        <v>8328</v>
      </c>
      <c r="S915" s="8">
        <f t="shared" si="86"/>
        <v>41003.847442129634</v>
      </c>
      <c r="T915" s="8">
        <f t="shared" si="87"/>
        <v>41033.847442129634</v>
      </c>
      <c r="U915" s="9" t="str">
        <f t="shared" si="88"/>
        <v>Apr</v>
      </c>
      <c r="V915">
        <f t="shared" si="89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7" t="s">
        <v>8221</v>
      </c>
      <c r="G916" t="s">
        <v>8224</v>
      </c>
      <c r="H916" t="s">
        <v>8246</v>
      </c>
      <c r="I916" s="9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s="11" t="e">
        <f t="shared" si="85"/>
        <v>#DIV/0!</v>
      </c>
      <c r="Q916" t="s">
        <v>8325</v>
      </c>
      <c r="R916" t="s">
        <v>8328</v>
      </c>
      <c r="S916" s="8">
        <f t="shared" si="86"/>
        <v>41116.471608796295</v>
      </c>
      <c r="T916" s="8">
        <f t="shared" si="87"/>
        <v>41146.471608796295</v>
      </c>
      <c r="U916" s="9" t="str">
        <f t="shared" si="88"/>
        <v>Jul</v>
      </c>
      <c r="V916">
        <f t="shared" si="89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7" t="s">
        <v>8221</v>
      </c>
      <c r="G917" t="s">
        <v>8224</v>
      </c>
      <c r="H917" t="s">
        <v>8246</v>
      </c>
      <c r="I917" s="9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5.7692307692307692</v>
      </c>
      <c r="P917" s="11">
        <f t="shared" si="85"/>
        <v>41.666666666666664</v>
      </c>
      <c r="Q917" t="s">
        <v>8325</v>
      </c>
      <c r="R917" t="s">
        <v>8328</v>
      </c>
      <c r="S917" s="8">
        <f t="shared" si="86"/>
        <v>40937.38789351852</v>
      </c>
      <c r="T917" s="8">
        <f t="shared" si="87"/>
        <v>40968.915972222225</v>
      </c>
      <c r="U917" s="9" t="str">
        <f t="shared" si="88"/>
        <v>Jan</v>
      </c>
      <c r="V917">
        <f t="shared" si="89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7" t="s">
        <v>8221</v>
      </c>
      <c r="G918" t="s">
        <v>8224</v>
      </c>
      <c r="H918" t="s">
        <v>8246</v>
      </c>
      <c r="I918" s="9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s="11" t="e">
        <f t="shared" si="85"/>
        <v>#DIV/0!</v>
      </c>
      <c r="Q918" t="s">
        <v>8325</v>
      </c>
      <c r="R918" t="s">
        <v>8328</v>
      </c>
      <c r="S918" s="8">
        <f t="shared" si="86"/>
        <v>40434.561736111114</v>
      </c>
      <c r="T918" s="8">
        <f t="shared" si="87"/>
        <v>40472.916666666672</v>
      </c>
      <c r="U918" s="9" t="str">
        <f t="shared" si="88"/>
        <v>Sep</v>
      </c>
      <c r="V918">
        <f t="shared" si="89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7" t="s">
        <v>8221</v>
      </c>
      <c r="G919" t="s">
        <v>8224</v>
      </c>
      <c r="H919" t="s">
        <v>8246</v>
      </c>
      <c r="I919" s="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0.6</v>
      </c>
      <c r="P919" s="11">
        <f t="shared" si="85"/>
        <v>30</v>
      </c>
      <c r="Q919" t="s">
        <v>8325</v>
      </c>
      <c r="R919" t="s">
        <v>8328</v>
      </c>
      <c r="S919" s="8">
        <f t="shared" si="86"/>
        <v>41802.651967592596</v>
      </c>
      <c r="T919" s="8">
        <f t="shared" si="87"/>
        <v>41833.8125</v>
      </c>
      <c r="U919" s="9" t="str">
        <f t="shared" si="88"/>
        <v>Jun</v>
      </c>
      <c r="V919">
        <f t="shared" si="89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7" t="s">
        <v>8221</v>
      </c>
      <c r="G920" t="s">
        <v>8225</v>
      </c>
      <c r="H920" t="s">
        <v>8247</v>
      </c>
      <c r="I920" s="9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</v>
      </c>
      <c r="P920" s="11">
        <f t="shared" si="85"/>
        <v>19.600000000000001</v>
      </c>
      <c r="Q920" t="s">
        <v>8325</v>
      </c>
      <c r="R920" t="s">
        <v>8328</v>
      </c>
      <c r="S920" s="8">
        <f t="shared" si="86"/>
        <v>41944.624548611115</v>
      </c>
      <c r="T920" s="8">
        <f t="shared" si="87"/>
        <v>41974.666215277779</v>
      </c>
      <c r="U920" s="9" t="str">
        <f t="shared" si="88"/>
        <v>Nov</v>
      </c>
      <c r="V920">
        <f t="shared" si="89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7" t="s">
        <v>8221</v>
      </c>
      <c r="G921" t="s">
        <v>8224</v>
      </c>
      <c r="H921" t="s">
        <v>8246</v>
      </c>
      <c r="I921" s="9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0.5</v>
      </c>
      <c r="P921" s="11">
        <f t="shared" si="85"/>
        <v>100</v>
      </c>
      <c r="Q921" t="s">
        <v>8325</v>
      </c>
      <c r="R921" t="s">
        <v>8328</v>
      </c>
      <c r="S921" s="8">
        <f t="shared" si="86"/>
        <v>41227.350057870375</v>
      </c>
      <c r="T921" s="8">
        <f t="shared" si="87"/>
        <v>41262.350057870375</v>
      </c>
      <c r="U921" s="9" t="str">
        <f t="shared" si="88"/>
        <v>Nov</v>
      </c>
      <c r="V921">
        <f t="shared" si="89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7" t="s">
        <v>8221</v>
      </c>
      <c r="G922" t="s">
        <v>8224</v>
      </c>
      <c r="H922" t="s">
        <v>8246</v>
      </c>
      <c r="I922" s="9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s="11" t="e">
        <f t="shared" si="85"/>
        <v>#DIV/0!</v>
      </c>
      <c r="Q922" t="s">
        <v>8325</v>
      </c>
      <c r="R922" t="s">
        <v>8328</v>
      </c>
      <c r="S922" s="8">
        <f t="shared" si="86"/>
        <v>41562.379884259259</v>
      </c>
      <c r="T922" s="8">
        <f t="shared" si="87"/>
        <v>41592.42155092593</v>
      </c>
      <c r="U922" s="9" t="str">
        <f t="shared" si="88"/>
        <v>Oct</v>
      </c>
      <c r="V922">
        <f t="shared" si="89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7" t="s">
        <v>8221</v>
      </c>
      <c r="G923" t="s">
        <v>8224</v>
      </c>
      <c r="H923" t="s">
        <v>8246</v>
      </c>
      <c r="I923" s="9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30.9</v>
      </c>
      <c r="P923" s="11">
        <f t="shared" si="85"/>
        <v>231.75</v>
      </c>
      <c r="Q923" t="s">
        <v>8325</v>
      </c>
      <c r="R923" t="s">
        <v>8328</v>
      </c>
      <c r="S923" s="8">
        <f t="shared" si="86"/>
        <v>40846.879351851858</v>
      </c>
      <c r="T923" s="8">
        <f t="shared" si="87"/>
        <v>40888.921018518522</v>
      </c>
      <c r="U923" s="9" t="str">
        <f t="shared" si="88"/>
        <v>Oct</v>
      </c>
      <c r="V923">
        <f t="shared" si="89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7" t="s">
        <v>8221</v>
      </c>
      <c r="G924" t="s">
        <v>8224</v>
      </c>
      <c r="H924" t="s">
        <v>8246</v>
      </c>
      <c r="I924" s="9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21.037037037037038</v>
      </c>
      <c r="P924" s="11">
        <f t="shared" si="85"/>
        <v>189.33333333333334</v>
      </c>
      <c r="Q924" t="s">
        <v>8325</v>
      </c>
      <c r="R924" t="s">
        <v>8328</v>
      </c>
      <c r="S924" s="8">
        <f t="shared" si="86"/>
        <v>41878.238344907411</v>
      </c>
      <c r="T924" s="8">
        <f t="shared" si="87"/>
        <v>41913.238344907411</v>
      </c>
      <c r="U924" s="9" t="str">
        <f t="shared" si="88"/>
        <v>Aug</v>
      </c>
      <c r="V924">
        <f t="shared" si="89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7" t="s">
        <v>8221</v>
      </c>
      <c r="G925" t="s">
        <v>8224</v>
      </c>
      <c r="H925" t="s">
        <v>8246</v>
      </c>
      <c r="I925" s="9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2.1999999999999997</v>
      </c>
      <c r="P925" s="11">
        <f t="shared" si="85"/>
        <v>55</v>
      </c>
      <c r="Q925" t="s">
        <v>8325</v>
      </c>
      <c r="R925" t="s">
        <v>8328</v>
      </c>
      <c r="S925" s="8">
        <f t="shared" si="86"/>
        <v>41934.668090277781</v>
      </c>
      <c r="T925" s="8">
        <f t="shared" si="87"/>
        <v>41964.709756944452</v>
      </c>
      <c r="U925" s="9" t="str">
        <f t="shared" si="88"/>
        <v>Oct</v>
      </c>
      <c r="V925">
        <f t="shared" si="89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7" t="s">
        <v>8221</v>
      </c>
      <c r="G926" t="s">
        <v>8224</v>
      </c>
      <c r="H926" t="s">
        <v>8246</v>
      </c>
      <c r="I926" s="9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10.9</v>
      </c>
      <c r="P926" s="11">
        <f t="shared" si="85"/>
        <v>21.8</v>
      </c>
      <c r="Q926" t="s">
        <v>8325</v>
      </c>
      <c r="R926" t="s">
        <v>8328</v>
      </c>
      <c r="S926" s="8">
        <f t="shared" si="86"/>
        <v>41288.651261574072</v>
      </c>
      <c r="T926" s="8">
        <f t="shared" si="87"/>
        <v>41318.651261574072</v>
      </c>
      <c r="U926" s="9" t="str">
        <f t="shared" si="88"/>
        <v>Jan</v>
      </c>
      <c r="V926">
        <f t="shared" si="89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7" t="s">
        <v>8221</v>
      </c>
      <c r="G927" t="s">
        <v>8224</v>
      </c>
      <c r="H927" t="s">
        <v>8246</v>
      </c>
      <c r="I927" s="9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2.666666666666667</v>
      </c>
      <c r="P927" s="11">
        <f t="shared" si="85"/>
        <v>32</v>
      </c>
      <c r="Q927" t="s">
        <v>8325</v>
      </c>
      <c r="R927" t="s">
        <v>8328</v>
      </c>
      <c r="S927" s="8">
        <f t="shared" si="86"/>
        <v>41575.589247685188</v>
      </c>
      <c r="T927" s="8">
        <f t="shared" si="87"/>
        <v>41605.630914351852</v>
      </c>
      <c r="U927" s="9" t="str">
        <f t="shared" si="88"/>
        <v>Oct</v>
      </c>
      <c r="V927">
        <f t="shared" si="89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7" t="s">
        <v>8221</v>
      </c>
      <c r="G928" t="s">
        <v>8224</v>
      </c>
      <c r="H928" t="s">
        <v>8246</v>
      </c>
      <c r="I928" s="9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s="11" t="e">
        <f t="shared" si="85"/>
        <v>#DIV/0!</v>
      </c>
      <c r="Q928" t="s">
        <v>8325</v>
      </c>
      <c r="R928" t="s">
        <v>8328</v>
      </c>
      <c r="S928" s="8">
        <f t="shared" si="86"/>
        <v>40337.728356481486</v>
      </c>
      <c r="T928" s="8">
        <f t="shared" si="87"/>
        <v>40367.652777777781</v>
      </c>
      <c r="U928" s="9" t="str">
        <f t="shared" si="88"/>
        <v>Jun</v>
      </c>
      <c r="V928">
        <f t="shared" si="89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7" t="s">
        <v>8221</v>
      </c>
      <c r="G929" t="s">
        <v>8224</v>
      </c>
      <c r="H929" t="s">
        <v>8246</v>
      </c>
      <c r="I929" s="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s="11" t="e">
        <f t="shared" si="85"/>
        <v>#DIV/0!</v>
      </c>
      <c r="Q929" t="s">
        <v>8325</v>
      </c>
      <c r="R929" t="s">
        <v>8328</v>
      </c>
      <c r="S929" s="8">
        <f t="shared" si="86"/>
        <v>41013.531192129631</v>
      </c>
      <c r="T929" s="8">
        <f t="shared" si="87"/>
        <v>41043.531192129631</v>
      </c>
      <c r="U929" s="9" t="str">
        <f t="shared" si="88"/>
        <v>Apr</v>
      </c>
      <c r="V929">
        <f t="shared" si="89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7" t="s">
        <v>8221</v>
      </c>
      <c r="G930" t="s">
        <v>8224</v>
      </c>
      <c r="H930" t="s">
        <v>8246</v>
      </c>
      <c r="I930" s="9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10.86206896551724</v>
      </c>
      <c r="P930" s="11">
        <f t="shared" si="85"/>
        <v>56.25</v>
      </c>
      <c r="Q930" t="s">
        <v>8325</v>
      </c>
      <c r="R930" t="s">
        <v>8328</v>
      </c>
      <c r="S930" s="8">
        <f t="shared" si="86"/>
        <v>41180.570752314816</v>
      </c>
      <c r="T930" s="8">
        <f t="shared" si="87"/>
        <v>41230.708333333336</v>
      </c>
      <c r="U930" s="9" t="str">
        <f t="shared" si="88"/>
        <v>Sep</v>
      </c>
      <c r="V930">
        <f t="shared" si="89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7" t="s">
        <v>8221</v>
      </c>
      <c r="G931" t="s">
        <v>8224</v>
      </c>
      <c r="H931" t="s">
        <v>8246</v>
      </c>
      <c r="I931" s="9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s="11" t="e">
        <f t="shared" si="85"/>
        <v>#DIV/0!</v>
      </c>
      <c r="Q931" t="s">
        <v>8325</v>
      </c>
      <c r="R931" t="s">
        <v>8328</v>
      </c>
      <c r="S931" s="8">
        <f t="shared" si="86"/>
        <v>40977.946400462963</v>
      </c>
      <c r="T931" s="8">
        <f t="shared" si="87"/>
        <v>41007.904733796298</v>
      </c>
      <c r="U931" s="9" t="str">
        <f t="shared" si="88"/>
        <v>Mar</v>
      </c>
      <c r="V931">
        <f t="shared" si="89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7" t="s">
        <v>8221</v>
      </c>
      <c r="G932" t="s">
        <v>8224</v>
      </c>
      <c r="H932" t="s">
        <v>8246</v>
      </c>
      <c r="I932" s="9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38.333333333333336</v>
      </c>
      <c r="P932" s="11">
        <f t="shared" si="85"/>
        <v>69</v>
      </c>
      <c r="Q932" t="s">
        <v>8325</v>
      </c>
      <c r="R932" t="s">
        <v>8328</v>
      </c>
      <c r="S932" s="8">
        <f t="shared" si="86"/>
        <v>40312.623912037037</v>
      </c>
      <c r="T932" s="8">
        <f t="shared" si="87"/>
        <v>40354.605555555558</v>
      </c>
      <c r="U932" s="9" t="str">
        <f t="shared" si="88"/>
        <v>May</v>
      </c>
      <c r="V932">
        <f t="shared" si="89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7" t="s">
        <v>8221</v>
      </c>
      <c r="G933" t="s">
        <v>8225</v>
      </c>
      <c r="H933" t="s">
        <v>8247</v>
      </c>
      <c r="I933" s="9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6.5500000000000007</v>
      </c>
      <c r="P933" s="11">
        <f t="shared" si="85"/>
        <v>18.714285714285715</v>
      </c>
      <c r="Q933" t="s">
        <v>8325</v>
      </c>
      <c r="R933" t="s">
        <v>8328</v>
      </c>
      <c r="S933" s="8">
        <f t="shared" si="86"/>
        <v>41680.06831018519</v>
      </c>
      <c r="T933" s="8">
        <f t="shared" si="87"/>
        <v>41714.625</v>
      </c>
      <c r="U933" s="9" t="str">
        <f t="shared" si="88"/>
        <v>Feb</v>
      </c>
      <c r="V933">
        <f t="shared" si="89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7" t="s">
        <v>8221</v>
      </c>
      <c r="G934" t="s">
        <v>8224</v>
      </c>
      <c r="H934" t="s">
        <v>8246</v>
      </c>
      <c r="I934" s="9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14.536842105263158</v>
      </c>
      <c r="P934" s="11">
        <f t="shared" si="85"/>
        <v>46.033333333333331</v>
      </c>
      <c r="Q934" t="s">
        <v>8325</v>
      </c>
      <c r="R934" t="s">
        <v>8328</v>
      </c>
      <c r="S934" s="8">
        <f t="shared" si="86"/>
        <v>41310.677604166667</v>
      </c>
      <c r="T934" s="8">
        <f t="shared" si="87"/>
        <v>41355.635937500003</v>
      </c>
      <c r="U934" s="9" t="str">
        <f t="shared" si="88"/>
        <v>Feb</v>
      </c>
      <c r="V934">
        <f t="shared" si="89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7" t="s">
        <v>8221</v>
      </c>
      <c r="G935" t="s">
        <v>8224</v>
      </c>
      <c r="H935" t="s">
        <v>8246</v>
      </c>
      <c r="I935" s="9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6</v>
      </c>
      <c r="P935" s="11">
        <f t="shared" si="85"/>
        <v>60</v>
      </c>
      <c r="Q935" t="s">
        <v>8325</v>
      </c>
      <c r="R935" t="s">
        <v>8328</v>
      </c>
      <c r="S935" s="8">
        <f t="shared" si="86"/>
        <v>41710.877418981479</v>
      </c>
      <c r="T935" s="8">
        <f t="shared" si="87"/>
        <v>41770.877418981479</v>
      </c>
      <c r="U935" s="9" t="str">
        <f t="shared" si="88"/>
        <v>Mar</v>
      </c>
      <c r="V935">
        <f t="shared" si="89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7" t="s">
        <v>8221</v>
      </c>
      <c r="G936" t="s">
        <v>8229</v>
      </c>
      <c r="H936" t="s">
        <v>8251</v>
      </c>
      <c r="I936" s="9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30.4</v>
      </c>
      <c r="P936" s="11">
        <f t="shared" si="85"/>
        <v>50.666666666666664</v>
      </c>
      <c r="Q936" t="s">
        <v>8325</v>
      </c>
      <c r="R936" t="s">
        <v>8328</v>
      </c>
      <c r="S936" s="8">
        <f t="shared" si="86"/>
        <v>41733.445416666669</v>
      </c>
      <c r="T936" s="8">
        <f t="shared" si="87"/>
        <v>41762.958333333336</v>
      </c>
      <c r="U936" s="9" t="str">
        <f t="shared" si="88"/>
        <v>Apr</v>
      </c>
      <c r="V936">
        <f t="shared" si="89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7" t="s">
        <v>8221</v>
      </c>
      <c r="G937" t="s">
        <v>8224</v>
      </c>
      <c r="H937" t="s">
        <v>8246</v>
      </c>
      <c r="I937" s="9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1.4285714285714286</v>
      </c>
      <c r="P937" s="11">
        <f t="shared" si="85"/>
        <v>25</v>
      </c>
      <c r="Q937" t="s">
        <v>8325</v>
      </c>
      <c r="R937" t="s">
        <v>8328</v>
      </c>
      <c r="S937" s="8">
        <f t="shared" si="86"/>
        <v>42368.042002314818</v>
      </c>
      <c r="T937" s="8">
        <f t="shared" si="87"/>
        <v>42398.042002314818</v>
      </c>
      <c r="U937" s="9" t="str">
        <f t="shared" si="88"/>
        <v>Dec</v>
      </c>
      <c r="V937">
        <f t="shared" si="89"/>
        <v>2015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7" t="s">
        <v>8221</v>
      </c>
      <c r="G938" t="s">
        <v>8224</v>
      </c>
      <c r="H938" t="s">
        <v>8246</v>
      </c>
      <c r="I938" s="9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s="11" t="e">
        <f t="shared" si="85"/>
        <v>#DIV/0!</v>
      </c>
      <c r="Q938" t="s">
        <v>8325</v>
      </c>
      <c r="R938" t="s">
        <v>8328</v>
      </c>
      <c r="S938" s="8">
        <f t="shared" si="86"/>
        <v>40882.732511574075</v>
      </c>
      <c r="T938" s="8">
        <f t="shared" si="87"/>
        <v>40926.541666666672</v>
      </c>
      <c r="U938" s="9" t="str">
        <f t="shared" si="88"/>
        <v>Dec</v>
      </c>
      <c r="V938">
        <f t="shared" si="89"/>
        <v>2011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7" t="s">
        <v>8221</v>
      </c>
      <c r="G939" t="s">
        <v>8224</v>
      </c>
      <c r="H939" t="s">
        <v>8246</v>
      </c>
      <c r="I939" s="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1.1428571428571428</v>
      </c>
      <c r="P939" s="11">
        <f t="shared" si="85"/>
        <v>20</v>
      </c>
      <c r="Q939" t="s">
        <v>8325</v>
      </c>
      <c r="R939" t="s">
        <v>8328</v>
      </c>
      <c r="S939" s="8">
        <f t="shared" si="86"/>
        <v>41551.50644675926</v>
      </c>
      <c r="T939" s="8">
        <f t="shared" si="87"/>
        <v>41581.548113425924</v>
      </c>
      <c r="U939" s="9" t="str">
        <f t="shared" si="88"/>
        <v>Oct</v>
      </c>
      <c r="V939">
        <f t="shared" si="89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7" t="s">
        <v>8221</v>
      </c>
      <c r="G940" t="s">
        <v>8224</v>
      </c>
      <c r="H940" t="s">
        <v>8246</v>
      </c>
      <c r="I940" s="9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0.35714285714285715</v>
      </c>
      <c r="P940" s="11">
        <f t="shared" si="85"/>
        <v>25</v>
      </c>
      <c r="Q940" t="s">
        <v>8325</v>
      </c>
      <c r="R940" t="s">
        <v>8328</v>
      </c>
      <c r="S940" s="8">
        <f t="shared" si="86"/>
        <v>41124.188055555562</v>
      </c>
      <c r="T940" s="8">
        <f t="shared" si="87"/>
        <v>41154.188055555562</v>
      </c>
      <c r="U940" s="9" t="str">
        <f t="shared" si="88"/>
        <v>Aug</v>
      </c>
      <c r="V940">
        <f t="shared" si="89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7" t="s">
        <v>8221</v>
      </c>
      <c r="G941" t="s">
        <v>8224</v>
      </c>
      <c r="H941" t="s">
        <v>8246</v>
      </c>
      <c r="I941" s="9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1.4545454545454546</v>
      </c>
      <c r="P941" s="11">
        <f t="shared" si="85"/>
        <v>20</v>
      </c>
      <c r="Q941" t="s">
        <v>8325</v>
      </c>
      <c r="R941" t="s">
        <v>8328</v>
      </c>
      <c r="S941" s="8">
        <f t="shared" si="86"/>
        <v>41416.471504629633</v>
      </c>
      <c r="T941" s="8">
        <f t="shared" si="87"/>
        <v>41455.540277777778</v>
      </c>
      <c r="U941" s="9" t="str">
        <f t="shared" si="88"/>
        <v>May</v>
      </c>
      <c r="V941">
        <f t="shared" si="89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7" t="s">
        <v>8221</v>
      </c>
      <c r="G942" t="s">
        <v>8224</v>
      </c>
      <c r="H942" t="s">
        <v>8246</v>
      </c>
      <c r="I942" s="9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17.155555555555555</v>
      </c>
      <c r="P942" s="11">
        <f t="shared" si="85"/>
        <v>110.28571428571429</v>
      </c>
      <c r="Q942" t="s">
        <v>8319</v>
      </c>
      <c r="R942" t="s">
        <v>8321</v>
      </c>
      <c r="S942" s="8">
        <f t="shared" si="86"/>
        <v>42181.716736111113</v>
      </c>
      <c r="T942" s="8">
        <f t="shared" si="87"/>
        <v>42226.716736111113</v>
      </c>
      <c r="U942" s="9" t="str">
        <f t="shared" si="88"/>
        <v>Jun</v>
      </c>
      <c r="V942">
        <f t="shared" si="89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7" t="s">
        <v>8221</v>
      </c>
      <c r="G943" t="s">
        <v>8224</v>
      </c>
      <c r="H943" t="s">
        <v>8246</v>
      </c>
      <c r="I943" s="9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</v>
      </c>
      <c r="P943" s="11">
        <f t="shared" si="85"/>
        <v>37.451612903225808</v>
      </c>
      <c r="Q943" t="s">
        <v>8319</v>
      </c>
      <c r="R943" t="s">
        <v>8321</v>
      </c>
      <c r="S943" s="8">
        <f t="shared" si="86"/>
        <v>42745.804918981485</v>
      </c>
      <c r="T943" s="8">
        <f t="shared" si="87"/>
        <v>42775.804918981485</v>
      </c>
      <c r="U943" s="9" t="str">
        <f t="shared" si="88"/>
        <v>Jan</v>
      </c>
      <c r="V943">
        <f t="shared" si="89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7" t="s">
        <v>8221</v>
      </c>
      <c r="G944" t="s">
        <v>8224</v>
      </c>
      <c r="H944" t="s">
        <v>8246</v>
      </c>
      <c r="I944" s="9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8.9066666666666663</v>
      </c>
      <c r="P944" s="11">
        <f t="shared" si="85"/>
        <v>41.75</v>
      </c>
      <c r="Q944" t="s">
        <v>8319</v>
      </c>
      <c r="R944" t="s">
        <v>8321</v>
      </c>
      <c r="S944" s="8">
        <f t="shared" si="86"/>
        <v>42382.551620370374</v>
      </c>
      <c r="T944" s="8">
        <f t="shared" si="87"/>
        <v>42418.551620370374</v>
      </c>
      <c r="U944" s="9" t="str">
        <f t="shared" si="88"/>
        <v>Jan</v>
      </c>
      <c r="V944">
        <f t="shared" si="89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7" t="s">
        <v>8221</v>
      </c>
      <c r="G945" t="s">
        <v>8224</v>
      </c>
      <c r="H945" t="s">
        <v>8246</v>
      </c>
      <c r="I945" s="9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9.6333333333333346</v>
      </c>
      <c r="P945" s="11">
        <f t="shared" si="85"/>
        <v>24.083333333333332</v>
      </c>
      <c r="Q945" t="s">
        <v>8319</v>
      </c>
      <c r="R945" t="s">
        <v>8321</v>
      </c>
      <c r="S945" s="8">
        <f t="shared" si="86"/>
        <v>42673.376215277785</v>
      </c>
      <c r="T945" s="8">
        <f t="shared" si="87"/>
        <v>42703.417881944442</v>
      </c>
      <c r="U945" s="9" t="str">
        <f t="shared" si="88"/>
        <v>Oct</v>
      </c>
      <c r="V945">
        <f t="shared" si="89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7" t="s">
        <v>8221</v>
      </c>
      <c r="G946" t="s">
        <v>8224</v>
      </c>
      <c r="H946" t="s">
        <v>8246</v>
      </c>
      <c r="I946" s="9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13.325999999999999</v>
      </c>
      <c r="P946" s="11">
        <f t="shared" si="85"/>
        <v>69.40625</v>
      </c>
      <c r="Q946" t="s">
        <v>8319</v>
      </c>
      <c r="R946" t="s">
        <v>8321</v>
      </c>
      <c r="S946" s="8">
        <f t="shared" si="86"/>
        <v>42444.292245370372</v>
      </c>
      <c r="T946" s="8">
        <f t="shared" si="87"/>
        <v>42478.291666666664</v>
      </c>
      <c r="U946" s="9" t="str">
        <f t="shared" si="88"/>
        <v>Mar</v>
      </c>
      <c r="V946">
        <f t="shared" si="89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7" t="s">
        <v>8221</v>
      </c>
      <c r="G947" t="s">
        <v>8230</v>
      </c>
      <c r="H947" t="s">
        <v>8249</v>
      </c>
      <c r="I947" s="9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</v>
      </c>
      <c r="P947" s="11">
        <f t="shared" si="85"/>
        <v>155.25</v>
      </c>
      <c r="Q947" t="s">
        <v>8319</v>
      </c>
      <c r="R947" t="s">
        <v>8321</v>
      </c>
      <c r="S947" s="8">
        <f t="shared" si="86"/>
        <v>42732.581319444442</v>
      </c>
      <c r="T947" s="8">
        <f t="shared" si="87"/>
        <v>42784.707638888889</v>
      </c>
      <c r="U947" s="9" t="str">
        <f t="shared" si="88"/>
        <v>Dec</v>
      </c>
      <c r="V947">
        <f t="shared" si="89"/>
        <v>2016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7" t="s">
        <v>8221</v>
      </c>
      <c r="G948" t="s">
        <v>8224</v>
      </c>
      <c r="H948" t="s">
        <v>8246</v>
      </c>
      <c r="I948" s="9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1.9066666666666665</v>
      </c>
      <c r="P948" s="11">
        <f t="shared" si="85"/>
        <v>57.2</v>
      </c>
      <c r="Q948" t="s">
        <v>8319</v>
      </c>
      <c r="R948" t="s">
        <v>8321</v>
      </c>
      <c r="S948" s="8">
        <f t="shared" si="86"/>
        <v>42592.45888888889</v>
      </c>
      <c r="T948" s="8">
        <f t="shared" si="87"/>
        <v>42622.45888888889</v>
      </c>
      <c r="U948" s="9" t="str">
        <f t="shared" si="88"/>
        <v>Aug</v>
      </c>
      <c r="V948">
        <f t="shared" si="89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7" t="s">
        <v>8221</v>
      </c>
      <c r="G949" t="s">
        <v>8224</v>
      </c>
      <c r="H949" t="s">
        <v>8246</v>
      </c>
      <c r="I949" s="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s="11" t="e">
        <f t="shared" si="85"/>
        <v>#DIV/0!</v>
      </c>
      <c r="Q949" t="s">
        <v>8319</v>
      </c>
      <c r="R949" t="s">
        <v>8321</v>
      </c>
      <c r="S949" s="8">
        <f t="shared" si="86"/>
        <v>42491.489652777782</v>
      </c>
      <c r="T949" s="8">
        <f t="shared" si="87"/>
        <v>42551.489652777782</v>
      </c>
      <c r="U949" s="9" t="str">
        <f t="shared" si="88"/>
        <v>May</v>
      </c>
      <c r="V949">
        <f t="shared" si="89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7" t="s">
        <v>8221</v>
      </c>
      <c r="G950" t="s">
        <v>8233</v>
      </c>
      <c r="H950" t="s">
        <v>8249</v>
      </c>
      <c r="I950" s="9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12</v>
      </c>
      <c r="P950" s="11">
        <f t="shared" si="85"/>
        <v>60</v>
      </c>
      <c r="Q950" t="s">
        <v>8319</v>
      </c>
      <c r="R950" t="s">
        <v>8321</v>
      </c>
      <c r="S950" s="8">
        <f t="shared" si="86"/>
        <v>42411.536620370374</v>
      </c>
      <c r="T950" s="8">
        <f t="shared" si="87"/>
        <v>42441.536620370374</v>
      </c>
      <c r="U950" s="9" t="str">
        <f t="shared" si="88"/>
        <v>Feb</v>
      </c>
      <c r="V950">
        <f t="shared" si="89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7" t="s">
        <v>8221</v>
      </c>
      <c r="G951" t="s">
        <v>8236</v>
      </c>
      <c r="H951" t="s">
        <v>8249</v>
      </c>
      <c r="I951" s="9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</v>
      </c>
      <c r="P951" s="11">
        <f t="shared" si="85"/>
        <v>39</v>
      </c>
      <c r="Q951" t="s">
        <v>8319</v>
      </c>
      <c r="R951" t="s">
        <v>8321</v>
      </c>
      <c r="S951" s="8">
        <f t="shared" si="86"/>
        <v>42360.75203703704</v>
      </c>
      <c r="T951" s="8">
        <f t="shared" si="87"/>
        <v>42420.75203703704</v>
      </c>
      <c r="U951" s="9" t="str">
        <f t="shared" si="88"/>
        <v>Dec</v>
      </c>
      <c r="V951">
        <f t="shared" si="89"/>
        <v>2015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7" t="s">
        <v>8221</v>
      </c>
      <c r="G952" t="s">
        <v>8229</v>
      </c>
      <c r="H952" t="s">
        <v>8251</v>
      </c>
      <c r="I952" s="9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28.04</v>
      </c>
      <c r="P952" s="11">
        <f t="shared" si="85"/>
        <v>58.416666666666664</v>
      </c>
      <c r="Q952" t="s">
        <v>8319</v>
      </c>
      <c r="R952" t="s">
        <v>8321</v>
      </c>
      <c r="S952" s="8">
        <f t="shared" si="86"/>
        <v>42356.459039351852</v>
      </c>
      <c r="T952" s="8">
        <f t="shared" si="87"/>
        <v>42386.459039351852</v>
      </c>
      <c r="U952" s="9" t="str">
        <f t="shared" si="88"/>
        <v>Dec</v>
      </c>
      <c r="V952">
        <f t="shared" si="89"/>
        <v>2015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7" t="s">
        <v>8221</v>
      </c>
      <c r="G953" t="s">
        <v>8224</v>
      </c>
      <c r="H953" t="s">
        <v>8246</v>
      </c>
      <c r="I953" s="9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38.39</v>
      </c>
      <c r="P953" s="11">
        <f t="shared" si="85"/>
        <v>158.63636363636363</v>
      </c>
      <c r="Q953" t="s">
        <v>8319</v>
      </c>
      <c r="R953" t="s">
        <v>8321</v>
      </c>
      <c r="S953" s="8">
        <f t="shared" si="86"/>
        <v>42480.361944444448</v>
      </c>
      <c r="T953" s="8">
        <f t="shared" si="87"/>
        <v>42525.361944444448</v>
      </c>
      <c r="U953" s="9" t="str">
        <f t="shared" si="88"/>
        <v>Apr</v>
      </c>
      <c r="V953">
        <f t="shared" si="89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7" t="s">
        <v>8221</v>
      </c>
      <c r="G954" t="s">
        <v>8224</v>
      </c>
      <c r="H954" t="s">
        <v>8246</v>
      </c>
      <c r="I954" s="9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39.942857142857143</v>
      </c>
      <c r="P954" s="11">
        <f t="shared" si="85"/>
        <v>99.857142857142861</v>
      </c>
      <c r="Q954" t="s">
        <v>8319</v>
      </c>
      <c r="R954" t="s">
        <v>8321</v>
      </c>
      <c r="S954" s="8">
        <f t="shared" si="86"/>
        <v>42662.321898148155</v>
      </c>
      <c r="T954" s="8">
        <f t="shared" si="87"/>
        <v>42692.363564814812</v>
      </c>
      <c r="U954" s="9" t="str">
        <f t="shared" si="88"/>
        <v>Oct</v>
      </c>
      <c r="V954">
        <f t="shared" si="89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7" t="s">
        <v>8221</v>
      </c>
      <c r="G955" t="s">
        <v>8224</v>
      </c>
      <c r="H955" t="s">
        <v>8246</v>
      </c>
      <c r="I955" s="9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0.84</v>
      </c>
      <c r="P955" s="11">
        <f t="shared" si="85"/>
        <v>25.2</v>
      </c>
      <c r="Q955" t="s">
        <v>8319</v>
      </c>
      <c r="R955" t="s">
        <v>8321</v>
      </c>
      <c r="S955" s="8">
        <f t="shared" si="86"/>
        <v>41998.872673611113</v>
      </c>
      <c r="T955" s="8">
        <f t="shared" si="87"/>
        <v>42028.872673611113</v>
      </c>
      <c r="U955" s="9" t="str">
        <f t="shared" si="88"/>
        <v>Dec</v>
      </c>
      <c r="V955">
        <f t="shared" si="89"/>
        <v>2014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7" t="s">
        <v>8221</v>
      </c>
      <c r="G956" t="s">
        <v>8224</v>
      </c>
      <c r="H956" t="s">
        <v>8246</v>
      </c>
      <c r="I956" s="9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43.406666666666666</v>
      </c>
      <c r="P956" s="11">
        <f t="shared" si="85"/>
        <v>89.191780821917803</v>
      </c>
      <c r="Q956" t="s">
        <v>8319</v>
      </c>
      <c r="R956" t="s">
        <v>8321</v>
      </c>
      <c r="S956" s="8">
        <f t="shared" si="86"/>
        <v>42194.542118055557</v>
      </c>
      <c r="T956" s="8">
        <f t="shared" si="87"/>
        <v>42236.542118055557</v>
      </c>
      <c r="U956" s="9" t="str">
        <f t="shared" si="88"/>
        <v>Jul</v>
      </c>
      <c r="V956">
        <f t="shared" si="89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7" t="s">
        <v>8221</v>
      </c>
      <c r="G957" t="s">
        <v>8224</v>
      </c>
      <c r="H957" t="s">
        <v>8246</v>
      </c>
      <c r="I957" s="9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5.6613333333333333</v>
      </c>
      <c r="P957" s="11">
        <f t="shared" si="85"/>
        <v>182.6236559139785</v>
      </c>
      <c r="Q957" t="s">
        <v>8319</v>
      </c>
      <c r="R957" t="s">
        <v>8321</v>
      </c>
      <c r="S957" s="8">
        <f t="shared" si="86"/>
        <v>42586.003472222226</v>
      </c>
      <c r="T957" s="8">
        <f t="shared" si="87"/>
        <v>42626.003472222226</v>
      </c>
      <c r="U957" s="9" t="str">
        <f t="shared" si="88"/>
        <v>Aug</v>
      </c>
      <c r="V957">
        <f t="shared" si="89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7" t="s">
        <v>8221</v>
      </c>
      <c r="G958" t="s">
        <v>8224</v>
      </c>
      <c r="H958" t="s">
        <v>8246</v>
      </c>
      <c r="I958" s="9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1.722</v>
      </c>
      <c r="P958" s="11">
        <f t="shared" si="85"/>
        <v>50.647058823529413</v>
      </c>
      <c r="Q958" t="s">
        <v>8319</v>
      </c>
      <c r="R958" t="s">
        <v>8321</v>
      </c>
      <c r="S958" s="8">
        <f t="shared" si="86"/>
        <v>42060.622210648151</v>
      </c>
      <c r="T958" s="8">
        <f t="shared" si="87"/>
        <v>42120.580543981479</v>
      </c>
      <c r="U958" s="9" t="str">
        <f t="shared" si="88"/>
        <v>Feb</v>
      </c>
      <c r="V958">
        <f t="shared" si="89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7" t="s">
        <v>8221</v>
      </c>
      <c r="G959" t="s">
        <v>8224</v>
      </c>
      <c r="H959" t="s">
        <v>8246</v>
      </c>
      <c r="I959" s="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1.9416666666666664</v>
      </c>
      <c r="P959" s="11">
        <f t="shared" si="85"/>
        <v>33.285714285714285</v>
      </c>
      <c r="Q959" t="s">
        <v>8319</v>
      </c>
      <c r="R959" t="s">
        <v>8321</v>
      </c>
      <c r="S959" s="8">
        <f t="shared" si="86"/>
        <v>42660.260798611118</v>
      </c>
      <c r="T959" s="8">
        <f t="shared" si="87"/>
        <v>42691.302465277775</v>
      </c>
      <c r="U959" s="9" t="str">
        <f t="shared" si="88"/>
        <v>Oct</v>
      </c>
      <c r="V959">
        <f t="shared" si="89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7" t="s">
        <v>8221</v>
      </c>
      <c r="G960" t="s">
        <v>8224</v>
      </c>
      <c r="H960" t="s">
        <v>8246</v>
      </c>
      <c r="I960" s="9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11.328275684711327</v>
      </c>
      <c r="P960" s="11">
        <f t="shared" si="85"/>
        <v>51.823529411764703</v>
      </c>
      <c r="Q960" t="s">
        <v>8319</v>
      </c>
      <c r="R960" t="s">
        <v>8321</v>
      </c>
      <c r="S960" s="8">
        <f t="shared" si="86"/>
        <v>42082.511145833334</v>
      </c>
      <c r="T960" s="8">
        <f t="shared" si="87"/>
        <v>42103.915972222225</v>
      </c>
      <c r="U960" s="9" t="str">
        <f t="shared" si="88"/>
        <v>Mar</v>
      </c>
      <c r="V960">
        <f t="shared" si="89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7" t="s">
        <v>8221</v>
      </c>
      <c r="G961" t="s">
        <v>8224</v>
      </c>
      <c r="H961" t="s">
        <v>8246</v>
      </c>
      <c r="I961" s="9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38.86</v>
      </c>
      <c r="P961" s="11">
        <f t="shared" si="85"/>
        <v>113.62573099415205</v>
      </c>
      <c r="Q961" t="s">
        <v>8319</v>
      </c>
      <c r="R961" t="s">
        <v>8321</v>
      </c>
      <c r="S961" s="8">
        <f t="shared" si="86"/>
        <v>41992.882696759261</v>
      </c>
      <c r="T961" s="8">
        <f t="shared" si="87"/>
        <v>42022.882696759261</v>
      </c>
      <c r="U961" s="9" t="str">
        <f t="shared" si="88"/>
        <v>Dec</v>
      </c>
      <c r="V961">
        <f t="shared" si="89"/>
        <v>2014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7" t="s">
        <v>8221</v>
      </c>
      <c r="G962" t="s">
        <v>8224</v>
      </c>
      <c r="H962" t="s">
        <v>8246</v>
      </c>
      <c r="I962" s="9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ref="O962:O1025" si="90">E962/D962*100</f>
        <v>46.100628930817614</v>
      </c>
      <c r="P962" s="11">
        <f t="shared" ref="P962:P1025" si="91">E962/L962</f>
        <v>136.46276595744681</v>
      </c>
      <c r="Q962" t="s">
        <v>8319</v>
      </c>
      <c r="R962" t="s">
        <v>8321</v>
      </c>
      <c r="S962" s="8">
        <f t="shared" si="86"/>
        <v>42766.335127314822</v>
      </c>
      <c r="T962" s="8">
        <f t="shared" si="87"/>
        <v>42808.29346064815</v>
      </c>
      <c r="U962" s="9" t="str">
        <f t="shared" si="88"/>
        <v>Jan</v>
      </c>
      <c r="V962">
        <f t="shared" si="89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7" t="s">
        <v>8221</v>
      </c>
      <c r="G963" t="s">
        <v>8224</v>
      </c>
      <c r="H963" t="s">
        <v>8246</v>
      </c>
      <c r="I963" s="9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si="90"/>
        <v>42.188421052631583</v>
      </c>
      <c r="P963" s="11">
        <f t="shared" si="91"/>
        <v>364.35454545454547</v>
      </c>
      <c r="Q963" t="s">
        <v>8319</v>
      </c>
      <c r="R963" t="s">
        <v>8321</v>
      </c>
      <c r="S963" s="8">
        <f t="shared" ref="S963:S1026" si="92">(J963/86400)+25569+(-7/24)</f>
        <v>42740.402025462965</v>
      </c>
      <c r="T963" s="8">
        <f t="shared" ref="T963:T1026" si="93">(I963/86400)+25569+(-7/24)</f>
        <v>42786.500000000007</v>
      </c>
      <c r="U963" s="9" t="str">
        <f t="shared" ref="U963:U1026" si="94">TEXT(S963,"mmm")</f>
        <v>Jan</v>
      </c>
      <c r="V963">
        <f t="shared" ref="V963:V1026" si="95">YEAR(S963)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7" t="s">
        <v>8221</v>
      </c>
      <c r="G964" t="s">
        <v>8224</v>
      </c>
      <c r="H964" t="s">
        <v>8246</v>
      </c>
      <c r="I964" s="9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28.48</v>
      </c>
      <c r="P964" s="11">
        <f t="shared" si="91"/>
        <v>19.243243243243242</v>
      </c>
      <c r="Q964" t="s">
        <v>8319</v>
      </c>
      <c r="R964" t="s">
        <v>8321</v>
      </c>
      <c r="S964" s="8">
        <f t="shared" si="92"/>
        <v>42373.420752314814</v>
      </c>
      <c r="T964" s="8">
        <f t="shared" si="93"/>
        <v>42411.420752314814</v>
      </c>
      <c r="U964" s="9" t="str">
        <f t="shared" si="94"/>
        <v>Jan</v>
      </c>
      <c r="V964">
        <f t="shared" si="95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7" t="s">
        <v>8221</v>
      </c>
      <c r="G965" t="s">
        <v>8224</v>
      </c>
      <c r="H965" t="s">
        <v>8246</v>
      </c>
      <c r="I965" s="9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</v>
      </c>
      <c r="P965" s="11">
        <f t="shared" si="91"/>
        <v>41.888888888888886</v>
      </c>
      <c r="Q965" t="s">
        <v>8319</v>
      </c>
      <c r="R965" t="s">
        <v>8321</v>
      </c>
      <c r="S965" s="8">
        <f t="shared" si="92"/>
        <v>42625.343969907415</v>
      </c>
      <c r="T965" s="8">
        <f t="shared" si="93"/>
        <v>42660.343969907415</v>
      </c>
      <c r="U965" s="9" t="str">
        <f t="shared" si="94"/>
        <v>Sep</v>
      </c>
      <c r="V965">
        <f t="shared" si="95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7" t="s">
        <v>8221</v>
      </c>
      <c r="G966" t="s">
        <v>8229</v>
      </c>
      <c r="H966" t="s">
        <v>8251</v>
      </c>
      <c r="I966" s="9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0.79909090909090907</v>
      </c>
      <c r="P966" s="11">
        <f t="shared" si="91"/>
        <v>30.310344827586206</v>
      </c>
      <c r="Q966" t="s">
        <v>8319</v>
      </c>
      <c r="R966" t="s">
        <v>8321</v>
      </c>
      <c r="S966" s="8">
        <f t="shared" si="92"/>
        <v>42208.337025462963</v>
      </c>
      <c r="T966" s="8">
        <f t="shared" si="93"/>
        <v>42248.337025462963</v>
      </c>
      <c r="U966" s="9" t="str">
        <f t="shared" si="94"/>
        <v>Jul</v>
      </c>
      <c r="V966">
        <f t="shared" si="95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7" t="s">
        <v>8221</v>
      </c>
      <c r="G967" t="s">
        <v>8224</v>
      </c>
      <c r="H967" t="s">
        <v>8246</v>
      </c>
      <c r="I967" s="9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1.1919999999999999</v>
      </c>
      <c r="P967" s="11">
        <f t="shared" si="91"/>
        <v>49.666666666666664</v>
      </c>
      <c r="Q967" t="s">
        <v>8319</v>
      </c>
      <c r="R967" t="s">
        <v>8321</v>
      </c>
      <c r="S967" s="8">
        <f t="shared" si="92"/>
        <v>42636.725069444445</v>
      </c>
      <c r="T967" s="8">
        <f t="shared" si="93"/>
        <v>42668.874305555561</v>
      </c>
      <c r="U967" s="9" t="str">
        <f t="shared" si="94"/>
        <v>Sep</v>
      </c>
      <c r="V967">
        <f t="shared" si="95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7" t="s">
        <v>8221</v>
      </c>
      <c r="G968" t="s">
        <v>8224</v>
      </c>
      <c r="H968" t="s">
        <v>8246</v>
      </c>
      <c r="I968" s="9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14.799999999999999</v>
      </c>
      <c r="P968" s="11">
        <f t="shared" si="91"/>
        <v>59.2</v>
      </c>
      <c r="Q968" t="s">
        <v>8319</v>
      </c>
      <c r="R968" t="s">
        <v>8321</v>
      </c>
      <c r="S968" s="8">
        <f t="shared" si="92"/>
        <v>42619.344120370377</v>
      </c>
      <c r="T968" s="8">
        <f t="shared" si="93"/>
        <v>42649.344120370377</v>
      </c>
      <c r="U968" s="9" t="str">
        <f t="shared" si="94"/>
        <v>Sep</v>
      </c>
      <c r="V968">
        <f t="shared" si="95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7" t="s">
        <v>8221</v>
      </c>
      <c r="G969" t="s">
        <v>8224</v>
      </c>
      <c r="H969" t="s">
        <v>8246</v>
      </c>
      <c r="I969" s="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17.810000000000002</v>
      </c>
      <c r="P969" s="11">
        <f t="shared" si="91"/>
        <v>43.97530864197531</v>
      </c>
      <c r="Q969" t="s">
        <v>8319</v>
      </c>
      <c r="R969" t="s">
        <v>8321</v>
      </c>
      <c r="S969" s="8">
        <f t="shared" si="92"/>
        <v>42421.96266203704</v>
      </c>
      <c r="T969" s="8">
        <f t="shared" si="93"/>
        <v>42481.920995370376</v>
      </c>
      <c r="U969" s="9" t="str">
        <f t="shared" si="94"/>
        <v>Feb</v>
      </c>
      <c r="V969">
        <f t="shared" si="95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7" t="s">
        <v>8221</v>
      </c>
      <c r="G970" t="s">
        <v>8224</v>
      </c>
      <c r="H970" t="s">
        <v>8246</v>
      </c>
      <c r="I970" s="9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</v>
      </c>
      <c r="P970" s="11">
        <f t="shared" si="91"/>
        <v>26.5</v>
      </c>
      <c r="Q970" t="s">
        <v>8319</v>
      </c>
      <c r="R970" t="s">
        <v>8321</v>
      </c>
      <c r="S970" s="8">
        <f t="shared" si="92"/>
        <v>41836.555949074078</v>
      </c>
      <c r="T970" s="8">
        <f t="shared" si="93"/>
        <v>41866.555949074078</v>
      </c>
      <c r="U970" s="9" t="str">
        <f t="shared" si="94"/>
        <v>Jul</v>
      </c>
      <c r="V970">
        <f t="shared" si="95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7" t="s">
        <v>8221</v>
      </c>
      <c r="G971" t="s">
        <v>8238</v>
      </c>
      <c r="H971" t="s">
        <v>8256</v>
      </c>
      <c r="I971" s="9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46.666666666666664</v>
      </c>
      <c r="P971" s="11">
        <f t="shared" si="91"/>
        <v>1272.7272727272727</v>
      </c>
      <c r="Q971" t="s">
        <v>8319</v>
      </c>
      <c r="R971" t="s">
        <v>8321</v>
      </c>
      <c r="S971" s="8">
        <f t="shared" si="92"/>
        <v>42742.011655092596</v>
      </c>
      <c r="T971" s="8">
        <f t="shared" si="93"/>
        <v>42775.011655092596</v>
      </c>
      <c r="U971" s="9" t="str">
        <f t="shared" si="94"/>
        <v>Jan</v>
      </c>
      <c r="V971">
        <f t="shared" si="95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7" t="s">
        <v>8221</v>
      </c>
      <c r="G972" t="s">
        <v>8229</v>
      </c>
      <c r="H972" t="s">
        <v>8251</v>
      </c>
      <c r="I972" s="9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45.92</v>
      </c>
      <c r="P972" s="11">
        <f t="shared" si="91"/>
        <v>164</v>
      </c>
      <c r="Q972" t="s">
        <v>8319</v>
      </c>
      <c r="R972" t="s">
        <v>8321</v>
      </c>
      <c r="S972" s="8">
        <f t="shared" si="92"/>
        <v>42720.928854166668</v>
      </c>
      <c r="T972" s="8">
        <f t="shared" si="93"/>
        <v>42757.915972222225</v>
      </c>
      <c r="U972" s="9" t="str">
        <f t="shared" si="94"/>
        <v>Dec</v>
      </c>
      <c r="V972">
        <f t="shared" si="95"/>
        <v>2016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7" t="s">
        <v>8221</v>
      </c>
      <c r="G973" t="s">
        <v>8224</v>
      </c>
      <c r="H973" t="s">
        <v>8246</v>
      </c>
      <c r="I973" s="9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0.22599999999999998</v>
      </c>
      <c r="P973" s="11">
        <f t="shared" si="91"/>
        <v>45.2</v>
      </c>
      <c r="Q973" t="s">
        <v>8319</v>
      </c>
      <c r="R973" t="s">
        <v>8321</v>
      </c>
      <c r="S973" s="8">
        <f t="shared" si="92"/>
        <v>42111.417361111111</v>
      </c>
      <c r="T973" s="8">
        <f t="shared" si="93"/>
        <v>42156.417361111111</v>
      </c>
      <c r="U973" s="9" t="str">
        <f t="shared" si="94"/>
        <v>Apr</v>
      </c>
      <c r="V973">
        <f t="shared" si="95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7" t="s">
        <v>8221</v>
      </c>
      <c r="G974" t="s">
        <v>8224</v>
      </c>
      <c r="H974" t="s">
        <v>8246</v>
      </c>
      <c r="I974" s="9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34.625</v>
      </c>
      <c r="P974" s="11">
        <f t="shared" si="91"/>
        <v>153.88888888888889</v>
      </c>
      <c r="Q974" t="s">
        <v>8319</v>
      </c>
      <c r="R974" t="s">
        <v>8321</v>
      </c>
      <c r="S974" s="8">
        <f t="shared" si="92"/>
        <v>41856.574050925927</v>
      </c>
      <c r="T974" s="8">
        <f t="shared" si="93"/>
        <v>41885.999305555561</v>
      </c>
      <c r="U974" s="9" t="str">
        <f t="shared" si="94"/>
        <v>Aug</v>
      </c>
      <c r="V974">
        <f t="shared" si="95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7" t="s">
        <v>8221</v>
      </c>
      <c r="G975" t="s">
        <v>8224</v>
      </c>
      <c r="H975" t="s">
        <v>8246</v>
      </c>
      <c r="I975" s="9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2.0549999999999997</v>
      </c>
      <c r="P975" s="11">
        <f t="shared" si="91"/>
        <v>51.375</v>
      </c>
      <c r="Q975" t="s">
        <v>8319</v>
      </c>
      <c r="R975" t="s">
        <v>8321</v>
      </c>
      <c r="S975" s="8">
        <f t="shared" si="92"/>
        <v>42256.723298611112</v>
      </c>
      <c r="T975" s="8">
        <f t="shared" si="93"/>
        <v>42316.764965277784</v>
      </c>
      <c r="U975" s="9" t="str">
        <f t="shared" si="94"/>
        <v>Sep</v>
      </c>
      <c r="V975">
        <f t="shared" si="95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7" t="s">
        <v>8221</v>
      </c>
      <c r="G976" t="s">
        <v>8224</v>
      </c>
      <c r="H976" t="s">
        <v>8246</v>
      </c>
      <c r="I976" s="9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0.55999999999999994</v>
      </c>
      <c r="P976" s="11">
        <f t="shared" si="91"/>
        <v>93.333333333333329</v>
      </c>
      <c r="Q976" t="s">
        <v>8319</v>
      </c>
      <c r="R976" t="s">
        <v>8321</v>
      </c>
      <c r="S976" s="8">
        <f t="shared" si="92"/>
        <v>42424.457824074074</v>
      </c>
      <c r="T976" s="8">
        <f t="shared" si="93"/>
        <v>42454.41615740741</v>
      </c>
      <c r="U976" s="9" t="str">
        <f t="shared" si="94"/>
        <v>Feb</v>
      </c>
      <c r="V976">
        <f t="shared" si="95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7" t="s">
        <v>8221</v>
      </c>
      <c r="G977" t="s">
        <v>8224</v>
      </c>
      <c r="H977" t="s">
        <v>8246</v>
      </c>
      <c r="I977" s="9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2.6069999999999998</v>
      </c>
      <c r="P977" s="11">
        <f t="shared" si="91"/>
        <v>108.625</v>
      </c>
      <c r="Q977" t="s">
        <v>8319</v>
      </c>
      <c r="R977" t="s">
        <v>8321</v>
      </c>
      <c r="S977" s="8">
        <f t="shared" si="92"/>
        <v>42489.404918981483</v>
      </c>
      <c r="T977" s="8">
        <f t="shared" si="93"/>
        <v>42549.404918981483</v>
      </c>
      <c r="U977" s="9" t="str">
        <f t="shared" si="94"/>
        <v>Apr</v>
      </c>
      <c r="V977">
        <f t="shared" si="95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7" t="s">
        <v>8221</v>
      </c>
      <c r="G978" t="s">
        <v>8226</v>
      </c>
      <c r="H978" t="s">
        <v>8248</v>
      </c>
      <c r="I978" s="9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</v>
      </c>
      <c r="P978" s="11">
        <f t="shared" si="91"/>
        <v>160.5</v>
      </c>
      <c r="Q978" t="s">
        <v>8319</v>
      </c>
      <c r="R978" t="s">
        <v>8321</v>
      </c>
      <c r="S978" s="8">
        <f t="shared" si="92"/>
        <v>42184.767326388894</v>
      </c>
      <c r="T978" s="8">
        <f t="shared" si="93"/>
        <v>42229.767326388894</v>
      </c>
      <c r="U978" s="9" t="str">
        <f t="shared" si="94"/>
        <v>Jun</v>
      </c>
      <c r="V978">
        <f t="shared" si="95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7" t="s">
        <v>8221</v>
      </c>
      <c r="G979" t="s">
        <v>8239</v>
      </c>
      <c r="H979" t="s">
        <v>8249</v>
      </c>
      <c r="I979" s="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33.666666666666664</v>
      </c>
      <c r="P979" s="11">
        <f t="shared" si="91"/>
        <v>75.75</v>
      </c>
      <c r="Q979" t="s">
        <v>8319</v>
      </c>
      <c r="R979" t="s">
        <v>8321</v>
      </c>
      <c r="S979" s="8">
        <f t="shared" si="92"/>
        <v>42391.650428240748</v>
      </c>
      <c r="T979" s="8">
        <f t="shared" si="93"/>
        <v>42421.650428240748</v>
      </c>
      <c r="U979" s="9" t="str">
        <f t="shared" si="94"/>
        <v>Jan</v>
      </c>
      <c r="V979">
        <f t="shared" si="95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7" t="s">
        <v>8221</v>
      </c>
      <c r="G980" t="s">
        <v>8235</v>
      </c>
      <c r="H980" t="s">
        <v>8255</v>
      </c>
      <c r="I980" s="9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56.263267182990241</v>
      </c>
      <c r="P980" s="11">
        <f t="shared" si="91"/>
        <v>790.83739837398377</v>
      </c>
      <c r="Q980" t="s">
        <v>8319</v>
      </c>
      <c r="R980" t="s">
        <v>8321</v>
      </c>
      <c r="S980" s="8">
        <f t="shared" si="92"/>
        <v>42395.017372685186</v>
      </c>
      <c r="T980" s="8">
        <f t="shared" si="93"/>
        <v>42425.017372685186</v>
      </c>
      <c r="U980" s="9" t="str">
        <f t="shared" si="94"/>
        <v>Jan</v>
      </c>
      <c r="V980">
        <f t="shared" si="95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7" t="s">
        <v>8221</v>
      </c>
      <c r="G981" t="s">
        <v>8224</v>
      </c>
      <c r="H981" t="s">
        <v>8246</v>
      </c>
      <c r="I981" s="9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82.817599999999999</v>
      </c>
      <c r="P981" s="11">
        <f t="shared" si="91"/>
        <v>301.93916666666667</v>
      </c>
      <c r="Q981" t="s">
        <v>8319</v>
      </c>
      <c r="R981" t="s">
        <v>8321</v>
      </c>
      <c r="S981" s="8">
        <f t="shared" si="92"/>
        <v>42506.125324074077</v>
      </c>
      <c r="T981" s="8">
        <f t="shared" si="93"/>
        <v>42541.499305555561</v>
      </c>
      <c r="U981" s="9" t="str">
        <f t="shared" si="94"/>
        <v>May</v>
      </c>
      <c r="V981">
        <f t="shared" si="95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7" t="s">
        <v>8221</v>
      </c>
      <c r="G982" t="s">
        <v>8224</v>
      </c>
      <c r="H982" t="s">
        <v>8246</v>
      </c>
      <c r="I982" s="9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14.860000000000001</v>
      </c>
      <c r="P982" s="11">
        <f t="shared" si="91"/>
        <v>47.935483870967744</v>
      </c>
      <c r="Q982" t="s">
        <v>8319</v>
      </c>
      <c r="R982" t="s">
        <v>8321</v>
      </c>
      <c r="S982" s="8">
        <f t="shared" si="92"/>
        <v>41928.612523148149</v>
      </c>
      <c r="T982" s="8">
        <f t="shared" si="93"/>
        <v>41973.654189814821</v>
      </c>
      <c r="U982" s="9" t="str">
        <f t="shared" si="94"/>
        <v>Oct</v>
      </c>
      <c r="V982">
        <f t="shared" si="95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7" t="s">
        <v>8221</v>
      </c>
      <c r="G983" t="s">
        <v>8224</v>
      </c>
      <c r="H983" t="s">
        <v>8246</v>
      </c>
      <c r="I983" s="9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1.2375123751237513E-2</v>
      </c>
      <c r="P983" s="11">
        <f t="shared" si="91"/>
        <v>2.75</v>
      </c>
      <c r="Q983" t="s">
        <v>8319</v>
      </c>
      <c r="R983" t="s">
        <v>8321</v>
      </c>
      <c r="S983" s="8">
        <f t="shared" si="92"/>
        <v>41830.655347222222</v>
      </c>
      <c r="T983" s="8">
        <f t="shared" si="93"/>
        <v>41860.655347222222</v>
      </c>
      <c r="U983" s="9" t="str">
        <f t="shared" si="94"/>
        <v>Jul</v>
      </c>
      <c r="V983">
        <f t="shared" si="95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7" t="s">
        <v>8221</v>
      </c>
      <c r="G984" t="s">
        <v>8224</v>
      </c>
      <c r="H984" t="s">
        <v>8246</v>
      </c>
      <c r="I984" s="9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1.7142857142857144E-2</v>
      </c>
      <c r="P984" s="11">
        <f t="shared" si="91"/>
        <v>1</v>
      </c>
      <c r="Q984" t="s">
        <v>8319</v>
      </c>
      <c r="R984" t="s">
        <v>8321</v>
      </c>
      <c r="S984" s="8">
        <f t="shared" si="92"/>
        <v>42615.461643518523</v>
      </c>
      <c r="T984" s="8">
        <f t="shared" si="93"/>
        <v>42645.461643518523</v>
      </c>
      <c r="U984" s="9" t="str">
        <f t="shared" si="94"/>
        <v>Sep</v>
      </c>
      <c r="V984">
        <f t="shared" si="95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7" t="s">
        <v>8221</v>
      </c>
      <c r="G985" t="s">
        <v>8227</v>
      </c>
      <c r="H985" t="s">
        <v>8249</v>
      </c>
      <c r="I985" s="9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29.506136117214709</v>
      </c>
      <c r="P985" s="11">
        <f t="shared" si="91"/>
        <v>171.79329608938548</v>
      </c>
      <c r="Q985" t="s">
        <v>8319</v>
      </c>
      <c r="R985" t="s">
        <v>8321</v>
      </c>
      <c r="S985" s="8">
        <f t="shared" si="92"/>
        <v>42574.375983796293</v>
      </c>
      <c r="T985" s="8">
        <f t="shared" si="93"/>
        <v>42605.57916666667</v>
      </c>
      <c r="U985" s="9" t="str">
        <f t="shared" si="94"/>
        <v>Jul</v>
      </c>
      <c r="V985">
        <f t="shared" si="95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7" t="s">
        <v>8221</v>
      </c>
      <c r="G986" t="s">
        <v>8224</v>
      </c>
      <c r="H986" t="s">
        <v>8246</v>
      </c>
      <c r="I986" s="9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</v>
      </c>
      <c r="P986" s="11">
        <f t="shared" si="91"/>
        <v>35.333333333333336</v>
      </c>
      <c r="Q986" t="s">
        <v>8319</v>
      </c>
      <c r="R986" t="s">
        <v>8321</v>
      </c>
      <c r="S986" s="8">
        <f t="shared" si="92"/>
        <v>42060.824166666665</v>
      </c>
      <c r="T986" s="8">
        <f t="shared" si="93"/>
        <v>42090.782500000001</v>
      </c>
      <c r="U986" s="9" t="str">
        <f t="shared" si="94"/>
        <v>Feb</v>
      </c>
      <c r="V986">
        <f t="shared" si="95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7" t="s">
        <v>8221</v>
      </c>
      <c r="G987" t="s">
        <v>8236</v>
      </c>
      <c r="H987" t="s">
        <v>8249</v>
      </c>
      <c r="I987" s="9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6.293333333333333</v>
      </c>
      <c r="P987" s="11">
        <f t="shared" si="91"/>
        <v>82.086956521739125</v>
      </c>
      <c r="Q987" t="s">
        <v>8319</v>
      </c>
      <c r="R987" t="s">
        <v>8321</v>
      </c>
      <c r="S987" s="8">
        <f t="shared" si="92"/>
        <v>42339.676041666673</v>
      </c>
      <c r="T987" s="8">
        <f t="shared" si="93"/>
        <v>42369.666666666664</v>
      </c>
      <c r="U987" s="9" t="str">
        <f t="shared" si="94"/>
        <v>Dec</v>
      </c>
      <c r="V987">
        <f t="shared" si="95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7" t="s">
        <v>8221</v>
      </c>
      <c r="G988" t="s">
        <v>8225</v>
      </c>
      <c r="H988" t="s">
        <v>8247</v>
      </c>
      <c r="I988" s="9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12.75</v>
      </c>
      <c r="P988" s="11">
        <f t="shared" si="91"/>
        <v>110.8695652173913</v>
      </c>
      <c r="Q988" t="s">
        <v>8319</v>
      </c>
      <c r="R988" t="s">
        <v>8321</v>
      </c>
      <c r="S988" s="8">
        <f t="shared" si="92"/>
        <v>42324.475694444445</v>
      </c>
      <c r="T988" s="8">
        <f t="shared" si="93"/>
        <v>42378.708333333336</v>
      </c>
      <c r="U988" s="9" t="str">
        <f t="shared" si="94"/>
        <v>Nov</v>
      </c>
      <c r="V988">
        <f t="shared" si="95"/>
        <v>2015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7" t="s">
        <v>8221</v>
      </c>
      <c r="G989" t="s">
        <v>8233</v>
      </c>
      <c r="H989" t="s">
        <v>8249</v>
      </c>
      <c r="I989" s="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13.22</v>
      </c>
      <c r="P989" s="11">
        <f t="shared" si="91"/>
        <v>161.21951219512195</v>
      </c>
      <c r="Q989" t="s">
        <v>8319</v>
      </c>
      <c r="R989" t="s">
        <v>8321</v>
      </c>
      <c r="S989" s="8">
        <f t="shared" si="92"/>
        <v>41773.002893518518</v>
      </c>
      <c r="T989" s="8">
        <f t="shared" si="93"/>
        <v>41813.002893518518</v>
      </c>
      <c r="U989" s="9" t="str">
        <f t="shared" si="94"/>
        <v>May</v>
      </c>
      <c r="V989">
        <f t="shared" si="95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7" t="s">
        <v>8221</v>
      </c>
      <c r="G990" t="s">
        <v>8237</v>
      </c>
      <c r="H990" t="s">
        <v>8249</v>
      </c>
      <c r="I990" s="9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s="11" t="e">
        <f t="shared" si="91"/>
        <v>#DIV/0!</v>
      </c>
      <c r="Q990" t="s">
        <v>8319</v>
      </c>
      <c r="R990" t="s">
        <v>8321</v>
      </c>
      <c r="S990" s="8">
        <f t="shared" si="92"/>
        <v>42614.065104166664</v>
      </c>
      <c r="T990" s="8">
        <f t="shared" si="93"/>
        <v>42644.065104166664</v>
      </c>
      <c r="U990" s="9" t="str">
        <f t="shared" si="94"/>
        <v>Sep</v>
      </c>
      <c r="V990">
        <f t="shared" si="95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7" t="s">
        <v>8221</v>
      </c>
      <c r="G991" t="s">
        <v>8224</v>
      </c>
      <c r="H991" t="s">
        <v>8246</v>
      </c>
      <c r="I991" s="9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16.77</v>
      </c>
      <c r="P991" s="11">
        <f t="shared" si="91"/>
        <v>52.40625</v>
      </c>
      <c r="Q991" t="s">
        <v>8319</v>
      </c>
      <c r="R991" t="s">
        <v>8321</v>
      </c>
      <c r="S991" s="8">
        <f t="shared" si="92"/>
        <v>42611.64230324074</v>
      </c>
      <c r="T991" s="8">
        <f t="shared" si="93"/>
        <v>42641.64230324074</v>
      </c>
      <c r="U991" s="9" t="str">
        <f t="shared" si="94"/>
        <v>Aug</v>
      </c>
      <c r="V991">
        <f t="shared" si="95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7" t="s">
        <v>8221</v>
      </c>
      <c r="G992" t="s">
        <v>8224</v>
      </c>
      <c r="H992" t="s">
        <v>8246</v>
      </c>
      <c r="I992" s="9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0.104</v>
      </c>
      <c r="P992" s="11">
        <f t="shared" si="91"/>
        <v>13</v>
      </c>
      <c r="Q992" t="s">
        <v>8319</v>
      </c>
      <c r="R992" t="s">
        <v>8321</v>
      </c>
      <c r="S992" s="8">
        <f t="shared" si="92"/>
        <v>41855.492638888893</v>
      </c>
      <c r="T992" s="8">
        <f t="shared" si="93"/>
        <v>41885.492638888893</v>
      </c>
      <c r="U992" s="9" t="str">
        <f t="shared" si="94"/>
        <v>Aug</v>
      </c>
      <c r="V992">
        <f t="shared" si="95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7" t="s">
        <v>8221</v>
      </c>
      <c r="G993" t="s">
        <v>8225</v>
      </c>
      <c r="H993" t="s">
        <v>8247</v>
      </c>
      <c r="I993" s="9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</v>
      </c>
      <c r="P993" s="11">
        <f t="shared" si="91"/>
        <v>30.285714285714285</v>
      </c>
      <c r="Q993" t="s">
        <v>8319</v>
      </c>
      <c r="R993" t="s">
        <v>8321</v>
      </c>
      <c r="S993" s="8">
        <f t="shared" si="92"/>
        <v>42538.465138888896</v>
      </c>
      <c r="T993" s="8">
        <f t="shared" si="93"/>
        <v>42563.493750000001</v>
      </c>
      <c r="U993" s="9" t="str">
        <f t="shared" si="94"/>
        <v>Jun</v>
      </c>
      <c r="V993">
        <f t="shared" si="95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7" t="s">
        <v>8221</v>
      </c>
      <c r="G994" t="s">
        <v>8224</v>
      </c>
      <c r="H994" t="s">
        <v>8246</v>
      </c>
      <c r="I994" s="9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0.46699999999999997</v>
      </c>
      <c r="P994" s="11">
        <f t="shared" si="91"/>
        <v>116.75</v>
      </c>
      <c r="Q994" t="s">
        <v>8319</v>
      </c>
      <c r="R994" t="s">
        <v>8321</v>
      </c>
      <c r="S994" s="8">
        <f t="shared" si="92"/>
        <v>42437.633321759262</v>
      </c>
      <c r="T994" s="8">
        <f t="shared" si="93"/>
        <v>42497.591655092598</v>
      </c>
      <c r="U994" s="9" t="str">
        <f t="shared" si="94"/>
        <v>Mar</v>
      </c>
      <c r="V994">
        <f t="shared" si="95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7" t="s">
        <v>8221</v>
      </c>
      <c r="G995" t="s">
        <v>8224</v>
      </c>
      <c r="H995" t="s">
        <v>8246</v>
      </c>
      <c r="I995" s="9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25.087142857142858</v>
      </c>
      <c r="P995" s="11">
        <f t="shared" si="91"/>
        <v>89.59693877551021</v>
      </c>
      <c r="Q995" t="s">
        <v>8319</v>
      </c>
      <c r="R995" t="s">
        <v>8321</v>
      </c>
      <c r="S995" s="8">
        <f t="shared" si="92"/>
        <v>42652.673240740747</v>
      </c>
      <c r="T995" s="8">
        <f t="shared" si="93"/>
        <v>42685.916666666664</v>
      </c>
      <c r="U995" s="9" t="str">
        <f t="shared" si="94"/>
        <v>Oct</v>
      </c>
      <c r="V995">
        <f t="shared" si="95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7" t="s">
        <v>8221</v>
      </c>
      <c r="G996" t="s">
        <v>8224</v>
      </c>
      <c r="H996" t="s">
        <v>8246</v>
      </c>
      <c r="I996" s="9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2.3345000000000002</v>
      </c>
      <c r="P996" s="11">
        <f t="shared" si="91"/>
        <v>424.45454545454544</v>
      </c>
      <c r="Q996" t="s">
        <v>8319</v>
      </c>
      <c r="R996" t="s">
        <v>8321</v>
      </c>
      <c r="S996" s="8">
        <f t="shared" si="92"/>
        <v>41920.971412037041</v>
      </c>
      <c r="T996" s="8">
        <f t="shared" si="93"/>
        <v>41973.665972222225</v>
      </c>
      <c r="U996" s="9" t="str">
        <f t="shared" si="94"/>
        <v>Oct</v>
      </c>
      <c r="V996">
        <f t="shared" si="95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7" t="s">
        <v>8221</v>
      </c>
      <c r="G997" t="s">
        <v>8224</v>
      </c>
      <c r="H997" t="s">
        <v>8246</v>
      </c>
      <c r="I997" s="9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7.26</v>
      </c>
      <c r="P997" s="11">
        <f t="shared" si="91"/>
        <v>80.666666666666671</v>
      </c>
      <c r="Q997" t="s">
        <v>8319</v>
      </c>
      <c r="R997" t="s">
        <v>8321</v>
      </c>
      <c r="S997" s="8">
        <f t="shared" si="92"/>
        <v>41947.649074074077</v>
      </c>
      <c r="T997" s="8">
        <f t="shared" si="93"/>
        <v>41972.375000000007</v>
      </c>
      <c r="U997" s="9" t="str">
        <f t="shared" si="94"/>
        <v>Nov</v>
      </c>
      <c r="V997">
        <f t="shared" si="95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7" t="s">
        <v>8221</v>
      </c>
      <c r="G998" t="s">
        <v>8224</v>
      </c>
      <c r="H998" t="s">
        <v>8246</v>
      </c>
      <c r="I998" s="9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</v>
      </c>
      <c r="P998" s="11">
        <f t="shared" si="91"/>
        <v>13</v>
      </c>
      <c r="Q998" t="s">
        <v>8319</v>
      </c>
      <c r="R998" t="s">
        <v>8321</v>
      </c>
      <c r="S998" s="8">
        <f t="shared" si="92"/>
        <v>41817.57476851852</v>
      </c>
      <c r="T998" s="8">
        <f t="shared" si="93"/>
        <v>41847.352083333339</v>
      </c>
      <c r="U998" s="9" t="str">
        <f t="shared" si="94"/>
        <v>Jun</v>
      </c>
      <c r="V998">
        <f t="shared" si="95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7" t="s">
        <v>8221</v>
      </c>
      <c r="G999" t="s">
        <v>8224</v>
      </c>
      <c r="H999" t="s">
        <v>8246</v>
      </c>
      <c r="I999" s="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1.3</v>
      </c>
      <c r="P999" s="11">
        <f t="shared" si="91"/>
        <v>8.125</v>
      </c>
      <c r="Q999" t="s">
        <v>8319</v>
      </c>
      <c r="R999" t="s">
        <v>8321</v>
      </c>
      <c r="S999" s="8">
        <f t="shared" si="92"/>
        <v>41940.811307870375</v>
      </c>
      <c r="T999" s="8">
        <f t="shared" si="93"/>
        <v>41970.85297453704</v>
      </c>
      <c r="U999" s="9" t="str">
        <f t="shared" si="94"/>
        <v>Oct</v>
      </c>
      <c r="V999">
        <f t="shared" si="95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7" t="s">
        <v>8221</v>
      </c>
      <c r="G1000" t="s">
        <v>8229</v>
      </c>
      <c r="H1000" t="s">
        <v>8251</v>
      </c>
      <c r="I1000" s="9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58.558333333333337</v>
      </c>
      <c r="P1000" s="11">
        <f t="shared" si="91"/>
        <v>153.42794759825327</v>
      </c>
      <c r="Q1000" t="s">
        <v>8319</v>
      </c>
      <c r="R1000" t="s">
        <v>8321</v>
      </c>
      <c r="S1000" s="8">
        <f t="shared" si="92"/>
        <v>42281.877326388894</v>
      </c>
      <c r="T1000" s="8">
        <f t="shared" si="93"/>
        <v>42326.918993055559</v>
      </c>
      <c r="U1000" s="9" t="str">
        <f t="shared" si="94"/>
        <v>Oct</v>
      </c>
      <c r="V1000">
        <f t="shared" si="95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7" t="s">
        <v>8221</v>
      </c>
      <c r="G1001" t="s">
        <v>8229</v>
      </c>
      <c r="H1001" t="s">
        <v>8251</v>
      </c>
      <c r="I1001" s="9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7.7886666666666677</v>
      </c>
      <c r="P1001" s="11">
        <f t="shared" si="91"/>
        <v>292.07499999999999</v>
      </c>
      <c r="Q1001" t="s">
        <v>8319</v>
      </c>
      <c r="R1001" t="s">
        <v>8321</v>
      </c>
      <c r="S1001" s="8">
        <f t="shared" si="92"/>
        <v>41926.007986111115</v>
      </c>
      <c r="T1001" s="8">
        <f t="shared" si="93"/>
        <v>41956.043055555558</v>
      </c>
      <c r="U1001" s="9" t="str">
        <f t="shared" si="94"/>
        <v>Oct</v>
      </c>
      <c r="V1001">
        <f t="shared" si="95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 s="9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2.2157147647256061</v>
      </c>
      <c r="P1002" s="11">
        <f t="shared" si="91"/>
        <v>3304</v>
      </c>
      <c r="Q1002" t="s">
        <v>8319</v>
      </c>
      <c r="R1002" t="s">
        <v>8321</v>
      </c>
      <c r="S1002" s="8">
        <f t="shared" si="92"/>
        <v>42748.768055555556</v>
      </c>
      <c r="T1002" s="8">
        <f t="shared" si="93"/>
        <v>42808.726388888892</v>
      </c>
      <c r="U1002" s="9" t="str">
        <f t="shared" si="94"/>
        <v>Jan</v>
      </c>
      <c r="V1002">
        <f t="shared" si="95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 s="9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104</v>
      </c>
      <c r="P1003" s="11">
        <f t="shared" si="91"/>
        <v>1300</v>
      </c>
      <c r="Q1003" t="s">
        <v>8319</v>
      </c>
      <c r="R1003" t="s">
        <v>8321</v>
      </c>
      <c r="S1003" s="8">
        <f t="shared" si="92"/>
        <v>42720.428391203706</v>
      </c>
      <c r="T1003" s="8">
        <f t="shared" si="93"/>
        <v>42765.428391203706</v>
      </c>
      <c r="U1003" s="9" t="str">
        <f t="shared" si="94"/>
        <v>Dec</v>
      </c>
      <c r="V1003">
        <f t="shared" si="95"/>
        <v>2016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 s="9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29.6029602960296</v>
      </c>
      <c r="P1004" s="11">
        <f t="shared" si="91"/>
        <v>134.54545454545453</v>
      </c>
      <c r="Q1004" t="s">
        <v>8319</v>
      </c>
      <c r="R1004" t="s">
        <v>8321</v>
      </c>
      <c r="S1004" s="8">
        <f t="shared" si="92"/>
        <v>42325.392523148148</v>
      </c>
      <c r="T1004" s="8">
        <f t="shared" si="93"/>
        <v>42354.957638888889</v>
      </c>
      <c r="U1004" s="9" t="str">
        <f t="shared" si="94"/>
        <v>Nov</v>
      </c>
      <c r="V1004">
        <f t="shared" si="95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 s="9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16.055</v>
      </c>
      <c r="P1005" s="11">
        <f t="shared" si="91"/>
        <v>214.06666666666666</v>
      </c>
      <c r="Q1005" t="s">
        <v>8319</v>
      </c>
      <c r="R1005" t="s">
        <v>8321</v>
      </c>
      <c r="S1005" s="8">
        <f t="shared" si="92"/>
        <v>42780.417372685188</v>
      </c>
      <c r="T1005" s="8">
        <f t="shared" si="93"/>
        <v>42810.375706018523</v>
      </c>
      <c r="U1005" s="9" t="str">
        <f t="shared" si="94"/>
        <v>Feb</v>
      </c>
      <c r="V1005">
        <f t="shared" si="95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 s="9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82.207999999999998</v>
      </c>
      <c r="P1006" s="11">
        <f t="shared" si="91"/>
        <v>216.33684210526314</v>
      </c>
      <c r="Q1006" t="s">
        <v>8319</v>
      </c>
      <c r="R1006" t="s">
        <v>8321</v>
      </c>
      <c r="S1006" s="8">
        <f t="shared" si="92"/>
        <v>42388.416979166672</v>
      </c>
      <c r="T1006" s="8">
        <f t="shared" si="93"/>
        <v>42418.416979166672</v>
      </c>
      <c r="U1006" s="9" t="str">
        <f t="shared" si="94"/>
        <v>Jan</v>
      </c>
      <c r="V1006">
        <f t="shared" si="95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 s="9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75.051000000000002</v>
      </c>
      <c r="P1007" s="11">
        <f t="shared" si="91"/>
        <v>932.31055900621118</v>
      </c>
      <c r="Q1007" t="s">
        <v>8319</v>
      </c>
      <c r="R1007" t="s">
        <v>8321</v>
      </c>
      <c r="S1007" s="8">
        <f t="shared" si="92"/>
        <v>42276.333136574081</v>
      </c>
      <c r="T1007" s="8">
        <f t="shared" si="93"/>
        <v>42307.333136574081</v>
      </c>
      <c r="U1007" s="9" t="str">
        <f t="shared" si="94"/>
        <v>Sep</v>
      </c>
      <c r="V1007">
        <f t="shared" si="95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 s="9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5.8500000000000005</v>
      </c>
      <c r="P1008" s="11">
        <f t="shared" si="91"/>
        <v>29.25</v>
      </c>
      <c r="Q1008" t="s">
        <v>8319</v>
      </c>
      <c r="R1008" t="s">
        <v>8321</v>
      </c>
      <c r="S1008" s="8">
        <f t="shared" si="92"/>
        <v>41976.748518518521</v>
      </c>
      <c r="T1008" s="8">
        <f t="shared" si="93"/>
        <v>41985.007638888892</v>
      </c>
      <c r="U1008" s="9" t="str">
        <f t="shared" si="94"/>
        <v>Dec</v>
      </c>
      <c r="V1008">
        <f t="shared" si="95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 s="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44.32</v>
      </c>
      <c r="P1009" s="11">
        <f t="shared" si="91"/>
        <v>174.94736842105263</v>
      </c>
      <c r="Q1009" t="s">
        <v>8319</v>
      </c>
      <c r="R1009" t="s">
        <v>8321</v>
      </c>
      <c r="S1009" s="8">
        <f t="shared" si="92"/>
        <v>42676.291932870372</v>
      </c>
      <c r="T1009" s="8">
        <f t="shared" si="93"/>
        <v>42718.333599537036</v>
      </c>
      <c r="U1009" s="9" t="str">
        <f t="shared" si="94"/>
        <v>Nov</v>
      </c>
      <c r="V1009">
        <f t="shared" si="95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 s="9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0.26737967914438499</v>
      </c>
      <c r="P1010" s="11">
        <f t="shared" si="91"/>
        <v>250</v>
      </c>
      <c r="Q1010" t="s">
        <v>8319</v>
      </c>
      <c r="R1010" t="s">
        <v>8321</v>
      </c>
      <c r="S1010" s="8">
        <f t="shared" si="92"/>
        <v>42702.517534722225</v>
      </c>
      <c r="T1010" s="8">
        <f t="shared" si="93"/>
        <v>42732.517534722225</v>
      </c>
      <c r="U1010" s="9" t="str">
        <f t="shared" si="94"/>
        <v>Nov</v>
      </c>
      <c r="V1010">
        <f t="shared" si="95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 s="9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13.13</v>
      </c>
      <c r="P1011" s="11">
        <f t="shared" si="91"/>
        <v>65</v>
      </c>
      <c r="Q1011" t="s">
        <v>8319</v>
      </c>
      <c r="R1011" t="s">
        <v>8321</v>
      </c>
      <c r="S1011" s="8">
        <f t="shared" si="92"/>
        <v>42510.313032407408</v>
      </c>
      <c r="T1011" s="8">
        <f t="shared" si="93"/>
        <v>42540.313032407408</v>
      </c>
      <c r="U1011" s="9" t="str">
        <f t="shared" si="94"/>
        <v>May</v>
      </c>
      <c r="V1011">
        <f t="shared" si="95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 s="9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0.19088937093275488</v>
      </c>
      <c r="P1012" s="11">
        <f t="shared" si="91"/>
        <v>55</v>
      </c>
      <c r="Q1012" t="s">
        <v>8319</v>
      </c>
      <c r="R1012" t="s">
        <v>8321</v>
      </c>
      <c r="S1012" s="8">
        <f t="shared" si="92"/>
        <v>42561.537754629629</v>
      </c>
      <c r="T1012" s="8">
        <f t="shared" si="93"/>
        <v>42617.832638888889</v>
      </c>
      <c r="U1012" s="9" t="str">
        <f t="shared" si="94"/>
        <v>Jul</v>
      </c>
      <c r="V1012">
        <f t="shared" si="95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 s="9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0.375</v>
      </c>
      <c r="P1013" s="11">
        <f t="shared" si="91"/>
        <v>75</v>
      </c>
      <c r="Q1013" t="s">
        <v>8319</v>
      </c>
      <c r="R1013" t="s">
        <v>8321</v>
      </c>
      <c r="S1013" s="8">
        <f t="shared" si="92"/>
        <v>41946.606423611112</v>
      </c>
      <c r="T1013" s="8">
        <f t="shared" si="93"/>
        <v>41991.606423611112</v>
      </c>
      <c r="U1013" s="9" t="str">
        <f t="shared" si="94"/>
        <v>Nov</v>
      </c>
      <c r="V1013">
        <f t="shared" si="95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 s="9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21535.021000000001</v>
      </c>
      <c r="P1014" s="11">
        <f t="shared" si="91"/>
        <v>1389.3561935483872</v>
      </c>
      <c r="Q1014" t="s">
        <v>8319</v>
      </c>
      <c r="R1014" t="s">
        <v>8321</v>
      </c>
      <c r="S1014" s="8">
        <f t="shared" si="92"/>
        <v>42714.14875</v>
      </c>
      <c r="T1014" s="8">
        <f t="shared" si="93"/>
        <v>42759.14875</v>
      </c>
      <c r="U1014" s="9" t="str">
        <f t="shared" si="94"/>
        <v>Dec</v>
      </c>
      <c r="V1014">
        <f t="shared" si="95"/>
        <v>2016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 s="9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34.527999999999999</v>
      </c>
      <c r="P1015" s="11">
        <f t="shared" si="91"/>
        <v>95.911111111111111</v>
      </c>
      <c r="Q1015" t="s">
        <v>8319</v>
      </c>
      <c r="R1015" t="s">
        <v>8321</v>
      </c>
      <c r="S1015" s="8">
        <f t="shared" si="92"/>
        <v>42339.542314814818</v>
      </c>
      <c r="T1015" s="8">
        <f t="shared" si="93"/>
        <v>42367.541666666664</v>
      </c>
      <c r="U1015" s="9" t="str">
        <f t="shared" si="94"/>
        <v>Dec</v>
      </c>
      <c r="V1015">
        <f t="shared" si="95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 s="9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30.599999999999998</v>
      </c>
      <c r="P1016" s="11">
        <f t="shared" si="91"/>
        <v>191.25</v>
      </c>
      <c r="Q1016" t="s">
        <v>8319</v>
      </c>
      <c r="R1016" t="s">
        <v>8321</v>
      </c>
      <c r="S1016" s="8">
        <f t="shared" si="92"/>
        <v>41954.710821759261</v>
      </c>
      <c r="T1016" s="8">
        <f t="shared" si="93"/>
        <v>42004.710821759261</v>
      </c>
      <c r="U1016" s="9" t="str">
        <f t="shared" si="94"/>
        <v>Nov</v>
      </c>
      <c r="V1016">
        <f t="shared" si="95"/>
        <v>2014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 s="9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2.666666666666667</v>
      </c>
      <c r="P1017" s="11">
        <f t="shared" si="91"/>
        <v>40</v>
      </c>
      <c r="Q1017" t="s">
        <v>8319</v>
      </c>
      <c r="R1017" t="s">
        <v>8321</v>
      </c>
      <c r="S1017" s="8">
        <f t="shared" si="92"/>
        <v>42303.586747685193</v>
      </c>
      <c r="T1017" s="8">
        <f t="shared" si="93"/>
        <v>42333.62841435185</v>
      </c>
      <c r="U1017" s="9" t="str">
        <f t="shared" si="94"/>
        <v>Oct</v>
      </c>
      <c r="V1017">
        <f t="shared" si="95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 s="9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</v>
      </c>
      <c r="P1018" s="11">
        <f t="shared" si="91"/>
        <v>74.78947368421052</v>
      </c>
      <c r="Q1018" t="s">
        <v>8319</v>
      </c>
      <c r="R1018" t="s">
        <v>8321</v>
      </c>
      <c r="S1018" s="8">
        <f t="shared" si="92"/>
        <v>42421.815462962964</v>
      </c>
      <c r="T1018" s="8">
        <f t="shared" si="93"/>
        <v>42466.7737962963</v>
      </c>
      <c r="U1018" s="9" t="str">
        <f t="shared" si="94"/>
        <v>Feb</v>
      </c>
      <c r="V1018">
        <f t="shared" si="95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 s="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22.878799999999998</v>
      </c>
      <c r="P1019" s="11">
        <f t="shared" si="91"/>
        <v>161.11830985915492</v>
      </c>
      <c r="Q1019" t="s">
        <v>8319</v>
      </c>
      <c r="R1019" t="s">
        <v>8321</v>
      </c>
      <c r="S1019" s="8">
        <f t="shared" si="92"/>
        <v>42289.383506944447</v>
      </c>
      <c r="T1019" s="8">
        <f t="shared" si="93"/>
        <v>42329.425173611111</v>
      </c>
      <c r="U1019" s="9" t="str">
        <f t="shared" si="94"/>
        <v>Oct</v>
      </c>
      <c r="V1019">
        <f t="shared" si="95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 s="9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</v>
      </c>
      <c r="P1020" s="11">
        <f t="shared" si="91"/>
        <v>88.714285714285708</v>
      </c>
      <c r="Q1020" t="s">
        <v>8319</v>
      </c>
      <c r="R1020" t="s">
        <v>8321</v>
      </c>
      <c r="S1020" s="8">
        <f t="shared" si="92"/>
        <v>42535.200613425928</v>
      </c>
      <c r="T1020" s="8">
        <f t="shared" si="93"/>
        <v>42565.200613425928</v>
      </c>
      <c r="U1020" s="9" t="str">
        <f t="shared" si="94"/>
        <v>Jun</v>
      </c>
      <c r="V1020">
        <f t="shared" si="95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 s="9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47.333333333333336</v>
      </c>
      <c r="P1021" s="11">
        <f t="shared" si="91"/>
        <v>53.25</v>
      </c>
      <c r="Q1021" t="s">
        <v>8319</v>
      </c>
      <c r="R1021" t="s">
        <v>8321</v>
      </c>
      <c r="S1021" s="8">
        <f t="shared" si="92"/>
        <v>42009.682280092595</v>
      </c>
      <c r="T1021" s="8">
        <f t="shared" si="93"/>
        <v>42039.682280092595</v>
      </c>
      <c r="U1021" s="9" t="str">
        <f t="shared" si="94"/>
        <v>Jan</v>
      </c>
      <c r="V1021">
        <f t="shared" si="95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205.54838709677421</v>
      </c>
      <c r="P1022" s="11">
        <f t="shared" si="91"/>
        <v>106.2</v>
      </c>
      <c r="Q1022" t="s">
        <v>8325</v>
      </c>
      <c r="R1022" t="s">
        <v>8330</v>
      </c>
      <c r="S1022" s="8">
        <f t="shared" si="92"/>
        <v>42126.777881944443</v>
      </c>
      <c r="T1022" s="8">
        <f t="shared" si="93"/>
        <v>42156.740972222229</v>
      </c>
      <c r="U1022" s="9" t="str">
        <f t="shared" si="94"/>
        <v>May</v>
      </c>
      <c r="V1022">
        <f t="shared" si="95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351.80366666666669</v>
      </c>
      <c r="P1023" s="11">
        <f t="shared" si="91"/>
        <v>22.079728033472804</v>
      </c>
      <c r="Q1023" t="s">
        <v>8325</v>
      </c>
      <c r="R1023" t="s">
        <v>8330</v>
      </c>
      <c r="S1023" s="8">
        <f t="shared" si="92"/>
        <v>42270.960312500007</v>
      </c>
      <c r="T1023" s="8">
        <f t="shared" si="93"/>
        <v>42293.875000000007</v>
      </c>
      <c r="U1023" s="9" t="str">
        <f t="shared" si="94"/>
        <v>Sep</v>
      </c>
      <c r="V1023">
        <f t="shared" si="95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114.9</v>
      </c>
      <c r="P1024" s="11">
        <f t="shared" si="91"/>
        <v>31.054054054054053</v>
      </c>
      <c r="Q1024" t="s">
        <v>8325</v>
      </c>
      <c r="R1024" t="s">
        <v>8330</v>
      </c>
      <c r="S1024" s="8">
        <f t="shared" si="92"/>
        <v>42111.355057870373</v>
      </c>
      <c r="T1024" s="8">
        <f t="shared" si="93"/>
        <v>42141.355057870373</v>
      </c>
      <c r="U1024" s="9" t="str">
        <f t="shared" si="94"/>
        <v>Apr</v>
      </c>
      <c r="V1024">
        <f t="shared" si="95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237.15</v>
      </c>
      <c r="P1025" s="11">
        <f t="shared" si="91"/>
        <v>36.206106870229007</v>
      </c>
      <c r="Q1025" t="s">
        <v>8325</v>
      </c>
      <c r="R1025" t="s">
        <v>8330</v>
      </c>
      <c r="S1025" s="8">
        <f t="shared" si="92"/>
        <v>42145.628020833341</v>
      </c>
      <c r="T1025" s="8">
        <f t="shared" si="93"/>
        <v>42175.628020833341</v>
      </c>
      <c r="U1025" s="9" t="str">
        <f t="shared" si="94"/>
        <v>May</v>
      </c>
      <c r="V1025">
        <f t="shared" si="95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ref="O1026:O1089" si="96">E1026/D1026*100</f>
        <v>118.63774999999998</v>
      </c>
      <c r="P1026" s="11">
        <f t="shared" ref="P1026:P1089" si="97">E1026/L1026</f>
        <v>388.9762295081967</v>
      </c>
      <c r="Q1026" t="s">
        <v>8325</v>
      </c>
      <c r="R1026" t="s">
        <v>8330</v>
      </c>
      <c r="S1026" s="8">
        <f t="shared" si="92"/>
        <v>42370.288923611115</v>
      </c>
      <c r="T1026" s="8">
        <f t="shared" si="93"/>
        <v>42400.288923611115</v>
      </c>
      <c r="U1026" s="9" t="str">
        <f t="shared" si="94"/>
        <v>Jan</v>
      </c>
      <c r="V1026">
        <f t="shared" si="95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si="96"/>
        <v>109.92831428571431</v>
      </c>
      <c r="P1027" s="11">
        <f t="shared" si="97"/>
        <v>71.848571428571432</v>
      </c>
      <c r="Q1027" t="s">
        <v>8325</v>
      </c>
      <c r="R1027" t="s">
        <v>8330</v>
      </c>
      <c r="S1027" s="8">
        <f t="shared" ref="S1027:S1090" si="98">(J1027/86400)+25569+(-7/24)</f>
        <v>42049.542094907411</v>
      </c>
      <c r="T1027" s="8">
        <f t="shared" ref="T1027:T1090" si="99">(I1027/86400)+25569+(-7/24)</f>
        <v>42079.500428240739</v>
      </c>
      <c r="U1027" s="9" t="str">
        <f t="shared" ref="U1027:U1090" si="100">TEXT(S1027,"mmm")</f>
        <v>Feb</v>
      </c>
      <c r="V1027">
        <f t="shared" ref="V1027:V1090" si="101">YEAR(S1027)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100.00828571428571</v>
      </c>
      <c r="P1028" s="11">
        <f t="shared" si="97"/>
        <v>57.381803278688523</v>
      </c>
      <c r="Q1028" t="s">
        <v>8325</v>
      </c>
      <c r="R1028" t="s">
        <v>8330</v>
      </c>
      <c r="S1028" s="8">
        <f t="shared" si="98"/>
        <v>42426.115925925929</v>
      </c>
      <c r="T1028" s="8">
        <f t="shared" si="99"/>
        <v>42460.074259259265</v>
      </c>
      <c r="U1028" s="9" t="str">
        <f t="shared" si="100"/>
        <v>Feb</v>
      </c>
      <c r="V1028">
        <f t="shared" si="101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103.09292094387415</v>
      </c>
      <c r="P1029" s="11">
        <f t="shared" si="97"/>
        <v>69.666666666666671</v>
      </c>
      <c r="Q1029" t="s">
        <v>8325</v>
      </c>
      <c r="R1029" t="s">
        <v>8330</v>
      </c>
      <c r="S1029" s="8">
        <f t="shared" si="98"/>
        <v>41904.742442129631</v>
      </c>
      <c r="T1029" s="8">
        <f t="shared" si="99"/>
        <v>41934.742442129631</v>
      </c>
      <c r="U1029" s="9" t="str">
        <f t="shared" si="100"/>
        <v>Sep</v>
      </c>
      <c r="V1029">
        <f t="shared" si="101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117.27000000000001</v>
      </c>
      <c r="P1030" s="11">
        <f t="shared" si="97"/>
        <v>45.988235294117644</v>
      </c>
      <c r="Q1030" t="s">
        <v>8325</v>
      </c>
      <c r="R1030" t="s">
        <v>8330</v>
      </c>
      <c r="S1030" s="8">
        <f t="shared" si="98"/>
        <v>42755.335706018523</v>
      </c>
      <c r="T1030" s="8">
        <f t="shared" si="99"/>
        <v>42800.541666666664</v>
      </c>
      <c r="U1030" s="9" t="str">
        <f t="shared" si="100"/>
        <v>Jan</v>
      </c>
      <c r="V1030">
        <f t="shared" si="101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111.75999999999999</v>
      </c>
      <c r="P1031" s="11">
        <f t="shared" si="97"/>
        <v>79.262411347517727</v>
      </c>
      <c r="Q1031" t="s">
        <v>8325</v>
      </c>
      <c r="R1031" t="s">
        <v>8330</v>
      </c>
      <c r="S1031" s="8">
        <f t="shared" si="98"/>
        <v>42044.420219907413</v>
      </c>
      <c r="T1031" s="8">
        <f t="shared" si="99"/>
        <v>42098.624305555561</v>
      </c>
      <c r="U1031" s="9" t="str">
        <f t="shared" si="100"/>
        <v>Feb</v>
      </c>
      <c r="V1031">
        <f t="shared" si="101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342.09999999999997</v>
      </c>
      <c r="P1032" s="11">
        <f t="shared" si="97"/>
        <v>43.031446540880502</v>
      </c>
      <c r="Q1032" t="s">
        <v>8325</v>
      </c>
      <c r="R1032" t="s">
        <v>8330</v>
      </c>
      <c r="S1032" s="8">
        <f t="shared" si="98"/>
        <v>42611.19153935185</v>
      </c>
      <c r="T1032" s="8">
        <f t="shared" si="99"/>
        <v>42625.19153935185</v>
      </c>
      <c r="U1032" s="9" t="str">
        <f t="shared" si="100"/>
        <v>Aug</v>
      </c>
      <c r="V1032">
        <f t="shared" si="101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107.4</v>
      </c>
      <c r="P1033" s="11">
        <f t="shared" si="97"/>
        <v>108.48484848484848</v>
      </c>
      <c r="Q1033" t="s">
        <v>8325</v>
      </c>
      <c r="R1033" t="s">
        <v>8330</v>
      </c>
      <c r="S1033" s="8">
        <f t="shared" si="98"/>
        <v>42324.472337962965</v>
      </c>
      <c r="T1033" s="8">
        <f t="shared" si="99"/>
        <v>42354.472337962965</v>
      </c>
      <c r="U1033" s="9" t="str">
        <f t="shared" si="100"/>
        <v>Nov</v>
      </c>
      <c r="V1033">
        <f t="shared" si="101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108.49703703703703</v>
      </c>
      <c r="P1034" s="11">
        <f t="shared" si="97"/>
        <v>61.029583333333335</v>
      </c>
      <c r="Q1034" t="s">
        <v>8325</v>
      </c>
      <c r="R1034" t="s">
        <v>8330</v>
      </c>
      <c r="S1034" s="8">
        <f t="shared" si="98"/>
        <v>42514.375289351854</v>
      </c>
      <c r="T1034" s="8">
        <f t="shared" si="99"/>
        <v>42544.375289351854</v>
      </c>
      <c r="U1034" s="9" t="str">
        <f t="shared" si="100"/>
        <v>May</v>
      </c>
      <c r="V1034">
        <f t="shared" si="101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102.86144578313252</v>
      </c>
      <c r="P1035" s="11">
        <f t="shared" si="97"/>
        <v>50.592592592592595</v>
      </c>
      <c r="Q1035" t="s">
        <v>8325</v>
      </c>
      <c r="R1035" t="s">
        <v>8330</v>
      </c>
      <c r="S1035" s="8">
        <f t="shared" si="98"/>
        <v>42688.440740740742</v>
      </c>
      <c r="T1035" s="8">
        <f t="shared" si="99"/>
        <v>42716.440740740742</v>
      </c>
      <c r="U1035" s="9" t="str">
        <f t="shared" si="100"/>
        <v>Nov</v>
      </c>
      <c r="V1035">
        <f t="shared" si="101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130.0018</v>
      </c>
      <c r="P1036" s="11">
        <f t="shared" si="97"/>
        <v>39.157168674698795</v>
      </c>
      <c r="Q1036" t="s">
        <v>8325</v>
      </c>
      <c r="R1036" t="s">
        <v>8330</v>
      </c>
      <c r="S1036" s="8">
        <f t="shared" si="98"/>
        <v>42554.8750462963</v>
      </c>
      <c r="T1036" s="8">
        <f t="shared" si="99"/>
        <v>42586.874305555561</v>
      </c>
      <c r="U1036" s="9" t="str">
        <f t="shared" si="100"/>
        <v>Jul</v>
      </c>
      <c r="V1036">
        <f t="shared" si="101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107.65217391304347</v>
      </c>
      <c r="P1037" s="11">
        <f t="shared" si="97"/>
        <v>65.15789473684211</v>
      </c>
      <c r="Q1037" t="s">
        <v>8325</v>
      </c>
      <c r="R1037" t="s">
        <v>8330</v>
      </c>
      <c r="S1037" s="8">
        <f t="shared" si="98"/>
        <v>42016.349768518521</v>
      </c>
      <c r="T1037" s="8">
        <f t="shared" si="99"/>
        <v>42046.349768518521</v>
      </c>
      <c r="U1037" s="9" t="str">
        <f t="shared" si="100"/>
        <v>Jan</v>
      </c>
      <c r="V1037">
        <f t="shared" si="101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112.36044444444444</v>
      </c>
      <c r="P1038" s="11">
        <f t="shared" si="97"/>
        <v>23.963127962085309</v>
      </c>
      <c r="Q1038" t="s">
        <v>8325</v>
      </c>
      <c r="R1038" t="s">
        <v>8330</v>
      </c>
      <c r="S1038" s="8">
        <f t="shared" si="98"/>
        <v>41249.15729166667</v>
      </c>
      <c r="T1038" s="8">
        <f t="shared" si="99"/>
        <v>41281.041666666672</v>
      </c>
      <c r="U1038" s="9" t="str">
        <f t="shared" si="100"/>
        <v>Dec</v>
      </c>
      <c r="V1038">
        <f t="shared" si="101"/>
        <v>2012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102.1</v>
      </c>
      <c r="P1039" s="11">
        <f t="shared" si="97"/>
        <v>48.61904761904762</v>
      </c>
      <c r="Q1039" t="s">
        <v>8325</v>
      </c>
      <c r="R1039" t="s">
        <v>8330</v>
      </c>
      <c r="S1039" s="8">
        <f t="shared" si="98"/>
        <v>42119.530810185192</v>
      </c>
      <c r="T1039" s="8">
        <f t="shared" si="99"/>
        <v>42141.916666666664</v>
      </c>
      <c r="U1039" s="9" t="str">
        <f t="shared" si="100"/>
        <v>Apr</v>
      </c>
      <c r="V1039">
        <f t="shared" si="101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145.33333333333334</v>
      </c>
      <c r="P1040" s="11">
        <f t="shared" si="97"/>
        <v>35.73770491803279</v>
      </c>
      <c r="Q1040" t="s">
        <v>8325</v>
      </c>
      <c r="R1040" t="s">
        <v>8330</v>
      </c>
      <c r="S1040" s="8">
        <f t="shared" si="98"/>
        <v>42417.940081018525</v>
      </c>
      <c r="T1040" s="8">
        <f t="shared" si="99"/>
        <v>42447.898414351854</v>
      </c>
      <c r="U1040" s="9" t="str">
        <f t="shared" si="100"/>
        <v>Feb</v>
      </c>
      <c r="V1040">
        <f t="shared" si="101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128.19999999999999</v>
      </c>
      <c r="P1041" s="11">
        <f t="shared" si="97"/>
        <v>21.366666666666667</v>
      </c>
      <c r="Q1041" t="s">
        <v>8325</v>
      </c>
      <c r="R1041" t="s">
        <v>8330</v>
      </c>
      <c r="S1041" s="8">
        <f t="shared" si="98"/>
        <v>42691.817662037043</v>
      </c>
      <c r="T1041" s="8">
        <f t="shared" si="99"/>
        <v>42717.040972222225</v>
      </c>
      <c r="U1041" s="9" t="str">
        <f t="shared" si="100"/>
        <v>Nov</v>
      </c>
      <c r="V1041">
        <f t="shared" si="101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 s="9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0.29411764705882354</v>
      </c>
      <c r="P1042" s="11">
        <f t="shared" si="97"/>
        <v>250</v>
      </c>
      <c r="Q1042" t="s">
        <v>8331</v>
      </c>
      <c r="R1042" t="s">
        <v>8332</v>
      </c>
      <c r="S1042" s="8">
        <f t="shared" si="98"/>
        <v>42579.416770833333</v>
      </c>
      <c r="T1042" s="8">
        <f t="shared" si="99"/>
        <v>42609.416770833333</v>
      </c>
      <c r="U1042" s="9" t="str">
        <f t="shared" si="100"/>
        <v>Jul</v>
      </c>
      <c r="V1042">
        <f t="shared" si="101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 s="9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s="11" t="e">
        <f t="shared" si="97"/>
        <v>#DIV/0!</v>
      </c>
      <c r="Q1043" t="s">
        <v>8331</v>
      </c>
      <c r="R1043" t="s">
        <v>8332</v>
      </c>
      <c r="S1043" s="8">
        <f t="shared" si="98"/>
        <v>41830.768425925926</v>
      </c>
      <c r="T1043" s="8">
        <f t="shared" si="99"/>
        <v>41850.768425925926</v>
      </c>
      <c r="U1043" s="9" t="str">
        <f t="shared" si="100"/>
        <v>Jul</v>
      </c>
      <c r="V1043">
        <f t="shared" si="101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 s="9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</v>
      </c>
      <c r="P1044" s="11">
        <f t="shared" si="97"/>
        <v>10</v>
      </c>
      <c r="Q1044" t="s">
        <v>8331</v>
      </c>
      <c r="R1044" t="s">
        <v>8332</v>
      </c>
      <c r="S1044" s="8">
        <f t="shared" si="98"/>
        <v>41851.404490740744</v>
      </c>
      <c r="T1044" s="8">
        <f t="shared" si="99"/>
        <v>41894.125</v>
      </c>
      <c r="U1044" s="9" t="str">
        <f t="shared" si="100"/>
        <v>Jul</v>
      </c>
      <c r="V1044">
        <f t="shared" si="101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 s="9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8.5370000000000008</v>
      </c>
      <c r="P1045" s="11">
        <f t="shared" si="97"/>
        <v>29.236301369863014</v>
      </c>
      <c r="Q1045" t="s">
        <v>8331</v>
      </c>
      <c r="R1045" t="s">
        <v>8332</v>
      </c>
      <c r="S1045" s="8">
        <f t="shared" si="98"/>
        <v>42113.961284722223</v>
      </c>
      <c r="T1045" s="8">
        <f t="shared" si="99"/>
        <v>42143.961284722223</v>
      </c>
      <c r="U1045" s="9" t="str">
        <f t="shared" si="100"/>
        <v>Apr</v>
      </c>
      <c r="V1045">
        <f t="shared" si="101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 s="9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8.5714285714285715E-2</v>
      </c>
      <c r="P1046" s="11">
        <f t="shared" si="97"/>
        <v>3</v>
      </c>
      <c r="Q1046" t="s">
        <v>8331</v>
      </c>
      <c r="R1046" t="s">
        <v>8332</v>
      </c>
      <c r="S1046" s="8">
        <f t="shared" si="98"/>
        <v>42011.634270833332</v>
      </c>
      <c r="T1046" s="8">
        <f t="shared" si="99"/>
        <v>42068.560416666667</v>
      </c>
      <c r="U1046" s="9" t="str">
        <f t="shared" si="100"/>
        <v>Jan</v>
      </c>
      <c r="V1046">
        <f t="shared" si="101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 s="9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2.6599999999999997</v>
      </c>
      <c r="P1047" s="11">
        <f t="shared" si="97"/>
        <v>33.25</v>
      </c>
      <c r="Q1047" t="s">
        <v>8331</v>
      </c>
      <c r="R1047" t="s">
        <v>8332</v>
      </c>
      <c r="S1047" s="8">
        <f t="shared" si="98"/>
        <v>41844.582754629628</v>
      </c>
      <c r="T1047" s="8">
        <f t="shared" si="99"/>
        <v>41874.582754629628</v>
      </c>
      <c r="U1047" s="9" t="str">
        <f t="shared" si="100"/>
        <v>Jul</v>
      </c>
      <c r="V1047">
        <f t="shared" si="101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 s="9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s="11" t="e">
        <f t="shared" si="97"/>
        <v>#DIV/0!</v>
      </c>
      <c r="Q1048" t="s">
        <v>8331</v>
      </c>
      <c r="R1048" t="s">
        <v>8332</v>
      </c>
      <c r="S1048" s="8">
        <f t="shared" si="98"/>
        <v>42319.55972222222</v>
      </c>
      <c r="T1048" s="8">
        <f t="shared" si="99"/>
        <v>42364.55972222222</v>
      </c>
      <c r="U1048" s="9" t="str">
        <f t="shared" si="100"/>
        <v>Nov</v>
      </c>
      <c r="V1048">
        <f t="shared" si="101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 s="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0.05</v>
      </c>
      <c r="P1049" s="11">
        <f t="shared" si="97"/>
        <v>1</v>
      </c>
      <c r="Q1049" t="s">
        <v>8331</v>
      </c>
      <c r="R1049" t="s">
        <v>8332</v>
      </c>
      <c r="S1049" s="8">
        <f t="shared" si="98"/>
        <v>41918.526793981488</v>
      </c>
      <c r="T1049" s="8">
        <f t="shared" si="99"/>
        <v>41948.568460648152</v>
      </c>
      <c r="U1049" s="9" t="str">
        <f t="shared" si="100"/>
        <v>Oct</v>
      </c>
      <c r="V1049">
        <f t="shared" si="101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 s="9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</v>
      </c>
      <c r="P1050" s="11">
        <f t="shared" si="97"/>
        <v>53</v>
      </c>
      <c r="Q1050" t="s">
        <v>8331</v>
      </c>
      <c r="R1050" t="s">
        <v>8332</v>
      </c>
      <c r="S1050" s="8">
        <f t="shared" si="98"/>
        <v>42597.761446759258</v>
      </c>
      <c r="T1050" s="8">
        <f t="shared" si="99"/>
        <v>42637.761446759258</v>
      </c>
      <c r="U1050" s="9" t="str">
        <f t="shared" si="100"/>
        <v>Aug</v>
      </c>
      <c r="V1050">
        <f t="shared" si="101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 s="9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s="11" t="e">
        <f t="shared" si="97"/>
        <v>#DIV/0!</v>
      </c>
      <c r="Q1051" t="s">
        <v>8331</v>
      </c>
      <c r="R1051" t="s">
        <v>8332</v>
      </c>
      <c r="S1051" s="8">
        <f t="shared" si="98"/>
        <v>42382.139409722229</v>
      </c>
      <c r="T1051" s="8">
        <f t="shared" si="99"/>
        <v>42412.139409722229</v>
      </c>
      <c r="U1051" s="9" t="str">
        <f t="shared" si="100"/>
        <v>Jan</v>
      </c>
      <c r="V1051">
        <f t="shared" si="101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 s="9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s="11" t="e">
        <f t="shared" si="97"/>
        <v>#DIV/0!</v>
      </c>
      <c r="Q1052" t="s">
        <v>8331</v>
      </c>
      <c r="R1052" t="s">
        <v>8332</v>
      </c>
      <c r="S1052" s="8">
        <f t="shared" si="98"/>
        <v>42231.505520833336</v>
      </c>
      <c r="T1052" s="8">
        <f t="shared" si="99"/>
        <v>42261.505520833336</v>
      </c>
      <c r="U1052" s="9" t="str">
        <f t="shared" si="100"/>
        <v>Aug</v>
      </c>
      <c r="V1052">
        <f t="shared" si="101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 s="9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s="11" t="e">
        <f t="shared" si="97"/>
        <v>#DIV/0!</v>
      </c>
      <c r="Q1053" t="s">
        <v>8331</v>
      </c>
      <c r="R1053" t="s">
        <v>8332</v>
      </c>
      <c r="S1053" s="8">
        <f t="shared" si="98"/>
        <v>41849.72251157408</v>
      </c>
      <c r="T1053" s="8">
        <f t="shared" si="99"/>
        <v>41877.72251157408</v>
      </c>
      <c r="U1053" s="9" t="str">
        <f t="shared" si="100"/>
        <v>Jul</v>
      </c>
      <c r="V1053">
        <f t="shared" si="101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 s="9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s="11" t="e">
        <f t="shared" si="97"/>
        <v>#DIV/0!</v>
      </c>
      <c r="Q1054" t="s">
        <v>8331</v>
      </c>
      <c r="R1054" t="s">
        <v>8332</v>
      </c>
      <c r="S1054" s="8">
        <f t="shared" si="98"/>
        <v>42483.505729166667</v>
      </c>
      <c r="T1054" s="8">
        <f t="shared" si="99"/>
        <v>42527.54791666667</v>
      </c>
      <c r="U1054" s="9" t="str">
        <f t="shared" si="100"/>
        <v>Apr</v>
      </c>
      <c r="V1054">
        <f t="shared" si="101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 s="9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1</v>
      </c>
      <c r="P1055" s="11">
        <f t="shared" si="97"/>
        <v>15</v>
      </c>
      <c r="Q1055" t="s">
        <v>8331</v>
      </c>
      <c r="R1055" t="s">
        <v>8332</v>
      </c>
      <c r="S1055" s="8">
        <f t="shared" si="98"/>
        <v>42774.881157407413</v>
      </c>
      <c r="T1055" s="8">
        <f t="shared" si="99"/>
        <v>42799.881157407413</v>
      </c>
      <c r="U1055" s="9" t="str">
        <f t="shared" si="100"/>
        <v>Feb</v>
      </c>
      <c r="V1055">
        <f t="shared" si="101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 s="9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s="11" t="e">
        <f t="shared" si="97"/>
        <v>#DIV/0!</v>
      </c>
      <c r="Q1056" t="s">
        <v>8331</v>
      </c>
      <c r="R1056" t="s">
        <v>8332</v>
      </c>
      <c r="S1056" s="8">
        <f t="shared" si="98"/>
        <v>41831.560173611113</v>
      </c>
      <c r="T1056" s="8">
        <f t="shared" si="99"/>
        <v>41861.625</v>
      </c>
      <c r="U1056" s="9" t="str">
        <f t="shared" si="100"/>
        <v>Jul</v>
      </c>
      <c r="V1056">
        <f t="shared" si="101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 s="9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s="11" t="e">
        <f t="shared" si="97"/>
        <v>#DIV/0!</v>
      </c>
      <c r="Q1057" t="s">
        <v>8331</v>
      </c>
      <c r="R1057" t="s">
        <v>8332</v>
      </c>
      <c r="S1057" s="8">
        <f t="shared" si="98"/>
        <v>42406.700752314813</v>
      </c>
      <c r="T1057" s="8">
        <f t="shared" si="99"/>
        <v>42436.700752314813</v>
      </c>
      <c r="U1057" s="9" t="str">
        <f t="shared" si="100"/>
        <v>Feb</v>
      </c>
      <c r="V1057">
        <f t="shared" si="101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 s="9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s="11" t="e">
        <f t="shared" si="97"/>
        <v>#DIV/0!</v>
      </c>
      <c r="Q1058" t="s">
        <v>8331</v>
      </c>
      <c r="R1058" t="s">
        <v>8332</v>
      </c>
      <c r="S1058" s="8">
        <f t="shared" si="98"/>
        <v>42058.427974537037</v>
      </c>
      <c r="T1058" s="8">
        <f t="shared" si="99"/>
        <v>42118.386307870373</v>
      </c>
      <c r="U1058" s="9" t="str">
        <f t="shared" si="100"/>
        <v>Feb</v>
      </c>
      <c r="V1058">
        <f t="shared" si="101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 s="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s="11" t="e">
        <f t="shared" si="97"/>
        <v>#DIV/0!</v>
      </c>
      <c r="Q1059" t="s">
        <v>8331</v>
      </c>
      <c r="R1059" t="s">
        <v>8332</v>
      </c>
      <c r="S1059" s="8">
        <f t="shared" si="98"/>
        <v>42678.579664351855</v>
      </c>
      <c r="T1059" s="8">
        <f t="shared" si="99"/>
        <v>42708.621331018519</v>
      </c>
      <c r="U1059" s="9" t="str">
        <f t="shared" si="100"/>
        <v>Nov</v>
      </c>
      <c r="V1059">
        <f t="shared" si="101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 s="9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s="11" t="e">
        <f t="shared" si="97"/>
        <v>#DIV/0!</v>
      </c>
      <c r="Q1060" t="s">
        <v>8331</v>
      </c>
      <c r="R1060" t="s">
        <v>8332</v>
      </c>
      <c r="S1060" s="8">
        <f t="shared" si="98"/>
        <v>42047.609293981484</v>
      </c>
      <c r="T1060" s="8">
        <f t="shared" si="99"/>
        <v>42088.708333333336</v>
      </c>
      <c r="U1060" s="9" t="str">
        <f t="shared" si="100"/>
        <v>Feb</v>
      </c>
      <c r="V1060">
        <f t="shared" si="101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 s="9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s="11" t="e">
        <f t="shared" si="97"/>
        <v>#DIV/0!</v>
      </c>
      <c r="Q1061" t="s">
        <v>8331</v>
      </c>
      <c r="R1061" t="s">
        <v>8332</v>
      </c>
      <c r="S1061" s="8">
        <f t="shared" si="98"/>
        <v>42046.498333333337</v>
      </c>
      <c r="T1061" s="8">
        <f t="shared" si="99"/>
        <v>42076.456666666672</v>
      </c>
      <c r="U1061" s="9" t="str">
        <f t="shared" si="100"/>
        <v>Feb</v>
      </c>
      <c r="V1061">
        <f t="shared" si="101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 s="9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1</v>
      </c>
      <c r="P1062" s="11">
        <f t="shared" si="97"/>
        <v>50</v>
      </c>
      <c r="Q1062" t="s">
        <v>8331</v>
      </c>
      <c r="R1062" t="s">
        <v>8332</v>
      </c>
      <c r="S1062" s="8">
        <f t="shared" si="98"/>
        <v>42079.621446759258</v>
      </c>
      <c r="T1062" s="8">
        <f t="shared" si="99"/>
        <v>42109.621446759258</v>
      </c>
      <c r="U1062" s="9" t="str">
        <f t="shared" si="100"/>
        <v>Mar</v>
      </c>
      <c r="V1062">
        <f t="shared" si="101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 s="9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s="11" t="e">
        <f t="shared" si="97"/>
        <v>#DIV/0!</v>
      </c>
      <c r="Q1063" t="s">
        <v>8331</v>
      </c>
      <c r="R1063" t="s">
        <v>8332</v>
      </c>
      <c r="S1063" s="8">
        <f t="shared" si="98"/>
        <v>42431.9850462963</v>
      </c>
      <c r="T1063" s="8">
        <f t="shared" si="99"/>
        <v>42491.750000000007</v>
      </c>
      <c r="U1063" s="9" t="str">
        <f t="shared" si="100"/>
        <v>Mar</v>
      </c>
      <c r="V1063">
        <f t="shared" si="101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 s="9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95.477386934673376</v>
      </c>
      <c r="P1064" s="11">
        <f t="shared" si="97"/>
        <v>47.5</v>
      </c>
      <c r="Q1064" t="s">
        <v>8331</v>
      </c>
      <c r="R1064" t="s">
        <v>8332</v>
      </c>
      <c r="S1064" s="8">
        <f t="shared" si="98"/>
        <v>42556.515520833338</v>
      </c>
      <c r="T1064" s="8">
        <f t="shared" si="99"/>
        <v>42563.515520833338</v>
      </c>
      <c r="U1064" s="9" t="str">
        <f t="shared" si="100"/>
        <v>Jul</v>
      </c>
      <c r="V1064">
        <f t="shared" si="101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 s="9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s="11" t="e">
        <f t="shared" si="97"/>
        <v>#DIV/0!</v>
      </c>
      <c r="Q1065" t="s">
        <v>8331</v>
      </c>
      <c r="R1065" t="s">
        <v>8332</v>
      </c>
      <c r="S1065" s="8">
        <f t="shared" si="98"/>
        <v>42582.73914351852</v>
      </c>
      <c r="T1065" s="8">
        <f t="shared" si="99"/>
        <v>42612.73914351852</v>
      </c>
      <c r="U1065" s="9" t="str">
        <f t="shared" si="100"/>
        <v>Jul</v>
      </c>
      <c r="V1065">
        <f t="shared" si="101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7" t="s">
        <v>8221</v>
      </c>
      <c r="G1066" t="s">
        <v>8224</v>
      </c>
      <c r="H1066" t="s">
        <v>8246</v>
      </c>
      <c r="I1066" s="9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</v>
      </c>
      <c r="P1066" s="11">
        <f t="shared" si="97"/>
        <v>65.666666666666671</v>
      </c>
      <c r="Q1066" t="s">
        <v>8333</v>
      </c>
      <c r="R1066" t="s">
        <v>8334</v>
      </c>
      <c r="S1066" s="8">
        <f t="shared" si="98"/>
        <v>41416.936377314814</v>
      </c>
      <c r="T1066" s="8">
        <f t="shared" si="99"/>
        <v>41461.936377314814</v>
      </c>
      <c r="U1066" s="9" t="str">
        <f t="shared" si="100"/>
        <v>May</v>
      </c>
      <c r="V1066">
        <f t="shared" si="101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7" t="s">
        <v>8221</v>
      </c>
      <c r="G1067" t="s">
        <v>8226</v>
      </c>
      <c r="H1067" t="s">
        <v>8248</v>
      </c>
      <c r="I1067" s="9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</v>
      </c>
      <c r="P1067" s="11">
        <f t="shared" si="97"/>
        <v>16.2</v>
      </c>
      <c r="Q1067" t="s">
        <v>8333</v>
      </c>
      <c r="R1067" t="s">
        <v>8334</v>
      </c>
      <c r="S1067" s="8">
        <f t="shared" si="98"/>
        <v>41661.089375000003</v>
      </c>
      <c r="T1067" s="8">
        <f t="shared" si="99"/>
        <v>41689.089375000003</v>
      </c>
      <c r="U1067" s="9" t="str">
        <f t="shared" si="100"/>
        <v>Jan</v>
      </c>
      <c r="V1067">
        <f t="shared" si="101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7" t="s">
        <v>8221</v>
      </c>
      <c r="G1068" t="s">
        <v>8224</v>
      </c>
      <c r="H1068" t="s">
        <v>8246</v>
      </c>
      <c r="I1068" s="9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</v>
      </c>
      <c r="P1068" s="11">
        <f t="shared" si="97"/>
        <v>34.128378378378379</v>
      </c>
      <c r="Q1068" t="s">
        <v>8333</v>
      </c>
      <c r="R1068" t="s">
        <v>8334</v>
      </c>
      <c r="S1068" s="8">
        <f t="shared" si="98"/>
        <v>41445.671087962961</v>
      </c>
      <c r="T1068" s="8">
        <f t="shared" si="99"/>
        <v>41490.671087962961</v>
      </c>
      <c r="U1068" s="9" t="str">
        <f t="shared" si="100"/>
        <v>Jun</v>
      </c>
      <c r="V1068">
        <f t="shared" si="101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7" t="s">
        <v>8221</v>
      </c>
      <c r="G1069" t="s">
        <v>8224</v>
      </c>
      <c r="H1069" t="s">
        <v>8246</v>
      </c>
      <c r="I1069" s="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26</v>
      </c>
      <c r="P1069" s="11">
        <f t="shared" si="97"/>
        <v>13</v>
      </c>
      <c r="Q1069" t="s">
        <v>8333</v>
      </c>
      <c r="R1069" t="s">
        <v>8334</v>
      </c>
      <c r="S1069" s="8">
        <f t="shared" si="98"/>
        <v>41599.564016203709</v>
      </c>
      <c r="T1069" s="8">
        <f t="shared" si="99"/>
        <v>41629.564016203709</v>
      </c>
      <c r="U1069" s="9" t="str">
        <f t="shared" si="100"/>
        <v>Nov</v>
      </c>
      <c r="V1069">
        <f t="shared" si="101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7" t="s">
        <v>8221</v>
      </c>
      <c r="G1070" t="s">
        <v>8224</v>
      </c>
      <c r="H1070" t="s">
        <v>8246</v>
      </c>
      <c r="I1070" s="9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0.15</v>
      </c>
      <c r="P1070" s="11">
        <f t="shared" si="97"/>
        <v>11.25</v>
      </c>
      <c r="Q1070" t="s">
        <v>8333</v>
      </c>
      <c r="R1070" t="s">
        <v>8334</v>
      </c>
      <c r="S1070" s="8">
        <f t="shared" si="98"/>
        <v>42440.079444444447</v>
      </c>
      <c r="T1070" s="8">
        <f t="shared" si="99"/>
        <v>42470.037777777783</v>
      </c>
      <c r="U1070" s="9" t="str">
        <f t="shared" si="100"/>
        <v>Mar</v>
      </c>
      <c r="V1070">
        <f t="shared" si="101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7" t="s">
        <v>8221</v>
      </c>
      <c r="G1071" t="s">
        <v>8224</v>
      </c>
      <c r="H1071" t="s">
        <v>8246</v>
      </c>
      <c r="I1071" s="9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38.636363636363633</v>
      </c>
      <c r="P1071" s="11">
        <f t="shared" si="97"/>
        <v>40.476190476190474</v>
      </c>
      <c r="Q1071" t="s">
        <v>8333</v>
      </c>
      <c r="R1071" t="s">
        <v>8334</v>
      </c>
      <c r="S1071" s="8">
        <f t="shared" si="98"/>
        <v>41571.93818287037</v>
      </c>
      <c r="T1071" s="8">
        <f t="shared" si="99"/>
        <v>41603.979849537041</v>
      </c>
      <c r="U1071" s="9" t="str">
        <f t="shared" si="100"/>
        <v>Oct</v>
      </c>
      <c r="V1071">
        <f t="shared" si="101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7" t="s">
        <v>8221</v>
      </c>
      <c r="G1072" t="s">
        <v>8224</v>
      </c>
      <c r="H1072" t="s">
        <v>8246</v>
      </c>
      <c r="I1072" s="9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0.70000000000000007</v>
      </c>
      <c r="P1072" s="11">
        <f t="shared" si="97"/>
        <v>35</v>
      </c>
      <c r="Q1072" t="s">
        <v>8333</v>
      </c>
      <c r="R1072" t="s">
        <v>8334</v>
      </c>
      <c r="S1072" s="8">
        <f t="shared" si="98"/>
        <v>41162.72016203704</v>
      </c>
      <c r="T1072" s="8">
        <f t="shared" si="99"/>
        <v>41182.72016203704</v>
      </c>
      <c r="U1072" s="9" t="str">
        <f t="shared" si="100"/>
        <v>Sep</v>
      </c>
      <c r="V1072">
        <f t="shared" si="101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7" t="s">
        <v>8221</v>
      </c>
      <c r="G1073" t="s">
        <v>8234</v>
      </c>
      <c r="H1073" t="s">
        <v>8254</v>
      </c>
      <c r="I1073" s="9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s="11" t="e">
        <f t="shared" si="97"/>
        <v>#DIV/0!</v>
      </c>
      <c r="Q1073" t="s">
        <v>8333</v>
      </c>
      <c r="R1073" t="s">
        <v>8334</v>
      </c>
      <c r="S1073" s="8">
        <f t="shared" si="98"/>
        <v>42295.461724537039</v>
      </c>
      <c r="T1073" s="8">
        <f t="shared" si="99"/>
        <v>42325.503391203711</v>
      </c>
      <c r="U1073" s="9" t="str">
        <f t="shared" si="100"/>
        <v>Oct</v>
      </c>
      <c r="V1073">
        <f t="shared" si="101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7" t="s">
        <v>8221</v>
      </c>
      <c r="G1074" t="s">
        <v>8224</v>
      </c>
      <c r="H1074" t="s">
        <v>8246</v>
      </c>
      <c r="I1074" s="9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6.8000000000000005E-2</v>
      </c>
      <c r="P1074" s="11">
        <f t="shared" si="97"/>
        <v>12.75</v>
      </c>
      <c r="Q1074" t="s">
        <v>8333</v>
      </c>
      <c r="R1074" t="s">
        <v>8334</v>
      </c>
      <c r="S1074" s="8">
        <f t="shared" si="98"/>
        <v>41645.54047453704</v>
      </c>
      <c r="T1074" s="8">
        <f t="shared" si="99"/>
        <v>41675.54047453704</v>
      </c>
      <c r="U1074" s="9" t="str">
        <f t="shared" si="100"/>
        <v>Jan</v>
      </c>
      <c r="V1074">
        <f t="shared" si="101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7" t="s">
        <v>8221</v>
      </c>
      <c r="G1075" t="s">
        <v>8224</v>
      </c>
      <c r="H1075" t="s">
        <v>8246</v>
      </c>
      <c r="I1075" s="9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1.3333333333333335</v>
      </c>
      <c r="P1075" s="11">
        <f t="shared" si="97"/>
        <v>10</v>
      </c>
      <c r="Q1075" t="s">
        <v>8333</v>
      </c>
      <c r="R1075" t="s">
        <v>8334</v>
      </c>
      <c r="S1075" s="8">
        <f t="shared" si="98"/>
        <v>40802.67292824074</v>
      </c>
      <c r="T1075" s="8">
        <f t="shared" si="99"/>
        <v>40832.67292824074</v>
      </c>
      <c r="U1075" s="9" t="str">
        <f t="shared" si="100"/>
        <v>Sep</v>
      </c>
      <c r="V1075">
        <f t="shared" si="101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7" t="s">
        <v>8221</v>
      </c>
      <c r="G1076" t="s">
        <v>8224</v>
      </c>
      <c r="H1076" t="s">
        <v>8246</v>
      </c>
      <c r="I1076" s="9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6.3092592592592585</v>
      </c>
      <c r="P1076" s="11">
        <f t="shared" si="97"/>
        <v>113.56666666666666</v>
      </c>
      <c r="Q1076" t="s">
        <v>8333</v>
      </c>
      <c r="R1076" t="s">
        <v>8334</v>
      </c>
      <c r="S1076" s="8">
        <f t="shared" si="98"/>
        <v>41612.881307870375</v>
      </c>
      <c r="T1076" s="8">
        <f t="shared" si="99"/>
        <v>41642.881307870375</v>
      </c>
      <c r="U1076" s="9" t="str">
        <f t="shared" si="100"/>
        <v>Dec</v>
      </c>
      <c r="V1076">
        <f t="shared" si="101"/>
        <v>2013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7" t="s">
        <v>8221</v>
      </c>
      <c r="G1077" t="s">
        <v>8224</v>
      </c>
      <c r="H1077" t="s">
        <v>8246</v>
      </c>
      <c r="I1077" s="9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4.5</v>
      </c>
      <c r="P1077" s="11">
        <f t="shared" si="97"/>
        <v>15</v>
      </c>
      <c r="Q1077" t="s">
        <v>8333</v>
      </c>
      <c r="R1077" t="s">
        <v>8334</v>
      </c>
      <c r="S1077" s="8">
        <f t="shared" si="98"/>
        <v>41005.612453703703</v>
      </c>
      <c r="T1077" s="8">
        <f t="shared" si="99"/>
        <v>41035.612453703703</v>
      </c>
      <c r="U1077" s="9" t="str">
        <f t="shared" si="100"/>
        <v>Apr</v>
      </c>
      <c r="V1077">
        <f t="shared" si="101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7" t="s">
        <v>8221</v>
      </c>
      <c r="G1078" t="s">
        <v>8224</v>
      </c>
      <c r="H1078" t="s">
        <v>8246</v>
      </c>
      <c r="I1078" s="9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62.765333333333331</v>
      </c>
      <c r="P1078" s="11">
        <f t="shared" si="97"/>
        <v>48.281025641025643</v>
      </c>
      <c r="Q1078" t="s">
        <v>8333</v>
      </c>
      <c r="R1078" t="s">
        <v>8334</v>
      </c>
      <c r="S1078" s="8">
        <f t="shared" si="98"/>
        <v>41838.086226851854</v>
      </c>
      <c r="T1078" s="8">
        <f t="shared" si="99"/>
        <v>41893.086226851854</v>
      </c>
      <c r="U1078" s="9" t="str">
        <f t="shared" si="100"/>
        <v>Jul</v>
      </c>
      <c r="V1078">
        <f t="shared" si="101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7" t="s">
        <v>8221</v>
      </c>
      <c r="G1079" t="s">
        <v>8224</v>
      </c>
      <c r="H1079" t="s">
        <v>8246</v>
      </c>
      <c r="I1079" s="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29.376000000000001</v>
      </c>
      <c r="P1079" s="11">
        <f t="shared" si="97"/>
        <v>43.976047904191617</v>
      </c>
      <c r="Q1079" t="s">
        <v>8333</v>
      </c>
      <c r="R1079" t="s">
        <v>8334</v>
      </c>
      <c r="S1079" s="8">
        <f t="shared" si="98"/>
        <v>42352.875127314815</v>
      </c>
      <c r="T1079" s="8">
        <f t="shared" si="99"/>
        <v>42382.875127314815</v>
      </c>
      <c r="U1079" s="9" t="str">
        <f t="shared" si="100"/>
        <v>Dec</v>
      </c>
      <c r="V1079">
        <f t="shared" si="101"/>
        <v>2015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7" t="s">
        <v>8221</v>
      </c>
      <c r="G1080" t="s">
        <v>8224</v>
      </c>
      <c r="H1080" t="s">
        <v>8246</v>
      </c>
      <c r="I1080" s="9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7.5</v>
      </c>
      <c r="P1080" s="11">
        <f t="shared" si="97"/>
        <v>9</v>
      </c>
      <c r="Q1080" t="s">
        <v>8333</v>
      </c>
      <c r="R1080" t="s">
        <v>8334</v>
      </c>
      <c r="S1080" s="8">
        <f t="shared" si="98"/>
        <v>40700.904178240744</v>
      </c>
      <c r="T1080" s="8">
        <f t="shared" si="99"/>
        <v>40745.904178240744</v>
      </c>
      <c r="U1080" s="9" t="str">
        <f t="shared" si="100"/>
        <v>Jun</v>
      </c>
      <c r="V1080">
        <f t="shared" si="101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7" t="s">
        <v>8221</v>
      </c>
      <c r="G1081" t="s">
        <v>8236</v>
      </c>
      <c r="H1081" t="s">
        <v>8249</v>
      </c>
      <c r="I1081" s="9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2.6076923076923078</v>
      </c>
      <c r="P1081" s="11">
        <f t="shared" si="97"/>
        <v>37.666666666666664</v>
      </c>
      <c r="Q1081" t="s">
        <v>8333</v>
      </c>
      <c r="R1081" t="s">
        <v>8334</v>
      </c>
      <c r="S1081" s="8">
        <f t="shared" si="98"/>
        <v>42479.274722222224</v>
      </c>
      <c r="T1081" s="8">
        <f t="shared" si="99"/>
        <v>42504.274722222224</v>
      </c>
      <c r="U1081" s="9" t="str">
        <f t="shared" si="100"/>
        <v>Apr</v>
      </c>
      <c r="V1081">
        <f t="shared" si="101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7" t="s">
        <v>8221</v>
      </c>
      <c r="G1082" t="s">
        <v>8224</v>
      </c>
      <c r="H1082" t="s">
        <v>8246</v>
      </c>
      <c r="I1082" s="9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9.1050000000000004</v>
      </c>
      <c r="P1082" s="11">
        <f t="shared" si="97"/>
        <v>18.581632653061224</v>
      </c>
      <c r="Q1082" t="s">
        <v>8333</v>
      </c>
      <c r="R1082" t="s">
        <v>8334</v>
      </c>
      <c r="S1082" s="8">
        <f t="shared" si="98"/>
        <v>41739.846446759264</v>
      </c>
      <c r="T1082" s="8">
        <f t="shared" si="99"/>
        <v>41769.846446759264</v>
      </c>
      <c r="U1082" s="9" t="str">
        <f t="shared" si="100"/>
        <v>Apr</v>
      </c>
      <c r="V1082">
        <f t="shared" si="101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7" t="s">
        <v>8221</v>
      </c>
      <c r="G1083" t="s">
        <v>8224</v>
      </c>
      <c r="H1083" t="s">
        <v>8246</v>
      </c>
      <c r="I1083" s="9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1.7647058823529412E-2</v>
      </c>
      <c r="P1083" s="11">
        <f t="shared" si="97"/>
        <v>3</v>
      </c>
      <c r="Q1083" t="s">
        <v>8333</v>
      </c>
      <c r="R1083" t="s">
        <v>8334</v>
      </c>
      <c r="S1083" s="8">
        <f t="shared" si="98"/>
        <v>42002.635324074079</v>
      </c>
      <c r="T1083" s="8">
        <f t="shared" si="99"/>
        <v>42032.635324074079</v>
      </c>
      <c r="U1083" s="9" t="str">
        <f t="shared" si="100"/>
        <v>Dec</v>
      </c>
      <c r="V1083">
        <f t="shared" si="101"/>
        <v>2014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7" t="s">
        <v>8221</v>
      </c>
      <c r="G1084" t="s">
        <v>8224</v>
      </c>
      <c r="H1084" t="s">
        <v>8246</v>
      </c>
      <c r="I1084" s="9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0.55999999999999994</v>
      </c>
      <c r="P1084" s="11">
        <f t="shared" si="97"/>
        <v>18.666666666666668</v>
      </c>
      <c r="Q1084" t="s">
        <v>8333</v>
      </c>
      <c r="R1084" t="s">
        <v>8334</v>
      </c>
      <c r="S1084" s="8">
        <f t="shared" si="98"/>
        <v>41101.614444444444</v>
      </c>
      <c r="T1084" s="8">
        <f t="shared" si="99"/>
        <v>41131.614444444444</v>
      </c>
      <c r="U1084" s="9" t="str">
        <f t="shared" si="100"/>
        <v>Jul</v>
      </c>
      <c r="V1084">
        <f t="shared" si="101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7" t="s">
        <v>8221</v>
      </c>
      <c r="G1085" t="s">
        <v>8229</v>
      </c>
      <c r="H1085" t="s">
        <v>8251</v>
      </c>
      <c r="I1085" s="9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0.82000000000000006</v>
      </c>
      <c r="P1085" s="11">
        <f t="shared" si="97"/>
        <v>410</v>
      </c>
      <c r="Q1085" t="s">
        <v>8333</v>
      </c>
      <c r="R1085" t="s">
        <v>8334</v>
      </c>
      <c r="S1085" s="8">
        <f t="shared" si="98"/>
        <v>41793.3678587963</v>
      </c>
      <c r="T1085" s="8">
        <f t="shared" si="99"/>
        <v>41853.3678587963</v>
      </c>
      <c r="U1085" s="9" t="str">
        <f t="shared" si="100"/>
        <v>Jun</v>
      </c>
      <c r="V1085">
        <f t="shared" si="101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7" t="s">
        <v>8221</v>
      </c>
      <c r="G1086" t="s">
        <v>8224</v>
      </c>
      <c r="H1086" t="s">
        <v>8246</v>
      </c>
      <c r="I1086" s="9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s="11" t="e">
        <f t="shared" si="97"/>
        <v>#DIV/0!</v>
      </c>
      <c r="Q1086" t="s">
        <v>8333</v>
      </c>
      <c r="R1086" t="s">
        <v>8334</v>
      </c>
      <c r="S1086" s="8">
        <f t="shared" si="98"/>
        <v>41829.620416666665</v>
      </c>
      <c r="T1086" s="8">
        <f t="shared" si="99"/>
        <v>41859.620416666665</v>
      </c>
      <c r="U1086" s="9" t="str">
        <f t="shared" si="100"/>
        <v>Jul</v>
      </c>
      <c r="V1086">
        <f t="shared" si="101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7" t="s">
        <v>8221</v>
      </c>
      <c r="G1087" t="s">
        <v>8229</v>
      </c>
      <c r="H1087" t="s">
        <v>8251</v>
      </c>
      <c r="I1087" s="9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</v>
      </c>
      <c r="P1087" s="11">
        <f t="shared" si="97"/>
        <v>114</v>
      </c>
      <c r="Q1087" t="s">
        <v>8333</v>
      </c>
      <c r="R1087" t="s">
        <v>8334</v>
      </c>
      <c r="S1087" s="8">
        <f t="shared" si="98"/>
        <v>42413.379340277781</v>
      </c>
      <c r="T1087" s="8">
        <f t="shared" si="99"/>
        <v>42443.337673611117</v>
      </c>
      <c r="U1087" s="9" t="str">
        <f t="shared" si="100"/>
        <v>Feb</v>
      </c>
      <c r="V1087">
        <f t="shared" si="101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7" t="s">
        <v>8221</v>
      </c>
      <c r="G1088" t="s">
        <v>8224</v>
      </c>
      <c r="H1088" t="s">
        <v>8246</v>
      </c>
      <c r="I1088" s="9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8.3333333333333343E-2</v>
      </c>
      <c r="P1088" s="11">
        <f t="shared" si="97"/>
        <v>7.5</v>
      </c>
      <c r="Q1088" t="s">
        <v>8333</v>
      </c>
      <c r="R1088" t="s">
        <v>8334</v>
      </c>
      <c r="S1088" s="8">
        <f t="shared" si="98"/>
        <v>41845.57512731482</v>
      </c>
      <c r="T1088" s="8">
        <f t="shared" si="99"/>
        <v>41875.57512731482</v>
      </c>
      <c r="U1088" s="9" t="str">
        <f t="shared" si="100"/>
        <v>Jul</v>
      </c>
      <c r="V1088">
        <f t="shared" si="101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7" t="s">
        <v>8221</v>
      </c>
      <c r="G1089" t="s">
        <v>8224</v>
      </c>
      <c r="H1089" t="s">
        <v>8246</v>
      </c>
      <c r="I1089" s="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s="11" t="e">
        <f t="shared" si="97"/>
        <v>#DIV/0!</v>
      </c>
      <c r="Q1089" t="s">
        <v>8333</v>
      </c>
      <c r="R1089" t="s">
        <v>8334</v>
      </c>
      <c r="S1089" s="8">
        <f t="shared" si="98"/>
        <v>41775.422303240739</v>
      </c>
      <c r="T1089" s="8">
        <f t="shared" si="99"/>
        <v>41805.422303240739</v>
      </c>
      <c r="U1089" s="9" t="str">
        <f t="shared" si="100"/>
        <v>May</v>
      </c>
      <c r="V1089">
        <f t="shared" si="101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7" t="s">
        <v>8221</v>
      </c>
      <c r="G1090" t="s">
        <v>8224</v>
      </c>
      <c r="H1090" t="s">
        <v>8246</v>
      </c>
      <c r="I1090" s="9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ref="O1090:O1153" si="102">E1090/D1090*100</f>
        <v>14.182977777777777</v>
      </c>
      <c r="P1090" s="11">
        <f t="shared" ref="P1090:P1153" si="103">E1090/L1090</f>
        <v>43.41727891156463</v>
      </c>
      <c r="Q1090" t="s">
        <v>8333</v>
      </c>
      <c r="R1090" t="s">
        <v>8334</v>
      </c>
      <c r="S1090" s="8">
        <f t="shared" si="98"/>
        <v>41723.507719907408</v>
      </c>
      <c r="T1090" s="8">
        <f t="shared" si="99"/>
        <v>41753.507719907408</v>
      </c>
      <c r="U1090" s="9" t="str">
        <f t="shared" si="100"/>
        <v>Mar</v>
      </c>
      <c r="V1090">
        <f t="shared" si="101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7" t="s">
        <v>8221</v>
      </c>
      <c r="G1091" t="s">
        <v>8230</v>
      </c>
      <c r="H1091" t="s">
        <v>8249</v>
      </c>
      <c r="I1091" s="9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si="102"/>
        <v>7.8266666666666662</v>
      </c>
      <c r="P1091" s="11">
        <f t="shared" si="103"/>
        <v>23.959183673469386</v>
      </c>
      <c r="Q1091" t="s">
        <v>8333</v>
      </c>
      <c r="R1091" t="s">
        <v>8334</v>
      </c>
      <c r="S1091" s="8">
        <f t="shared" ref="S1091:S1154" si="104">(J1091/86400)+25569+(-7/24)</f>
        <v>42150.897858796299</v>
      </c>
      <c r="T1091" s="8">
        <f t="shared" ref="T1091:T1154" si="105">(I1091/86400)+25569+(-7/24)</f>
        <v>42180.897858796299</v>
      </c>
      <c r="U1091" s="9" t="str">
        <f t="shared" ref="U1091:U1154" si="106">TEXT(S1091,"mmm")</f>
        <v>May</v>
      </c>
      <c r="V1091">
        <f t="shared" ref="V1091:V1154" si="107">YEAR(S1091)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7" t="s">
        <v>8221</v>
      </c>
      <c r="G1092" t="s">
        <v>8226</v>
      </c>
      <c r="H1092" t="s">
        <v>8248</v>
      </c>
      <c r="I1092" s="9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3.8464497269020695E-2</v>
      </c>
      <c r="P1092" s="11">
        <f t="shared" si="103"/>
        <v>5</v>
      </c>
      <c r="Q1092" t="s">
        <v>8333</v>
      </c>
      <c r="R1092" t="s">
        <v>8334</v>
      </c>
      <c r="S1092" s="8">
        <f t="shared" si="104"/>
        <v>42122.894131944449</v>
      </c>
      <c r="T1092" s="8">
        <f t="shared" si="105"/>
        <v>42152.894131944449</v>
      </c>
      <c r="U1092" s="9" t="str">
        <f t="shared" si="106"/>
        <v>Apr</v>
      </c>
      <c r="V1092">
        <f t="shared" si="107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7" t="s">
        <v>8221</v>
      </c>
      <c r="G1093" t="s">
        <v>8225</v>
      </c>
      <c r="H1093" t="s">
        <v>8247</v>
      </c>
      <c r="I1093" s="9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12.5</v>
      </c>
      <c r="P1093" s="11">
        <f t="shared" si="103"/>
        <v>12.5</v>
      </c>
      <c r="Q1093" t="s">
        <v>8333</v>
      </c>
      <c r="R1093" t="s">
        <v>8334</v>
      </c>
      <c r="S1093" s="8">
        <f t="shared" si="104"/>
        <v>42440.528611111113</v>
      </c>
      <c r="T1093" s="8">
        <f t="shared" si="105"/>
        <v>42470.486944444448</v>
      </c>
      <c r="U1093" s="9" t="str">
        <f t="shared" si="106"/>
        <v>Mar</v>
      </c>
      <c r="V1093">
        <f t="shared" si="107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7" t="s">
        <v>8221</v>
      </c>
      <c r="G1094" t="s">
        <v>8224</v>
      </c>
      <c r="H1094" t="s">
        <v>8246</v>
      </c>
      <c r="I1094" s="9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</v>
      </c>
      <c r="P1094" s="11">
        <f t="shared" si="103"/>
        <v>3</v>
      </c>
      <c r="Q1094" t="s">
        <v>8333</v>
      </c>
      <c r="R1094" t="s">
        <v>8334</v>
      </c>
      <c r="S1094" s="8">
        <f t="shared" si="104"/>
        <v>41249.734236111115</v>
      </c>
      <c r="T1094" s="8">
        <f t="shared" si="105"/>
        <v>41279.734236111115</v>
      </c>
      <c r="U1094" s="9" t="str">
        <f t="shared" si="106"/>
        <v>Dec</v>
      </c>
      <c r="V1094">
        <f t="shared" si="107"/>
        <v>2012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7" t="s">
        <v>8221</v>
      </c>
      <c r="G1095" t="s">
        <v>8229</v>
      </c>
      <c r="H1095" t="s">
        <v>8251</v>
      </c>
      <c r="I1095" s="9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14.083333333333334</v>
      </c>
      <c r="P1095" s="11">
        <f t="shared" si="103"/>
        <v>10.5625</v>
      </c>
      <c r="Q1095" t="s">
        <v>8333</v>
      </c>
      <c r="R1095" t="s">
        <v>8334</v>
      </c>
      <c r="S1095" s="8">
        <f t="shared" si="104"/>
        <v>42396.682141203702</v>
      </c>
      <c r="T1095" s="8">
        <f t="shared" si="105"/>
        <v>42411.682141203702</v>
      </c>
      <c r="U1095" s="9" t="str">
        <f t="shared" si="106"/>
        <v>Jan</v>
      </c>
      <c r="V1095">
        <f t="shared" si="107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7" t="s">
        <v>8221</v>
      </c>
      <c r="G1096" t="s">
        <v>8224</v>
      </c>
      <c r="H1096" t="s">
        <v>8246</v>
      </c>
      <c r="I1096" s="9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18.300055555555556</v>
      </c>
      <c r="P1096" s="11">
        <f t="shared" si="103"/>
        <v>122.00037037037038</v>
      </c>
      <c r="Q1096" t="s">
        <v>8333</v>
      </c>
      <c r="R1096" t="s">
        <v>8334</v>
      </c>
      <c r="S1096" s="8">
        <f t="shared" si="104"/>
        <v>40795.421678240746</v>
      </c>
      <c r="T1096" s="8">
        <f t="shared" si="105"/>
        <v>40825.421678240746</v>
      </c>
      <c r="U1096" s="9" t="str">
        <f t="shared" si="106"/>
        <v>Sep</v>
      </c>
      <c r="V1096">
        <f t="shared" si="107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7" t="s">
        <v>8221</v>
      </c>
      <c r="G1097" t="s">
        <v>8224</v>
      </c>
      <c r="H1097" t="s">
        <v>8246</v>
      </c>
      <c r="I1097" s="9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</v>
      </c>
      <c r="P1097" s="11">
        <f t="shared" si="103"/>
        <v>267.80851063829789</v>
      </c>
      <c r="Q1097" t="s">
        <v>8333</v>
      </c>
      <c r="R1097" t="s">
        <v>8334</v>
      </c>
      <c r="S1097" s="8">
        <f t="shared" si="104"/>
        <v>41486.245601851857</v>
      </c>
      <c r="T1097" s="8">
        <f t="shared" si="105"/>
        <v>41516.245601851857</v>
      </c>
      <c r="U1097" s="9" t="str">
        <f t="shared" si="106"/>
        <v>Jul</v>
      </c>
      <c r="V1097">
        <f t="shared" si="107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7" t="s">
        <v>8221</v>
      </c>
      <c r="G1098" t="s">
        <v>8224</v>
      </c>
      <c r="H1098" t="s">
        <v>8246</v>
      </c>
      <c r="I1098" s="9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17.933333333333334</v>
      </c>
      <c r="P1098" s="11">
        <f t="shared" si="103"/>
        <v>74.206896551724142</v>
      </c>
      <c r="Q1098" t="s">
        <v>8333</v>
      </c>
      <c r="R1098" t="s">
        <v>8334</v>
      </c>
      <c r="S1098" s="8">
        <f t="shared" si="104"/>
        <v>41885.226319444446</v>
      </c>
      <c r="T1098" s="8">
        <f t="shared" si="105"/>
        <v>41915.854166666672</v>
      </c>
      <c r="U1098" s="9" t="str">
        <f t="shared" si="106"/>
        <v>Sep</v>
      </c>
      <c r="V1098">
        <f t="shared" si="107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7" t="s">
        <v>8221</v>
      </c>
      <c r="G1099" t="s">
        <v>8224</v>
      </c>
      <c r="H1099" t="s">
        <v>8246</v>
      </c>
      <c r="I1099" s="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4.7E-2</v>
      </c>
      <c r="P1099" s="11">
        <f t="shared" si="103"/>
        <v>6.7142857142857144</v>
      </c>
      <c r="Q1099" t="s">
        <v>8333</v>
      </c>
      <c r="R1099" t="s">
        <v>8334</v>
      </c>
      <c r="S1099" s="8">
        <f t="shared" si="104"/>
        <v>41660.500891203708</v>
      </c>
      <c r="T1099" s="8">
        <f t="shared" si="105"/>
        <v>41700.500891203708</v>
      </c>
      <c r="U1099" s="9" t="str">
        <f t="shared" si="106"/>
        <v>Jan</v>
      </c>
      <c r="V1099">
        <f t="shared" si="107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7" t="s">
        <v>8221</v>
      </c>
      <c r="G1100" t="s">
        <v>8224</v>
      </c>
      <c r="H1100" t="s">
        <v>8246</v>
      </c>
      <c r="I1100" s="9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7.2120000000000006</v>
      </c>
      <c r="P1100" s="11">
        <f t="shared" si="103"/>
        <v>81.954545454545453</v>
      </c>
      <c r="Q1100" t="s">
        <v>8333</v>
      </c>
      <c r="R1100" t="s">
        <v>8334</v>
      </c>
      <c r="S1100" s="8">
        <f t="shared" si="104"/>
        <v>41712.471006944448</v>
      </c>
      <c r="T1100" s="8">
        <f t="shared" si="105"/>
        <v>41742.471006944448</v>
      </c>
      <c r="U1100" s="9" t="str">
        <f t="shared" si="106"/>
        <v>Mar</v>
      </c>
      <c r="V1100">
        <f t="shared" si="107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7" t="s">
        <v>8221</v>
      </c>
      <c r="G1101" t="s">
        <v>8225</v>
      </c>
      <c r="H1101" t="s">
        <v>8247</v>
      </c>
      <c r="I1101" s="9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0.5</v>
      </c>
      <c r="P1101" s="11">
        <f t="shared" si="103"/>
        <v>25</v>
      </c>
      <c r="Q1101" t="s">
        <v>8333</v>
      </c>
      <c r="R1101" t="s">
        <v>8334</v>
      </c>
      <c r="S1101" s="8">
        <f t="shared" si="104"/>
        <v>42107.544768518521</v>
      </c>
      <c r="T1101" s="8">
        <f t="shared" si="105"/>
        <v>42137.544768518521</v>
      </c>
      <c r="U1101" s="9" t="str">
        <f t="shared" si="106"/>
        <v>Apr</v>
      </c>
      <c r="V1101">
        <f t="shared" si="107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7" t="s">
        <v>8221</v>
      </c>
      <c r="G1102" t="s">
        <v>8236</v>
      </c>
      <c r="H1102" t="s">
        <v>8249</v>
      </c>
      <c r="I1102" s="9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</v>
      </c>
      <c r="P1102" s="11">
        <f t="shared" si="103"/>
        <v>10</v>
      </c>
      <c r="Q1102" t="s">
        <v>8333</v>
      </c>
      <c r="R1102" t="s">
        <v>8334</v>
      </c>
      <c r="S1102" s="8">
        <f t="shared" si="104"/>
        <v>42383.819108796299</v>
      </c>
      <c r="T1102" s="8">
        <f t="shared" si="105"/>
        <v>42413.819108796299</v>
      </c>
      <c r="U1102" s="9" t="str">
        <f t="shared" si="106"/>
        <v>Jan</v>
      </c>
      <c r="V1102">
        <f t="shared" si="107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7" t="s">
        <v>8221</v>
      </c>
      <c r="G1103" t="s">
        <v>8224</v>
      </c>
      <c r="H1103" t="s">
        <v>8246</v>
      </c>
      <c r="I1103" s="9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4.1000000000000002E-2</v>
      </c>
      <c r="P1103" s="11">
        <f t="shared" si="103"/>
        <v>6.833333333333333</v>
      </c>
      <c r="Q1103" t="s">
        <v>8333</v>
      </c>
      <c r="R1103" t="s">
        <v>8334</v>
      </c>
      <c r="S1103" s="8">
        <f t="shared" si="104"/>
        <v>42538.480763888896</v>
      </c>
      <c r="T1103" s="8">
        <f t="shared" si="105"/>
        <v>42565.466666666667</v>
      </c>
      <c r="U1103" s="9" t="str">
        <f t="shared" si="106"/>
        <v>Jun</v>
      </c>
      <c r="V1103">
        <f t="shared" si="107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7" t="s">
        <v>8221</v>
      </c>
      <c r="G1104" t="s">
        <v>8224</v>
      </c>
      <c r="H1104" t="s">
        <v>8246</v>
      </c>
      <c r="I1104" s="9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5.3125</v>
      </c>
      <c r="P1104" s="11">
        <f t="shared" si="103"/>
        <v>17.708333333333332</v>
      </c>
      <c r="Q1104" t="s">
        <v>8333</v>
      </c>
      <c r="R1104" t="s">
        <v>8334</v>
      </c>
      <c r="S1104" s="8">
        <f t="shared" si="104"/>
        <v>41576.75376157408</v>
      </c>
      <c r="T1104" s="8">
        <f t="shared" si="105"/>
        <v>41616.957638888889</v>
      </c>
      <c r="U1104" s="9" t="str">
        <f t="shared" si="106"/>
        <v>Oct</v>
      </c>
      <c r="V1104">
        <f t="shared" si="107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7" t="s">
        <v>8221</v>
      </c>
      <c r="G1105" t="s">
        <v>8224</v>
      </c>
      <c r="H1105" t="s">
        <v>8246</v>
      </c>
      <c r="I1105" s="9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</v>
      </c>
      <c r="P1105" s="11">
        <f t="shared" si="103"/>
        <v>16.2</v>
      </c>
      <c r="Q1105" t="s">
        <v>8333</v>
      </c>
      <c r="R1105" t="s">
        <v>8334</v>
      </c>
      <c r="S1105" s="8">
        <f t="shared" si="104"/>
        <v>42478.930439814816</v>
      </c>
      <c r="T1105" s="8">
        <f t="shared" si="105"/>
        <v>42538.930439814816</v>
      </c>
      <c r="U1105" s="9" t="str">
        <f t="shared" si="106"/>
        <v>Apr</v>
      </c>
      <c r="V1105">
        <f t="shared" si="107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7" t="s">
        <v>8221</v>
      </c>
      <c r="G1106" t="s">
        <v>8225</v>
      </c>
      <c r="H1106" t="s">
        <v>8247</v>
      </c>
      <c r="I1106" s="9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4.9516666666666671</v>
      </c>
      <c r="P1106" s="11">
        <f t="shared" si="103"/>
        <v>80.297297297297291</v>
      </c>
      <c r="Q1106" t="s">
        <v>8333</v>
      </c>
      <c r="R1106" t="s">
        <v>8334</v>
      </c>
      <c r="S1106" s="8">
        <f t="shared" si="104"/>
        <v>41771.118298611116</v>
      </c>
      <c r="T1106" s="8">
        <f t="shared" si="105"/>
        <v>41801.118298611116</v>
      </c>
      <c r="U1106" s="9" t="str">
        <f t="shared" si="106"/>
        <v>May</v>
      </c>
      <c r="V1106">
        <f t="shared" si="107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7" t="s">
        <v>8221</v>
      </c>
      <c r="G1107" t="s">
        <v>8224</v>
      </c>
      <c r="H1107" t="s">
        <v>8246</v>
      </c>
      <c r="I1107" s="9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0.159</v>
      </c>
      <c r="P1107" s="11">
        <f t="shared" si="103"/>
        <v>71.55</v>
      </c>
      <c r="Q1107" t="s">
        <v>8333</v>
      </c>
      <c r="R1107" t="s">
        <v>8334</v>
      </c>
      <c r="S1107" s="8">
        <f t="shared" si="104"/>
        <v>41691.8440625</v>
      </c>
      <c r="T1107" s="8">
        <f t="shared" si="105"/>
        <v>41721.802395833336</v>
      </c>
      <c r="U1107" s="9" t="str">
        <f t="shared" si="106"/>
        <v>Feb</v>
      </c>
      <c r="V1107">
        <f t="shared" si="107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7" t="s">
        <v>8221</v>
      </c>
      <c r="G1108" t="s">
        <v>8224</v>
      </c>
      <c r="H1108" t="s">
        <v>8246</v>
      </c>
      <c r="I1108" s="9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41.25</v>
      </c>
      <c r="P1108" s="11">
        <f t="shared" si="103"/>
        <v>23.571428571428573</v>
      </c>
      <c r="Q1108" t="s">
        <v>8333</v>
      </c>
      <c r="R1108" t="s">
        <v>8334</v>
      </c>
      <c r="S1108" s="8">
        <f t="shared" si="104"/>
        <v>40973.448784722226</v>
      </c>
      <c r="T1108" s="8">
        <f t="shared" si="105"/>
        <v>41003.407118055555</v>
      </c>
      <c r="U1108" s="9" t="str">
        <f t="shared" si="106"/>
        <v>Mar</v>
      </c>
      <c r="V1108">
        <f t="shared" si="107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7" t="s">
        <v>8221</v>
      </c>
      <c r="G1109" t="s">
        <v>8224</v>
      </c>
      <c r="H1109" t="s">
        <v>8246</v>
      </c>
      <c r="I1109" s="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s="11" t="e">
        <f t="shared" si="103"/>
        <v>#DIV/0!</v>
      </c>
      <c r="Q1109" t="s">
        <v>8333</v>
      </c>
      <c r="R1109" t="s">
        <v>8334</v>
      </c>
      <c r="S1109" s="8">
        <f t="shared" si="104"/>
        <v>41813.569722222222</v>
      </c>
      <c r="T1109" s="8">
        <f t="shared" si="105"/>
        <v>41843.569722222222</v>
      </c>
      <c r="U1109" s="9" t="str">
        <f t="shared" si="106"/>
        <v>Jun</v>
      </c>
      <c r="V1109">
        <f t="shared" si="107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7" t="s">
        <v>8221</v>
      </c>
      <c r="G1110" t="s">
        <v>8224</v>
      </c>
      <c r="H1110" t="s">
        <v>8246</v>
      </c>
      <c r="I1110" s="9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</v>
      </c>
      <c r="P1110" s="11">
        <f t="shared" si="103"/>
        <v>34.88095238095238</v>
      </c>
      <c r="Q1110" t="s">
        <v>8333</v>
      </c>
      <c r="R1110" t="s">
        <v>8334</v>
      </c>
      <c r="S1110" s="8">
        <f t="shared" si="104"/>
        <v>40952.345312500001</v>
      </c>
      <c r="T1110" s="8">
        <f t="shared" si="105"/>
        <v>41012.303645833337</v>
      </c>
      <c r="U1110" s="9" t="str">
        <f t="shared" si="106"/>
        <v>Feb</v>
      </c>
      <c r="V1110">
        <f t="shared" si="107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7" t="s">
        <v>8221</v>
      </c>
      <c r="G1111" t="s">
        <v>8224</v>
      </c>
      <c r="H1111" t="s">
        <v>8246</v>
      </c>
      <c r="I1111" s="9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0.44999999999999996</v>
      </c>
      <c r="P1111" s="11">
        <f t="shared" si="103"/>
        <v>15</v>
      </c>
      <c r="Q1111" t="s">
        <v>8333</v>
      </c>
      <c r="R1111" t="s">
        <v>8334</v>
      </c>
      <c r="S1111" s="8">
        <f t="shared" si="104"/>
        <v>42662.460532407415</v>
      </c>
      <c r="T1111" s="8">
        <f t="shared" si="105"/>
        <v>42692.502199074072</v>
      </c>
      <c r="U1111" s="9" t="str">
        <f t="shared" si="106"/>
        <v>Oct</v>
      </c>
      <c r="V1111">
        <f t="shared" si="107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7" t="s">
        <v>8221</v>
      </c>
      <c r="G1112" t="s">
        <v>8224</v>
      </c>
      <c r="H1112" t="s">
        <v>8246</v>
      </c>
      <c r="I1112" s="9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0.51</v>
      </c>
      <c r="P1112" s="11">
        <f t="shared" si="103"/>
        <v>23.181818181818183</v>
      </c>
      <c r="Q1112" t="s">
        <v>8333</v>
      </c>
      <c r="R1112" t="s">
        <v>8334</v>
      </c>
      <c r="S1112" s="8">
        <f t="shared" si="104"/>
        <v>41220.641458333332</v>
      </c>
      <c r="T1112" s="8">
        <f t="shared" si="105"/>
        <v>41250.641458333332</v>
      </c>
      <c r="U1112" s="9" t="str">
        <f t="shared" si="106"/>
        <v>Nov</v>
      </c>
      <c r="V1112">
        <f t="shared" si="107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7" t="s">
        <v>8221</v>
      </c>
      <c r="G1113" t="s">
        <v>8224</v>
      </c>
      <c r="H1113" t="s">
        <v>8246</v>
      </c>
      <c r="I1113" s="9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0.04</v>
      </c>
      <c r="P1113" s="11">
        <f t="shared" si="103"/>
        <v>1</v>
      </c>
      <c r="Q1113" t="s">
        <v>8333</v>
      </c>
      <c r="R1113" t="s">
        <v>8334</v>
      </c>
      <c r="S1113" s="8">
        <f t="shared" si="104"/>
        <v>42346.911921296298</v>
      </c>
      <c r="T1113" s="8">
        <f t="shared" si="105"/>
        <v>42376.911921296298</v>
      </c>
      <c r="U1113" s="9" t="str">
        <f t="shared" si="106"/>
        <v>Dec</v>
      </c>
      <c r="V1113">
        <f t="shared" si="107"/>
        <v>2015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7" t="s">
        <v>8221</v>
      </c>
      <c r="G1114" t="s">
        <v>8224</v>
      </c>
      <c r="H1114" t="s">
        <v>8246</v>
      </c>
      <c r="I1114" s="9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35.537409090909087</v>
      </c>
      <c r="P1114" s="11">
        <f t="shared" si="103"/>
        <v>100.23371794871794</v>
      </c>
      <c r="Q1114" t="s">
        <v>8333</v>
      </c>
      <c r="R1114" t="s">
        <v>8334</v>
      </c>
      <c r="S1114" s="8">
        <f t="shared" si="104"/>
        <v>41963.467719907414</v>
      </c>
      <c r="T1114" s="8">
        <f t="shared" si="105"/>
        <v>42023.062500000007</v>
      </c>
      <c r="U1114" s="9" t="str">
        <f t="shared" si="106"/>
        <v>Nov</v>
      </c>
      <c r="V1114">
        <f t="shared" si="107"/>
        <v>2014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7" t="s">
        <v>8221</v>
      </c>
      <c r="G1115" t="s">
        <v>8225</v>
      </c>
      <c r="H1115" t="s">
        <v>8247</v>
      </c>
      <c r="I1115" s="9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0.5</v>
      </c>
      <c r="P1115" s="11">
        <f t="shared" si="103"/>
        <v>5</v>
      </c>
      <c r="Q1115" t="s">
        <v>8333</v>
      </c>
      <c r="R1115" t="s">
        <v>8334</v>
      </c>
      <c r="S1115" s="8">
        <f t="shared" si="104"/>
        <v>41835.685416666667</v>
      </c>
      <c r="T1115" s="8">
        <f t="shared" si="105"/>
        <v>41865.685416666667</v>
      </c>
      <c r="U1115" s="9" t="str">
        <f t="shared" si="106"/>
        <v>Jul</v>
      </c>
      <c r="V1115">
        <f t="shared" si="107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7" t="s">
        <v>8221</v>
      </c>
      <c r="G1116" t="s">
        <v>8225</v>
      </c>
      <c r="H1116" t="s">
        <v>8247</v>
      </c>
      <c r="I1116" s="9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0.16666666666666669</v>
      </c>
      <c r="P1116" s="11">
        <f t="shared" si="103"/>
        <v>3.3333333333333335</v>
      </c>
      <c r="Q1116" t="s">
        <v>8333</v>
      </c>
      <c r="R1116" t="s">
        <v>8334</v>
      </c>
      <c r="S1116" s="8">
        <f t="shared" si="104"/>
        <v>41526.054247685192</v>
      </c>
      <c r="T1116" s="8">
        <f t="shared" si="105"/>
        <v>41556.054247685192</v>
      </c>
      <c r="U1116" s="9" t="str">
        <f t="shared" si="106"/>
        <v>Sep</v>
      </c>
      <c r="V1116">
        <f t="shared" si="107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7" t="s">
        <v>8221</v>
      </c>
      <c r="G1117" t="s">
        <v>8224</v>
      </c>
      <c r="H1117" t="s">
        <v>8246</v>
      </c>
      <c r="I1117" s="9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0.13250000000000001</v>
      </c>
      <c r="P1117" s="11">
        <f t="shared" si="103"/>
        <v>13.25</v>
      </c>
      <c r="Q1117" t="s">
        <v>8333</v>
      </c>
      <c r="R1117" t="s">
        <v>8334</v>
      </c>
      <c r="S1117" s="8">
        <f t="shared" si="104"/>
        <v>42429.403877314813</v>
      </c>
      <c r="T1117" s="8">
        <f t="shared" si="105"/>
        <v>42459.362210648149</v>
      </c>
      <c r="U1117" s="9" t="str">
        <f t="shared" si="106"/>
        <v>Feb</v>
      </c>
      <c r="V1117">
        <f t="shared" si="107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7" t="s">
        <v>8221</v>
      </c>
      <c r="G1118" t="s">
        <v>8224</v>
      </c>
      <c r="H1118" t="s">
        <v>8246</v>
      </c>
      <c r="I1118" s="9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3.5704000000000007E-2</v>
      </c>
      <c r="P1118" s="11">
        <f t="shared" si="103"/>
        <v>17.852</v>
      </c>
      <c r="Q1118" t="s">
        <v>8333</v>
      </c>
      <c r="R1118" t="s">
        <v>8334</v>
      </c>
      <c r="S1118" s="8">
        <f t="shared" si="104"/>
        <v>41009.555648148154</v>
      </c>
      <c r="T1118" s="8">
        <f t="shared" si="105"/>
        <v>41069.555648148154</v>
      </c>
      <c r="U1118" s="9" t="str">
        <f t="shared" si="106"/>
        <v>Apr</v>
      </c>
      <c r="V1118">
        <f t="shared" si="107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7" t="s">
        <v>8221</v>
      </c>
      <c r="G1119" t="s">
        <v>8236</v>
      </c>
      <c r="H1119" t="s">
        <v>8249</v>
      </c>
      <c r="I1119" s="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8.3000000000000007</v>
      </c>
      <c r="P1119" s="11">
        <f t="shared" si="103"/>
        <v>10.375</v>
      </c>
      <c r="Q1119" t="s">
        <v>8333</v>
      </c>
      <c r="R1119" t="s">
        <v>8334</v>
      </c>
      <c r="S1119" s="8">
        <f t="shared" si="104"/>
        <v>42333.306863425933</v>
      </c>
      <c r="T1119" s="8">
        <f t="shared" si="105"/>
        <v>42363.306863425933</v>
      </c>
      <c r="U1119" s="9" t="str">
        <f t="shared" si="106"/>
        <v>Nov</v>
      </c>
      <c r="V1119">
        <f t="shared" si="107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7" t="s">
        <v>8221</v>
      </c>
      <c r="G1120" t="s">
        <v>8226</v>
      </c>
      <c r="H1120" t="s">
        <v>8248</v>
      </c>
      <c r="I1120" s="9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</v>
      </c>
      <c r="P1120" s="11">
        <f t="shared" si="103"/>
        <v>36.333333333333336</v>
      </c>
      <c r="Q1120" t="s">
        <v>8333</v>
      </c>
      <c r="R1120" t="s">
        <v>8334</v>
      </c>
      <c r="S1120" s="8">
        <f t="shared" si="104"/>
        <v>41703.874756944446</v>
      </c>
      <c r="T1120" s="8">
        <f t="shared" si="105"/>
        <v>41733.833090277782</v>
      </c>
      <c r="U1120" s="9" t="str">
        <f t="shared" si="106"/>
        <v>Mar</v>
      </c>
      <c r="V1120">
        <f t="shared" si="107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7" t="s">
        <v>8221</v>
      </c>
      <c r="G1121" t="s">
        <v>8224</v>
      </c>
      <c r="H1121" t="s">
        <v>8246</v>
      </c>
      <c r="I1121" s="9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0.23809523809523811</v>
      </c>
      <c r="P1121" s="11">
        <f t="shared" si="103"/>
        <v>5</v>
      </c>
      <c r="Q1121" t="s">
        <v>8333</v>
      </c>
      <c r="R1121" t="s">
        <v>8334</v>
      </c>
      <c r="S1121" s="8">
        <f t="shared" si="104"/>
        <v>41722.500740740747</v>
      </c>
      <c r="T1121" s="8">
        <f t="shared" si="105"/>
        <v>41735.500740740747</v>
      </c>
      <c r="U1121" s="9" t="str">
        <f t="shared" si="106"/>
        <v>Mar</v>
      </c>
      <c r="V1121">
        <f t="shared" si="107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7" t="s">
        <v>8221</v>
      </c>
      <c r="G1122" t="s">
        <v>8224</v>
      </c>
      <c r="H1122" t="s">
        <v>8246</v>
      </c>
      <c r="I1122" s="9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s="11" t="e">
        <f t="shared" si="103"/>
        <v>#DIV/0!</v>
      </c>
      <c r="Q1122" t="s">
        <v>8333</v>
      </c>
      <c r="R1122" t="s">
        <v>8334</v>
      </c>
      <c r="S1122" s="8">
        <f t="shared" si="104"/>
        <v>40799.581018518518</v>
      </c>
      <c r="T1122" s="8">
        <f t="shared" si="105"/>
        <v>40844.581018518518</v>
      </c>
      <c r="U1122" s="9" t="str">
        <f t="shared" si="106"/>
        <v>Sep</v>
      </c>
      <c r="V1122">
        <f t="shared" si="107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7" t="s">
        <v>8221</v>
      </c>
      <c r="G1123" t="s">
        <v>8224</v>
      </c>
      <c r="H1123" t="s">
        <v>8246</v>
      </c>
      <c r="I1123" s="9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1.1599999999999999E-2</v>
      </c>
      <c r="P1123" s="11">
        <f t="shared" si="103"/>
        <v>5.8</v>
      </c>
      <c r="Q1123" t="s">
        <v>8333</v>
      </c>
      <c r="R1123" t="s">
        <v>8334</v>
      </c>
      <c r="S1123" s="8">
        <f t="shared" si="104"/>
        <v>42412.642546296302</v>
      </c>
      <c r="T1123" s="8">
        <f t="shared" si="105"/>
        <v>42442.60087962963</v>
      </c>
      <c r="U1123" s="9" t="str">
        <f t="shared" si="106"/>
        <v>Feb</v>
      </c>
      <c r="V1123">
        <f t="shared" si="107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7" t="s">
        <v>8221</v>
      </c>
      <c r="G1124" t="s">
        <v>8225</v>
      </c>
      <c r="H1124" t="s">
        <v>8247</v>
      </c>
      <c r="I1124" s="9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s="11" t="e">
        <f t="shared" si="103"/>
        <v>#DIV/0!</v>
      </c>
      <c r="Q1124" t="s">
        <v>8333</v>
      </c>
      <c r="R1124" t="s">
        <v>8334</v>
      </c>
      <c r="S1124" s="8">
        <f t="shared" si="104"/>
        <v>41410.412326388891</v>
      </c>
      <c r="T1124" s="8">
        <f t="shared" si="105"/>
        <v>41424.412326388891</v>
      </c>
      <c r="U1124" s="9" t="str">
        <f t="shared" si="106"/>
        <v>May</v>
      </c>
      <c r="V1124">
        <f t="shared" si="107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7" t="s">
        <v>8221</v>
      </c>
      <c r="G1125" t="s">
        <v>8224</v>
      </c>
      <c r="H1125" t="s">
        <v>8246</v>
      </c>
      <c r="I1125" s="9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0.22</v>
      </c>
      <c r="P1125" s="11">
        <f t="shared" si="103"/>
        <v>3.6666666666666665</v>
      </c>
      <c r="Q1125" t="s">
        <v>8333</v>
      </c>
      <c r="R1125" t="s">
        <v>8334</v>
      </c>
      <c r="S1125" s="8">
        <f t="shared" si="104"/>
        <v>41718.232037037036</v>
      </c>
      <c r="T1125" s="8">
        <f t="shared" si="105"/>
        <v>41748.232037037036</v>
      </c>
      <c r="U1125" s="9" t="str">
        <f t="shared" si="106"/>
        <v>Mar</v>
      </c>
      <c r="V1125">
        <f t="shared" si="107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7" t="s">
        <v>8221</v>
      </c>
      <c r="G1126" t="s">
        <v>8224</v>
      </c>
      <c r="H1126" t="s">
        <v>8246</v>
      </c>
      <c r="I1126" s="9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0.47222222222222221</v>
      </c>
      <c r="P1126" s="11">
        <f t="shared" si="103"/>
        <v>60.714285714285715</v>
      </c>
      <c r="Q1126" t="s">
        <v>8333</v>
      </c>
      <c r="R1126" t="s">
        <v>8335</v>
      </c>
      <c r="S1126" s="8">
        <f t="shared" si="104"/>
        <v>42094.375590277785</v>
      </c>
      <c r="T1126" s="8">
        <f t="shared" si="105"/>
        <v>42124.375590277785</v>
      </c>
      <c r="U1126" s="9" t="str">
        <f t="shared" si="106"/>
        <v>Mar</v>
      </c>
      <c r="V1126">
        <f t="shared" si="107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7" t="s">
        <v>8221</v>
      </c>
      <c r="G1127" t="s">
        <v>8225</v>
      </c>
      <c r="H1127" t="s">
        <v>8247</v>
      </c>
      <c r="I1127" s="9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s="11" t="e">
        <f t="shared" si="103"/>
        <v>#DIV/0!</v>
      </c>
      <c r="Q1127" t="s">
        <v>8333</v>
      </c>
      <c r="R1127" t="s">
        <v>8335</v>
      </c>
      <c r="S1127" s="8">
        <f t="shared" si="104"/>
        <v>42212.33252314815</v>
      </c>
      <c r="T1127" s="8">
        <f t="shared" si="105"/>
        <v>42272.33252314815</v>
      </c>
      <c r="U1127" s="9" t="str">
        <f t="shared" si="106"/>
        <v>Jul</v>
      </c>
      <c r="V1127">
        <f t="shared" si="107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7" t="s">
        <v>8221</v>
      </c>
      <c r="G1128" t="s">
        <v>8224</v>
      </c>
      <c r="H1128" t="s">
        <v>8246</v>
      </c>
      <c r="I1128" s="9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0.5</v>
      </c>
      <c r="P1128" s="11">
        <f t="shared" si="103"/>
        <v>5</v>
      </c>
      <c r="Q1128" t="s">
        <v>8333</v>
      </c>
      <c r="R1128" t="s">
        <v>8335</v>
      </c>
      <c r="S1128" s="8">
        <f t="shared" si="104"/>
        <v>42535.035810185189</v>
      </c>
      <c r="T1128" s="8">
        <f t="shared" si="105"/>
        <v>42565.035810185189</v>
      </c>
      <c r="U1128" s="9" t="str">
        <f t="shared" si="106"/>
        <v>Jun</v>
      </c>
      <c r="V1128">
        <f t="shared" si="107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7" t="s">
        <v>8221</v>
      </c>
      <c r="G1129" t="s">
        <v>8224</v>
      </c>
      <c r="H1129" t="s">
        <v>8246</v>
      </c>
      <c r="I1129" s="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</v>
      </c>
      <c r="P1129" s="11">
        <f t="shared" si="103"/>
        <v>25.434782608695652</v>
      </c>
      <c r="Q1129" t="s">
        <v>8333</v>
      </c>
      <c r="R1129" t="s">
        <v>8335</v>
      </c>
      <c r="S1129" s="8">
        <f t="shared" si="104"/>
        <v>41926.5625</v>
      </c>
      <c r="T1129" s="8">
        <f t="shared" si="105"/>
        <v>41957.604166666664</v>
      </c>
      <c r="U1129" s="9" t="str">
        <f t="shared" si="106"/>
        <v>Oct</v>
      </c>
      <c r="V1129">
        <f t="shared" si="107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7" t="s">
        <v>8221</v>
      </c>
      <c r="G1130" t="s">
        <v>8225</v>
      </c>
      <c r="H1130" t="s">
        <v>8247</v>
      </c>
      <c r="I1130" s="9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0.1</v>
      </c>
      <c r="P1130" s="11">
        <f t="shared" si="103"/>
        <v>1</v>
      </c>
      <c r="Q1130" t="s">
        <v>8333</v>
      </c>
      <c r="R1130" t="s">
        <v>8335</v>
      </c>
      <c r="S1130" s="8">
        <f t="shared" si="104"/>
        <v>41828.357835648152</v>
      </c>
      <c r="T1130" s="8">
        <f t="shared" si="105"/>
        <v>41858.357835648152</v>
      </c>
      <c r="U1130" s="9" t="str">
        <f t="shared" si="106"/>
        <v>Jul</v>
      </c>
      <c r="V1130">
        <f t="shared" si="107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7" t="s">
        <v>8221</v>
      </c>
      <c r="G1131" t="s">
        <v>8224</v>
      </c>
      <c r="H1131" t="s">
        <v>8246</v>
      </c>
      <c r="I1131" s="9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0.105</v>
      </c>
      <c r="P1131" s="11">
        <f t="shared" si="103"/>
        <v>10.5</v>
      </c>
      <c r="Q1131" t="s">
        <v>8333</v>
      </c>
      <c r="R1131" t="s">
        <v>8335</v>
      </c>
      <c r="S1131" s="8">
        <f t="shared" si="104"/>
        <v>42495.973298611112</v>
      </c>
      <c r="T1131" s="8">
        <f t="shared" si="105"/>
        <v>42525.973298611112</v>
      </c>
      <c r="U1131" s="9" t="str">
        <f t="shared" si="106"/>
        <v>May</v>
      </c>
      <c r="V1131">
        <f t="shared" si="107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7" t="s">
        <v>8221</v>
      </c>
      <c r="G1132" t="s">
        <v>8224</v>
      </c>
      <c r="H1132" t="s">
        <v>8246</v>
      </c>
      <c r="I1132" s="9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0.22</v>
      </c>
      <c r="P1132" s="11">
        <f t="shared" si="103"/>
        <v>3.6666666666666665</v>
      </c>
      <c r="Q1132" t="s">
        <v>8333</v>
      </c>
      <c r="R1132" t="s">
        <v>8335</v>
      </c>
      <c r="S1132" s="8">
        <f t="shared" si="104"/>
        <v>41908.704861111117</v>
      </c>
      <c r="T1132" s="8">
        <f t="shared" si="105"/>
        <v>41968.746527777781</v>
      </c>
      <c r="U1132" s="9" t="str">
        <f t="shared" si="106"/>
        <v>Sep</v>
      </c>
      <c r="V1132">
        <f t="shared" si="107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7" t="s">
        <v>8221</v>
      </c>
      <c r="G1133" t="s">
        <v>8226</v>
      </c>
      <c r="H1133" t="s">
        <v>8248</v>
      </c>
      <c r="I1133" s="9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s="11" t="e">
        <f t="shared" si="103"/>
        <v>#DIV/0!</v>
      </c>
      <c r="Q1133" t="s">
        <v>8333</v>
      </c>
      <c r="R1133" t="s">
        <v>8335</v>
      </c>
      <c r="S1133" s="8">
        <f t="shared" si="104"/>
        <v>42332.616527777784</v>
      </c>
      <c r="T1133" s="8">
        <f t="shared" si="105"/>
        <v>42362.616527777784</v>
      </c>
      <c r="U1133" s="9" t="str">
        <f t="shared" si="106"/>
        <v>Nov</v>
      </c>
      <c r="V1133">
        <f t="shared" si="107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7" t="s">
        <v>8221</v>
      </c>
      <c r="G1134" t="s">
        <v>8229</v>
      </c>
      <c r="H1134" t="s">
        <v>8251</v>
      </c>
      <c r="I1134" s="9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14.38</v>
      </c>
      <c r="P1134" s="11">
        <f t="shared" si="103"/>
        <v>110.61538461538461</v>
      </c>
      <c r="Q1134" t="s">
        <v>8333</v>
      </c>
      <c r="R1134" t="s">
        <v>8335</v>
      </c>
      <c r="S1134" s="8">
        <f t="shared" si="104"/>
        <v>42705.823738425934</v>
      </c>
      <c r="T1134" s="8">
        <f t="shared" si="105"/>
        <v>42735.823738425934</v>
      </c>
      <c r="U1134" s="9" t="str">
        <f t="shared" si="106"/>
        <v>Dec</v>
      </c>
      <c r="V1134">
        <f t="shared" si="107"/>
        <v>2016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7" t="s">
        <v>8221</v>
      </c>
      <c r="G1135" t="s">
        <v>8225</v>
      </c>
      <c r="H1135" t="s">
        <v>8247</v>
      </c>
      <c r="I1135" s="9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0.66666666666666674</v>
      </c>
      <c r="P1135" s="11">
        <f t="shared" si="103"/>
        <v>20</v>
      </c>
      <c r="Q1135" t="s">
        <v>8333</v>
      </c>
      <c r="R1135" t="s">
        <v>8335</v>
      </c>
      <c r="S1135" s="8">
        <f t="shared" si="104"/>
        <v>41821.115520833337</v>
      </c>
      <c r="T1135" s="8">
        <f t="shared" si="105"/>
        <v>41851.115520833337</v>
      </c>
      <c r="U1135" s="9" t="str">
        <f t="shared" si="106"/>
        <v>Jul</v>
      </c>
      <c r="V1135">
        <f t="shared" si="107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7" t="s">
        <v>8221</v>
      </c>
      <c r="G1136" t="s">
        <v>8226</v>
      </c>
      <c r="H1136" t="s">
        <v>8248</v>
      </c>
      <c r="I1136" s="9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4.0000000000000001E-3</v>
      </c>
      <c r="P1136" s="11">
        <f t="shared" si="103"/>
        <v>1</v>
      </c>
      <c r="Q1136" t="s">
        <v>8333</v>
      </c>
      <c r="R1136" t="s">
        <v>8335</v>
      </c>
      <c r="S1136" s="8">
        <f t="shared" si="104"/>
        <v>41957.993379629632</v>
      </c>
      <c r="T1136" s="8">
        <f t="shared" si="105"/>
        <v>41971.897916666669</v>
      </c>
      <c r="U1136" s="9" t="str">
        <f t="shared" si="106"/>
        <v>Nov</v>
      </c>
      <c r="V1136">
        <f t="shared" si="107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7" t="s">
        <v>8221</v>
      </c>
      <c r="G1137" t="s">
        <v>8236</v>
      </c>
      <c r="H1137" t="s">
        <v>8249</v>
      </c>
      <c r="I1137" s="9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5</v>
      </c>
      <c r="P1137" s="11">
        <f t="shared" si="103"/>
        <v>50</v>
      </c>
      <c r="Q1137" t="s">
        <v>8333</v>
      </c>
      <c r="R1137" t="s">
        <v>8335</v>
      </c>
      <c r="S1137" s="8">
        <f t="shared" si="104"/>
        <v>42558.697847222225</v>
      </c>
      <c r="T1137" s="8">
        <f t="shared" si="105"/>
        <v>42588.697847222225</v>
      </c>
      <c r="U1137" s="9" t="str">
        <f t="shared" si="106"/>
        <v>Jul</v>
      </c>
      <c r="V1137">
        <f t="shared" si="107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7" t="s">
        <v>8221</v>
      </c>
      <c r="G1138" t="s">
        <v>8230</v>
      </c>
      <c r="H1138" t="s">
        <v>8249</v>
      </c>
      <c r="I1138" s="9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6.4439140811455857</v>
      </c>
      <c r="P1138" s="11">
        <f t="shared" si="103"/>
        <v>45</v>
      </c>
      <c r="Q1138" t="s">
        <v>8333</v>
      </c>
      <c r="R1138" t="s">
        <v>8335</v>
      </c>
      <c r="S1138" s="8">
        <f t="shared" si="104"/>
        <v>42327.379965277782</v>
      </c>
      <c r="T1138" s="8">
        <f t="shared" si="105"/>
        <v>42357.379965277782</v>
      </c>
      <c r="U1138" s="9" t="str">
        <f t="shared" si="106"/>
        <v>Nov</v>
      </c>
      <c r="V1138">
        <f t="shared" si="107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7" t="s">
        <v>8221</v>
      </c>
      <c r="G1139" t="s">
        <v>8224</v>
      </c>
      <c r="H1139" t="s">
        <v>8246</v>
      </c>
      <c r="I1139" s="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39.5</v>
      </c>
      <c r="P1139" s="11">
        <f t="shared" si="103"/>
        <v>253.2051282051282</v>
      </c>
      <c r="Q1139" t="s">
        <v>8333</v>
      </c>
      <c r="R1139" t="s">
        <v>8335</v>
      </c>
      <c r="S1139" s="8">
        <f t="shared" si="104"/>
        <v>42453.528020833335</v>
      </c>
      <c r="T1139" s="8">
        <f t="shared" si="105"/>
        <v>42483.528020833335</v>
      </c>
      <c r="U1139" s="9" t="str">
        <f t="shared" si="106"/>
        <v>Mar</v>
      </c>
      <c r="V1139">
        <f t="shared" si="107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7" t="s">
        <v>8221</v>
      </c>
      <c r="G1140" t="s">
        <v>8224</v>
      </c>
      <c r="H1140" t="s">
        <v>8246</v>
      </c>
      <c r="I1140" s="9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0.35714285714285715</v>
      </c>
      <c r="P1140" s="11">
        <f t="shared" si="103"/>
        <v>31.25</v>
      </c>
      <c r="Q1140" t="s">
        <v>8333</v>
      </c>
      <c r="R1140" t="s">
        <v>8335</v>
      </c>
      <c r="S1140" s="8">
        <f t="shared" si="104"/>
        <v>42736.614942129636</v>
      </c>
      <c r="T1140" s="8">
        <f t="shared" si="105"/>
        <v>42756.614942129636</v>
      </c>
      <c r="U1140" s="9" t="str">
        <f t="shared" si="106"/>
        <v>Jan</v>
      </c>
      <c r="V1140">
        <f t="shared" si="107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7" t="s">
        <v>8221</v>
      </c>
      <c r="G1141" t="s">
        <v>8224</v>
      </c>
      <c r="H1141" t="s">
        <v>8246</v>
      </c>
      <c r="I1141" s="9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6.25E-2</v>
      </c>
      <c r="P1141" s="11">
        <f t="shared" si="103"/>
        <v>5</v>
      </c>
      <c r="Q1141" t="s">
        <v>8333</v>
      </c>
      <c r="R1141" t="s">
        <v>8335</v>
      </c>
      <c r="S1141" s="8">
        <f t="shared" si="104"/>
        <v>41975.055856481486</v>
      </c>
      <c r="T1141" s="8">
        <f t="shared" si="105"/>
        <v>42005.055856481486</v>
      </c>
      <c r="U1141" s="9" t="str">
        <f t="shared" si="106"/>
        <v>Dec</v>
      </c>
      <c r="V1141">
        <f t="shared" si="107"/>
        <v>2014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7" t="s">
        <v>8221</v>
      </c>
      <c r="G1142" t="s">
        <v>8225</v>
      </c>
      <c r="H1142" t="s">
        <v>8247</v>
      </c>
      <c r="I1142" s="9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s="11" t="e">
        <f t="shared" si="103"/>
        <v>#DIV/0!</v>
      </c>
      <c r="Q1142" t="s">
        <v>8333</v>
      </c>
      <c r="R1142" t="s">
        <v>8335</v>
      </c>
      <c r="S1142" s="8">
        <f t="shared" si="104"/>
        <v>42192.170381944445</v>
      </c>
      <c r="T1142" s="8">
        <f t="shared" si="105"/>
        <v>42222.170381944445</v>
      </c>
      <c r="U1142" s="9" t="str">
        <f t="shared" si="106"/>
        <v>Jul</v>
      </c>
      <c r="V1142">
        <f t="shared" si="107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7" t="s">
        <v>8221</v>
      </c>
      <c r="G1143" t="s">
        <v>8236</v>
      </c>
      <c r="H1143" t="s">
        <v>8249</v>
      </c>
      <c r="I1143" s="9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s="11" t="e">
        <f t="shared" si="103"/>
        <v>#DIV/0!</v>
      </c>
      <c r="Q1143" t="s">
        <v>8333</v>
      </c>
      <c r="R1143" t="s">
        <v>8335</v>
      </c>
      <c r="S1143" s="8">
        <f t="shared" si="104"/>
        <v>42164.407986111117</v>
      </c>
      <c r="T1143" s="8">
        <f t="shared" si="105"/>
        <v>42194.407986111117</v>
      </c>
      <c r="U1143" s="9" t="str">
        <f t="shared" si="106"/>
        <v>Jun</v>
      </c>
      <c r="V1143">
        <f t="shared" si="107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7" t="s">
        <v>8221</v>
      </c>
      <c r="G1144" t="s">
        <v>8224</v>
      </c>
      <c r="H1144" t="s">
        <v>8246</v>
      </c>
      <c r="I1144" s="9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s="11" t="e">
        <f t="shared" si="103"/>
        <v>#DIV/0!</v>
      </c>
      <c r="Q1144" t="s">
        <v>8333</v>
      </c>
      <c r="R1144" t="s">
        <v>8335</v>
      </c>
      <c r="S1144" s="8">
        <f t="shared" si="104"/>
        <v>42021.714432870373</v>
      </c>
      <c r="T1144" s="8">
        <f t="shared" si="105"/>
        <v>42051.714432870373</v>
      </c>
      <c r="U1144" s="9" t="str">
        <f t="shared" si="106"/>
        <v>Jan</v>
      </c>
      <c r="V1144">
        <f t="shared" si="107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7" t="s">
        <v>8221</v>
      </c>
      <c r="G1145" t="s">
        <v>8224</v>
      </c>
      <c r="H1145" t="s">
        <v>8246</v>
      </c>
      <c r="I1145" s="9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0.41333333333333333</v>
      </c>
      <c r="P1145" s="11">
        <f t="shared" si="103"/>
        <v>23.25</v>
      </c>
      <c r="Q1145" t="s">
        <v>8333</v>
      </c>
      <c r="R1145" t="s">
        <v>8335</v>
      </c>
      <c r="S1145" s="8">
        <f t="shared" si="104"/>
        <v>42324.901921296296</v>
      </c>
      <c r="T1145" s="8">
        <f t="shared" si="105"/>
        <v>42354.901921296296</v>
      </c>
      <c r="U1145" s="9" t="str">
        <f t="shared" si="106"/>
        <v>Nov</v>
      </c>
      <c r="V1145">
        <f t="shared" si="107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7" t="s">
        <v>8221</v>
      </c>
      <c r="G1146" t="s">
        <v>8224</v>
      </c>
      <c r="H1146" t="s">
        <v>8246</v>
      </c>
      <c r="I1146" s="9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s="11" t="e">
        <f t="shared" si="103"/>
        <v>#DIV/0!</v>
      </c>
      <c r="Q1146" t="s">
        <v>8336</v>
      </c>
      <c r="R1146" t="s">
        <v>8337</v>
      </c>
      <c r="S1146" s="8">
        <f t="shared" si="104"/>
        <v>42092.890277777777</v>
      </c>
      <c r="T1146" s="8">
        <f t="shared" si="105"/>
        <v>42122.890277777777</v>
      </c>
      <c r="U1146" s="9" t="str">
        <f t="shared" si="106"/>
        <v>Mar</v>
      </c>
      <c r="V1146">
        <f t="shared" si="107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7" t="s">
        <v>8221</v>
      </c>
      <c r="G1147" t="s">
        <v>8224</v>
      </c>
      <c r="H1147" t="s">
        <v>8246</v>
      </c>
      <c r="I1147" s="9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0.125</v>
      </c>
      <c r="P1147" s="11">
        <f t="shared" si="103"/>
        <v>100</v>
      </c>
      <c r="Q1147" t="s">
        <v>8336</v>
      </c>
      <c r="R1147" t="s">
        <v>8337</v>
      </c>
      <c r="S1147" s="8">
        <f t="shared" si="104"/>
        <v>41854.455925925926</v>
      </c>
      <c r="T1147" s="8">
        <f t="shared" si="105"/>
        <v>41914.455925925926</v>
      </c>
      <c r="U1147" s="9" t="str">
        <f t="shared" si="106"/>
        <v>Aug</v>
      </c>
      <c r="V1147">
        <f t="shared" si="107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7" t="s">
        <v>8221</v>
      </c>
      <c r="G1148" t="s">
        <v>8224</v>
      </c>
      <c r="H1148" t="s">
        <v>8246</v>
      </c>
      <c r="I1148" s="9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8.8333333333333339</v>
      </c>
      <c r="P1148" s="11">
        <f t="shared" si="103"/>
        <v>44.166666666666664</v>
      </c>
      <c r="Q1148" t="s">
        <v>8336</v>
      </c>
      <c r="R1148" t="s">
        <v>8337</v>
      </c>
      <c r="S1148" s="8">
        <f t="shared" si="104"/>
        <v>41723.661724537036</v>
      </c>
      <c r="T1148" s="8">
        <f t="shared" si="105"/>
        <v>41761.661724537036</v>
      </c>
      <c r="U1148" s="9" t="str">
        <f t="shared" si="106"/>
        <v>Mar</v>
      </c>
      <c r="V1148">
        <f t="shared" si="107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7" t="s">
        <v>8221</v>
      </c>
      <c r="G1149" t="s">
        <v>8229</v>
      </c>
      <c r="H1149" t="s">
        <v>8251</v>
      </c>
      <c r="I1149" s="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s="11" t="e">
        <f t="shared" si="103"/>
        <v>#DIV/0!</v>
      </c>
      <c r="Q1149" t="s">
        <v>8336</v>
      </c>
      <c r="R1149" t="s">
        <v>8337</v>
      </c>
      <c r="S1149" s="8">
        <f t="shared" si="104"/>
        <v>41871.6803587963</v>
      </c>
      <c r="T1149" s="8">
        <f t="shared" si="105"/>
        <v>41931.6803587963</v>
      </c>
      <c r="U1149" s="9" t="str">
        <f t="shared" si="106"/>
        <v>Aug</v>
      </c>
      <c r="V1149">
        <f t="shared" si="107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7" t="s">
        <v>8221</v>
      </c>
      <c r="G1150" t="s">
        <v>8224</v>
      </c>
      <c r="H1150" t="s">
        <v>8246</v>
      </c>
      <c r="I1150" s="9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0.48666666666666669</v>
      </c>
      <c r="P1150" s="11">
        <f t="shared" si="103"/>
        <v>24.333333333333332</v>
      </c>
      <c r="Q1150" t="s">
        <v>8336</v>
      </c>
      <c r="R1150" t="s">
        <v>8337</v>
      </c>
      <c r="S1150" s="8">
        <f t="shared" si="104"/>
        <v>42674.87940972222</v>
      </c>
      <c r="T1150" s="8">
        <f t="shared" si="105"/>
        <v>42704.921076388891</v>
      </c>
      <c r="U1150" s="9" t="str">
        <f t="shared" si="106"/>
        <v>Oct</v>
      </c>
      <c r="V1150">
        <f t="shared" si="107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7" t="s">
        <v>8221</v>
      </c>
      <c r="G1151" t="s">
        <v>8224</v>
      </c>
      <c r="H1151" t="s">
        <v>8246</v>
      </c>
      <c r="I1151" s="9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0.15</v>
      </c>
      <c r="P1151" s="11">
        <f t="shared" si="103"/>
        <v>37.5</v>
      </c>
      <c r="Q1151" t="s">
        <v>8336</v>
      </c>
      <c r="R1151" t="s">
        <v>8337</v>
      </c>
      <c r="S1151" s="8">
        <f t="shared" si="104"/>
        <v>42507.418587962966</v>
      </c>
      <c r="T1151" s="8">
        <f t="shared" si="105"/>
        <v>42537.418587962966</v>
      </c>
      <c r="U1151" s="9" t="str">
        <f t="shared" si="106"/>
        <v>May</v>
      </c>
      <c r="V1151">
        <f t="shared" si="107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7" t="s">
        <v>8221</v>
      </c>
      <c r="G1152" t="s">
        <v>8224</v>
      </c>
      <c r="H1152" t="s">
        <v>8246</v>
      </c>
      <c r="I1152" s="9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10.08</v>
      </c>
      <c r="P1152" s="11">
        <f t="shared" si="103"/>
        <v>42</v>
      </c>
      <c r="Q1152" t="s">
        <v>8336</v>
      </c>
      <c r="R1152" t="s">
        <v>8337</v>
      </c>
      <c r="S1152" s="8">
        <f t="shared" si="104"/>
        <v>42317.662905092591</v>
      </c>
      <c r="T1152" s="8">
        <f t="shared" si="105"/>
        <v>42377.662905092591</v>
      </c>
      <c r="U1152" s="9" t="str">
        <f t="shared" si="106"/>
        <v>Nov</v>
      </c>
      <c r="V1152">
        <f t="shared" si="107"/>
        <v>2015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7" t="s">
        <v>8221</v>
      </c>
      <c r="G1153" t="s">
        <v>8224</v>
      </c>
      <c r="H1153" t="s">
        <v>8246</v>
      </c>
      <c r="I1153" s="9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s="11" t="e">
        <f t="shared" si="103"/>
        <v>#DIV/0!</v>
      </c>
      <c r="Q1153" t="s">
        <v>8336</v>
      </c>
      <c r="R1153" t="s">
        <v>8337</v>
      </c>
      <c r="S1153" s="8">
        <f t="shared" si="104"/>
        <v>42223.81091435186</v>
      </c>
      <c r="T1153" s="8">
        <f t="shared" si="105"/>
        <v>42253.81091435186</v>
      </c>
      <c r="U1153" s="9" t="str">
        <f t="shared" si="106"/>
        <v>Aug</v>
      </c>
      <c r="V1153">
        <f t="shared" si="107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7" t="s">
        <v>8221</v>
      </c>
      <c r="G1154" t="s">
        <v>8224</v>
      </c>
      <c r="H1154" t="s">
        <v>8246</v>
      </c>
      <c r="I1154" s="9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ref="O1154:O1217" si="108">E1154/D1154*100</f>
        <v>5.6937500000000005</v>
      </c>
      <c r="P1154" s="11">
        <f t="shared" ref="P1154:P1217" si="109">E1154/L1154</f>
        <v>60.733333333333334</v>
      </c>
      <c r="Q1154" t="s">
        <v>8336</v>
      </c>
      <c r="R1154" t="s">
        <v>8337</v>
      </c>
      <c r="S1154" s="8">
        <f t="shared" si="104"/>
        <v>42109.417962962965</v>
      </c>
      <c r="T1154" s="8">
        <f t="shared" si="105"/>
        <v>42139.417962962965</v>
      </c>
      <c r="U1154" s="9" t="str">
        <f t="shared" si="106"/>
        <v>Apr</v>
      </c>
      <c r="V1154">
        <f t="shared" si="107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7" t="s">
        <v>8221</v>
      </c>
      <c r="G1155" t="s">
        <v>8224</v>
      </c>
      <c r="H1155" t="s">
        <v>8246</v>
      </c>
      <c r="I1155" s="9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si="108"/>
        <v>0.625</v>
      </c>
      <c r="P1155" s="11">
        <f t="shared" si="109"/>
        <v>50</v>
      </c>
      <c r="Q1155" t="s">
        <v>8336</v>
      </c>
      <c r="R1155" t="s">
        <v>8337</v>
      </c>
      <c r="S1155" s="8">
        <f t="shared" ref="S1155:S1218" si="110">(J1155/86400)+25569+(-7/24)</f>
        <v>42143.422511574077</v>
      </c>
      <c r="T1155" s="8">
        <f t="shared" ref="T1155:T1218" si="111">(I1155/86400)+25569+(-7/24)</f>
        <v>42173.422511574077</v>
      </c>
      <c r="U1155" s="9" t="str">
        <f t="shared" ref="U1155:U1218" si="112">TEXT(S1155,"mmm")</f>
        <v>May</v>
      </c>
      <c r="V1155">
        <f t="shared" ref="V1155:V1218" si="113">YEAR(S1155)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7" t="s">
        <v>8221</v>
      </c>
      <c r="G1156" t="s">
        <v>8224</v>
      </c>
      <c r="H1156" t="s">
        <v>8246</v>
      </c>
      <c r="I1156" s="9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</v>
      </c>
      <c r="P1156" s="11">
        <f t="shared" si="109"/>
        <v>108.33333333333333</v>
      </c>
      <c r="Q1156" t="s">
        <v>8336</v>
      </c>
      <c r="R1156" t="s">
        <v>8337</v>
      </c>
      <c r="S1156" s="8">
        <f t="shared" si="110"/>
        <v>42222.817199074074</v>
      </c>
      <c r="T1156" s="8">
        <f t="shared" si="111"/>
        <v>42252.817199074074</v>
      </c>
      <c r="U1156" s="9" t="str">
        <f t="shared" si="112"/>
        <v>Aug</v>
      </c>
      <c r="V1156">
        <f t="shared" si="113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7" t="s">
        <v>8221</v>
      </c>
      <c r="G1157" t="s">
        <v>8224</v>
      </c>
      <c r="H1157" t="s">
        <v>8246</v>
      </c>
      <c r="I1157" s="9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0.752</v>
      </c>
      <c r="P1157" s="11">
        <f t="shared" si="109"/>
        <v>23.5</v>
      </c>
      <c r="Q1157" t="s">
        <v>8336</v>
      </c>
      <c r="R1157" t="s">
        <v>8337</v>
      </c>
      <c r="S1157" s="8">
        <f t="shared" si="110"/>
        <v>41835.472314814819</v>
      </c>
      <c r="T1157" s="8">
        <f t="shared" si="111"/>
        <v>41865.472314814819</v>
      </c>
      <c r="U1157" s="9" t="str">
        <f t="shared" si="112"/>
        <v>Jul</v>
      </c>
      <c r="V1157">
        <f t="shared" si="113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7" t="s">
        <v>8221</v>
      </c>
      <c r="G1158" t="s">
        <v>8224</v>
      </c>
      <c r="H1158" t="s">
        <v>8246</v>
      </c>
      <c r="I1158" s="9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s="11" t="e">
        <f t="shared" si="109"/>
        <v>#DIV/0!</v>
      </c>
      <c r="Q1158" t="s">
        <v>8336</v>
      </c>
      <c r="R1158" t="s">
        <v>8337</v>
      </c>
      <c r="S1158" s="8">
        <f t="shared" si="110"/>
        <v>42028.779652777775</v>
      </c>
      <c r="T1158" s="8">
        <f t="shared" si="111"/>
        <v>42058.779652777775</v>
      </c>
      <c r="U1158" s="9" t="str">
        <f t="shared" si="112"/>
        <v>Jan</v>
      </c>
      <c r="V1158">
        <f t="shared" si="113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7" t="s">
        <v>8221</v>
      </c>
      <c r="G1159" t="s">
        <v>8224</v>
      </c>
      <c r="H1159" t="s">
        <v>8246</v>
      </c>
      <c r="I1159" s="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</v>
      </c>
      <c r="P1159" s="11">
        <f t="shared" si="109"/>
        <v>50.333333333333336</v>
      </c>
      <c r="Q1159" t="s">
        <v>8336</v>
      </c>
      <c r="R1159" t="s">
        <v>8337</v>
      </c>
      <c r="S1159" s="8">
        <f t="shared" si="110"/>
        <v>41918.336574074077</v>
      </c>
      <c r="T1159" s="8">
        <f t="shared" si="111"/>
        <v>41978.378240740742</v>
      </c>
      <c r="U1159" s="9" t="str">
        <f t="shared" si="112"/>
        <v>Oct</v>
      </c>
      <c r="V1159">
        <f t="shared" si="113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7" t="s">
        <v>8221</v>
      </c>
      <c r="G1160" t="s">
        <v>8224</v>
      </c>
      <c r="H1160" t="s">
        <v>8246</v>
      </c>
      <c r="I1160" s="9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0.46666666666666673</v>
      </c>
      <c r="P1160" s="11">
        <f t="shared" si="109"/>
        <v>11.666666666666666</v>
      </c>
      <c r="Q1160" t="s">
        <v>8336</v>
      </c>
      <c r="R1160" t="s">
        <v>8337</v>
      </c>
      <c r="S1160" s="8">
        <f t="shared" si="110"/>
        <v>41951.800092592595</v>
      </c>
      <c r="T1160" s="8">
        <f t="shared" si="111"/>
        <v>41981.800092592595</v>
      </c>
      <c r="U1160" s="9" t="str">
        <f t="shared" si="112"/>
        <v>Nov</v>
      </c>
      <c r="V1160">
        <f t="shared" si="113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7" t="s">
        <v>8221</v>
      </c>
      <c r="G1161" t="s">
        <v>8224</v>
      </c>
      <c r="H1161" t="s">
        <v>8246</v>
      </c>
      <c r="I1161" s="9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s="11" t="e">
        <f t="shared" si="109"/>
        <v>#DIV/0!</v>
      </c>
      <c r="Q1161" t="s">
        <v>8336</v>
      </c>
      <c r="R1161" t="s">
        <v>8337</v>
      </c>
      <c r="S1161" s="8">
        <f t="shared" si="110"/>
        <v>42154.434780092597</v>
      </c>
      <c r="T1161" s="8">
        <f t="shared" si="111"/>
        <v>42185.364583333336</v>
      </c>
      <c r="U1161" s="9" t="str">
        <f t="shared" si="112"/>
        <v>May</v>
      </c>
      <c r="V1161">
        <f t="shared" si="113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7" t="s">
        <v>8221</v>
      </c>
      <c r="G1162" t="s">
        <v>8224</v>
      </c>
      <c r="H1162" t="s">
        <v>8246</v>
      </c>
      <c r="I1162" s="9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</v>
      </c>
      <c r="P1162" s="11">
        <f t="shared" si="109"/>
        <v>60.789473684210527</v>
      </c>
      <c r="Q1162" t="s">
        <v>8336</v>
      </c>
      <c r="R1162" t="s">
        <v>8337</v>
      </c>
      <c r="S1162" s="8">
        <f t="shared" si="110"/>
        <v>42060.863263888888</v>
      </c>
      <c r="T1162" s="8">
        <f t="shared" si="111"/>
        <v>42090.821597222224</v>
      </c>
      <c r="U1162" s="9" t="str">
        <f t="shared" si="112"/>
        <v>Feb</v>
      </c>
      <c r="V1162">
        <f t="shared" si="113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7" t="s">
        <v>8221</v>
      </c>
      <c r="G1163" t="s">
        <v>8224</v>
      </c>
      <c r="H1163" t="s">
        <v>8246</v>
      </c>
      <c r="I1163" s="9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s="11" t="e">
        <f t="shared" si="109"/>
        <v>#DIV/0!</v>
      </c>
      <c r="Q1163" t="s">
        <v>8336</v>
      </c>
      <c r="R1163" t="s">
        <v>8337</v>
      </c>
      <c r="S1163" s="8">
        <f t="shared" si="110"/>
        <v>42122.337835648148</v>
      </c>
      <c r="T1163" s="8">
        <f t="shared" si="111"/>
        <v>42143.337835648148</v>
      </c>
      <c r="U1163" s="9" t="str">
        <f t="shared" si="112"/>
        <v>Apr</v>
      </c>
      <c r="V1163">
        <f t="shared" si="113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7" t="s">
        <v>8221</v>
      </c>
      <c r="G1164" t="s">
        <v>8224</v>
      </c>
      <c r="H1164" t="s">
        <v>8246</v>
      </c>
      <c r="I1164" s="9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5.8333333333333341E-2</v>
      </c>
      <c r="P1164" s="11">
        <f t="shared" si="109"/>
        <v>17.5</v>
      </c>
      <c r="Q1164" t="s">
        <v>8336</v>
      </c>
      <c r="R1164" t="s">
        <v>8337</v>
      </c>
      <c r="S1164" s="8">
        <f t="shared" si="110"/>
        <v>41876.391944444447</v>
      </c>
      <c r="T1164" s="8">
        <f t="shared" si="111"/>
        <v>41907.391944444447</v>
      </c>
      <c r="U1164" s="9" t="str">
        <f t="shared" si="112"/>
        <v>Aug</v>
      </c>
      <c r="V1164">
        <f t="shared" si="113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7" t="s">
        <v>8221</v>
      </c>
      <c r="G1165" t="s">
        <v>8224</v>
      </c>
      <c r="H1165" t="s">
        <v>8246</v>
      </c>
      <c r="I1165" s="9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s="11" t="e">
        <f t="shared" si="109"/>
        <v>#DIV/0!</v>
      </c>
      <c r="Q1165" t="s">
        <v>8336</v>
      </c>
      <c r="R1165" t="s">
        <v>8337</v>
      </c>
      <c r="S1165" s="8">
        <f t="shared" si="110"/>
        <v>41830.431944444448</v>
      </c>
      <c r="T1165" s="8">
        <f t="shared" si="111"/>
        <v>41860.431944444448</v>
      </c>
      <c r="U1165" s="9" t="str">
        <f t="shared" si="112"/>
        <v>Jul</v>
      </c>
      <c r="V1165">
        <f t="shared" si="113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7" t="s">
        <v>8221</v>
      </c>
      <c r="G1166" t="s">
        <v>8224</v>
      </c>
      <c r="H1166" t="s">
        <v>8246</v>
      </c>
      <c r="I1166" s="9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s="11" t="e">
        <f t="shared" si="109"/>
        <v>#DIV/0!</v>
      </c>
      <c r="Q1166" t="s">
        <v>8336</v>
      </c>
      <c r="R1166" t="s">
        <v>8337</v>
      </c>
      <c r="S1166" s="8">
        <f t="shared" si="110"/>
        <v>42509.432662037041</v>
      </c>
      <c r="T1166" s="8">
        <f t="shared" si="111"/>
        <v>42539.432662037041</v>
      </c>
      <c r="U1166" s="9" t="str">
        <f t="shared" si="112"/>
        <v>May</v>
      </c>
      <c r="V1166">
        <f t="shared" si="113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7" t="s">
        <v>8221</v>
      </c>
      <c r="G1167" t="s">
        <v>8224</v>
      </c>
      <c r="H1167" t="s">
        <v>8246</v>
      </c>
      <c r="I1167" s="9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20.705000000000002</v>
      </c>
      <c r="P1167" s="11">
        <f t="shared" si="109"/>
        <v>82.82</v>
      </c>
      <c r="Q1167" t="s">
        <v>8336</v>
      </c>
      <c r="R1167" t="s">
        <v>8337</v>
      </c>
      <c r="S1167" s="8">
        <f t="shared" si="110"/>
        <v>41791.922800925931</v>
      </c>
      <c r="T1167" s="8">
        <f t="shared" si="111"/>
        <v>41825.922800925931</v>
      </c>
      <c r="U1167" s="9" t="str">
        <f t="shared" si="112"/>
        <v>Jun</v>
      </c>
      <c r="V1167">
        <f t="shared" si="113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7" t="s">
        <v>8221</v>
      </c>
      <c r="G1168" t="s">
        <v>8224</v>
      </c>
      <c r="H1168" t="s">
        <v>8246</v>
      </c>
      <c r="I1168" s="9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19.139999999999997</v>
      </c>
      <c r="P1168" s="11">
        <f t="shared" si="109"/>
        <v>358.875</v>
      </c>
      <c r="Q1168" t="s">
        <v>8336</v>
      </c>
      <c r="R1168" t="s">
        <v>8337</v>
      </c>
      <c r="S1168" s="8">
        <f t="shared" si="110"/>
        <v>42150.193773148152</v>
      </c>
      <c r="T1168" s="8">
        <f t="shared" si="111"/>
        <v>42180.875000000007</v>
      </c>
      <c r="U1168" s="9" t="str">
        <f t="shared" si="112"/>
        <v>May</v>
      </c>
      <c r="V1168">
        <f t="shared" si="113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7" t="s">
        <v>8221</v>
      </c>
      <c r="G1169" t="s">
        <v>8224</v>
      </c>
      <c r="H1169" t="s">
        <v>8246</v>
      </c>
      <c r="I1169" s="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1.6316666666666666</v>
      </c>
      <c r="P1169" s="11">
        <f t="shared" si="109"/>
        <v>61.1875</v>
      </c>
      <c r="Q1169" t="s">
        <v>8336</v>
      </c>
      <c r="R1169" t="s">
        <v>8337</v>
      </c>
      <c r="S1169" s="8">
        <f t="shared" si="110"/>
        <v>41863.443229166667</v>
      </c>
      <c r="T1169" s="8">
        <f t="shared" si="111"/>
        <v>41894.443229166667</v>
      </c>
      <c r="U1169" s="9" t="str">
        <f t="shared" si="112"/>
        <v>Aug</v>
      </c>
      <c r="V1169">
        <f t="shared" si="113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7" t="s">
        <v>8221</v>
      </c>
      <c r="G1170" t="s">
        <v>8224</v>
      </c>
      <c r="H1170" t="s">
        <v>8246</v>
      </c>
      <c r="I1170" s="9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5.6666666666666661</v>
      </c>
      <c r="P1170" s="11">
        <f t="shared" si="109"/>
        <v>340</v>
      </c>
      <c r="Q1170" t="s">
        <v>8336</v>
      </c>
      <c r="R1170" t="s">
        <v>8337</v>
      </c>
      <c r="S1170" s="8">
        <f t="shared" si="110"/>
        <v>42604.762326388889</v>
      </c>
      <c r="T1170" s="8">
        <f t="shared" si="111"/>
        <v>42634.762326388889</v>
      </c>
      <c r="U1170" s="9" t="str">
        <f t="shared" si="112"/>
        <v>Aug</v>
      </c>
      <c r="V1170">
        <f t="shared" si="113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7" t="s">
        <v>8221</v>
      </c>
      <c r="G1171" t="s">
        <v>8224</v>
      </c>
      <c r="H1171" t="s">
        <v>8246</v>
      </c>
      <c r="I1171" s="9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0.16999999999999998</v>
      </c>
      <c r="P1171" s="11">
        <f t="shared" si="109"/>
        <v>5.666666666666667</v>
      </c>
      <c r="Q1171" t="s">
        <v>8336</v>
      </c>
      <c r="R1171" t="s">
        <v>8337</v>
      </c>
      <c r="S1171" s="8">
        <f t="shared" si="110"/>
        <v>42027.062071759261</v>
      </c>
      <c r="T1171" s="8">
        <f t="shared" si="111"/>
        <v>42057.062071759261</v>
      </c>
      <c r="U1171" s="9" t="str">
        <f t="shared" si="112"/>
        <v>Jan</v>
      </c>
      <c r="V1171">
        <f t="shared" si="113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7" t="s">
        <v>8221</v>
      </c>
      <c r="G1172" t="s">
        <v>8225</v>
      </c>
      <c r="H1172" t="s">
        <v>8247</v>
      </c>
      <c r="I1172" s="9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0.4</v>
      </c>
      <c r="P1172" s="11">
        <f t="shared" si="109"/>
        <v>50</v>
      </c>
      <c r="Q1172" t="s">
        <v>8336</v>
      </c>
      <c r="R1172" t="s">
        <v>8337</v>
      </c>
      <c r="S1172" s="8">
        <f t="shared" si="110"/>
        <v>42124.601516203707</v>
      </c>
      <c r="T1172" s="8">
        <f t="shared" si="111"/>
        <v>42154.601516203707</v>
      </c>
      <c r="U1172" s="9" t="str">
        <f t="shared" si="112"/>
        <v>Apr</v>
      </c>
      <c r="V1172">
        <f t="shared" si="113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7" t="s">
        <v>8221</v>
      </c>
      <c r="G1173" t="s">
        <v>8224</v>
      </c>
      <c r="H1173" t="s">
        <v>8246</v>
      </c>
      <c r="I1173" s="9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0.1</v>
      </c>
      <c r="P1173" s="11">
        <f t="shared" si="109"/>
        <v>25</v>
      </c>
      <c r="Q1173" t="s">
        <v>8336</v>
      </c>
      <c r="R1173" t="s">
        <v>8337</v>
      </c>
      <c r="S1173" s="8">
        <f t="shared" si="110"/>
        <v>41938.513043981482</v>
      </c>
      <c r="T1173" s="8">
        <f t="shared" si="111"/>
        <v>41956.554710648146</v>
      </c>
      <c r="U1173" s="9" t="str">
        <f t="shared" si="112"/>
        <v>Oct</v>
      </c>
      <c r="V1173">
        <f t="shared" si="113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7" t="s">
        <v>8221</v>
      </c>
      <c r="G1174" t="s">
        <v>8224</v>
      </c>
      <c r="H1174" t="s">
        <v>8246</v>
      </c>
      <c r="I1174" s="9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s="11" t="e">
        <f t="shared" si="109"/>
        <v>#DIV/0!</v>
      </c>
      <c r="Q1174" t="s">
        <v>8336</v>
      </c>
      <c r="R1174" t="s">
        <v>8337</v>
      </c>
      <c r="S1174" s="8">
        <f t="shared" si="110"/>
        <v>41841.390648148146</v>
      </c>
      <c r="T1174" s="8">
        <f t="shared" si="111"/>
        <v>41871.390648148146</v>
      </c>
      <c r="U1174" s="9" t="str">
        <f t="shared" si="112"/>
        <v>Jul</v>
      </c>
      <c r="V1174">
        <f t="shared" si="113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7" t="s">
        <v>8221</v>
      </c>
      <c r="G1175" t="s">
        <v>8224</v>
      </c>
      <c r="H1175" t="s">
        <v>8246</v>
      </c>
      <c r="I1175" s="9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2.4E-2</v>
      </c>
      <c r="P1175" s="11">
        <f t="shared" si="109"/>
        <v>30</v>
      </c>
      <c r="Q1175" t="s">
        <v>8336</v>
      </c>
      <c r="R1175" t="s">
        <v>8337</v>
      </c>
      <c r="S1175" s="8">
        <f t="shared" si="110"/>
        <v>42183.894178240742</v>
      </c>
      <c r="T1175" s="8">
        <f t="shared" si="111"/>
        <v>42218.894178240742</v>
      </c>
      <c r="U1175" s="9" t="str">
        <f t="shared" si="112"/>
        <v>Jun</v>
      </c>
      <c r="V1175">
        <f t="shared" si="113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7" t="s">
        <v>8221</v>
      </c>
      <c r="G1176" t="s">
        <v>8224</v>
      </c>
      <c r="H1176" t="s">
        <v>8246</v>
      </c>
      <c r="I1176" s="9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5.9066666666666672</v>
      </c>
      <c r="P1176" s="11">
        <f t="shared" si="109"/>
        <v>46.631578947368418</v>
      </c>
      <c r="Q1176" t="s">
        <v>8336</v>
      </c>
      <c r="R1176" t="s">
        <v>8337</v>
      </c>
      <c r="S1176" s="8">
        <f t="shared" si="110"/>
        <v>42468.550081018526</v>
      </c>
      <c r="T1176" s="8">
        <f t="shared" si="111"/>
        <v>42498.550081018526</v>
      </c>
      <c r="U1176" s="9" t="str">
        <f t="shared" si="112"/>
        <v>Apr</v>
      </c>
      <c r="V1176">
        <f t="shared" si="113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7" t="s">
        <v>8221</v>
      </c>
      <c r="G1177" t="s">
        <v>8224</v>
      </c>
      <c r="H1177" t="s">
        <v>8246</v>
      </c>
      <c r="I1177" s="9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2.9250000000000003</v>
      </c>
      <c r="P1177" s="11">
        <f t="shared" si="109"/>
        <v>65</v>
      </c>
      <c r="Q1177" t="s">
        <v>8336</v>
      </c>
      <c r="R1177" t="s">
        <v>8337</v>
      </c>
      <c r="S1177" s="8">
        <f t="shared" si="110"/>
        <v>42170.436793981484</v>
      </c>
      <c r="T1177" s="8">
        <f t="shared" si="111"/>
        <v>42200.436793981484</v>
      </c>
      <c r="U1177" s="9" t="str">
        <f t="shared" si="112"/>
        <v>Jun</v>
      </c>
      <c r="V1177">
        <f t="shared" si="113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7" t="s">
        <v>8221</v>
      </c>
      <c r="G1178" t="s">
        <v>8226</v>
      </c>
      <c r="H1178" t="s">
        <v>8248</v>
      </c>
      <c r="I1178" s="9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5.7142857142857143E-3</v>
      </c>
      <c r="P1178" s="11">
        <f t="shared" si="109"/>
        <v>10</v>
      </c>
      <c r="Q1178" t="s">
        <v>8336</v>
      </c>
      <c r="R1178" t="s">
        <v>8337</v>
      </c>
      <c r="S1178" s="8">
        <f t="shared" si="110"/>
        <v>42745.727986111109</v>
      </c>
      <c r="T1178" s="8">
        <f t="shared" si="111"/>
        <v>42800.250000000007</v>
      </c>
      <c r="U1178" s="9" t="str">
        <f t="shared" si="112"/>
        <v>Jan</v>
      </c>
      <c r="V1178">
        <f t="shared" si="113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7" t="s">
        <v>8221</v>
      </c>
      <c r="G1179" t="s">
        <v>8225</v>
      </c>
      <c r="H1179" t="s">
        <v>8247</v>
      </c>
      <c r="I1179" s="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s="11" t="e">
        <f t="shared" si="109"/>
        <v>#DIV/0!</v>
      </c>
      <c r="Q1179" t="s">
        <v>8336</v>
      </c>
      <c r="R1179" t="s">
        <v>8337</v>
      </c>
      <c r="S1179" s="8">
        <f t="shared" si="110"/>
        <v>41897.369166666671</v>
      </c>
      <c r="T1179" s="8">
        <f t="shared" si="111"/>
        <v>41927.369166666671</v>
      </c>
      <c r="U1179" s="9" t="str">
        <f t="shared" si="112"/>
        <v>Sep</v>
      </c>
      <c r="V1179">
        <f t="shared" si="113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7" t="s">
        <v>8221</v>
      </c>
      <c r="G1180" t="s">
        <v>8224</v>
      </c>
      <c r="H1180" t="s">
        <v>8246</v>
      </c>
      <c r="I1180" s="9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6.6666666666666671E-3</v>
      </c>
      <c r="P1180" s="11">
        <f t="shared" si="109"/>
        <v>5</v>
      </c>
      <c r="Q1180" t="s">
        <v>8336</v>
      </c>
      <c r="R1180" t="s">
        <v>8337</v>
      </c>
      <c r="S1180" s="8">
        <f t="shared" si="110"/>
        <v>41837.614027777781</v>
      </c>
      <c r="T1180" s="8">
        <f t="shared" si="111"/>
        <v>41867.614027777781</v>
      </c>
      <c r="U1180" s="9" t="str">
        <f t="shared" si="112"/>
        <v>Jul</v>
      </c>
      <c r="V1180">
        <f t="shared" si="113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7" t="s">
        <v>8221</v>
      </c>
      <c r="G1181" t="s">
        <v>8229</v>
      </c>
      <c r="H1181" t="s">
        <v>8251</v>
      </c>
      <c r="I1181" s="9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5.3333333333333339</v>
      </c>
      <c r="P1181" s="11">
        <f t="shared" si="109"/>
        <v>640</v>
      </c>
      <c r="Q1181" t="s">
        <v>8336</v>
      </c>
      <c r="R1181" t="s">
        <v>8337</v>
      </c>
      <c r="S1181" s="8">
        <f t="shared" si="110"/>
        <v>42275.428553240745</v>
      </c>
      <c r="T1181" s="8">
        <f t="shared" si="111"/>
        <v>42305.428553240745</v>
      </c>
      <c r="U1181" s="9" t="str">
        <f t="shared" si="112"/>
        <v>Sep</v>
      </c>
      <c r="V1181">
        <f t="shared" si="113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7" t="s">
        <v>8221</v>
      </c>
      <c r="G1182" t="s">
        <v>8224</v>
      </c>
      <c r="H1182" t="s">
        <v>8246</v>
      </c>
      <c r="I1182" s="9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11.75</v>
      </c>
      <c r="P1182" s="11">
        <f t="shared" si="109"/>
        <v>69.117647058823536</v>
      </c>
      <c r="Q1182" t="s">
        <v>8336</v>
      </c>
      <c r="R1182" t="s">
        <v>8337</v>
      </c>
      <c r="S1182" s="8">
        <f t="shared" si="110"/>
        <v>41781.515208333338</v>
      </c>
      <c r="T1182" s="8">
        <f t="shared" si="111"/>
        <v>41818.515208333338</v>
      </c>
      <c r="U1182" s="9" t="str">
        <f t="shared" si="112"/>
        <v>May</v>
      </c>
      <c r="V1182">
        <f t="shared" si="113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7" t="s">
        <v>8221</v>
      </c>
      <c r="G1183" t="s">
        <v>8224</v>
      </c>
      <c r="H1183" t="s">
        <v>8246</v>
      </c>
      <c r="I1183" s="9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8.0000000000000002E-3</v>
      </c>
      <c r="P1183" s="11">
        <f t="shared" si="109"/>
        <v>1.3333333333333333</v>
      </c>
      <c r="Q1183" t="s">
        <v>8336</v>
      </c>
      <c r="R1183" t="s">
        <v>8337</v>
      </c>
      <c r="S1183" s="8">
        <f t="shared" si="110"/>
        <v>42034.047696759262</v>
      </c>
      <c r="T1183" s="8">
        <f t="shared" si="111"/>
        <v>42064.047696759262</v>
      </c>
      <c r="U1183" s="9" t="str">
        <f t="shared" si="112"/>
        <v>Jan</v>
      </c>
      <c r="V1183">
        <f t="shared" si="113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7" t="s">
        <v>8221</v>
      </c>
      <c r="G1184" t="s">
        <v>8224</v>
      </c>
      <c r="H1184" t="s">
        <v>8246</v>
      </c>
      <c r="I1184" s="9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</v>
      </c>
      <c r="P1184" s="11">
        <f t="shared" si="109"/>
        <v>10.5</v>
      </c>
      <c r="Q1184" t="s">
        <v>8336</v>
      </c>
      <c r="R1184" t="s">
        <v>8337</v>
      </c>
      <c r="S1184" s="8">
        <f t="shared" si="110"/>
        <v>42728.535740740743</v>
      </c>
      <c r="T1184" s="8">
        <f t="shared" si="111"/>
        <v>42747.404166666667</v>
      </c>
      <c r="U1184" s="9" t="str">
        <f t="shared" si="112"/>
        <v>Dec</v>
      </c>
      <c r="V1184">
        <f t="shared" si="113"/>
        <v>2016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7" t="s">
        <v>8221</v>
      </c>
      <c r="G1185" t="s">
        <v>8224</v>
      </c>
      <c r="H1185" t="s">
        <v>8246</v>
      </c>
      <c r="I1185" s="9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4</v>
      </c>
      <c r="P1185" s="11">
        <f t="shared" si="109"/>
        <v>33.333333333333336</v>
      </c>
      <c r="Q1185" t="s">
        <v>8336</v>
      </c>
      <c r="R1185" t="s">
        <v>8337</v>
      </c>
      <c r="S1185" s="8">
        <f t="shared" si="110"/>
        <v>42656.569710648146</v>
      </c>
      <c r="T1185" s="8">
        <f t="shared" si="111"/>
        <v>42675.874305555561</v>
      </c>
      <c r="U1185" s="9" t="str">
        <f t="shared" si="112"/>
        <v>Oct</v>
      </c>
      <c r="V1185">
        <f t="shared" si="113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104.93636363636362</v>
      </c>
      <c r="P1186" s="11">
        <f t="shared" si="109"/>
        <v>61.562666666666665</v>
      </c>
      <c r="Q1186" t="s">
        <v>8338</v>
      </c>
      <c r="R1186" t="s">
        <v>8339</v>
      </c>
      <c r="S1186" s="8">
        <f t="shared" si="110"/>
        <v>42741.307997685188</v>
      </c>
      <c r="T1186" s="8">
        <f t="shared" si="111"/>
        <v>42772.307997685188</v>
      </c>
      <c r="U1186" s="9" t="str">
        <f t="shared" si="112"/>
        <v>Jan</v>
      </c>
      <c r="V1186">
        <f t="shared" si="113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105.44</v>
      </c>
      <c r="P1187" s="11">
        <f t="shared" si="109"/>
        <v>118.73873873873873</v>
      </c>
      <c r="Q1187" t="s">
        <v>8338</v>
      </c>
      <c r="R1187" t="s">
        <v>8339</v>
      </c>
      <c r="S1187" s="8">
        <f t="shared" si="110"/>
        <v>42130.573483796303</v>
      </c>
      <c r="T1187" s="8">
        <f t="shared" si="111"/>
        <v>42162.875000000007</v>
      </c>
      <c r="U1187" s="9" t="str">
        <f t="shared" si="112"/>
        <v>May</v>
      </c>
      <c r="V1187">
        <f t="shared" si="113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106.73333333333332</v>
      </c>
      <c r="P1188" s="11">
        <f t="shared" si="109"/>
        <v>65.081300813008127</v>
      </c>
      <c r="Q1188" t="s">
        <v>8338</v>
      </c>
      <c r="R1188" t="s">
        <v>8339</v>
      </c>
      <c r="S1188" s="8">
        <f t="shared" si="110"/>
        <v>42123.571701388886</v>
      </c>
      <c r="T1188" s="8">
        <f t="shared" si="111"/>
        <v>42156.654166666667</v>
      </c>
      <c r="U1188" s="9" t="str">
        <f t="shared" si="112"/>
        <v>Apr</v>
      </c>
      <c r="V1188">
        <f t="shared" si="113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104.12571428571428</v>
      </c>
      <c r="P1189" s="11">
        <f t="shared" si="109"/>
        <v>130.15714285714284</v>
      </c>
      <c r="Q1189" t="s">
        <v>8338</v>
      </c>
      <c r="R1189" t="s">
        <v>8339</v>
      </c>
      <c r="S1189" s="8">
        <f t="shared" si="110"/>
        <v>42109.603275462963</v>
      </c>
      <c r="T1189" s="8">
        <f t="shared" si="111"/>
        <v>42141.458333333336</v>
      </c>
      <c r="U1189" s="9" t="str">
        <f t="shared" si="112"/>
        <v>Apr</v>
      </c>
      <c r="V1189">
        <f t="shared" si="113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160.54999999999998</v>
      </c>
      <c r="P1190" s="11">
        <f t="shared" si="109"/>
        <v>37.776470588235291</v>
      </c>
      <c r="Q1190" t="s">
        <v>8338</v>
      </c>
      <c r="R1190" t="s">
        <v>8339</v>
      </c>
      <c r="S1190" s="8">
        <f t="shared" si="110"/>
        <v>42711.40902777778</v>
      </c>
      <c r="T1190" s="8">
        <f t="shared" si="111"/>
        <v>42732.40902777778</v>
      </c>
      <c r="U1190" s="9" t="str">
        <f t="shared" si="112"/>
        <v>Dec</v>
      </c>
      <c r="V1190">
        <f t="shared" si="113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107.77777777777777</v>
      </c>
      <c r="P1191" s="11">
        <f t="shared" si="109"/>
        <v>112.79069767441861</v>
      </c>
      <c r="Q1191" t="s">
        <v>8338</v>
      </c>
      <c r="R1191" t="s">
        <v>8339</v>
      </c>
      <c r="S1191" s="8">
        <f t="shared" si="110"/>
        <v>42529.687442129631</v>
      </c>
      <c r="T1191" s="8">
        <f t="shared" si="111"/>
        <v>42550.687442129631</v>
      </c>
      <c r="U1191" s="9" t="str">
        <f t="shared" si="112"/>
        <v>Jun</v>
      </c>
      <c r="V1191">
        <f t="shared" si="113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135</v>
      </c>
      <c r="P1192" s="11">
        <f t="shared" si="109"/>
        <v>51.92307692307692</v>
      </c>
      <c r="Q1192" t="s">
        <v>8338</v>
      </c>
      <c r="R1192" t="s">
        <v>8339</v>
      </c>
      <c r="S1192" s="8">
        <f t="shared" si="110"/>
        <v>41852.374131944445</v>
      </c>
      <c r="T1192" s="8">
        <f t="shared" si="111"/>
        <v>41882.374131944445</v>
      </c>
      <c r="U1192" s="9" t="str">
        <f t="shared" si="112"/>
        <v>Aug</v>
      </c>
      <c r="V1192">
        <f t="shared" si="113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109.07407407407408</v>
      </c>
      <c r="P1193" s="11">
        <f t="shared" si="109"/>
        <v>89.242424242424249</v>
      </c>
      <c r="Q1193" t="s">
        <v>8338</v>
      </c>
      <c r="R1193" t="s">
        <v>8339</v>
      </c>
      <c r="S1193" s="8">
        <f t="shared" si="110"/>
        <v>42419.312037037038</v>
      </c>
      <c r="T1193" s="8">
        <f t="shared" si="111"/>
        <v>42449.270370370374</v>
      </c>
      <c r="U1193" s="9" t="str">
        <f t="shared" si="112"/>
        <v>Feb</v>
      </c>
      <c r="V1193">
        <f t="shared" si="113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290</v>
      </c>
      <c r="P1194" s="11">
        <f t="shared" si="109"/>
        <v>19.333333333333332</v>
      </c>
      <c r="Q1194" t="s">
        <v>8338</v>
      </c>
      <c r="R1194" t="s">
        <v>8339</v>
      </c>
      <c r="S1194" s="8">
        <f t="shared" si="110"/>
        <v>42747.21502314815</v>
      </c>
      <c r="T1194" s="8">
        <f t="shared" si="111"/>
        <v>42777.21502314815</v>
      </c>
      <c r="U1194" s="9" t="str">
        <f t="shared" si="112"/>
        <v>Jan</v>
      </c>
      <c r="V1194">
        <f t="shared" si="113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103.95714285714286</v>
      </c>
      <c r="P1195" s="11">
        <f t="shared" si="109"/>
        <v>79.967032967032964</v>
      </c>
      <c r="Q1195" t="s">
        <v>8338</v>
      </c>
      <c r="R1195" t="s">
        <v>8339</v>
      </c>
      <c r="S1195" s="8">
        <f t="shared" si="110"/>
        <v>42409.484409722223</v>
      </c>
      <c r="T1195" s="8">
        <f t="shared" si="111"/>
        <v>42469.442743055559</v>
      </c>
      <c r="U1195" s="9" t="str">
        <f t="shared" si="112"/>
        <v>Feb</v>
      </c>
      <c r="V1195">
        <f t="shared" si="113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322.24</v>
      </c>
      <c r="P1196" s="11">
        <f t="shared" si="109"/>
        <v>56.414565826330531</v>
      </c>
      <c r="Q1196" t="s">
        <v>8338</v>
      </c>
      <c r="R1196" t="s">
        <v>8339</v>
      </c>
      <c r="S1196" s="8">
        <f t="shared" si="110"/>
        <v>42072.196516203701</v>
      </c>
      <c r="T1196" s="8">
        <f t="shared" si="111"/>
        <v>42102.196516203701</v>
      </c>
      <c r="U1196" s="9" t="str">
        <f t="shared" si="112"/>
        <v>Mar</v>
      </c>
      <c r="V1196">
        <f t="shared" si="113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135</v>
      </c>
      <c r="P1197" s="11">
        <f t="shared" si="109"/>
        <v>79.411764705882348</v>
      </c>
      <c r="Q1197" t="s">
        <v>8338</v>
      </c>
      <c r="R1197" t="s">
        <v>8339</v>
      </c>
      <c r="S1197" s="8">
        <f t="shared" si="110"/>
        <v>42298.056168981486</v>
      </c>
      <c r="T1197" s="8">
        <f t="shared" si="111"/>
        <v>42358.083333333336</v>
      </c>
      <c r="U1197" s="9" t="str">
        <f t="shared" si="112"/>
        <v>Oct</v>
      </c>
      <c r="V1197">
        <f t="shared" si="113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269.91034482758624</v>
      </c>
      <c r="P1198" s="11">
        <f t="shared" si="109"/>
        <v>76.439453125</v>
      </c>
      <c r="Q1198" t="s">
        <v>8338</v>
      </c>
      <c r="R1198" t="s">
        <v>8339</v>
      </c>
      <c r="S1198" s="8">
        <f t="shared" si="110"/>
        <v>42326.527071759258</v>
      </c>
      <c r="T1198" s="8">
        <f t="shared" si="111"/>
        <v>42356.527071759258</v>
      </c>
      <c r="U1198" s="9" t="str">
        <f t="shared" si="112"/>
        <v>Nov</v>
      </c>
      <c r="V1198">
        <f t="shared" si="113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253.29333333333332</v>
      </c>
      <c r="P1199" s="11">
        <f t="shared" si="109"/>
        <v>121</v>
      </c>
      <c r="Q1199" t="s">
        <v>8338</v>
      </c>
      <c r="R1199" t="s">
        <v>8339</v>
      </c>
      <c r="S1199" s="8">
        <f t="shared" si="110"/>
        <v>42503.373078703706</v>
      </c>
      <c r="T1199" s="8">
        <f t="shared" si="111"/>
        <v>42533.957638888889</v>
      </c>
      <c r="U1199" s="9" t="str">
        <f t="shared" si="112"/>
        <v>May</v>
      </c>
      <c r="V1199">
        <f t="shared" si="113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260.59999999999997</v>
      </c>
      <c r="P1200" s="11">
        <f t="shared" si="109"/>
        <v>54.616766467065865</v>
      </c>
      <c r="Q1200" t="s">
        <v>8338</v>
      </c>
      <c r="R1200" t="s">
        <v>8339</v>
      </c>
      <c r="S1200" s="8">
        <f t="shared" si="110"/>
        <v>42333.327384259261</v>
      </c>
      <c r="T1200" s="8">
        <f t="shared" si="111"/>
        <v>42368.833333333336</v>
      </c>
      <c r="U1200" s="9" t="str">
        <f t="shared" si="112"/>
        <v>Nov</v>
      </c>
      <c r="V1200">
        <f t="shared" si="113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101.31677953348381</v>
      </c>
      <c r="P1201" s="11">
        <f t="shared" si="109"/>
        <v>299.22222222222223</v>
      </c>
      <c r="Q1201" t="s">
        <v>8338</v>
      </c>
      <c r="R1201" t="s">
        <v>8339</v>
      </c>
      <c r="S1201" s="8">
        <f t="shared" si="110"/>
        <v>42161.479166666664</v>
      </c>
      <c r="T1201" s="8">
        <f t="shared" si="111"/>
        <v>42193.479166666664</v>
      </c>
      <c r="U1201" s="9" t="str">
        <f t="shared" si="112"/>
        <v>Jun</v>
      </c>
      <c r="V1201">
        <f t="shared" si="113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125.60416666666667</v>
      </c>
      <c r="P1202" s="11">
        <f t="shared" si="109"/>
        <v>58.533980582524272</v>
      </c>
      <c r="Q1202" t="s">
        <v>8338</v>
      </c>
      <c r="R1202" t="s">
        <v>8339</v>
      </c>
      <c r="S1202" s="8">
        <f t="shared" si="110"/>
        <v>42089.185833333337</v>
      </c>
      <c r="T1202" s="8">
        <f t="shared" si="111"/>
        <v>42110.185833333337</v>
      </c>
      <c r="U1202" s="9" t="str">
        <f t="shared" si="112"/>
        <v>Mar</v>
      </c>
      <c r="V1202">
        <f t="shared" si="113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102.43783333333334</v>
      </c>
      <c r="P1203" s="11">
        <f t="shared" si="109"/>
        <v>55.371801801801809</v>
      </c>
      <c r="Q1203" t="s">
        <v>8338</v>
      </c>
      <c r="R1203" t="s">
        <v>8339</v>
      </c>
      <c r="S1203" s="8">
        <f t="shared" si="110"/>
        <v>42536.315347222226</v>
      </c>
      <c r="T1203" s="8">
        <f t="shared" si="111"/>
        <v>42566.315347222226</v>
      </c>
      <c r="U1203" s="9" t="str">
        <f t="shared" si="112"/>
        <v>Jun</v>
      </c>
      <c r="V1203">
        <f t="shared" si="113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199.244</v>
      </c>
      <c r="P1204" s="11">
        <f t="shared" si="109"/>
        <v>183.80442804428046</v>
      </c>
      <c r="Q1204" t="s">
        <v>8338</v>
      </c>
      <c r="R1204" t="s">
        <v>8339</v>
      </c>
      <c r="S1204" s="8">
        <f t="shared" si="110"/>
        <v>42151.997152777782</v>
      </c>
      <c r="T1204" s="8">
        <f t="shared" si="111"/>
        <v>42181.997152777782</v>
      </c>
      <c r="U1204" s="9" t="str">
        <f t="shared" si="112"/>
        <v>May</v>
      </c>
      <c r="V1204">
        <f t="shared" si="113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102.45398773006136</v>
      </c>
      <c r="P1205" s="11">
        <f t="shared" si="109"/>
        <v>165.34653465346534</v>
      </c>
      <c r="Q1205" t="s">
        <v>8338</v>
      </c>
      <c r="R1205" t="s">
        <v>8339</v>
      </c>
      <c r="S1205" s="8">
        <f t="shared" si="110"/>
        <v>42125.323229166672</v>
      </c>
      <c r="T1205" s="8">
        <f t="shared" si="111"/>
        <v>42155.323229166672</v>
      </c>
      <c r="U1205" s="9" t="str">
        <f t="shared" si="112"/>
        <v>May</v>
      </c>
      <c r="V1205">
        <f t="shared" si="113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102.94615384615385</v>
      </c>
      <c r="P1206" s="11">
        <f t="shared" si="109"/>
        <v>234.78947368421052</v>
      </c>
      <c r="Q1206" t="s">
        <v>8338</v>
      </c>
      <c r="R1206" t="s">
        <v>8339</v>
      </c>
      <c r="S1206" s="8">
        <f t="shared" si="110"/>
        <v>42297.456400462965</v>
      </c>
      <c r="T1206" s="8">
        <f t="shared" si="111"/>
        <v>42341.916666666664</v>
      </c>
      <c r="U1206" s="9" t="str">
        <f t="shared" si="112"/>
        <v>Oct</v>
      </c>
      <c r="V1206">
        <f t="shared" si="113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100.86153846153847</v>
      </c>
      <c r="P1207" s="11">
        <f t="shared" si="109"/>
        <v>211.48387096774192</v>
      </c>
      <c r="Q1207" t="s">
        <v>8338</v>
      </c>
      <c r="R1207" t="s">
        <v>8339</v>
      </c>
      <c r="S1207" s="8">
        <f t="shared" si="110"/>
        <v>42138.21471064815</v>
      </c>
      <c r="T1207" s="8">
        <f t="shared" si="111"/>
        <v>42168.21471064815</v>
      </c>
      <c r="U1207" s="9" t="str">
        <f t="shared" si="112"/>
        <v>May</v>
      </c>
      <c r="V1207">
        <f t="shared" si="113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114.99999999999999</v>
      </c>
      <c r="P1208" s="11">
        <f t="shared" si="109"/>
        <v>32.34375</v>
      </c>
      <c r="Q1208" t="s">
        <v>8338</v>
      </c>
      <c r="R1208" t="s">
        <v>8339</v>
      </c>
      <c r="S1208" s="8">
        <f t="shared" si="110"/>
        <v>42772.484409722223</v>
      </c>
      <c r="T1208" s="8">
        <f t="shared" si="111"/>
        <v>42805.270138888889</v>
      </c>
      <c r="U1208" s="9" t="str">
        <f t="shared" si="112"/>
        <v>Feb</v>
      </c>
      <c r="V1208">
        <f t="shared" si="113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104.16766467065868</v>
      </c>
      <c r="P1209" s="11">
        <f t="shared" si="109"/>
        <v>123.37588652482269</v>
      </c>
      <c r="Q1209" t="s">
        <v>8338</v>
      </c>
      <c r="R1209" t="s">
        <v>8339</v>
      </c>
      <c r="S1209" s="8">
        <f t="shared" si="110"/>
        <v>42430.13857638889</v>
      </c>
      <c r="T1209" s="8">
        <f t="shared" si="111"/>
        <v>42460.125000000007</v>
      </c>
      <c r="U1209" s="9" t="str">
        <f t="shared" si="112"/>
        <v>Mar</v>
      </c>
      <c r="V1209">
        <f t="shared" si="113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155.29999999999998</v>
      </c>
      <c r="P1210" s="11">
        <f t="shared" si="109"/>
        <v>207.06666666666666</v>
      </c>
      <c r="Q1210" t="s">
        <v>8338</v>
      </c>
      <c r="R1210" t="s">
        <v>8339</v>
      </c>
      <c r="S1210" s="8">
        <f t="shared" si="110"/>
        <v>42423.417407407411</v>
      </c>
      <c r="T1210" s="8">
        <f t="shared" si="111"/>
        <v>42453.375740740747</v>
      </c>
      <c r="U1210" s="9" t="str">
        <f t="shared" si="112"/>
        <v>Feb</v>
      </c>
      <c r="V1210">
        <f t="shared" si="113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106</v>
      </c>
      <c r="P1211" s="11">
        <f t="shared" si="109"/>
        <v>138.2608695652174</v>
      </c>
      <c r="Q1211" t="s">
        <v>8338</v>
      </c>
      <c r="R1211" t="s">
        <v>8339</v>
      </c>
      <c r="S1211" s="8">
        <f t="shared" si="110"/>
        <v>42761.554456018523</v>
      </c>
      <c r="T1211" s="8">
        <f t="shared" si="111"/>
        <v>42791.554456018523</v>
      </c>
      <c r="U1211" s="9" t="str">
        <f t="shared" si="112"/>
        <v>Jan</v>
      </c>
      <c r="V1211">
        <f t="shared" si="113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254.31499999999997</v>
      </c>
      <c r="P1212" s="11">
        <f t="shared" si="109"/>
        <v>493.81553398058253</v>
      </c>
      <c r="Q1212" t="s">
        <v>8338</v>
      </c>
      <c r="R1212" t="s">
        <v>8339</v>
      </c>
      <c r="S1212" s="8">
        <f t="shared" si="110"/>
        <v>42132.650138888894</v>
      </c>
      <c r="T1212" s="8">
        <f t="shared" si="111"/>
        <v>42155.583333333336</v>
      </c>
      <c r="U1212" s="9" t="str">
        <f t="shared" si="112"/>
        <v>May</v>
      </c>
      <c r="V1212">
        <f t="shared" si="113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101.1</v>
      </c>
      <c r="P1213" s="11">
        <f t="shared" si="109"/>
        <v>168.5</v>
      </c>
      <c r="Q1213" t="s">
        <v>8338</v>
      </c>
      <c r="R1213" t="s">
        <v>8339</v>
      </c>
      <c r="S1213" s="8">
        <f t="shared" si="110"/>
        <v>42515.574780092596</v>
      </c>
      <c r="T1213" s="8">
        <f t="shared" si="111"/>
        <v>42530.574780092596</v>
      </c>
      <c r="U1213" s="9" t="str">
        <f t="shared" si="112"/>
        <v>May</v>
      </c>
      <c r="V1213">
        <f t="shared" si="113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129.04</v>
      </c>
      <c r="P1214" s="11">
        <f t="shared" si="109"/>
        <v>38.867469879518069</v>
      </c>
      <c r="Q1214" t="s">
        <v>8338</v>
      </c>
      <c r="R1214" t="s">
        <v>8339</v>
      </c>
      <c r="S1214" s="8">
        <f t="shared" si="110"/>
        <v>42318.658506944448</v>
      </c>
      <c r="T1214" s="8">
        <f t="shared" si="111"/>
        <v>42334.750000000007</v>
      </c>
      <c r="U1214" s="9" t="str">
        <f t="shared" si="112"/>
        <v>Nov</v>
      </c>
      <c r="V1214">
        <f t="shared" si="113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102.23076923076924</v>
      </c>
      <c r="P1215" s="11">
        <f t="shared" si="109"/>
        <v>61.527777777777779</v>
      </c>
      <c r="Q1215" t="s">
        <v>8338</v>
      </c>
      <c r="R1215" t="s">
        <v>8339</v>
      </c>
      <c r="S1215" s="8">
        <f t="shared" si="110"/>
        <v>42731.464120370372</v>
      </c>
      <c r="T1215" s="8">
        <f t="shared" si="111"/>
        <v>42766.464120370372</v>
      </c>
      <c r="U1215" s="9" t="str">
        <f t="shared" si="112"/>
        <v>Dec</v>
      </c>
      <c r="V1215">
        <f t="shared" si="113"/>
        <v>2016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131.80000000000001</v>
      </c>
      <c r="P1216" s="11">
        <f t="shared" si="109"/>
        <v>105.44</v>
      </c>
      <c r="Q1216" t="s">
        <v>8338</v>
      </c>
      <c r="R1216" t="s">
        <v>8339</v>
      </c>
      <c r="S1216" s="8">
        <f t="shared" si="110"/>
        <v>42104.548668981479</v>
      </c>
      <c r="T1216" s="8">
        <f t="shared" si="111"/>
        <v>42164.548668981479</v>
      </c>
      <c r="U1216" s="9" t="str">
        <f t="shared" si="112"/>
        <v>Apr</v>
      </c>
      <c r="V1216">
        <f t="shared" si="113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786.0802000000001</v>
      </c>
      <c r="P1217" s="11">
        <f t="shared" si="109"/>
        <v>71.592003642987251</v>
      </c>
      <c r="Q1217" t="s">
        <v>8338</v>
      </c>
      <c r="R1217" t="s">
        <v>8339</v>
      </c>
      <c r="S1217" s="8">
        <f t="shared" si="110"/>
        <v>41759.631435185183</v>
      </c>
      <c r="T1217" s="8">
        <f t="shared" si="111"/>
        <v>41789.631435185183</v>
      </c>
      <c r="U1217" s="9" t="str">
        <f t="shared" si="112"/>
        <v>Apr</v>
      </c>
      <c r="V1217">
        <f t="shared" si="113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ref="O1218:O1281" si="114">E1218/D1218*100</f>
        <v>145.70000000000002</v>
      </c>
      <c r="P1218" s="11">
        <f t="shared" ref="P1218:P1281" si="115">E1218/L1218</f>
        <v>91.882882882882882</v>
      </c>
      <c r="Q1218" t="s">
        <v>8338</v>
      </c>
      <c r="R1218" t="s">
        <v>8339</v>
      </c>
      <c r="S1218" s="8">
        <f t="shared" si="110"/>
        <v>42247.324733796304</v>
      </c>
      <c r="T1218" s="8">
        <f t="shared" si="111"/>
        <v>42279.668750000004</v>
      </c>
      <c r="U1218" s="9" t="str">
        <f t="shared" si="112"/>
        <v>Aug</v>
      </c>
      <c r="V1218">
        <f t="shared" si="113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si="114"/>
        <v>102.60000000000001</v>
      </c>
      <c r="P1219" s="11">
        <f t="shared" si="115"/>
        <v>148.57377049180329</v>
      </c>
      <c r="Q1219" t="s">
        <v>8338</v>
      </c>
      <c r="R1219" t="s">
        <v>8339</v>
      </c>
      <c r="S1219" s="8">
        <f t="shared" ref="S1219:S1282" si="116">(J1219/86400)+25569+(-7/24)</f>
        <v>42535.517824074072</v>
      </c>
      <c r="T1219" s="8">
        <f t="shared" ref="T1219:T1282" si="117">(I1219/86400)+25569+(-7/24)</f>
        <v>42565.517824074072</v>
      </c>
      <c r="U1219" s="9" t="str">
        <f t="shared" ref="U1219:U1282" si="118">TEXT(S1219,"mmm")</f>
        <v>Jun</v>
      </c>
      <c r="V1219">
        <f t="shared" ref="V1219:V1282" si="119">YEAR(S1219)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172.27777777777777</v>
      </c>
      <c r="P1220" s="11">
        <f t="shared" si="115"/>
        <v>174.2134831460674</v>
      </c>
      <c r="Q1220" t="s">
        <v>8338</v>
      </c>
      <c r="R1220" t="s">
        <v>8339</v>
      </c>
      <c r="S1220" s="8">
        <f t="shared" si="116"/>
        <v>42278.370370370372</v>
      </c>
      <c r="T1220" s="8">
        <f t="shared" si="117"/>
        <v>42308.833333333336</v>
      </c>
      <c r="U1220" s="9" t="str">
        <f t="shared" si="118"/>
        <v>Oct</v>
      </c>
      <c r="V1220">
        <f t="shared" si="119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159.16819571865443</v>
      </c>
      <c r="P1221" s="11">
        <f t="shared" si="115"/>
        <v>102.86166007905139</v>
      </c>
      <c r="Q1221" t="s">
        <v>8338</v>
      </c>
      <c r="R1221" t="s">
        <v>8339</v>
      </c>
      <c r="S1221" s="8">
        <f t="shared" si="116"/>
        <v>42633.17028935186</v>
      </c>
      <c r="T1221" s="8">
        <f t="shared" si="117"/>
        <v>42663.17028935186</v>
      </c>
      <c r="U1221" s="9" t="str">
        <f t="shared" si="118"/>
        <v>Sep</v>
      </c>
      <c r="V1221">
        <f t="shared" si="119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103.76666666666668</v>
      </c>
      <c r="P1222" s="11">
        <f t="shared" si="115"/>
        <v>111.17857142857143</v>
      </c>
      <c r="Q1222" t="s">
        <v>8338</v>
      </c>
      <c r="R1222" t="s">
        <v>8339</v>
      </c>
      <c r="S1222" s="8">
        <f t="shared" si="116"/>
        <v>42211.336944444447</v>
      </c>
      <c r="T1222" s="8">
        <f t="shared" si="117"/>
        <v>42241.336944444447</v>
      </c>
      <c r="U1222" s="9" t="str">
        <f t="shared" si="118"/>
        <v>Jul</v>
      </c>
      <c r="V1222">
        <f t="shared" si="119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111.40954545454547</v>
      </c>
      <c r="P1223" s="11">
        <f t="shared" si="115"/>
        <v>23.796213592233013</v>
      </c>
      <c r="Q1223" t="s">
        <v>8338</v>
      </c>
      <c r="R1223" t="s">
        <v>8339</v>
      </c>
      <c r="S1223" s="8">
        <f t="shared" si="116"/>
        <v>42680.183888888896</v>
      </c>
      <c r="T1223" s="8">
        <f t="shared" si="117"/>
        <v>42707.708333333336</v>
      </c>
      <c r="U1223" s="9" t="str">
        <f t="shared" si="118"/>
        <v>Nov</v>
      </c>
      <c r="V1223">
        <f t="shared" si="119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280.375</v>
      </c>
      <c r="P1224" s="11">
        <f t="shared" si="115"/>
        <v>81.268115942028984</v>
      </c>
      <c r="Q1224" t="s">
        <v>8338</v>
      </c>
      <c r="R1224" t="s">
        <v>8339</v>
      </c>
      <c r="S1224" s="8">
        <f t="shared" si="116"/>
        <v>42430.428784722222</v>
      </c>
      <c r="T1224" s="8">
        <f t="shared" si="117"/>
        <v>42460.875000000007</v>
      </c>
      <c r="U1224" s="9" t="str">
        <f t="shared" si="118"/>
        <v>Mar</v>
      </c>
      <c r="V1224">
        <f t="shared" si="119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112.10606060606061</v>
      </c>
      <c r="P1225" s="11">
        <f t="shared" si="115"/>
        <v>116.21465968586388</v>
      </c>
      <c r="Q1225" t="s">
        <v>8338</v>
      </c>
      <c r="R1225" t="s">
        <v>8339</v>
      </c>
      <c r="S1225" s="8">
        <f t="shared" si="116"/>
        <v>42653.885520833333</v>
      </c>
      <c r="T1225" s="8">
        <f t="shared" si="117"/>
        <v>42683.927187500005</v>
      </c>
      <c r="U1225" s="9" t="str">
        <f t="shared" si="118"/>
        <v>Oct</v>
      </c>
      <c r="V1225">
        <f t="shared" si="119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 s="9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7.0666666666666673</v>
      </c>
      <c r="P1226" s="11">
        <f t="shared" si="115"/>
        <v>58.888888888888886</v>
      </c>
      <c r="Q1226" t="s">
        <v>8325</v>
      </c>
      <c r="R1226" t="s">
        <v>8340</v>
      </c>
      <c r="S1226" s="8">
        <f t="shared" si="116"/>
        <v>41736.258125</v>
      </c>
      <c r="T1226" s="8">
        <f t="shared" si="117"/>
        <v>41796.258125</v>
      </c>
      <c r="U1226" s="9" t="str">
        <f t="shared" si="118"/>
        <v>Apr</v>
      </c>
      <c r="V1226">
        <f t="shared" si="119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 s="9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4.3999999999999995</v>
      </c>
      <c r="P1227" s="11">
        <f t="shared" si="115"/>
        <v>44</v>
      </c>
      <c r="Q1227" t="s">
        <v>8325</v>
      </c>
      <c r="R1227" t="s">
        <v>8340</v>
      </c>
      <c r="S1227" s="8">
        <f t="shared" si="116"/>
        <v>41509.614328703705</v>
      </c>
      <c r="T1227" s="8">
        <f t="shared" si="117"/>
        <v>41569.614328703705</v>
      </c>
      <c r="U1227" s="9" t="str">
        <f t="shared" si="118"/>
        <v>Aug</v>
      </c>
      <c r="V1227">
        <f t="shared" si="119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 s="9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</v>
      </c>
      <c r="P1228" s="11">
        <f t="shared" si="115"/>
        <v>48.424999999999997</v>
      </c>
      <c r="Q1228" t="s">
        <v>8325</v>
      </c>
      <c r="R1228" t="s">
        <v>8340</v>
      </c>
      <c r="S1228" s="8">
        <f t="shared" si="116"/>
        <v>41715.583113425928</v>
      </c>
      <c r="T1228" s="8">
        <f t="shared" si="117"/>
        <v>41749.75</v>
      </c>
      <c r="U1228" s="9" t="str">
        <f t="shared" si="118"/>
        <v>Mar</v>
      </c>
      <c r="V1228">
        <f t="shared" si="119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 s="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s="11" t="e">
        <f t="shared" si="115"/>
        <v>#DIV/0!</v>
      </c>
      <c r="Q1229" t="s">
        <v>8325</v>
      </c>
      <c r="R1229" t="s">
        <v>8340</v>
      </c>
      <c r="S1229" s="8">
        <f t="shared" si="116"/>
        <v>41827.627500000002</v>
      </c>
      <c r="T1229" s="8">
        <f t="shared" si="117"/>
        <v>41858</v>
      </c>
      <c r="U1229" s="9" t="str">
        <f t="shared" si="118"/>
        <v>Jul</v>
      </c>
      <c r="V1229">
        <f t="shared" si="119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 s="9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29.299999999999997</v>
      </c>
      <c r="P1230" s="11">
        <f t="shared" si="115"/>
        <v>61.041666666666664</v>
      </c>
      <c r="Q1230" t="s">
        <v>8325</v>
      </c>
      <c r="R1230" t="s">
        <v>8340</v>
      </c>
      <c r="S1230" s="8">
        <f t="shared" si="116"/>
        <v>40754.437592592592</v>
      </c>
      <c r="T1230" s="8">
        <f t="shared" si="117"/>
        <v>40814.437592592592</v>
      </c>
      <c r="U1230" s="9" t="str">
        <f t="shared" si="118"/>
        <v>Jul</v>
      </c>
      <c r="V1230">
        <f t="shared" si="119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 s="9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0.90909090909090906</v>
      </c>
      <c r="P1231" s="11">
        <f t="shared" si="115"/>
        <v>25</v>
      </c>
      <c r="Q1231" t="s">
        <v>8325</v>
      </c>
      <c r="R1231" t="s">
        <v>8340</v>
      </c>
      <c r="S1231" s="8">
        <f t="shared" si="116"/>
        <v>40985.168136574073</v>
      </c>
      <c r="T1231" s="8">
        <f t="shared" si="117"/>
        <v>41015.375</v>
      </c>
      <c r="U1231" s="9" t="str">
        <f t="shared" si="118"/>
        <v>Mar</v>
      </c>
      <c r="V1231">
        <f t="shared" si="119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 s="9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s="11" t="e">
        <f t="shared" si="115"/>
        <v>#DIV/0!</v>
      </c>
      <c r="Q1232" t="s">
        <v>8325</v>
      </c>
      <c r="R1232" t="s">
        <v>8340</v>
      </c>
      <c r="S1232" s="8">
        <f t="shared" si="116"/>
        <v>40568.680902777778</v>
      </c>
      <c r="T1232" s="8">
        <f t="shared" si="117"/>
        <v>40598.680902777778</v>
      </c>
      <c r="U1232" s="9" t="str">
        <f t="shared" si="118"/>
        <v>Jan</v>
      </c>
      <c r="V1232">
        <f t="shared" si="119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 s="9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s="11" t="e">
        <f t="shared" si="115"/>
        <v>#DIV/0!</v>
      </c>
      <c r="Q1233" t="s">
        <v>8325</v>
      </c>
      <c r="R1233" t="s">
        <v>8340</v>
      </c>
      <c r="S1233" s="8">
        <f t="shared" si="116"/>
        <v>42193.650092592594</v>
      </c>
      <c r="T1233" s="8">
        <f t="shared" si="117"/>
        <v>42243.750000000007</v>
      </c>
      <c r="U1233" s="9" t="str">
        <f t="shared" si="118"/>
        <v>Jul</v>
      </c>
      <c r="V1233">
        <f t="shared" si="119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 s="9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0.8</v>
      </c>
      <c r="P1234" s="11">
        <f t="shared" si="115"/>
        <v>40</v>
      </c>
      <c r="Q1234" t="s">
        <v>8325</v>
      </c>
      <c r="R1234" t="s">
        <v>8340</v>
      </c>
      <c r="S1234" s="8">
        <f t="shared" si="116"/>
        <v>41506.55636574074</v>
      </c>
      <c r="T1234" s="8">
        <f t="shared" si="117"/>
        <v>41553.55636574074</v>
      </c>
      <c r="U1234" s="9" t="str">
        <f t="shared" si="118"/>
        <v>Aug</v>
      </c>
      <c r="V1234">
        <f t="shared" si="119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 s="9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11.600000000000001</v>
      </c>
      <c r="P1235" s="11">
        <f t="shared" si="115"/>
        <v>19.333333333333332</v>
      </c>
      <c r="Q1235" t="s">
        <v>8325</v>
      </c>
      <c r="R1235" t="s">
        <v>8340</v>
      </c>
      <c r="S1235" s="8">
        <f t="shared" si="116"/>
        <v>40939.657106481485</v>
      </c>
      <c r="T1235" s="8">
        <f t="shared" si="117"/>
        <v>40960.657106481485</v>
      </c>
      <c r="U1235" s="9" t="str">
        <f t="shared" si="118"/>
        <v>Jan</v>
      </c>
      <c r="V1235">
        <f t="shared" si="119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 s="9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s="11" t="e">
        <f t="shared" si="115"/>
        <v>#DIV/0!</v>
      </c>
      <c r="Q1236" t="s">
        <v>8325</v>
      </c>
      <c r="R1236" t="s">
        <v>8340</v>
      </c>
      <c r="S1236" s="8">
        <f t="shared" si="116"/>
        <v>42007.497013888897</v>
      </c>
      <c r="T1236" s="8">
        <f t="shared" si="117"/>
        <v>42037.497013888897</v>
      </c>
      <c r="U1236" s="9" t="str">
        <f t="shared" si="118"/>
        <v>Jan</v>
      </c>
      <c r="V1236">
        <f t="shared" si="119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 s="9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2.7873639500929119</v>
      </c>
      <c r="P1237" s="11">
        <f t="shared" si="115"/>
        <v>35</v>
      </c>
      <c r="Q1237" t="s">
        <v>8325</v>
      </c>
      <c r="R1237" t="s">
        <v>8340</v>
      </c>
      <c r="S1237" s="8">
        <f t="shared" si="116"/>
        <v>41582.84373842593</v>
      </c>
      <c r="T1237" s="8">
        <f t="shared" si="117"/>
        <v>41622.84373842593</v>
      </c>
      <c r="U1237" s="9" t="str">
        <f t="shared" si="118"/>
        <v>Nov</v>
      </c>
      <c r="V1237">
        <f t="shared" si="119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 s="9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s="11" t="e">
        <f t="shared" si="115"/>
        <v>#DIV/0!</v>
      </c>
      <c r="Q1238" t="s">
        <v>8325</v>
      </c>
      <c r="R1238" t="s">
        <v>8340</v>
      </c>
      <c r="S1238" s="8">
        <f t="shared" si="116"/>
        <v>41110.388472222221</v>
      </c>
      <c r="T1238" s="8">
        <f t="shared" si="117"/>
        <v>41118.375</v>
      </c>
      <c r="U1238" s="9" t="str">
        <f t="shared" si="118"/>
        <v>Jul</v>
      </c>
      <c r="V1238">
        <f t="shared" si="119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 s="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s="11" t="e">
        <f t="shared" si="115"/>
        <v>#DIV/0!</v>
      </c>
      <c r="Q1239" t="s">
        <v>8325</v>
      </c>
      <c r="R1239" t="s">
        <v>8340</v>
      </c>
      <c r="S1239" s="8">
        <f t="shared" si="116"/>
        <v>41124.991493055561</v>
      </c>
      <c r="T1239" s="8">
        <f t="shared" si="117"/>
        <v>41144.991493055561</v>
      </c>
      <c r="U1239" s="9" t="str">
        <f t="shared" si="118"/>
        <v>Aug</v>
      </c>
      <c r="V1239">
        <f t="shared" si="119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 s="9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17.8</v>
      </c>
      <c r="P1240" s="11">
        <f t="shared" si="115"/>
        <v>59.333333333333336</v>
      </c>
      <c r="Q1240" t="s">
        <v>8325</v>
      </c>
      <c r="R1240" t="s">
        <v>8340</v>
      </c>
      <c r="S1240" s="8">
        <f t="shared" si="116"/>
        <v>40731.318703703706</v>
      </c>
      <c r="T1240" s="8">
        <f t="shared" si="117"/>
        <v>40761.318703703706</v>
      </c>
      <c r="U1240" s="9" t="str">
        <f t="shared" si="118"/>
        <v>Jul</v>
      </c>
      <c r="V1240">
        <f t="shared" si="119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 s="9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s="11" t="e">
        <f t="shared" si="115"/>
        <v>#DIV/0!</v>
      </c>
      <c r="Q1241" t="s">
        <v>8325</v>
      </c>
      <c r="R1241" t="s">
        <v>8340</v>
      </c>
      <c r="S1241" s="8">
        <f t="shared" si="116"/>
        <v>40883.670914351853</v>
      </c>
      <c r="T1241" s="8">
        <f t="shared" si="117"/>
        <v>40913.670914351853</v>
      </c>
      <c r="U1241" s="9" t="str">
        <f t="shared" si="118"/>
        <v>Dec</v>
      </c>
      <c r="V1241">
        <f t="shared" si="119"/>
        <v>2011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 s="9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3.0124999999999997</v>
      </c>
      <c r="P1242" s="11">
        <f t="shared" si="115"/>
        <v>30.125</v>
      </c>
      <c r="Q1242" t="s">
        <v>8325</v>
      </c>
      <c r="R1242" t="s">
        <v>8340</v>
      </c>
      <c r="S1242" s="8">
        <f t="shared" si="116"/>
        <v>41408.748344907413</v>
      </c>
      <c r="T1242" s="8">
        <f t="shared" si="117"/>
        <v>41467.618750000001</v>
      </c>
      <c r="U1242" s="9" t="str">
        <f t="shared" si="118"/>
        <v>May</v>
      </c>
      <c r="V1242">
        <f t="shared" si="119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 s="9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50.739999999999995</v>
      </c>
      <c r="P1243" s="11">
        <f t="shared" si="115"/>
        <v>74.617647058823536</v>
      </c>
      <c r="Q1243" t="s">
        <v>8325</v>
      </c>
      <c r="R1243" t="s">
        <v>8340</v>
      </c>
      <c r="S1243" s="8">
        <f t="shared" si="116"/>
        <v>41923.546064814815</v>
      </c>
      <c r="T1243" s="8">
        <f t="shared" si="117"/>
        <v>41945.957638888889</v>
      </c>
      <c r="U1243" s="9" t="str">
        <f t="shared" si="118"/>
        <v>Oct</v>
      </c>
      <c r="V1243">
        <f t="shared" si="119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 s="9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0.54884742041712409</v>
      </c>
      <c r="P1244" s="11">
        <f t="shared" si="115"/>
        <v>5</v>
      </c>
      <c r="Q1244" t="s">
        <v>8325</v>
      </c>
      <c r="R1244" t="s">
        <v>8340</v>
      </c>
      <c r="S1244" s="8">
        <f t="shared" si="116"/>
        <v>40781.873865740745</v>
      </c>
      <c r="T1244" s="8">
        <f t="shared" si="117"/>
        <v>40797.262500000004</v>
      </c>
      <c r="U1244" s="9" t="str">
        <f t="shared" si="118"/>
        <v>Aug</v>
      </c>
      <c r="V1244">
        <f t="shared" si="119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 s="9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14.091666666666667</v>
      </c>
      <c r="P1245" s="11">
        <f t="shared" si="115"/>
        <v>44.5</v>
      </c>
      <c r="Q1245" t="s">
        <v>8325</v>
      </c>
      <c r="R1245" t="s">
        <v>8340</v>
      </c>
      <c r="S1245" s="8">
        <f t="shared" si="116"/>
        <v>40671.587627314817</v>
      </c>
      <c r="T1245" s="8">
        <f t="shared" si="117"/>
        <v>40732.583333333336</v>
      </c>
      <c r="U1245" s="9" t="str">
        <f t="shared" si="118"/>
        <v>May</v>
      </c>
      <c r="V1245">
        <f t="shared" si="119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103.8</v>
      </c>
      <c r="P1246" s="11">
        <f t="shared" si="115"/>
        <v>46.133333333333333</v>
      </c>
      <c r="Q1246" t="s">
        <v>8325</v>
      </c>
      <c r="R1246" t="s">
        <v>8326</v>
      </c>
      <c r="S1246" s="8">
        <f t="shared" si="116"/>
        <v>41355.533831018525</v>
      </c>
      <c r="T1246" s="8">
        <f t="shared" si="117"/>
        <v>41386.583333333336</v>
      </c>
      <c r="U1246" s="9" t="str">
        <f t="shared" si="118"/>
        <v>Mar</v>
      </c>
      <c r="V1246">
        <f t="shared" si="119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120.24999999999999</v>
      </c>
      <c r="P1247" s="11">
        <f t="shared" si="115"/>
        <v>141.47058823529412</v>
      </c>
      <c r="Q1247" t="s">
        <v>8325</v>
      </c>
      <c r="R1247" t="s">
        <v>8326</v>
      </c>
      <c r="S1247" s="8">
        <f t="shared" si="116"/>
        <v>41774.308263888895</v>
      </c>
      <c r="T1247" s="8">
        <f t="shared" si="117"/>
        <v>41804.308263888895</v>
      </c>
      <c r="U1247" s="9" t="str">
        <f t="shared" si="118"/>
        <v>May</v>
      </c>
      <c r="V1247">
        <f t="shared" si="119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117</v>
      </c>
      <c r="P1248" s="11">
        <f t="shared" si="115"/>
        <v>75.483870967741936</v>
      </c>
      <c r="Q1248" t="s">
        <v>8325</v>
      </c>
      <c r="R1248" t="s">
        <v>8326</v>
      </c>
      <c r="S1248" s="8">
        <f t="shared" si="116"/>
        <v>40837.75172453704</v>
      </c>
      <c r="T1248" s="8">
        <f t="shared" si="117"/>
        <v>40882.793391203704</v>
      </c>
      <c r="U1248" s="9" t="str">
        <f t="shared" si="118"/>
        <v>Oct</v>
      </c>
      <c r="V1248">
        <f t="shared" si="119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122.14285714285715</v>
      </c>
      <c r="P1249" s="11">
        <f t="shared" si="115"/>
        <v>85.5</v>
      </c>
      <c r="Q1249" t="s">
        <v>8325</v>
      </c>
      <c r="R1249" t="s">
        <v>8326</v>
      </c>
      <c r="S1249" s="8">
        <f t="shared" si="116"/>
        <v>41370.000636574077</v>
      </c>
      <c r="T1249" s="8">
        <f t="shared" si="117"/>
        <v>41400.000636574077</v>
      </c>
      <c r="U1249" s="9" t="str">
        <f t="shared" si="118"/>
        <v>Apr</v>
      </c>
      <c r="V1249">
        <f t="shared" si="119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151.63999999999999</v>
      </c>
      <c r="P1250" s="11">
        <f t="shared" si="115"/>
        <v>64.254237288135599</v>
      </c>
      <c r="Q1250" t="s">
        <v>8325</v>
      </c>
      <c r="R1250" t="s">
        <v>8326</v>
      </c>
      <c r="S1250" s="8">
        <f t="shared" si="116"/>
        <v>41767.36519675926</v>
      </c>
      <c r="T1250" s="8">
        <f t="shared" si="117"/>
        <v>41802.999305555561</v>
      </c>
      <c r="U1250" s="9" t="str">
        <f t="shared" si="118"/>
        <v>May</v>
      </c>
      <c r="V1250">
        <f t="shared" si="119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104.44</v>
      </c>
      <c r="P1251" s="11">
        <f t="shared" si="115"/>
        <v>64.46913580246914</v>
      </c>
      <c r="Q1251" t="s">
        <v>8325</v>
      </c>
      <c r="R1251" t="s">
        <v>8326</v>
      </c>
      <c r="S1251" s="8">
        <f t="shared" si="116"/>
        <v>41067.449201388888</v>
      </c>
      <c r="T1251" s="8">
        <f t="shared" si="117"/>
        <v>41097.449201388888</v>
      </c>
      <c r="U1251" s="9" t="str">
        <f t="shared" si="118"/>
        <v>Jun</v>
      </c>
      <c r="V1251">
        <f t="shared" si="119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200.15333333333331</v>
      </c>
      <c r="P1252" s="11">
        <f t="shared" si="115"/>
        <v>118.2007874015748</v>
      </c>
      <c r="Q1252" t="s">
        <v>8325</v>
      </c>
      <c r="R1252" t="s">
        <v>8326</v>
      </c>
      <c r="S1252" s="8">
        <f t="shared" si="116"/>
        <v>41843.351053240745</v>
      </c>
      <c r="T1252" s="8">
        <f t="shared" si="117"/>
        <v>41888.351053240745</v>
      </c>
      <c r="U1252" s="9" t="str">
        <f t="shared" si="118"/>
        <v>Jul</v>
      </c>
      <c r="V1252">
        <f t="shared" si="119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101.8</v>
      </c>
      <c r="P1253" s="11">
        <f t="shared" si="115"/>
        <v>82.540540540540547</v>
      </c>
      <c r="Q1253" t="s">
        <v>8325</v>
      </c>
      <c r="R1253" t="s">
        <v>8326</v>
      </c>
      <c r="S1253" s="8">
        <f t="shared" si="116"/>
        <v>40751.522766203707</v>
      </c>
      <c r="T1253" s="8">
        <f t="shared" si="117"/>
        <v>40811.522766203707</v>
      </c>
      <c r="U1253" s="9" t="str">
        <f t="shared" si="118"/>
        <v>Jul</v>
      </c>
      <c r="V1253">
        <f t="shared" si="119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137.65714285714284</v>
      </c>
      <c r="P1254" s="11">
        <f t="shared" si="115"/>
        <v>34.170212765957444</v>
      </c>
      <c r="Q1254" t="s">
        <v>8325</v>
      </c>
      <c r="R1254" t="s">
        <v>8326</v>
      </c>
      <c r="S1254" s="8">
        <f t="shared" si="116"/>
        <v>41543.696400462963</v>
      </c>
      <c r="T1254" s="8">
        <f t="shared" si="117"/>
        <v>41571.696400462963</v>
      </c>
      <c r="U1254" s="9" t="str">
        <f t="shared" si="118"/>
        <v>Sep</v>
      </c>
      <c r="V1254">
        <f t="shared" si="119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303833.2</v>
      </c>
      <c r="P1255" s="11">
        <f t="shared" si="115"/>
        <v>42.73322081575246</v>
      </c>
      <c r="Q1255" t="s">
        <v>8325</v>
      </c>
      <c r="R1255" t="s">
        <v>8326</v>
      </c>
      <c r="S1255" s="8">
        <f t="shared" si="116"/>
        <v>41855.491979166669</v>
      </c>
      <c r="T1255" s="8">
        <f t="shared" si="117"/>
        <v>41885.491979166669</v>
      </c>
      <c r="U1255" s="9" t="str">
        <f t="shared" si="118"/>
        <v>Aug</v>
      </c>
      <c r="V1255">
        <f t="shared" si="119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198.85074626865671</v>
      </c>
      <c r="P1256" s="11">
        <f t="shared" si="115"/>
        <v>94.489361702127653</v>
      </c>
      <c r="Q1256" t="s">
        <v>8325</v>
      </c>
      <c r="R1256" t="s">
        <v>8326</v>
      </c>
      <c r="S1256" s="8">
        <f t="shared" si="116"/>
        <v>40487.329699074078</v>
      </c>
      <c r="T1256" s="8">
        <f t="shared" si="117"/>
        <v>40543.915972222225</v>
      </c>
      <c r="U1256" s="9" t="str">
        <f t="shared" si="118"/>
        <v>Nov</v>
      </c>
      <c r="V1256">
        <f t="shared" si="119"/>
        <v>2010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202.36666666666667</v>
      </c>
      <c r="P1257" s="11">
        <f t="shared" si="115"/>
        <v>55.697247706422019</v>
      </c>
      <c r="Q1257" t="s">
        <v>8325</v>
      </c>
      <c r="R1257" t="s">
        <v>8326</v>
      </c>
      <c r="S1257" s="8">
        <f t="shared" si="116"/>
        <v>41579.553842592599</v>
      </c>
      <c r="T1257" s="8">
        <f t="shared" si="117"/>
        <v>41609.595509259263</v>
      </c>
      <c r="U1257" s="9" t="str">
        <f t="shared" si="118"/>
        <v>Nov</v>
      </c>
      <c r="V1257">
        <f t="shared" si="119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117.96376666666666</v>
      </c>
      <c r="P1258" s="11">
        <f t="shared" si="115"/>
        <v>98.030831024930734</v>
      </c>
      <c r="Q1258" t="s">
        <v>8325</v>
      </c>
      <c r="R1258" t="s">
        <v>8326</v>
      </c>
      <c r="S1258" s="8">
        <f t="shared" si="116"/>
        <v>40921.62767361111</v>
      </c>
      <c r="T1258" s="8">
        <f t="shared" si="117"/>
        <v>40951.62767361111</v>
      </c>
      <c r="U1258" s="9" t="str">
        <f t="shared" si="118"/>
        <v>Jan</v>
      </c>
      <c r="V1258">
        <f t="shared" si="119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294.72727272727275</v>
      </c>
      <c r="P1259" s="11">
        <f t="shared" si="115"/>
        <v>92.102272727272734</v>
      </c>
      <c r="Q1259" t="s">
        <v>8325</v>
      </c>
      <c r="R1259" t="s">
        <v>8326</v>
      </c>
      <c r="S1259" s="8">
        <f t="shared" si="116"/>
        <v>40586.793865740743</v>
      </c>
      <c r="T1259" s="8">
        <f t="shared" si="117"/>
        <v>40635.752199074079</v>
      </c>
      <c r="U1259" s="9" t="str">
        <f t="shared" si="118"/>
        <v>Feb</v>
      </c>
      <c r="V1259">
        <f t="shared" si="119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213.14633333333336</v>
      </c>
      <c r="P1260" s="11">
        <f t="shared" si="115"/>
        <v>38.175462686567165</v>
      </c>
      <c r="Q1260" t="s">
        <v>8325</v>
      </c>
      <c r="R1260" t="s">
        <v>8326</v>
      </c>
      <c r="S1260" s="8">
        <f t="shared" si="116"/>
        <v>41487.319583333338</v>
      </c>
      <c r="T1260" s="8">
        <f t="shared" si="117"/>
        <v>41517.319583333338</v>
      </c>
      <c r="U1260" s="9" t="str">
        <f t="shared" si="118"/>
        <v>Aug</v>
      </c>
      <c r="V1260">
        <f t="shared" si="119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104.24</v>
      </c>
      <c r="P1261" s="11">
        <f t="shared" si="115"/>
        <v>27.145833333333332</v>
      </c>
      <c r="Q1261" t="s">
        <v>8325</v>
      </c>
      <c r="R1261" t="s">
        <v>8326</v>
      </c>
      <c r="S1261" s="8">
        <f t="shared" si="116"/>
        <v>41766.678981481484</v>
      </c>
      <c r="T1261" s="8">
        <f t="shared" si="117"/>
        <v>41798.874305555561</v>
      </c>
      <c r="U1261" s="9" t="str">
        <f t="shared" si="118"/>
        <v>May</v>
      </c>
      <c r="V1261">
        <f t="shared" si="119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113.66666666666667</v>
      </c>
      <c r="P1262" s="11">
        <f t="shared" si="115"/>
        <v>50.689189189189186</v>
      </c>
      <c r="Q1262" t="s">
        <v>8325</v>
      </c>
      <c r="R1262" t="s">
        <v>8326</v>
      </c>
      <c r="S1262" s="8">
        <f t="shared" si="116"/>
        <v>41666.551157407412</v>
      </c>
      <c r="T1262" s="8">
        <f t="shared" si="117"/>
        <v>41696.551157407412</v>
      </c>
      <c r="U1262" s="9" t="str">
        <f t="shared" si="118"/>
        <v>Jan</v>
      </c>
      <c r="V1262">
        <f t="shared" si="119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101.25</v>
      </c>
      <c r="P1263" s="11">
        <f t="shared" si="115"/>
        <v>38.942307692307693</v>
      </c>
      <c r="Q1263" t="s">
        <v>8325</v>
      </c>
      <c r="R1263" t="s">
        <v>8326</v>
      </c>
      <c r="S1263" s="8">
        <f t="shared" si="116"/>
        <v>41638.051238425927</v>
      </c>
      <c r="T1263" s="8">
        <f t="shared" si="117"/>
        <v>41668.051238425927</v>
      </c>
      <c r="U1263" s="9" t="str">
        <f t="shared" si="118"/>
        <v>Dec</v>
      </c>
      <c r="V1263">
        <f t="shared" si="119"/>
        <v>2013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125.41538461538462</v>
      </c>
      <c r="P1264" s="11">
        <f t="shared" si="115"/>
        <v>77.638095238095232</v>
      </c>
      <c r="Q1264" t="s">
        <v>8325</v>
      </c>
      <c r="R1264" t="s">
        <v>8326</v>
      </c>
      <c r="S1264" s="8">
        <f t="shared" si="116"/>
        <v>41656.470972222225</v>
      </c>
      <c r="T1264" s="8">
        <f t="shared" si="117"/>
        <v>41686.470972222225</v>
      </c>
      <c r="U1264" s="9" t="str">
        <f t="shared" si="118"/>
        <v>Jan</v>
      </c>
      <c r="V1264">
        <f t="shared" si="119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119</v>
      </c>
      <c r="P1265" s="11">
        <f t="shared" si="115"/>
        <v>43.536585365853661</v>
      </c>
      <c r="Q1265" t="s">
        <v>8325</v>
      </c>
      <c r="R1265" t="s">
        <v>8326</v>
      </c>
      <c r="S1265" s="8">
        <f t="shared" si="116"/>
        <v>41691.792476851857</v>
      </c>
      <c r="T1265" s="8">
        <f t="shared" si="117"/>
        <v>41726.75</v>
      </c>
      <c r="U1265" s="9" t="str">
        <f t="shared" si="118"/>
        <v>Feb</v>
      </c>
      <c r="V1265">
        <f t="shared" si="119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166.46153846153845</v>
      </c>
      <c r="P1266" s="11">
        <f t="shared" si="115"/>
        <v>31.823529411764707</v>
      </c>
      <c r="Q1266" t="s">
        <v>8325</v>
      </c>
      <c r="R1266" t="s">
        <v>8326</v>
      </c>
      <c r="S1266" s="8">
        <f t="shared" si="116"/>
        <v>41547.371331018519</v>
      </c>
      <c r="T1266" s="8">
        <f t="shared" si="117"/>
        <v>41576.371331018519</v>
      </c>
      <c r="U1266" s="9" t="str">
        <f t="shared" si="118"/>
        <v>Sep</v>
      </c>
      <c r="V1266">
        <f t="shared" si="119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119.14771428571429</v>
      </c>
      <c r="P1267" s="11">
        <f t="shared" si="115"/>
        <v>63.184393939393942</v>
      </c>
      <c r="Q1267" t="s">
        <v>8325</v>
      </c>
      <c r="R1267" t="s">
        <v>8326</v>
      </c>
      <c r="S1267" s="8">
        <f t="shared" si="116"/>
        <v>40465.363599537035</v>
      </c>
      <c r="T1267" s="8">
        <f t="shared" si="117"/>
        <v>40512.363599537035</v>
      </c>
      <c r="U1267" s="9" t="str">
        <f t="shared" si="118"/>
        <v>Oct</v>
      </c>
      <c r="V1267">
        <f t="shared" si="119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100.47368421052632</v>
      </c>
      <c r="P1268" s="11">
        <f t="shared" si="115"/>
        <v>190.9</v>
      </c>
      <c r="Q1268" t="s">
        <v>8325</v>
      </c>
      <c r="R1268" t="s">
        <v>8326</v>
      </c>
      <c r="S1268" s="8">
        <f t="shared" si="116"/>
        <v>41620.585011574076</v>
      </c>
      <c r="T1268" s="8">
        <f t="shared" si="117"/>
        <v>41650.585011574076</v>
      </c>
      <c r="U1268" s="9" t="str">
        <f t="shared" si="118"/>
        <v>Dec</v>
      </c>
      <c r="V1268">
        <f t="shared" si="119"/>
        <v>2013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101.8</v>
      </c>
      <c r="P1269" s="11">
        <f t="shared" si="115"/>
        <v>140.85534591194968</v>
      </c>
      <c r="Q1269" t="s">
        <v>8325</v>
      </c>
      <c r="R1269" t="s">
        <v>8326</v>
      </c>
      <c r="S1269" s="8">
        <f t="shared" si="116"/>
        <v>41449.293495370373</v>
      </c>
      <c r="T1269" s="8">
        <f t="shared" si="117"/>
        <v>41479.293495370373</v>
      </c>
      <c r="U1269" s="9" t="str">
        <f t="shared" si="118"/>
        <v>Jun</v>
      </c>
      <c r="V1269">
        <f t="shared" si="119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116.66666666666667</v>
      </c>
      <c r="P1270" s="11">
        <f t="shared" si="115"/>
        <v>76.92307692307692</v>
      </c>
      <c r="Q1270" t="s">
        <v>8325</v>
      </c>
      <c r="R1270" t="s">
        <v>8326</v>
      </c>
      <c r="S1270" s="8">
        <f t="shared" si="116"/>
        <v>41507.553784722222</v>
      </c>
      <c r="T1270" s="8">
        <f t="shared" si="117"/>
        <v>41537.553784722222</v>
      </c>
      <c r="U1270" s="9" t="str">
        <f t="shared" si="118"/>
        <v>Aug</v>
      </c>
      <c r="V1270">
        <f t="shared" si="119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108.64893617021276</v>
      </c>
      <c r="P1271" s="11">
        <f t="shared" si="115"/>
        <v>99.15533980582525</v>
      </c>
      <c r="Q1271" t="s">
        <v>8325</v>
      </c>
      <c r="R1271" t="s">
        <v>8326</v>
      </c>
      <c r="S1271" s="8">
        <f t="shared" si="116"/>
        <v>42445.531388888892</v>
      </c>
      <c r="T1271" s="8">
        <f t="shared" si="117"/>
        <v>42475.708333333336</v>
      </c>
      <c r="U1271" s="9" t="str">
        <f t="shared" si="118"/>
        <v>Mar</v>
      </c>
      <c r="V1271">
        <f t="shared" si="119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114.72</v>
      </c>
      <c r="P1272" s="11">
        <f t="shared" si="115"/>
        <v>67.881656804733723</v>
      </c>
      <c r="Q1272" t="s">
        <v>8325</v>
      </c>
      <c r="R1272" t="s">
        <v>8326</v>
      </c>
      <c r="S1272" s="8">
        <f t="shared" si="116"/>
        <v>40933.565300925926</v>
      </c>
      <c r="T1272" s="8">
        <f t="shared" si="117"/>
        <v>40993.523634259262</v>
      </c>
      <c r="U1272" s="9" t="str">
        <f t="shared" si="118"/>
        <v>Jan</v>
      </c>
      <c r="V1272">
        <f t="shared" si="119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101.8</v>
      </c>
      <c r="P1273" s="11">
        <f t="shared" si="115"/>
        <v>246.29032258064515</v>
      </c>
      <c r="Q1273" t="s">
        <v>8325</v>
      </c>
      <c r="R1273" t="s">
        <v>8326</v>
      </c>
      <c r="S1273" s="8">
        <f t="shared" si="116"/>
        <v>41561.391886574078</v>
      </c>
      <c r="T1273" s="8">
        <f t="shared" si="117"/>
        <v>41591.433553240742</v>
      </c>
      <c r="U1273" s="9" t="str">
        <f t="shared" si="118"/>
        <v>Oct</v>
      </c>
      <c r="V1273">
        <f t="shared" si="119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106</v>
      </c>
      <c r="P1274" s="11">
        <f t="shared" si="115"/>
        <v>189.28571428571428</v>
      </c>
      <c r="Q1274" t="s">
        <v>8325</v>
      </c>
      <c r="R1274" t="s">
        <v>8326</v>
      </c>
      <c r="S1274" s="8">
        <f t="shared" si="116"/>
        <v>40274.453460648154</v>
      </c>
      <c r="T1274" s="8">
        <f t="shared" si="117"/>
        <v>40343.875</v>
      </c>
      <c r="U1274" s="9" t="str">
        <f t="shared" si="118"/>
        <v>Apr</v>
      </c>
      <c r="V1274">
        <f t="shared" si="119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103.49999999999999</v>
      </c>
      <c r="P1275" s="11">
        <f t="shared" si="115"/>
        <v>76.666666666666671</v>
      </c>
      <c r="Q1275" t="s">
        <v>8325</v>
      </c>
      <c r="R1275" t="s">
        <v>8326</v>
      </c>
      <c r="S1275" s="8">
        <f t="shared" si="116"/>
        <v>41852.43855324074</v>
      </c>
      <c r="T1275" s="8">
        <f t="shared" si="117"/>
        <v>41882.43855324074</v>
      </c>
      <c r="U1275" s="9" t="str">
        <f t="shared" si="118"/>
        <v>Aug</v>
      </c>
      <c r="V1275">
        <f t="shared" si="119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154.97535999999999</v>
      </c>
      <c r="P1276" s="11">
        <f t="shared" si="115"/>
        <v>82.963254817987149</v>
      </c>
      <c r="Q1276" t="s">
        <v>8325</v>
      </c>
      <c r="R1276" t="s">
        <v>8326</v>
      </c>
      <c r="S1276" s="8">
        <f t="shared" si="116"/>
        <v>41116.3984375</v>
      </c>
      <c r="T1276" s="8">
        <f t="shared" si="117"/>
        <v>41151.3984375</v>
      </c>
      <c r="U1276" s="9" t="str">
        <f t="shared" si="118"/>
        <v>Jul</v>
      </c>
      <c r="V1276">
        <f t="shared" si="119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162.14066666666668</v>
      </c>
      <c r="P1277" s="11">
        <f t="shared" si="115"/>
        <v>62.522107969151669</v>
      </c>
      <c r="Q1277" t="s">
        <v>8325</v>
      </c>
      <c r="R1277" t="s">
        <v>8326</v>
      </c>
      <c r="S1277" s="8">
        <f t="shared" si="116"/>
        <v>41458.576238425929</v>
      </c>
      <c r="T1277" s="8">
        <f t="shared" si="117"/>
        <v>41493.576238425929</v>
      </c>
      <c r="U1277" s="9" t="str">
        <f t="shared" si="118"/>
        <v>Jul</v>
      </c>
      <c r="V1277">
        <f t="shared" si="119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104.42100000000001</v>
      </c>
      <c r="P1278" s="11">
        <f t="shared" si="115"/>
        <v>46.06808823529412</v>
      </c>
      <c r="Q1278" t="s">
        <v>8325</v>
      </c>
      <c r="R1278" t="s">
        <v>8326</v>
      </c>
      <c r="S1278" s="8">
        <f t="shared" si="116"/>
        <v>40007.412581018521</v>
      </c>
      <c r="T1278" s="8">
        <f t="shared" si="117"/>
        <v>40056.875</v>
      </c>
      <c r="U1278" s="9" t="str">
        <f t="shared" si="118"/>
        <v>Jul</v>
      </c>
      <c r="V1278">
        <f t="shared" si="119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106.12433333333333</v>
      </c>
      <c r="P1279" s="11">
        <f t="shared" si="115"/>
        <v>38.543946731234868</v>
      </c>
      <c r="Q1279" t="s">
        <v>8325</v>
      </c>
      <c r="R1279" t="s">
        <v>8326</v>
      </c>
      <c r="S1279" s="8">
        <f t="shared" si="116"/>
        <v>41121.270219907412</v>
      </c>
      <c r="T1279" s="8">
        <f t="shared" si="117"/>
        <v>41156.270219907412</v>
      </c>
      <c r="U1279" s="9" t="str">
        <f t="shared" si="118"/>
        <v>Jul</v>
      </c>
      <c r="V1279">
        <f t="shared" si="119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154.93846153846152</v>
      </c>
      <c r="P1280" s="11">
        <f t="shared" si="115"/>
        <v>53.005263157894738</v>
      </c>
      <c r="Q1280" t="s">
        <v>8325</v>
      </c>
      <c r="R1280" t="s">
        <v>8326</v>
      </c>
      <c r="S1280" s="8">
        <f t="shared" si="116"/>
        <v>41786.263495370375</v>
      </c>
      <c r="T1280" s="8">
        <f t="shared" si="117"/>
        <v>41814.791666666672</v>
      </c>
      <c r="U1280" s="9" t="str">
        <f t="shared" si="118"/>
        <v>May</v>
      </c>
      <c r="V1280">
        <f t="shared" si="11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110.77157238734421</v>
      </c>
      <c r="P1281" s="11">
        <f t="shared" si="115"/>
        <v>73.355396825396824</v>
      </c>
      <c r="Q1281" t="s">
        <v>8325</v>
      </c>
      <c r="R1281" t="s">
        <v>8326</v>
      </c>
      <c r="S1281" s="8">
        <f t="shared" si="116"/>
        <v>41681.807523148149</v>
      </c>
      <c r="T1281" s="8">
        <f t="shared" si="117"/>
        <v>41721.765856481485</v>
      </c>
      <c r="U1281" s="9" t="str">
        <f t="shared" si="118"/>
        <v>Feb</v>
      </c>
      <c r="V1281">
        <f t="shared" si="11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ref="O1282:O1345" si="120">E1282/D1282*100</f>
        <v>110.91186666666665</v>
      </c>
      <c r="P1282" s="11">
        <f t="shared" ref="P1282:P1345" si="121">E1282/L1282</f>
        <v>127.97523076923076</v>
      </c>
      <c r="Q1282" t="s">
        <v>8325</v>
      </c>
      <c r="R1282" t="s">
        <v>8326</v>
      </c>
      <c r="S1282" s="8">
        <f t="shared" si="116"/>
        <v>40513.465902777782</v>
      </c>
      <c r="T1282" s="8">
        <f t="shared" si="117"/>
        <v>40603.465902777782</v>
      </c>
      <c r="U1282" s="9" t="str">
        <f t="shared" si="118"/>
        <v>Dec</v>
      </c>
      <c r="V1282">
        <f t="shared" si="119"/>
        <v>2010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si="120"/>
        <v>110.71428571428572</v>
      </c>
      <c r="P1283" s="11">
        <f t="shared" si="121"/>
        <v>104.72972972972973</v>
      </c>
      <c r="Q1283" t="s">
        <v>8325</v>
      </c>
      <c r="R1283" t="s">
        <v>8326</v>
      </c>
      <c r="S1283" s="8">
        <f t="shared" ref="S1283:S1346" si="122">(J1283/86400)+25569+(-7/24)</f>
        <v>41463.45180555556</v>
      </c>
      <c r="T1283" s="8">
        <f t="shared" ref="T1283:T1346" si="123">(I1283/86400)+25569+(-7/24)</f>
        <v>41483.45180555556</v>
      </c>
      <c r="U1283" s="9" t="str">
        <f t="shared" ref="U1283:U1346" si="124">TEXT(S1283,"mmm")</f>
        <v>Jul</v>
      </c>
      <c r="V1283">
        <f t="shared" ref="V1283:V1346" si="125">YEAR(S1283)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123.61333333333333</v>
      </c>
      <c r="P1284" s="11">
        <f t="shared" si="121"/>
        <v>67.671532846715323</v>
      </c>
      <c r="Q1284" t="s">
        <v>8325</v>
      </c>
      <c r="R1284" t="s">
        <v>8326</v>
      </c>
      <c r="S1284" s="8">
        <f t="shared" si="122"/>
        <v>41586.183506944442</v>
      </c>
      <c r="T1284" s="8">
        <f t="shared" si="123"/>
        <v>41616.915972222225</v>
      </c>
      <c r="U1284" s="9" t="str">
        <f t="shared" si="124"/>
        <v>Nov</v>
      </c>
      <c r="V1284">
        <f t="shared" si="125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211.05</v>
      </c>
      <c r="P1285" s="11">
        <f t="shared" si="121"/>
        <v>95.931818181818187</v>
      </c>
      <c r="Q1285" t="s">
        <v>8325</v>
      </c>
      <c r="R1285" t="s">
        <v>8326</v>
      </c>
      <c r="S1285" s="8">
        <f t="shared" si="122"/>
        <v>41320.425798611112</v>
      </c>
      <c r="T1285" s="8">
        <f t="shared" si="123"/>
        <v>41343.875</v>
      </c>
      <c r="U1285" s="9" t="str">
        <f t="shared" si="124"/>
        <v>Feb</v>
      </c>
      <c r="V1285">
        <f t="shared" si="125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101</v>
      </c>
      <c r="P1286" s="11">
        <f t="shared" si="121"/>
        <v>65.161290322580641</v>
      </c>
      <c r="Q1286" t="s">
        <v>8317</v>
      </c>
      <c r="R1286" t="s">
        <v>8318</v>
      </c>
      <c r="S1286" s="8">
        <f t="shared" si="122"/>
        <v>42711.943078703705</v>
      </c>
      <c r="T1286" s="8">
        <f t="shared" si="123"/>
        <v>42735.415972222225</v>
      </c>
      <c r="U1286" s="9" t="str">
        <f t="shared" si="124"/>
        <v>Dec</v>
      </c>
      <c r="V1286">
        <f t="shared" si="125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101.64999999999999</v>
      </c>
      <c r="P1287" s="11">
        <f t="shared" si="121"/>
        <v>32.269841269841272</v>
      </c>
      <c r="Q1287" t="s">
        <v>8317</v>
      </c>
      <c r="R1287" t="s">
        <v>8318</v>
      </c>
      <c r="S1287" s="8">
        <f t="shared" si="122"/>
        <v>42160.291377314818</v>
      </c>
      <c r="T1287" s="8">
        <f t="shared" si="123"/>
        <v>42175.291377314818</v>
      </c>
      <c r="U1287" s="9" t="str">
        <f t="shared" si="124"/>
        <v>Jun</v>
      </c>
      <c r="V1287">
        <f t="shared" si="125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108.33333333333333</v>
      </c>
      <c r="P1288" s="11">
        <f t="shared" si="121"/>
        <v>81.25</v>
      </c>
      <c r="Q1288" t="s">
        <v>8317</v>
      </c>
      <c r="R1288" t="s">
        <v>8318</v>
      </c>
      <c r="S1288" s="8">
        <f t="shared" si="122"/>
        <v>42039.092905092599</v>
      </c>
      <c r="T1288" s="8">
        <f t="shared" si="123"/>
        <v>42052.291666666664</v>
      </c>
      <c r="U1288" s="9" t="str">
        <f t="shared" si="124"/>
        <v>Feb</v>
      </c>
      <c r="V1288">
        <f t="shared" si="125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242</v>
      </c>
      <c r="P1289" s="11">
        <f t="shared" si="121"/>
        <v>24.2</v>
      </c>
      <c r="Q1289" t="s">
        <v>8317</v>
      </c>
      <c r="R1289" t="s">
        <v>8318</v>
      </c>
      <c r="S1289" s="8">
        <f t="shared" si="122"/>
        <v>42107.329351851855</v>
      </c>
      <c r="T1289" s="8">
        <f t="shared" si="123"/>
        <v>42167.329351851855</v>
      </c>
      <c r="U1289" s="9" t="str">
        <f t="shared" si="124"/>
        <v>Apr</v>
      </c>
      <c r="V1289">
        <f t="shared" si="125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100.44999999999999</v>
      </c>
      <c r="P1290" s="11">
        <f t="shared" si="121"/>
        <v>65.868852459016395</v>
      </c>
      <c r="Q1290" t="s">
        <v>8317</v>
      </c>
      <c r="R1290" t="s">
        <v>8318</v>
      </c>
      <c r="S1290" s="8">
        <f t="shared" si="122"/>
        <v>42560.862997685188</v>
      </c>
      <c r="T1290" s="8">
        <f t="shared" si="123"/>
        <v>42591.875000000007</v>
      </c>
      <c r="U1290" s="9" t="str">
        <f t="shared" si="124"/>
        <v>Jul</v>
      </c>
      <c r="V1290">
        <f t="shared" si="125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125.06666666666666</v>
      </c>
      <c r="P1291" s="11">
        <f t="shared" si="121"/>
        <v>36.07692307692308</v>
      </c>
      <c r="Q1291" t="s">
        <v>8317</v>
      </c>
      <c r="R1291" t="s">
        <v>8318</v>
      </c>
      <c r="S1291" s="8">
        <f t="shared" si="122"/>
        <v>42708.84311342593</v>
      </c>
      <c r="T1291" s="8">
        <f t="shared" si="123"/>
        <v>42738.84311342593</v>
      </c>
      <c r="U1291" s="9" t="str">
        <f t="shared" si="124"/>
        <v>Dec</v>
      </c>
      <c r="V1291">
        <f t="shared" si="125"/>
        <v>2016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108.57142857142857</v>
      </c>
      <c r="P1292" s="11">
        <f t="shared" si="121"/>
        <v>44.186046511627907</v>
      </c>
      <c r="Q1292" t="s">
        <v>8317</v>
      </c>
      <c r="R1292" t="s">
        <v>8318</v>
      </c>
      <c r="S1292" s="8">
        <f t="shared" si="122"/>
        <v>42086.323275462964</v>
      </c>
      <c r="T1292" s="8">
        <f t="shared" si="123"/>
        <v>42116.999305555561</v>
      </c>
      <c r="U1292" s="9" t="str">
        <f t="shared" si="124"/>
        <v>Mar</v>
      </c>
      <c r="V1292">
        <f t="shared" si="125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145.70000000000002</v>
      </c>
      <c r="P1293" s="11">
        <f t="shared" si="121"/>
        <v>104.07142857142857</v>
      </c>
      <c r="Q1293" t="s">
        <v>8317</v>
      </c>
      <c r="R1293" t="s">
        <v>8318</v>
      </c>
      <c r="S1293" s="8">
        <f t="shared" si="122"/>
        <v>42064.361006944448</v>
      </c>
      <c r="T1293" s="8">
        <f t="shared" si="123"/>
        <v>42101.000000000007</v>
      </c>
      <c r="U1293" s="9" t="str">
        <f t="shared" si="124"/>
        <v>Mar</v>
      </c>
      <c r="V1293">
        <f t="shared" si="125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110.00000000000001</v>
      </c>
      <c r="P1294" s="11">
        <f t="shared" si="121"/>
        <v>35.96153846153846</v>
      </c>
      <c r="Q1294" t="s">
        <v>8317</v>
      </c>
      <c r="R1294" t="s">
        <v>8318</v>
      </c>
      <c r="S1294" s="8">
        <f t="shared" si="122"/>
        <v>42256.472546296303</v>
      </c>
      <c r="T1294" s="8">
        <f t="shared" si="123"/>
        <v>42283.665972222225</v>
      </c>
      <c r="U1294" s="9" t="str">
        <f t="shared" si="124"/>
        <v>Sep</v>
      </c>
      <c r="V1294">
        <f t="shared" si="125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102.23333333333333</v>
      </c>
      <c r="P1295" s="11">
        <f t="shared" si="121"/>
        <v>127.79166666666667</v>
      </c>
      <c r="Q1295" t="s">
        <v>8317</v>
      </c>
      <c r="R1295" t="s">
        <v>8318</v>
      </c>
      <c r="S1295" s="8">
        <f t="shared" si="122"/>
        <v>42292.40938657408</v>
      </c>
      <c r="T1295" s="8">
        <f t="shared" si="123"/>
        <v>42322.451053240744</v>
      </c>
      <c r="U1295" s="9" t="str">
        <f t="shared" si="124"/>
        <v>Oct</v>
      </c>
      <c r="V1295">
        <f t="shared" si="125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122</v>
      </c>
      <c r="P1296" s="11">
        <f t="shared" si="121"/>
        <v>27.727272727272727</v>
      </c>
      <c r="Q1296" t="s">
        <v>8317</v>
      </c>
      <c r="R1296" t="s">
        <v>8318</v>
      </c>
      <c r="S1296" s="8">
        <f t="shared" si="122"/>
        <v>42278.162002314821</v>
      </c>
      <c r="T1296" s="8">
        <f t="shared" si="123"/>
        <v>42296.166666666664</v>
      </c>
      <c r="U1296" s="9" t="str">
        <f t="shared" si="124"/>
        <v>Oct</v>
      </c>
      <c r="V1296">
        <f t="shared" si="125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101.96000000000001</v>
      </c>
      <c r="P1297" s="11">
        <f t="shared" si="121"/>
        <v>39.828125</v>
      </c>
      <c r="Q1297" t="s">
        <v>8317</v>
      </c>
      <c r="R1297" t="s">
        <v>8318</v>
      </c>
      <c r="S1297" s="8">
        <f t="shared" si="122"/>
        <v>42184.281215277784</v>
      </c>
      <c r="T1297" s="8">
        <f t="shared" si="123"/>
        <v>42214.416666666664</v>
      </c>
      <c r="U1297" s="9" t="str">
        <f t="shared" si="124"/>
        <v>Jun</v>
      </c>
      <c r="V1297">
        <f t="shared" si="125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141.1764705882353</v>
      </c>
      <c r="P1298" s="11">
        <f t="shared" si="121"/>
        <v>52.173913043478258</v>
      </c>
      <c r="Q1298" t="s">
        <v>8317</v>
      </c>
      <c r="R1298" t="s">
        <v>8318</v>
      </c>
      <c r="S1298" s="8">
        <f t="shared" si="122"/>
        <v>42422.758946759262</v>
      </c>
      <c r="T1298" s="8">
        <f t="shared" si="123"/>
        <v>42442.717280092598</v>
      </c>
      <c r="U1298" s="9" t="str">
        <f t="shared" si="124"/>
        <v>Feb</v>
      </c>
      <c r="V1298">
        <f t="shared" si="125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109.52500000000001</v>
      </c>
      <c r="P1299" s="11">
        <f t="shared" si="121"/>
        <v>92.037815126050418</v>
      </c>
      <c r="Q1299" t="s">
        <v>8317</v>
      </c>
      <c r="R1299" t="s">
        <v>8318</v>
      </c>
      <c r="S1299" s="8">
        <f t="shared" si="122"/>
        <v>42461.45553240741</v>
      </c>
      <c r="T1299" s="8">
        <f t="shared" si="123"/>
        <v>42491.45553240741</v>
      </c>
      <c r="U1299" s="9" t="str">
        <f t="shared" si="124"/>
        <v>Apr</v>
      </c>
      <c r="V1299">
        <f t="shared" si="125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104.65</v>
      </c>
      <c r="P1300" s="11">
        <f t="shared" si="121"/>
        <v>63.424242424242422</v>
      </c>
      <c r="Q1300" t="s">
        <v>8317</v>
      </c>
      <c r="R1300" t="s">
        <v>8318</v>
      </c>
      <c r="S1300" s="8">
        <f t="shared" si="122"/>
        <v>42458.38925925926</v>
      </c>
      <c r="T1300" s="8">
        <f t="shared" si="123"/>
        <v>42488.38925925926</v>
      </c>
      <c r="U1300" s="9" t="str">
        <f t="shared" si="124"/>
        <v>Mar</v>
      </c>
      <c r="V1300">
        <f t="shared" si="125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124</v>
      </c>
      <c r="P1301" s="11">
        <f t="shared" si="121"/>
        <v>135.625</v>
      </c>
      <c r="Q1301" t="s">
        <v>8317</v>
      </c>
      <c r="R1301" t="s">
        <v>8318</v>
      </c>
      <c r="S1301" s="8">
        <f t="shared" si="122"/>
        <v>42169.522673611114</v>
      </c>
      <c r="T1301" s="8">
        <f t="shared" si="123"/>
        <v>42199.522673611114</v>
      </c>
      <c r="U1301" s="9" t="str">
        <f t="shared" si="124"/>
        <v>Jun</v>
      </c>
      <c r="V1301">
        <f t="shared" si="125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135</v>
      </c>
      <c r="P1302" s="11">
        <f t="shared" si="121"/>
        <v>168.75</v>
      </c>
      <c r="Q1302" t="s">
        <v>8317</v>
      </c>
      <c r="R1302" t="s">
        <v>8318</v>
      </c>
      <c r="S1302" s="8">
        <f t="shared" si="122"/>
        <v>42483.38354166667</v>
      </c>
      <c r="T1302" s="8">
        <f t="shared" si="123"/>
        <v>42522.497916666667</v>
      </c>
      <c r="U1302" s="9" t="str">
        <f t="shared" si="124"/>
        <v>Apr</v>
      </c>
      <c r="V1302">
        <f t="shared" si="125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102.75000000000001</v>
      </c>
      <c r="P1303" s="11">
        <f t="shared" si="121"/>
        <v>70.862068965517238</v>
      </c>
      <c r="Q1303" t="s">
        <v>8317</v>
      </c>
      <c r="R1303" t="s">
        <v>8318</v>
      </c>
      <c r="S1303" s="8">
        <f t="shared" si="122"/>
        <v>42195.458078703705</v>
      </c>
      <c r="T1303" s="8">
        <f t="shared" si="123"/>
        <v>42205.833333333336</v>
      </c>
      <c r="U1303" s="9" t="str">
        <f t="shared" si="124"/>
        <v>Jul</v>
      </c>
      <c r="V1303">
        <f t="shared" si="125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100</v>
      </c>
      <c r="P1304" s="11">
        <f t="shared" si="121"/>
        <v>50</v>
      </c>
      <c r="Q1304" t="s">
        <v>8317</v>
      </c>
      <c r="R1304" t="s">
        <v>8318</v>
      </c>
      <c r="S1304" s="8">
        <f t="shared" si="122"/>
        <v>42674.766331018523</v>
      </c>
      <c r="T1304" s="8">
        <f t="shared" si="123"/>
        <v>42704.807997685188</v>
      </c>
      <c r="U1304" s="9" t="str">
        <f t="shared" si="124"/>
        <v>Oct</v>
      </c>
      <c r="V1304">
        <f t="shared" si="125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130.26085714285716</v>
      </c>
      <c r="P1305" s="11">
        <f t="shared" si="121"/>
        <v>42.214166666666671</v>
      </c>
      <c r="Q1305" t="s">
        <v>8317</v>
      </c>
      <c r="R1305" t="s">
        <v>8318</v>
      </c>
      <c r="S1305" s="8">
        <f t="shared" si="122"/>
        <v>42566.149537037039</v>
      </c>
      <c r="T1305" s="8">
        <f t="shared" si="123"/>
        <v>42582.166666666664</v>
      </c>
      <c r="U1305" s="9" t="str">
        <f t="shared" si="124"/>
        <v>Jul</v>
      </c>
      <c r="V1305">
        <f t="shared" si="125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 s="9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39.627499999999998</v>
      </c>
      <c r="P1306" s="11">
        <f t="shared" si="121"/>
        <v>152.41346153846155</v>
      </c>
      <c r="Q1306" t="s">
        <v>8319</v>
      </c>
      <c r="R1306" t="s">
        <v>8321</v>
      </c>
      <c r="S1306" s="8">
        <f t="shared" si="122"/>
        <v>42746.90283564815</v>
      </c>
      <c r="T1306" s="8">
        <f t="shared" si="123"/>
        <v>42806.861168981479</v>
      </c>
      <c r="U1306" s="9" t="str">
        <f t="shared" si="124"/>
        <v>Jan</v>
      </c>
      <c r="V1306">
        <f t="shared" si="125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 s="9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25.976666666666663</v>
      </c>
      <c r="P1307" s="11">
        <f t="shared" si="121"/>
        <v>90.616279069767444</v>
      </c>
      <c r="Q1307" t="s">
        <v>8319</v>
      </c>
      <c r="R1307" t="s">
        <v>8321</v>
      </c>
      <c r="S1307" s="8">
        <f t="shared" si="122"/>
        <v>42543.373935185191</v>
      </c>
      <c r="T1307" s="8">
        <f t="shared" si="123"/>
        <v>42572.437500000007</v>
      </c>
      <c r="U1307" s="9" t="str">
        <f t="shared" si="124"/>
        <v>Jun</v>
      </c>
      <c r="V1307">
        <f t="shared" si="125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 s="9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65.24636363636364</v>
      </c>
      <c r="P1308" s="11">
        <f t="shared" si="121"/>
        <v>201.60393258426967</v>
      </c>
      <c r="Q1308" t="s">
        <v>8319</v>
      </c>
      <c r="R1308" t="s">
        <v>8321</v>
      </c>
      <c r="S1308" s="8">
        <f t="shared" si="122"/>
        <v>41947.165902777779</v>
      </c>
      <c r="T1308" s="8">
        <f t="shared" si="123"/>
        <v>41977.165902777779</v>
      </c>
      <c r="U1308" s="9" t="str">
        <f t="shared" si="124"/>
        <v>Nov</v>
      </c>
      <c r="V1308">
        <f t="shared" si="125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 s="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11.514000000000001</v>
      </c>
      <c r="P1309" s="11">
        <f t="shared" si="121"/>
        <v>127.93333333333334</v>
      </c>
      <c r="Q1309" t="s">
        <v>8319</v>
      </c>
      <c r="R1309" t="s">
        <v>8321</v>
      </c>
      <c r="S1309" s="8">
        <f t="shared" si="122"/>
        <v>42387.211562500008</v>
      </c>
      <c r="T1309" s="8">
        <f t="shared" si="123"/>
        <v>42417.211562500008</v>
      </c>
      <c r="U1309" s="9" t="str">
        <f t="shared" si="124"/>
        <v>Jan</v>
      </c>
      <c r="V1309">
        <f t="shared" si="125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 s="9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11.360000000000001</v>
      </c>
      <c r="P1310" s="11">
        <f t="shared" si="121"/>
        <v>29.894736842105264</v>
      </c>
      <c r="Q1310" t="s">
        <v>8319</v>
      </c>
      <c r="R1310" t="s">
        <v>8321</v>
      </c>
      <c r="S1310" s="8">
        <f t="shared" si="122"/>
        <v>42611.321898148155</v>
      </c>
      <c r="T1310" s="8">
        <f t="shared" si="123"/>
        <v>42651.321898148155</v>
      </c>
      <c r="U1310" s="9" t="str">
        <f t="shared" si="124"/>
        <v>Aug</v>
      </c>
      <c r="V1310">
        <f t="shared" si="125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 s="9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111.99130434782609</v>
      </c>
      <c r="P1311" s="11">
        <f t="shared" si="121"/>
        <v>367.97142857142859</v>
      </c>
      <c r="Q1311" t="s">
        <v>8319</v>
      </c>
      <c r="R1311" t="s">
        <v>8321</v>
      </c>
      <c r="S1311" s="8">
        <f t="shared" si="122"/>
        <v>42257.59106481482</v>
      </c>
      <c r="T1311" s="8">
        <f t="shared" si="123"/>
        <v>42292.59106481482</v>
      </c>
      <c r="U1311" s="9" t="str">
        <f t="shared" si="124"/>
        <v>Sep</v>
      </c>
      <c r="V1311">
        <f t="shared" si="125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 s="9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15.5</v>
      </c>
      <c r="P1312" s="11">
        <f t="shared" si="121"/>
        <v>129.16666666666666</v>
      </c>
      <c r="Q1312" t="s">
        <v>8319</v>
      </c>
      <c r="R1312" t="s">
        <v>8321</v>
      </c>
      <c r="S1312" s="8">
        <f t="shared" si="122"/>
        <v>42556.375578703701</v>
      </c>
      <c r="T1312" s="8">
        <f t="shared" si="123"/>
        <v>42601.375578703701</v>
      </c>
      <c r="U1312" s="9" t="str">
        <f t="shared" si="124"/>
        <v>Jul</v>
      </c>
      <c r="V1312">
        <f t="shared" si="125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 s="9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32.027999999999999</v>
      </c>
      <c r="P1313" s="11">
        <f t="shared" si="121"/>
        <v>800.7</v>
      </c>
      <c r="Q1313" t="s">
        <v>8319</v>
      </c>
      <c r="R1313" t="s">
        <v>8321</v>
      </c>
      <c r="S1313" s="8">
        <f t="shared" si="122"/>
        <v>42669.510636574072</v>
      </c>
      <c r="T1313" s="8">
        <f t="shared" si="123"/>
        <v>42704.552303240744</v>
      </c>
      <c r="U1313" s="9" t="str">
        <f t="shared" si="124"/>
        <v>Oct</v>
      </c>
      <c r="V1313">
        <f t="shared" si="125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 s="9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0.60869565217391308</v>
      </c>
      <c r="P1314" s="11">
        <f t="shared" si="121"/>
        <v>28</v>
      </c>
      <c r="Q1314" t="s">
        <v>8319</v>
      </c>
      <c r="R1314" t="s">
        <v>8321</v>
      </c>
      <c r="S1314" s="8">
        <f t="shared" si="122"/>
        <v>42082.411134259259</v>
      </c>
      <c r="T1314" s="8">
        <f t="shared" si="123"/>
        <v>42112.411134259259</v>
      </c>
      <c r="U1314" s="9" t="str">
        <f t="shared" si="124"/>
        <v>Mar</v>
      </c>
      <c r="V1314">
        <f t="shared" si="125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 s="9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31.114999999999998</v>
      </c>
      <c r="P1315" s="11">
        <f t="shared" si="121"/>
        <v>102.01639344262296</v>
      </c>
      <c r="Q1315" t="s">
        <v>8319</v>
      </c>
      <c r="R1315" t="s">
        <v>8321</v>
      </c>
      <c r="S1315" s="8">
        <f t="shared" si="122"/>
        <v>42402.417986111112</v>
      </c>
      <c r="T1315" s="8">
        <f t="shared" si="123"/>
        <v>42432.417986111112</v>
      </c>
      <c r="U1315" s="9" t="str">
        <f t="shared" si="124"/>
        <v>Feb</v>
      </c>
      <c r="V1315">
        <f t="shared" si="125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 s="9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1.1266666666666667</v>
      </c>
      <c r="P1316" s="11">
        <f t="shared" si="121"/>
        <v>184.36363636363637</v>
      </c>
      <c r="Q1316" t="s">
        <v>8319</v>
      </c>
      <c r="R1316" t="s">
        <v>8321</v>
      </c>
      <c r="S1316" s="8">
        <f t="shared" si="122"/>
        <v>42604.378009259257</v>
      </c>
      <c r="T1316" s="8">
        <f t="shared" si="123"/>
        <v>42664.378009259257</v>
      </c>
      <c r="U1316" s="9" t="str">
        <f t="shared" si="124"/>
        <v>Aug</v>
      </c>
      <c r="V1316">
        <f t="shared" si="125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 s="9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40.404000000000003</v>
      </c>
      <c r="P1317" s="11">
        <f t="shared" si="121"/>
        <v>162.91935483870967</v>
      </c>
      <c r="Q1317" t="s">
        <v>8319</v>
      </c>
      <c r="R1317" t="s">
        <v>8321</v>
      </c>
      <c r="S1317" s="8">
        <f t="shared" si="122"/>
        <v>42278.206574074073</v>
      </c>
      <c r="T1317" s="8">
        <f t="shared" si="123"/>
        <v>42313.750000000007</v>
      </c>
      <c r="U1317" s="9" t="str">
        <f t="shared" si="124"/>
        <v>Oct</v>
      </c>
      <c r="V1317">
        <f t="shared" si="125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 s="9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1.3333333333333333E-3</v>
      </c>
      <c r="P1318" s="11">
        <f t="shared" si="121"/>
        <v>1</v>
      </c>
      <c r="Q1318" t="s">
        <v>8319</v>
      </c>
      <c r="R1318" t="s">
        <v>8321</v>
      </c>
      <c r="S1318" s="8">
        <f t="shared" si="122"/>
        <v>42393.67024305556</v>
      </c>
      <c r="T1318" s="8">
        <f t="shared" si="123"/>
        <v>42428.67024305556</v>
      </c>
      <c r="U1318" s="9" t="str">
        <f t="shared" si="124"/>
        <v>Jan</v>
      </c>
      <c r="V1318">
        <f t="shared" si="125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 s="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5.7334999999999994</v>
      </c>
      <c r="P1319" s="11">
        <f t="shared" si="121"/>
        <v>603.52631578947364</v>
      </c>
      <c r="Q1319" t="s">
        <v>8319</v>
      </c>
      <c r="R1319" t="s">
        <v>8321</v>
      </c>
      <c r="S1319" s="8">
        <f t="shared" si="122"/>
        <v>42519.943819444445</v>
      </c>
      <c r="T1319" s="8">
        <f t="shared" si="123"/>
        <v>42572.291666666664</v>
      </c>
      <c r="U1319" s="9" t="str">
        <f t="shared" si="124"/>
        <v>May</v>
      </c>
      <c r="V1319">
        <f t="shared" si="125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 s="9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15.324999999999999</v>
      </c>
      <c r="P1320" s="11">
        <f t="shared" si="121"/>
        <v>45.407407407407405</v>
      </c>
      <c r="Q1320" t="s">
        <v>8319</v>
      </c>
      <c r="R1320" t="s">
        <v>8321</v>
      </c>
      <c r="S1320" s="8">
        <f t="shared" si="122"/>
        <v>41984.751990740748</v>
      </c>
      <c r="T1320" s="8">
        <f t="shared" si="123"/>
        <v>42014.751990740748</v>
      </c>
      <c r="U1320" s="9" t="str">
        <f t="shared" si="124"/>
        <v>Dec</v>
      </c>
      <c r="V1320">
        <f t="shared" si="125"/>
        <v>2014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 s="9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15.103448275862069</v>
      </c>
      <c r="P1321" s="11">
        <f t="shared" si="121"/>
        <v>97.333333333333329</v>
      </c>
      <c r="Q1321" t="s">
        <v>8319</v>
      </c>
      <c r="R1321" t="s">
        <v>8321</v>
      </c>
      <c r="S1321" s="8">
        <f t="shared" si="122"/>
        <v>41816.520428240743</v>
      </c>
      <c r="T1321" s="8">
        <f t="shared" si="123"/>
        <v>41831.375</v>
      </c>
      <c r="U1321" s="9" t="str">
        <f t="shared" si="124"/>
        <v>Jun</v>
      </c>
      <c r="V1321">
        <f t="shared" si="125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 s="9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0.503</v>
      </c>
      <c r="P1322" s="11">
        <f t="shared" si="121"/>
        <v>167.66666666666666</v>
      </c>
      <c r="Q1322" t="s">
        <v>8319</v>
      </c>
      <c r="R1322" t="s">
        <v>8321</v>
      </c>
      <c r="S1322" s="8">
        <f t="shared" si="122"/>
        <v>42705.398680555554</v>
      </c>
      <c r="T1322" s="8">
        <f t="shared" si="123"/>
        <v>42734.666666666664</v>
      </c>
      <c r="U1322" s="9" t="str">
        <f t="shared" si="124"/>
        <v>Dec</v>
      </c>
      <c r="V1322">
        <f t="shared" si="125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 s="9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1.3028138528138529</v>
      </c>
      <c r="P1323" s="11">
        <f t="shared" si="121"/>
        <v>859.85714285714289</v>
      </c>
      <c r="Q1323" t="s">
        <v>8319</v>
      </c>
      <c r="R1323" t="s">
        <v>8321</v>
      </c>
      <c r="S1323" s="8">
        <f t="shared" si="122"/>
        <v>42697.457604166666</v>
      </c>
      <c r="T1323" s="8">
        <f t="shared" si="123"/>
        <v>42727.457604166666</v>
      </c>
      <c r="U1323" s="9" t="str">
        <f t="shared" si="124"/>
        <v>Nov</v>
      </c>
      <c r="V1323">
        <f t="shared" si="125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 s="9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0.30285714285714288</v>
      </c>
      <c r="P1324" s="11">
        <f t="shared" si="121"/>
        <v>26.5</v>
      </c>
      <c r="Q1324" t="s">
        <v>8319</v>
      </c>
      <c r="R1324" t="s">
        <v>8321</v>
      </c>
      <c r="S1324" s="8">
        <f t="shared" si="122"/>
        <v>42115.36487268519</v>
      </c>
      <c r="T1324" s="8">
        <f t="shared" si="123"/>
        <v>42145.36487268519</v>
      </c>
      <c r="U1324" s="9" t="str">
        <f t="shared" si="124"/>
        <v>Apr</v>
      </c>
      <c r="V1324">
        <f t="shared" si="125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 s="9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8.8800000000000008</v>
      </c>
      <c r="P1325" s="11">
        <f t="shared" si="121"/>
        <v>30.272727272727273</v>
      </c>
      <c r="Q1325" t="s">
        <v>8319</v>
      </c>
      <c r="R1325" t="s">
        <v>8321</v>
      </c>
      <c r="S1325" s="8">
        <f t="shared" si="122"/>
        <v>42451.406782407408</v>
      </c>
      <c r="T1325" s="8">
        <f t="shared" si="123"/>
        <v>42485.996527777781</v>
      </c>
      <c r="U1325" s="9" t="str">
        <f t="shared" si="124"/>
        <v>Mar</v>
      </c>
      <c r="V1325">
        <f t="shared" si="125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 s="9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</v>
      </c>
      <c r="P1326" s="11">
        <f t="shared" si="121"/>
        <v>54.666666666666664</v>
      </c>
      <c r="Q1326" t="s">
        <v>8319</v>
      </c>
      <c r="R1326" t="s">
        <v>8321</v>
      </c>
      <c r="S1326" s="8">
        <f t="shared" si="122"/>
        <v>42626.342037037037</v>
      </c>
      <c r="T1326" s="8">
        <f t="shared" si="123"/>
        <v>42656.342037037037</v>
      </c>
      <c r="U1326" s="9" t="str">
        <f t="shared" si="124"/>
        <v>Sep</v>
      </c>
      <c r="V1326">
        <f t="shared" si="125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 s="9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2.4299999999999997</v>
      </c>
      <c r="P1327" s="11">
        <f t="shared" si="121"/>
        <v>60.75</v>
      </c>
      <c r="Q1327" t="s">
        <v>8319</v>
      </c>
      <c r="R1327" t="s">
        <v>8321</v>
      </c>
      <c r="S1327" s="8">
        <f t="shared" si="122"/>
        <v>42703.794386574074</v>
      </c>
      <c r="T1327" s="8">
        <f t="shared" si="123"/>
        <v>42733.794386574074</v>
      </c>
      <c r="U1327" s="9" t="str">
        <f t="shared" si="124"/>
        <v>Nov</v>
      </c>
      <c r="V1327">
        <f t="shared" si="125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 s="9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</v>
      </c>
      <c r="P1328" s="11">
        <f t="shared" si="121"/>
        <v>102.72727272727273</v>
      </c>
      <c r="Q1328" t="s">
        <v>8319</v>
      </c>
      <c r="R1328" t="s">
        <v>8321</v>
      </c>
      <c r="S1328" s="8">
        <f t="shared" si="122"/>
        <v>41974.500324074077</v>
      </c>
      <c r="T1328" s="8">
        <f t="shared" si="123"/>
        <v>42019.500324074077</v>
      </c>
      <c r="U1328" s="9" t="str">
        <f t="shared" si="124"/>
        <v>Dec</v>
      </c>
      <c r="V1328">
        <f t="shared" si="125"/>
        <v>2014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 s="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</v>
      </c>
      <c r="P1329" s="11">
        <f t="shared" si="121"/>
        <v>41.585365853658537</v>
      </c>
      <c r="Q1329" t="s">
        <v>8319</v>
      </c>
      <c r="R1329" t="s">
        <v>8321</v>
      </c>
      <c r="S1329" s="8">
        <f t="shared" si="122"/>
        <v>42123.386979166673</v>
      </c>
      <c r="T1329" s="8">
        <f t="shared" si="123"/>
        <v>42153.386979166673</v>
      </c>
      <c r="U1329" s="9" t="str">
        <f t="shared" si="124"/>
        <v>Apr</v>
      </c>
      <c r="V1329">
        <f t="shared" si="125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 s="9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</v>
      </c>
      <c r="P1330" s="11">
        <f t="shared" si="121"/>
        <v>116.53333333333333</v>
      </c>
      <c r="Q1330" t="s">
        <v>8319</v>
      </c>
      <c r="R1330" t="s">
        <v>8321</v>
      </c>
      <c r="S1330" s="8">
        <f t="shared" si="122"/>
        <v>42612.351087962968</v>
      </c>
      <c r="T1330" s="8">
        <f t="shared" si="123"/>
        <v>42657.351087962968</v>
      </c>
      <c r="U1330" s="9" t="str">
        <f t="shared" si="124"/>
        <v>Aug</v>
      </c>
      <c r="V1330">
        <f t="shared" si="125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 s="9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0.81600000000000006</v>
      </c>
      <c r="P1331" s="11">
        <f t="shared" si="121"/>
        <v>45.333333333333336</v>
      </c>
      <c r="Q1331" t="s">
        <v>8319</v>
      </c>
      <c r="R1331" t="s">
        <v>8321</v>
      </c>
      <c r="S1331" s="8">
        <f t="shared" si="122"/>
        <v>41934.929918981485</v>
      </c>
      <c r="T1331" s="8">
        <f t="shared" si="123"/>
        <v>41974.971585648149</v>
      </c>
      <c r="U1331" s="9" t="str">
        <f t="shared" si="124"/>
        <v>Oct</v>
      </c>
      <c r="V1331">
        <f t="shared" si="125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 s="9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22.494285714285713</v>
      </c>
      <c r="P1332" s="11">
        <f t="shared" si="121"/>
        <v>157.46</v>
      </c>
      <c r="Q1332" t="s">
        <v>8319</v>
      </c>
      <c r="R1332" t="s">
        <v>8321</v>
      </c>
      <c r="S1332" s="8">
        <f t="shared" si="122"/>
        <v>42521.98505787037</v>
      </c>
      <c r="T1332" s="8">
        <f t="shared" si="123"/>
        <v>42552.875000000007</v>
      </c>
      <c r="U1332" s="9" t="str">
        <f t="shared" si="124"/>
        <v>May</v>
      </c>
      <c r="V1332">
        <f t="shared" si="125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 s="9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</v>
      </c>
      <c r="P1333" s="11">
        <f t="shared" si="121"/>
        <v>100.5</v>
      </c>
      <c r="Q1333" t="s">
        <v>8319</v>
      </c>
      <c r="R1333" t="s">
        <v>8321</v>
      </c>
      <c r="S1333" s="8">
        <f t="shared" si="122"/>
        <v>42569.212430555555</v>
      </c>
      <c r="T1333" s="8">
        <f t="shared" si="123"/>
        <v>42599.212430555555</v>
      </c>
      <c r="U1333" s="9" t="str">
        <f t="shared" si="124"/>
        <v>Jul</v>
      </c>
      <c r="V1333">
        <f t="shared" si="125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 s="9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s="11" t="e">
        <f t="shared" si="121"/>
        <v>#DIV/0!</v>
      </c>
      <c r="Q1334" t="s">
        <v>8319</v>
      </c>
      <c r="R1334" t="s">
        <v>8321</v>
      </c>
      <c r="S1334" s="8">
        <f t="shared" si="122"/>
        <v>42731.768611111118</v>
      </c>
      <c r="T1334" s="8">
        <f t="shared" si="123"/>
        <v>42761.768611111118</v>
      </c>
      <c r="U1334" s="9" t="str">
        <f t="shared" si="124"/>
        <v>Dec</v>
      </c>
      <c r="V1334">
        <f t="shared" si="125"/>
        <v>2016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 s="9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s="11" t="e">
        <f t="shared" si="121"/>
        <v>#DIV/0!</v>
      </c>
      <c r="Q1335" t="s">
        <v>8319</v>
      </c>
      <c r="R1335" t="s">
        <v>8321</v>
      </c>
      <c r="S1335" s="8">
        <f t="shared" si="122"/>
        <v>41805.815104166672</v>
      </c>
      <c r="T1335" s="8">
        <f t="shared" si="123"/>
        <v>41835.815104166672</v>
      </c>
      <c r="U1335" s="9" t="str">
        <f t="shared" si="124"/>
        <v>Jun</v>
      </c>
      <c r="V1335">
        <f t="shared" si="125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 s="9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10.754135338345865</v>
      </c>
      <c r="P1336" s="11">
        <f t="shared" si="121"/>
        <v>51.822463768115945</v>
      </c>
      <c r="Q1336" t="s">
        <v>8319</v>
      </c>
      <c r="R1336" t="s">
        <v>8321</v>
      </c>
      <c r="S1336" s="8">
        <f t="shared" si="122"/>
        <v>42410.482488425929</v>
      </c>
      <c r="T1336" s="8">
        <f t="shared" si="123"/>
        <v>42440.482488425929</v>
      </c>
      <c r="U1336" s="9" t="str">
        <f t="shared" si="124"/>
        <v>Feb</v>
      </c>
      <c r="V1336">
        <f t="shared" si="125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 s="9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19.759999999999998</v>
      </c>
      <c r="P1337" s="11">
        <f t="shared" si="121"/>
        <v>308.75</v>
      </c>
      <c r="Q1337" t="s">
        <v>8319</v>
      </c>
      <c r="R1337" t="s">
        <v>8321</v>
      </c>
      <c r="S1337" s="8">
        <f t="shared" si="122"/>
        <v>42313.644699074073</v>
      </c>
      <c r="T1337" s="8">
        <f t="shared" si="123"/>
        <v>42343.644699074073</v>
      </c>
      <c r="U1337" s="9" t="str">
        <f t="shared" si="124"/>
        <v>Nov</v>
      </c>
      <c r="V1337">
        <f t="shared" si="125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 s="9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84.946999999999989</v>
      </c>
      <c r="P1338" s="11">
        <f t="shared" si="121"/>
        <v>379.22767857142856</v>
      </c>
      <c r="Q1338" t="s">
        <v>8319</v>
      </c>
      <c r="R1338" t="s">
        <v>8321</v>
      </c>
      <c r="S1338" s="8">
        <f t="shared" si="122"/>
        <v>41955.57208333334</v>
      </c>
      <c r="T1338" s="8">
        <f t="shared" si="123"/>
        <v>41990.57208333334</v>
      </c>
      <c r="U1338" s="9" t="str">
        <f t="shared" si="124"/>
        <v>Nov</v>
      </c>
      <c r="V1338">
        <f t="shared" si="125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 s="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49.381999999999998</v>
      </c>
      <c r="P1339" s="11">
        <f t="shared" si="121"/>
        <v>176.36428571428573</v>
      </c>
      <c r="Q1339" t="s">
        <v>8319</v>
      </c>
      <c r="R1339" t="s">
        <v>8321</v>
      </c>
      <c r="S1339" s="8">
        <f t="shared" si="122"/>
        <v>42767.285636574081</v>
      </c>
      <c r="T1339" s="8">
        <f t="shared" si="123"/>
        <v>42797.285636574081</v>
      </c>
      <c r="U1339" s="9" t="str">
        <f t="shared" si="124"/>
        <v>Feb</v>
      </c>
      <c r="V1339">
        <f t="shared" si="125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 s="9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3.3033333333333332</v>
      </c>
      <c r="P1340" s="11">
        <f t="shared" si="121"/>
        <v>66.066666666666663</v>
      </c>
      <c r="Q1340" t="s">
        <v>8319</v>
      </c>
      <c r="R1340" t="s">
        <v>8321</v>
      </c>
      <c r="S1340" s="8">
        <f t="shared" si="122"/>
        <v>42188.511956018519</v>
      </c>
      <c r="T1340" s="8">
        <f t="shared" si="123"/>
        <v>42218.511956018519</v>
      </c>
      <c r="U1340" s="9" t="str">
        <f t="shared" si="124"/>
        <v>Jul</v>
      </c>
      <c r="V1340">
        <f t="shared" si="125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 s="9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6.6339999999999995</v>
      </c>
      <c r="P1341" s="11">
        <f t="shared" si="121"/>
        <v>89.648648648648646</v>
      </c>
      <c r="Q1341" t="s">
        <v>8319</v>
      </c>
      <c r="R1341" t="s">
        <v>8321</v>
      </c>
      <c r="S1341" s="8">
        <f t="shared" si="122"/>
        <v>41936.355497685188</v>
      </c>
      <c r="T1341" s="8">
        <f t="shared" si="123"/>
        <v>41981.397164351853</v>
      </c>
      <c r="U1341" s="9" t="str">
        <f t="shared" si="124"/>
        <v>Oct</v>
      </c>
      <c r="V1341">
        <f t="shared" si="125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 s="9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s="11" t="e">
        <f t="shared" si="121"/>
        <v>#DIV/0!</v>
      </c>
      <c r="Q1342" t="s">
        <v>8319</v>
      </c>
      <c r="R1342" t="s">
        <v>8321</v>
      </c>
      <c r="S1342" s="8">
        <f t="shared" si="122"/>
        <v>41836.303854166668</v>
      </c>
      <c r="T1342" s="8">
        <f t="shared" si="123"/>
        <v>41866.303854166668</v>
      </c>
      <c r="U1342" s="9" t="str">
        <f t="shared" si="124"/>
        <v>Jul</v>
      </c>
      <c r="V1342">
        <f t="shared" si="125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 s="9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70.36</v>
      </c>
      <c r="P1343" s="11">
        <f t="shared" si="121"/>
        <v>382.39130434782606</v>
      </c>
      <c r="Q1343" t="s">
        <v>8319</v>
      </c>
      <c r="R1343" t="s">
        <v>8321</v>
      </c>
      <c r="S1343" s="8">
        <f t="shared" si="122"/>
        <v>42612.332372685189</v>
      </c>
      <c r="T1343" s="8">
        <f t="shared" si="123"/>
        <v>42644.332372685189</v>
      </c>
      <c r="U1343" s="9" t="str">
        <f t="shared" si="124"/>
        <v>Aug</v>
      </c>
      <c r="V1343">
        <f t="shared" si="125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 s="9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0.2</v>
      </c>
      <c r="P1344" s="11">
        <f t="shared" si="121"/>
        <v>100</v>
      </c>
      <c r="Q1344" t="s">
        <v>8319</v>
      </c>
      <c r="R1344" t="s">
        <v>8321</v>
      </c>
      <c r="S1344" s="8">
        <f t="shared" si="122"/>
        <v>42172.524756944447</v>
      </c>
      <c r="T1344" s="8">
        <f t="shared" si="123"/>
        <v>42202.524756944447</v>
      </c>
      <c r="U1344" s="9" t="str">
        <f t="shared" si="124"/>
        <v>Jun</v>
      </c>
      <c r="V1344">
        <f t="shared" si="125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 s="9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102.298</v>
      </c>
      <c r="P1345" s="11">
        <f t="shared" si="121"/>
        <v>158.35603715170279</v>
      </c>
      <c r="Q1345" t="s">
        <v>8319</v>
      </c>
      <c r="R1345" t="s">
        <v>8321</v>
      </c>
      <c r="S1345" s="8">
        <f t="shared" si="122"/>
        <v>42542.234756944446</v>
      </c>
      <c r="T1345" s="8">
        <f t="shared" si="123"/>
        <v>42600.874305555561</v>
      </c>
      <c r="U1345" s="9" t="str">
        <f t="shared" si="124"/>
        <v>Jun</v>
      </c>
      <c r="V1345">
        <f t="shared" si="125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ref="O1346:O1409" si="126">E1346/D1346*100</f>
        <v>377.73333333333335</v>
      </c>
      <c r="P1346" s="11">
        <f t="shared" ref="P1346:P1409" si="127">E1346/L1346</f>
        <v>40.762589928057551</v>
      </c>
      <c r="Q1346" t="s">
        <v>8322</v>
      </c>
      <c r="R1346" t="s">
        <v>8323</v>
      </c>
      <c r="S1346" s="8">
        <f t="shared" si="122"/>
        <v>42522.498136574075</v>
      </c>
      <c r="T1346" s="8">
        <f t="shared" si="123"/>
        <v>42551.498136574075</v>
      </c>
      <c r="U1346" s="9" t="str">
        <f t="shared" si="124"/>
        <v>Jun</v>
      </c>
      <c r="V1346">
        <f t="shared" si="125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si="126"/>
        <v>125</v>
      </c>
      <c r="P1347" s="11">
        <f t="shared" si="127"/>
        <v>53.571428571428569</v>
      </c>
      <c r="Q1347" t="s">
        <v>8322</v>
      </c>
      <c r="R1347" t="s">
        <v>8323</v>
      </c>
      <c r="S1347" s="8">
        <f t="shared" ref="S1347:S1410" si="128">(J1347/86400)+25569+(-7/24)</f>
        <v>41799.522673611114</v>
      </c>
      <c r="T1347" s="8">
        <f t="shared" ref="T1347:T1410" si="129">(I1347/86400)+25569+(-7/24)</f>
        <v>41834.522673611114</v>
      </c>
      <c r="U1347" s="9" t="str">
        <f t="shared" ref="U1347:U1410" si="130">TEXT(S1347,"mmm")</f>
        <v>Jun</v>
      </c>
      <c r="V1347">
        <f t="shared" ref="V1347:V1410" si="131">YEAR(S1347)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147.32653061224491</v>
      </c>
      <c r="P1348" s="11">
        <f t="shared" si="127"/>
        <v>48.449664429530202</v>
      </c>
      <c r="Q1348" t="s">
        <v>8322</v>
      </c>
      <c r="R1348" t="s">
        <v>8323</v>
      </c>
      <c r="S1348" s="8">
        <f t="shared" si="128"/>
        <v>41421.784155092595</v>
      </c>
      <c r="T1348" s="8">
        <f t="shared" si="129"/>
        <v>41451.784155092595</v>
      </c>
      <c r="U1348" s="9" t="str">
        <f t="shared" si="130"/>
        <v>May</v>
      </c>
      <c r="V1348">
        <f t="shared" si="131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102.2</v>
      </c>
      <c r="P1349" s="11">
        <f t="shared" si="127"/>
        <v>82.41935483870968</v>
      </c>
      <c r="Q1349" t="s">
        <v>8322</v>
      </c>
      <c r="R1349" t="s">
        <v>8323</v>
      </c>
      <c r="S1349" s="8">
        <f t="shared" si="128"/>
        <v>42040.346354166664</v>
      </c>
      <c r="T1349" s="8">
        <f t="shared" si="129"/>
        <v>42070.346354166664</v>
      </c>
      <c r="U1349" s="9" t="str">
        <f t="shared" si="130"/>
        <v>Feb</v>
      </c>
      <c r="V1349">
        <f t="shared" si="131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101.8723404255319</v>
      </c>
      <c r="P1350" s="11">
        <f t="shared" si="127"/>
        <v>230.19230769230768</v>
      </c>
      <c r="Q1350" t="s">
        <v>8322</v>
      </c>
      <c r="R1350" t="s">
        <v>8323</v>
      </c>
      <c r="S1350" s="8">
        <f t="shared" si="128"/>
        <v>41963.214502314819</v>
      </c>
      <c r="T1350" s="8">
        <f t="shared" si="129"/>
        <v>41991.214502314819</v>
      </c>
      <c r="U1350" s="9" t="str">
        <f t="shared" si="130"/>
        <v>Nov</v>
      </c>
      <c r="V1350">
        <f t="shared" si="131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204.2</v>
      </c>
      <c r="P1351" s="11">
        <f t="shared" si="127"/>
        <v>59.360465116279073</v>
      </c>
      <c r="Q1351" t="s">
        <v>8322</v>
      </c>
      <c r="R1351" t="s">
        <v>8323</v>
      </c>
      <c r="S1351" s="8">
        <f t="shared" si="128"/>
        <v>42317.040914351855</v>
      </c>
      <c r="T1351" s="8">
        <f t="shared" si="129"/>
        <v>42353.999305555561</v>
      </c>
      <c r="U1351" s="9" t="str">
        <f t="shared" si="130"/>
        <v>Nov</v>
      </c>
      <c r="V1351">
        <f t="shared" si="131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104.05</v>
      </c>
      <c r="P1352" s="11">
        <f t="shared" si="127"/>
        <v>66.698717948717942</v>
      </c>
      <c r="Q1352" t="s">
        <v>8322</v>
      </c>
      <c r="R1352" t="s">
        <v>8323</v>
      </c>
      <c r="S1352" s="8">
        <f t="shared" si="128"/>
        <v>42333.721458333333</v>
      </c>
      <c r="T1352" s="8">
        <f t="shared" si="129"/>
        <v>42363.721458333333</v>
      </c>
      <c r="U1352" s="9" t="str">
        <f t="shared" si="130"/>
        <v>Nov</v>
      </c>
      <c r="V1352">
        <f t="shared" si="131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101.265</v>
      </c>
      <c r="P1353" s="11">
        <f t="shared" si="127"/>
        <v>168.77500000000001</v>
      </c>
      <c r="Q1353" t="s">
        <v>8322</v>
      </c>
      <c r="R1353" t="s">
        <v>8323</v>
      </c>
      <c r="S1353" s="8">
        <f t="shared" si="128"/>
        <v>42382.448425925926</v>
      </c>
      <c r="T1353" s="8">
        <f t="shared" si="129"/>
        <v>42412.448425925926</v>
      </c>
      <c r="U1353" s="9" t="str">
        <f t="shared" si="130"/>
        <v>Jan</v>
      </c>
      <c r="V1353">
        <f t="shared" si="131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136.13999999999999</v>
      </c>
      <c r="P1354" s="11">
        <f t="shared" si="127"/>
        <v>59.973568281938327</v>
      </c>
      <c r="Q1354" t="s">
        <v>8322</v>
      </c>
      <c r="R1354" t="s">
        <v>8323</v>
      </c>
      <c r="S1354" s="8">
        <f t="shared" si="128"/>
        <v>42200.286643518521</v>
      </c>
      <c r="T1354" s="8">
        <f t="shared" si="129"/>
        <v>42251.874305555561</v>
      </c>
      <c r="U1354" s="9" t="str">
        <f t="shared" si="130"/>
        <v>Jul</v>
      </c>
      <c r="V1354">
        <f t="shared" si="131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133.6</v>
      </c>
      <c r="P1355" s="11">
        <f t="shared" si="127"/>
        <v>31.80952380952381</v>
      </c>
      <c r="Q1355" t="s">
        <v>8322</v>
      </c>
      <c r="R1355" t="s">
        <v>8323</v>
      </c>
      <c r="S1355" s="8">
        <f t="shared" si="128"/>
        <v>41308.826250000006</v>
      </c>
      <c r="T1355" s="8">
        <f t="shared" si="129"/>
        <v>41343.708333333336</v>
      </c>
      <c r="U1355" s="9" t="str">
        <f t="shared" si="130"/>
        <v>Feb</v>
      </c>
      <c r="V1355">
        <f t="shared" si="131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130.25</v>
      </c>
      <c r="P1356" s="11">
        <f t="shared" si="127"/>
        <v>24.421875</v>
      </c>
      <c r="Q1356" t="s">
        <v>8322</v>
      </c>
      <c r="R1356" t="s">
        <v>8323</v>
      </c>
      <c r="S1356" s="8">
        <f t="shared" si="128"/>
        <v>42502.515960648154</v>
      </c>
      <c r="T1356" s="8">
        <f t="shared" si="129"/>
        <v>42532.515960648154</v>
      </c>
      <c r="U1356" s="9" t="str">
        <f t="shared" si="130"/>
        <v>May</v>
      </c>
      <c r="V1356">
        <f t="shared" si="131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122.67999999999999</v>
      </c>
      <c r="P1357" s="11">
        <f t="shared" si="127"/>
        <v>25.347107438016529</v>
      </c>
      <c r="Q1357" t="s">
        <v>8322</v>
      </c>
      <c r="R1357" t="s">
        <v>8323</v>
      </c>
      <c r="S1357" s="8">
        <f t="shared" si="128"/>
        <v>41212.963020833333</v>
      </c>
      <c r="T1357" s="8">
        <f t="shared" si="129"/>
        <v>41243.125</v>
      </c>
      <c r="U1357" s="9" t="str">
        <f t="shared" si="130"/>
        <v>Oct</v>
      </c>
      <c r="V1357">
        <f t="shared" si="131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182.81058823529412</v>
      </c>
      <c r="P1358" s="11">
        <f t="shared" si="127"/>
        <v>71.443218390804603</v>
      </c>
      <c r="Q1358" t="s">
        <v>8322</v>
      </c>
      <c r="R1358" t="s">
        <v>8323</v>
      </c>
      <c r="S1358" s="8">
        <f t="shared" si="128"/>
        <v>41429.74722222222</v>
      </c>
      <c r="T1358" s="8">
        <f t="shared" si="129"/>
        <v>41459.74722222222</v>
      </c>
      <c r="U1358" s="9" t="str">
        <f t="shared" si="130"/>
        <v>Jun</v>
      </c>
      <c r="V1358">
        <f t="shared" si="131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125.29999999999998</v>
      </c>
      <c r="P1359" s="11">
        <f t="shared" si="127"/>
        <v>38.553846153846152</v>
      </c>
      <c r="Q1359" t="s">
        <v>8322</v>
      </c>
      <c r="R1359" t="s">
        <v>8323</v>
      </c>
      <c r="S1359" s="8">
        <f t="shared" si="128"/>
        <v>41304.670567129629</v>
      </c>
      <c r="T1359" s="8">
        <f t="shared" si="129"/>
        <v>41333.957638888889</v>
      </c>
      <c r="U1359" s="9" t="str">
        <f t="shared" si="130"/>
        <v>Jan</v>
      </c>
      <c r="V1359">
        <f t="shared" si="131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111.66666666666667</v>
      </c>
      <c r="P1360" s="11">
        <f t="shared" si="127"/>
        <v>68.367346938775512</v>
      </c>
      <c r="Q1360" t="s">
        <v>8322</v>
      </c>
      <c r="R1360" t="s">
        <v>8323</v>
      </c>
      <c r="S1360" s="8">
        <f t="shared" si="128"/>
        <v>40689.27920138889</v>
      </c>
      <c r="T1360" s="8">
        <f t="shared" si="129"/>
        <v>40719.27920138889</v>
      </c>
      <c r="U1360" s="9" t="str">
        <f t="shared" si="130"/>
        <v>May</v>
      </c>
      <c r="V1360">
        <f t="shared" si="131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115.75757575757575</v>
      </c>
      <c r="P1361" s="11">
        <f t="shared" si="127"/>
        <v>40.210526315789473</v>
      </c>
      <c r="Q1361" t="s">
        <v>8322</v>
      </c>
      <c r="R1361" t="s">
        <v>8323</v>
      </c>
      <c r="S1361" s="8">
        <f t="shared" si="128"/>
        <v>40668.523032407407</v>
      </c>
      <c r="T1361" s="8">
        <f t="shared" si="129"/>
        <v>40730.523032407407</v>
      </c>
      <c r="U1361" s="9" t="str">
        <f t="shared" si="130"/>
        <v>May</v>
      </c>
      <c r="V1361">
        <f t="shared" si="131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173.2</v>
      </c>
      <c r="P1362" s="11">
        <f t="shared" si="127"/>
        <v>32.074074074074076</v>
      </c>
      <c r="Q1362" t="s">
        <v>8322</v>
      </c>
      <c r="R1362" t="s">
        <v>8323</v>
      </c>
      <c r="S1362" s="8">
        <f t="shared" si="128"/>
        <v>41095.609027777777</v>
      </c>
      <c r="T1362" s="8">
        <f t="shared" si="129"/>
        <v>41123.609027777777</v>
      </c>
      <c r="U1362" s="9" t="str">
        <f t="shared" si="130"/>
        <v>Jul</v>
      </c>
      <c r="V1362">
        <f t="shared" si="131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125.98333333333333</v>
      </c>
      <c r="P1363" s="11">
        <f t="shared" si="127"/>
        <v>28.632575757575758</v>
      </c>
      <c r="Q1363" t="s">
        <v>8322</v>
      </c>
      <c r="R1363" t="s">
        <v>8323</v>
      </c>
      <c r="S1363" s="8">
        <f t="shared" si="128"/>
        <v>41781.425601851857</v>
      </c>
      <c r="T1363" s="8">
        <f t="shared" si="129"/>
        <v>41811.425601851857</v>
      </c>
      <c r="U1363" s="9" t="str">
        <f t="shared" si="130"/>
        <v>May</v>
      </c>
      <c r="V1363">
        <f t="shared" si="131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109.1</v>
      </c>
      <c r="P1364" s="11">
        <f t="shared" si="127"/>
        <v>43.64</v>
      </c>
      <c r="Q1364" t="s">
        <v>8322</v>
      </c>
      <c r="R1364" t="s">
        <v>8323</v>
      </c>
      <c r="S1364" s="8">
        <f t="shared" si="128"/>
        <v>41464.64271990741</v>
      </c>
      <c r="T1364" s="8">
        <f t="shared" si="129"/>
        <v>41524.64271990741</v>
      </c>
      <c r="U1364" s="9" t="str">
        <f t="shared" si="130"/>
        <v>Jul</v>
      </c>
      <c r="V1364">
        <f t="shared" si="131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100</v>
      </c>
      <c r="P1365" s="11">
        <f t="shared" si="127"/>
        <v>40</v>
      </c>
      <c r="Q1365" t="s">
        <v>8322</v>
      </c>
      <c r="R1365" t="s">
        <v>8323</v>
      </c>
      <c r="S1365" s="8">
        <f t="shared" si="128"/>
        <v>42396.552395833336</v>
      </c>
      <c r="T1365" s="8">
        <f t="shared" si="129"/>
        <v>42415.040972222225</v>
      </c>
      <c r="U1365" s="9" t="str">
        <f t="shared" si="130"/>
        <v>Jan</v>
      </c>
      <c r="V1365">
        <f t="shared" si="131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118.64285714285714</v>
      </c>
      <c r="P1366" s="11">
        <f t="shared" si="127"/>
        <v>346.04166666666669</v>
      </c>
      <c r="Q1366" t="s">
        <v>8325</v>
      </c>
      <c r="R1366" t="s">
        <v>8326</v>
      </c>
      <c r="S1366" s="8">
        <f t="shared" si="128"/>
        <v>41951.404004629636</v>
      </c>
      <c r="T1366" s="8">
        <f t="shared" si="129"/>
        <v>42011.404004629636</v>
      </c>
      <c r="U1366" s="9" t="str">
        <f t="shared" si="130"/>
        <v>Nov</v>
      </c>
      <c r="V1366">
        <f t="shared" si="131"/>
        <v>2014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100.26666666666667</v>
      </c>
      <c r="P1367" s="11">
        <f t="shared" si="127"/>
        <v>81.739130434782609</v>
      </c>
      <c r="Q1367" t="s">
        <v>8325</v>
      </c>
      <c r="R1367" t="s">
        <v>8326</v>
      </c>
      <c r="S1367" s="8">
        <f t="shared" si="128"/>
        <v>42049.441574074073</v>
      </c>
      <c r="T1367" s="8">
        <f t="shared" si="129"/>
        <v>42079.399907407409</v>
      </c>
      <c r="U1367" s="9" t="str">
        <f t="shared" si="130"/>
        <v>Feb</v>
      </c>
      <c r="V1367">
        <f t="shared" si="131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126.48920000000001</v>
      </c>
      <c r="P1368" s="11">
        <f t="shared" si="127"/>
        <v>64.535306122448986</v>
      </c>
      <c r="Q1368" t="s">
        <v>8325</v>
      </c>
      <c r="R1368" t="s">
        <v>8326</v>
      </c>
      <c r="S1368" s="8">
        <f t="shared" si="128"/>
        <v>41924.704432870371</v>
      </c>
      <c r="T1368" s="8">
        <f t="shared" si="129"/>
        <v>41969.746099537042</v>
      </c>
      <c r="U1368" s="9" t="str">
        <f t="shared" si="130"/>
        <v>Oct</v>
      </c>
      <c r="V1368">
        <f t="shared" si="131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114.26</v>
      </c>
      <c r="P1369" s="11">
        <f t="shared" si="127"/>
        <v>63.477777777777774</v>
      </c>
      <c r="Q1369" t="s">
        <v>8325</v>
      </c>
      <c r="R1369" t="s">
        <v>8326</v>
      </c>
      <c r="S1369" s="8">
        <f t="shared" si="128"/>
        <v>42291.711226851854</v>
      </c>
      <c r="T1369" s="8">
        <f t="shared" si="129"/>
        <v>42321.752893518518</v>
      </c>
      <c r="U1369" s="9" t="str">
        <f t="shared" si="130"/>
        <v>Oct</v>
      </c>
      <c r="V1369">
        <f t="shared" si="131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110.7</v>
      </c>
      <c r="P1370" s="11">
        <f t="shared" si="127"/>
        <v>63.620689655172413</v>
      </c>
      <c r="Q1370" t="s">
        <v>8325</v>
      </c>
      <c r="R1370" t="s">
        <v>8326</v>
      </c>
      <c r="S1370" s="8">
        <f t="shared" si="128"/>
        <v>42145.899236111109</v>
      </c>
      <c r="T1370" s="8">
        <f t="shared" si="129"/>
        <v>42169.899236111109</v>
      </c>
      <c r="U1370" s="9" t="str">
        <f t="shared" si="130"/>
        <v>May</v>
      </c>
      <c r="V1370">
        <f t="shared" si="131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105.34805315203954</v>
      </c>
      <c r="P1371" s="11">
        <f t="shared" si="127"/>
        <v>83.967068965517228</v>
      </c>
      <c r="Q1371" t="s">
        <v>8325</v>
      </c>
      <c r="R1371" t="s">
        <v>8326</v>
      </c>
      <c r="S1371" s="8">
        <f t="shared" si="128"/>
        <v>41710.302615740744</v>
      </c>
      <c r="T1371" s="8">
        <f t="shared" si="129"/>
        <v>41740.302615740744</v>
      </c>
      <c r="U1371" s="9" t="str">
        <f t="shared" si="130"/>
        <v>Mar</v>
      </c>
      <c r="V1371">
        <f t="shared" si="131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103.66666666666666</v>
      </c>
      <c r="P1372" s="11">
        <f t="shared" si="127"/>
        <v>77.75</v>
      </c>
      <c r="Q1372" t="s">
        <v>8325</v>
      </c>
      <c r="R1372" t="s">
        <v>8326</v>
      </c>
      <c r="S1372" s="8">
        <f t="shared" si="128"/>
        <v>41547.711689814816</v>
      </c>
      <c r="T1372" s="8">
        <f t="shared" si="129"/>
        <v>41562.711689814816</v>
      </c>
      <c r="U1372" s="9" t="str">
        <f t="shared" si="130"/>
        <v>Sep</v>
      </c>
      <c r="V1372">
        <f t="shared" si="131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107.08672667523933</v>
      </c>
      <c r="P1373" s="11">
        <f t="shared" si="127"/>
        <v>107.07142857142857</v>
      </c>
      <c r="Q1373" t="s">
        <v>8325</v>
      </c>
      <c r="R1373" t="s">
        <v>8326</v>
      </c>
      <c r="S1373" s="8">
        <f t="shared" si="128"/>
        <v>42101.466921296298</v>
      </c>
      <c r="T1373" s="8">
        <f t="shared" si="129"/>
        <v>42131.466921296298</v>
      </c>
      <c r="U1373" s="9" t="str">
        <f t="shared" si="130"/>
        <v>Apr</v>
      </c>
      <c r="V1373">
        <f t="shared" si="131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124</v>
      </c>
      <c r="P1374" s="11">
        <f t="shared" si="127"/>
        <v>38.75</v>
      </c>
      <c r="Q1374" t="s">
        <v>8325</v>
      </c>
      <c r="R1374" t="s">
        <v>8326</v>
      </c>
      <c r="S1374" s="8">
        <f t="shared" si="128"/>
        <v>41072.448287037041</v>
      </c>
      <c r="T1374" s="8">
        <f t="shared" si="129"/>
        <v>41102.448287037041</v>
      </c>
      <c r="U1374" s="9" t="str">
        <f t="shared" si="130"/>
        <v>Jun</v>
      </c>
      <c r="V1374">
        <f t="shared" si="131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105.01</v>
      </c>
      <c r="P1375" s="11">
        <f t="shared" si="127"/>
        <v>201.94230769230768</v>
      </c>
      <c r="Q1375" t="s">
        <v>8325</v>
      </c>
      <c r="R1375" t="s">
        <v>8326</v>
      </c>
      <c r="S1375" s="8">
        <f t="shared" si="128"/>
        <v>42704.660104166665</v>
      </c>
      <c r="T1375" s="8">
        <f t="shared" si="129"/>
        <v>42734.660104166665</v>
      </c>
      <c r="U1375" s="9" t="str">
        <f t="shared" si="130"/>
        <v>Nov</v>
      </c>
      <c r="V1375">
        <f t="shared" si="131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189.46666666666667</v>
      </c>
      <c r="P1376" s="11">
        <f t="shared" si="127"/>
        <v>43.060606060606062</v>
      </c>
      <c r="Q1376" t="s">
        <v>8325</v>
      </c>
      <c r="R1376" t="s">
        <v>8326</v>
      </c>
      <c r="S1376" s="8">
        <f t="shared" si="128"/>
        <v>42423.87023148148</v>
      </c>
      <c r="T1376" s="8">
        <f t="shared" si="129"/>
        <v>42453.828564814816</v>
      </c>
      <c r="U1376" s="9" t="str">
        <f t="shared" si="130"/>
        <v>Feb</v>
      </c>
      <c r="V1376">
        <f t="shared" si="131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171.32499999999999</v>
      </c>
      <c r="P1377" s="11">
        <f t="shared" si="127"/>
        <v>62.871559633027523</v>
      </c>
      <c r="Q1377" t="s">
        <v>8325</v>
      </c>
      <c r="R1377" t="s">
        <v>8326</v>
      </c>
      <c r="S1377" s="8">
        <f t="shared" si="128"/>
        <v>42719.774525462963</v>
      </c>
      <c r="T1377" s="8">
        <f t="shared" si="129"/>
        <v>42749.774525462963</v>
      </c>
      <c r="U1377" s="9" t="str">
        <f t="shared" si="130"/>
        <v>Dec</v>
      </c>
      <c r="V1377">
        <f t="shared" si="131"/>
        <v>2016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252.48648648648651</v>
      </c>
      <c r="P1378" s="11">
        <f t="shared" si="127"/>
        <v>55.607142857142854</v>
      </c>
      <c r="Q1378" t="s">
        <v>8325</v>
      </c>
      <c r="R1378" t="s">
        <v>8326</v>
      </c>
      <c r="S1378" s="8">
        <f t="shared" si="128"/>
        <v>42677.377384259256</v>
      </c>
      <c r="T1378" s="8">
        <f t="shared" si="129"/>
        <v>42707.419050925928</v>
      </c>
      <c r="U1378" s="9" t="str">
        <f t="shared" si="130"/>
        <v>Nov</v>
      </c>
      <c r="V1378">
        <f t="shared" si="131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116.15384615384616</v>
      </c>
      <c r="P1379" s="11">
        <f t="shared" si="127"/>
        <v>48.70967741935484</v>
      </c>
      <c r="Q1379" t="s">
        <v>8325</v>
      </c>
      <c r="R1379" t="s">
        <v>8326</v>
      </c>
      <c r="S1379" s="8">
        <f t="shared" si="128"/>
        <v>42746.927893518521</v>
      </c>
      <c r="T1379" s="8">
        <f t="shared" si="129"/>
        <v>42768.882638888892</v>
      </c>
      <c r="U1379" s="9" t="str">
        <f t="shared" si="130"/>
        <v>Jan</v>
      </c>
      <c r="V1379">
        <f t="shared" si="131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203.35000000000002</v>
      </c>
      <c r="P1380" s="11">
        <f t="shared" si="127"/>
        <v>30.578947368421051</v>
      </c>
      <c r="Q1380" t="s">
        <v>8325</v>
      </c>
      <c r="R1380" t="s">
        <v>8326</v>
      </c>
      <c r="S1380" s="8">
        <f t="shared" si="128"/>
        <v>42568.467708333337</v>
      </c>
      <c r="T1380" s="8">
        <f t="shared" si="129"/>
        <v>42583.467708333337</v>
      </c>
      <c r="U1380" s="9" t="str">
        <f t="shared" si="130"/>
        <v>Jul</v>
      </c>
      <c r="V1380">
        <f t="shared" si="131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111.60000000000001</v>
      </c>
      <c r="P1381" s="11">
        <f t="shared" si="127"/>
        <v>73.907284768211923</v>
      </c>
      <c r="Q1381" t="s">
        <v>8325</v>
      </c>
      <c r="R1381" t="s">
        <v>8326</v>
      </c>
      <c r="S1381" s="8">
        <f t="shared" si="128"/>
        <v>42130.199953703705</v>
      </c>
      <c r="T1381" s="8">
        <f t="shared" si="129"/>
        <v>42160.199953703705</v>
      </c>
      <c r="U1381" s="9" t="str">
        <f t="shared" si="130"/>
        <v>May</v>
      </c>
      <c r="V1381">
        <f t="shared" si="131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424</v>
      </c>
      <c r="P1382" s="11">
        <f t="shared" si="127"/>
        <v>21.2</v>
      </c>
      <c r="Q1382" t="s">
        <v>8325</v>
      </c>
      <c r="R1382" t="s">
        <v>8326</v>
      </c>
      <c r="S1382" s="8">
        <f t="shared" si="128"/>
        <v>42141.471134259256</v>
      </c>
      <c r="T1382" s="8">
        <f t="shared" si="129"/>
        <v>42163.791666666664</v>
      </c>
      <c r="U1382" s="9" t="str">
        <f t="shared" si="130"/>
        <v>May</v>
      </c>
      <c r="V1382">
        <f t="shared" si="131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107.1</v>
      </c>
      <c r="P1383" s="11">
        <f t="shared" si="127"/>
        <v>73.356164383561648</v>
      </c>
      <c r="Q1383" t="s">
        <v>8325</v>
      </c>
      <c r="R1383" t="s">
        <v>8326</v>
      </c>
      <c r="S1383" s="8">
        <f t="shared" si="128"/>
        <v>42702.922743055555</v>
      </c>
      <c r="T1383" s="8">
        <f t="shared" si="129"/>
        <v>42732.922743055555</v>
      </c>
      <c r="U1383" s="9" t="str">
        <f t="shared" si="130"/>
        <v>Nov</v>
      </c>
      <c r="V1383">
        <f t="shared" si="131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104.3625</v>
      </c>
      <c r="P1384" s="11">
        <f t="shared" si="127"/>
        <v>56.412162162162161</v>
      </c>
      <c r="Q1384" t="s">
        <v>8325</v>
      </c>
      <c r="R1384" t="s">
        <v>8326</v>
      </c>
      <c r="S1384" s="8">
        <f t="shared" si="128"/>
        <v>41370.508518518523</v>
      </c>
      <c r="T1384" s="8">
        <f t="shared" si="129"/>
        <v>41400.508518518523</v>
      </c>
      <c r="U1384" s="9" t="str">
        <f t="shared" si="130"/>
        <v>Apr</v>
      </c>
      <c r="V1384">
        <f t="shared" si="131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212.40909090909091</v>
      </c>
      <c r="P1385" s="11">
        <f t="shared" si="127"/>
        <v>50.247311827956992</v>
      </c>
      <c r="Q1385" t="s">
        <v>8325</v>
      </c>
      <c r="R1385" t="s">
        <v>8326</v>
      </c>
      <c r="S1385" s="8">
        <f t="shared" si="128"/>
        <v>42706.783310185187</v>
      </c>
      <c r="T1385" s="8">
        <f t="shared" si="129"/>
        <v>42726.783310185187</v>
      </c>
      <c r="U1385" s="9" t="str">
        <f t="shared" si="130"/>
        <v>Dec</v>
      </c>
      <c r="V1385">
        <f t="shared" si="131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124.08571428571429</v>
      </c>
      <c r="P1386" s="11">
        <f t="shared" si="127"/>
        <v>68.936507936507937</v>
      </c>
      <c r="Q1386" t="s">
        <v>8325</v>
      </c>
      <c r="R1386" t="s">
        <v>8326</v>
      </c>
      <c r="S1386" s="8">
        <f t="shared" si="128"/>
        <v>42160.443541666667</v>
      </c>
      <c r="T1386" s="8">
        <f t="shared" si="129"/>
        <v>42190.443541666667</v>
      </c>
      <c r="U1386" s="9" t="str">
        <f t="shared" si="130"/>
        <v>Jun</v>
      </c>
      <c r="V1386">
        <f t="shared" si="131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110.406125</v>
      </c>
      <c r="P1387" s="11">
        <f t="shared" si="127"/>
        <v>65.914104477611943</v>
      </c>
      <c r="Q1387" t="s">
        <v>8325</v>
      </c>
      <c r="R1387" t="s">
        <v>8326</v>
      </c>
      <c r="S1387" s="8">
        <f t="shared" si="128"/>
        <v>42433.397233796299</v>
      </c>
      <c r="T1387" s="8">
        <f t="shared" si="129"/>
        <v>42489.21597222222</v>
      </c>
      <c r="U1387" s="9" t="str">
        <f t="shared" si="130"/>
        <v>Mar</v>
      </c>
      <c r="V1387">
        <f t="shared" si="131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218.75</v>
      </c>
      <c r="P1388" s="11">
        <f t="shared" si="127"/>
        <v>62.5</v>
      </c>
      <c r="Q1388" t="s">
        <v>8325</v>
      </c>
      <c r="R1388" t="s">
        <v>8326</v>
      </c>
      <c r="S1388" s="8">
        <f t="shared" si="128"/>
        <v>42184.355196759258</v>
      </c>
      <c r="T1388" s="8">
        <f t="shared" si="129"/>
        <v>42214.355196759258</v>
      </c>
      <c r="U1388" s="9" t="str">
        <f t="shared" si="130"/>
        <v>Jun</v>
      </c>
      <c r="V1388">
        <f t="shared" si="131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136.625</v>
      </c>
      <c r="P1389" s="11">
        <f t="shared" si="127"/>
        <v>70.064102564102569</v>
      </c>
      <c r="Q1389" t="s">
        <v>8325</v>
      </c>
      <c r="R1389" t="s">
        <v>8326</v>
      </c>
      <c r="S1389" s="8">
        <f t="shared" si="128"/>
        <v>42126.629571759266</v>
      </c>
      <c r="T1389" s="8">
        <f t="shared" si="129"/>
        <v>42157.895833333336</v>
      </c>
      <c r="U1389" s="9" t="str">
        <f t="shared" si="130"/>
        <v>May</v>
      </c>
      <c r="V1389">
        <f t="shared" si="131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134.8074</v>
      </c>
      <c r="P1390" s="11">
        <f t="shared" si="127"/>
        <v>60.181874999999998</v>
      </c>
      <c r="Q1390" t="s">
        <v>8325</v>
      </c>
      <c r="R1390" t="s">
        <v>8326</v>
      </c>
      <c r="S1390" s="8">
        <f t="shared" si="128"/>
        <v>42634.323113425933</v>
      </c>
      <c r="T1390" s="8">
        <f t="shared" si="129"/>
        <v>42660.384722222225</v>
      </c>
      <c r="U1390" s="9" t="str">
        <f t="shared" si="130"/>
        <v>Sep</v>
      </c>
      <c r="V1390">
        <f t="shared" si="131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145.4</v>
      </c>
      <c r="P1391" s="11">
        <f t="shared" si="127"/>
        <v>21.382352941176471</v>
      </c>
      <c r="Q1391" t="s">
        <v>8325</v>
      </c>
      <c r="R1391" t="s">
        <v>8326</v>
      </c>
      <c r="S1391" s="8">
        <f t="shared" si="128"/>
        <v>42565.189317129632</v>
      </c>
      <c r="T1391" s="8">
        <f t="shared" si="129"/>
        <v>42595.189317129632</v>
      </c>
      <c r="U1391" s="9" t="str">
        <f t="shared" si="130"/>
        <v>Jul</v>
      </c>
      <c r="V1391">
        <f t="shared" si="131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109.10714285714285</v>
      </c>
      <c r="P1392" s="11">
        <f t="shared" si="127"/>
        <v>160.78947368421052</v>
      </c>
      <c r="Q1392" t="s">
        <v>8325</v>
      </c>
      <c r="R1392" t="s">
        <v>8326</v>
      </c>
      <c r="S1392" s="8">
        <f t="shared" si="128"/>
        <v>42087.511643518526</v>
      </c>
      <c r="T1392" s="8">
        <f t="shared" si="129"/>
        <v>42121.425000000003</v>
      </c>
      <c r="U1392" s="9" t="str">
        <f t="shared" si="130"/>
        <v>Mar</v>
      </c>
      <c r="V1392">
        <f t="shared" si="131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110.2</v>
      </c>
      <c r="P1393" s="11">
        <f t="shared" si="127"/>
        <v>42.384615384615387</v>
      </c>
      <c r="Q1393" t="s">
        <v>8325</v>
      </c>
      <c r="R1393" t="s">
        <v>8326</v>
      </c>
      <c r="S1393" s="8">
        <f t="shared" si="128"/>
        <v>42193.35900462963</v>
      </c>
      <c r="T1393" s="8">
        <f t="shared" si="129"/>
        <v>42237.915972222225</v>
      </c>
      <c r="U1393" s="9" t="str">
        <f t="shared" si="130"/>
        <v>Jul</v>
      </c>
      <c r="V1393">
        <f t="shared" si="131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113.64000000000001</v>
      </c>
      <c r="P1394" s="11">
        <f t="shared" si="127"/>
        <v>27.317307692307693</v>
      </c>
      <c r="Q1394" t="s">
        <v>8325</v>
      </c>
      <c r="R1394" t="s">
        <v>8326</v>
      </c>
      <c r="S1394" s="8">
        <f t="shared" si="128"/>
        <v>42400.863263888888</v>
      </c>
      <c r="T1394" s="8">
        <f t="shared" si="129"/>
        <v>42431.863263888888</v>
      </c>
      <c r="U1394" s="9" t="str">
        <f t="shared" si="130"/>
        <v>Jan</v>
      </c>
      <c r="V1394">
        <f t="shared" si="131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102.35000000000001</v>
      </c>
      <c r="P1395" s="11">
        <f t="shared" si="127"/>
        <v>196.82692307692307</v>
      </c>
      <c r="Q1395" t="s">
        <v>8325</v>
      </c>
      <c r="R1395" t="s">
        <v>8326</v>
      </c>
      <c r="S1395" s="8">
        <f t="shared" si="128"/>
        <v>42553.3903125</v>
      </c>
      <c r="T1395" s="8">
        <f t="shared" si="129"/>
        <v>42583.3903125</v>
      </c>
      <c r="U1395" s="9" t="str">
        <f t="shared" si="130"/>
        <v>Jul</v>
      </c>
      <c r="V1395">
        <f t="shared" si="131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122.13333333333334</v>
      </c>
      <c r="P1396" s="11">
        <f t="shared" si="127"/>
        <v>53.882352941176471</v>
      </c>
      <c r="Q1396" t="s">
        <v>8325</v>
      </c>
      <c r="R1396" t="s">
        <v>8326</v>
      </c>
      <c r="S1396" s="8">
        <f t="shared" si="128"/>
        <v>42751.853310185186</v>
      </c>
      <c r="T1396" s="8">
        <f t="shared" si="129"/>
        <v>42794.833333333336</v>
      </c>
      <c r="U1396" s="9" t="str">
        <f t="shared" si="130"/>
        <v>Jan</v>
      </c>
      <c r="V1396">
        <f t="shared" si="131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111.88571428571427</v>
      </c>
      <c r="P1397" s="11">
        <f t="shared" si="127"/>
        <v>47.756097560975611</v>
      </c>
      <c r="Q1397" t="s">
        <v>8325</v>
      </c>
      <c r="R1397" t="s">
        <v>8326</v>
      </c>
      <c r="S1397" s="8">
        <f t="shared" si="128"/>
        <v>42719.616678240745</v>
      </c>
      <c r="T1397" s="8">
        <f t="shared" si="129"/>
        <v>42749.616678240745</v>
      </c>
      <c r="U1397" s="9" t="str">
        <f t="shared" si="130"/>
        <v>Dec</v>
      </c>
      <c r="V1397">
        <f t="shared" si="131"/>
        <v>2016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107.3</v>
      </c>
      <c r="P1398" s="11">
        <f t="shared" si="127"/>
        <v>88.191780821917803</v>
      </c>
      <c r="Q1398" t="s">
        <v>8325</v>
      </c>
      <c r="R1398" t="s">
        <v>8326</v>
      </c>
      <c r="S1398" s="8">
        <f t="shared" si="128"/>
        <v>42018.706967592596</v>
      </c>
      <c r="T1398" s="8">
        <f t="shared" si="129"/>
        <v>42048.706967592596</v>
      </c>
      <c r="U1398" s="9" t="str">
        <f t="shared" si="130"/>
        <v>Jan</v>
      </c>
      <c r="V1398">
        <f t="shared" si="131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113.85000000000001</v>
      </c>
      <c r="P1399" s="11">
        <f t="shared" si="127"/>
        <v>72.056962025316452</v>
      </c>
      <c r="Q1399" t="s">
        <v>8325</v>
      </c>
      <c r="R1399" t="s">
        <v>8326</v>
      </c>
      <c r="S1399" s="8">
        <f t="shared" si="128"/>
        <v>42640.626273148147</v>
      </c>
      <c r="T1399" s="8">
        <f t="shared" si="129"/>
        <v>42670.59652777778</v>
      </c>
      <c r="U1399" s="9" t="str">
        <f t="shared" si="130"/>
        <v>Sep</v>
      </c>
      <c r="V1399">
        <f t="shared" si="131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109.68181818181819</v>
      </c>
      <c r="P1400" s="11">
        <f t="shared" si="127"/>
        <v>74.246153846153845</v>
      </c>
      <c r="Q1400" t="s">
        <v>8325</v>
      </c>
      <c r="R1400" t="s">
        <v>8326</v>
      </c>
      <c r="S1400" s="8">
        <f t="shared" si="128"/>
        <v>42526.582569444443</v>
      </c>
      <c r="T1400" s="8">
        <f t="shared" si="129"/>
        <v>42556.582569444443</v>
      </c>
      <c r="U1400" s="9" t="str">
        <f t="shared" si="130"/>
        <v>Jun</v>
      </c>
      <c r="V1400">
        <f t="shared" si="131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126.14444444444443</v>
      </c>
      <c r="P1401" s="11">
        <f t="shared" si="127"/>
        <v>61.701086956521742</v>
      </c>
      <c r="Q1401" t="s">
        <v>8325</v>
      </c>
      <c r="R1401" t="s">
        <v>8326</v>
      </c>
      <c r="S1401" s="8">
        <f t="shared" si="128"/>
        <v>41888.712650462963</v>
      </c>
      <c r="T1401" s="8">
        <f t="shared" si="129"/>
        <v>41918.712650462963</v>
      </c>
      <c r="U1401" s="9" t="str">
        <f t="shared" si="130"/>
        <v>Sep</v>
      </c>
      <c r="V1401">
        <f t="shared" si="131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167.42857142857144</v>
      </c>
      <c r="P1402" s="11">
        <f t="shared" si="127"/>
        <v>17.235294117647058</v>
      </c>
      <c r="Q1402" t="s">
        <v>8325</v>
      </c>
      <c r="R1402" t="s">
        <v>8326</v>
      </c>
      <c r="S1402" s="8">
        <f t="shared" si="128"/>
        <v>42498.049456018525</v>
      </c>
      <c r="T1402" s="8">
        <f t="shared" si="129"/>
        <v>42532.937500000007</v>
      </c>
      <c r="U1402" s="9" t="str">
        <f t="shared" si="130"/>
        <v>May</v>
      </c>
      <c r="V1402">
        <f t="shared" si="131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496.52000000000004</v>
      </c>
      <c r="P1403" s="11">
        <f t="shared" si="127"/>
        <v>51.720833333333331</v>
      </c>
      <c r="Q1403" t="s">
        <v>8325</v>
      </c>
      <c r="R1403" t="s">
        <v>8326</v>
      </c>
      <c r="S1403" s="8">
        <f t="shared" si="128"/>
        <v>41399.704560185186</v>
      </c>
      <c r="T1403" s="8">
        <f t="shared" si="129"/>
        <v>41420.704560185186</v>
      </c>
      <c r="U1403" s="9" t="str">
        <f t="shared" si="130"/>
        <v>May</v>
      </c>
      <c r="V1403">
        <f t="shared" si="131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109.16</v>
      </c>
      <c r="P1404" s="11">
        <f t="shared" si="127"/>
        <v>24.150442477876105</v>
      </c>
      <c r="Q1404" t="s">
        <v>8325</v>
      </c>
      <c r="R1404" t="s">
        <v>8326</v>
      </c>
      <c r="S1404" s="8">
        <f t="shared" si="128"/>
        <v>42064.761701388888</v>
      </c>
      <c r="T1404" s="8">
        <f t="shared" si="129"/>
        <v>42124.720034722224</v>
      </c>
      <c r="U1404" s="9" t="str">
        <f t="shared" si="130"/>
        <v>Mar</v>
      </c>
      <c r="V1404">
        <f t="shared" si="131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102.57499999999999</v>
      </c>
      <c r="P1405" s="11">
        <f t="shared" si="127"/>
        <v>62.166666666666664</v>
      </c>
      <c r="Q1405" t="s">
        <v>8325</v>
      </c>
      <c r="R1405" t="s">
        <v>8326</v>
      </c>
      <c r="S1405" s="8">
        <f t="shared" si="128"/>
        <v>41450.771238425928</v>
      </c>
      <c r="T1405" s="8">
        <f t="shared" si="129"/>
        <v>41480.771238425928</v>
      </c>
      <c r="U1405" s="9" t="str">
        <f t="shared" si="130"/>
        <v>Jun</v>
      </c>
      <c r="V1405">
        <f t="shared" si="131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7" t="s">
        <v>8221</v>
      </c>
      <c r="G1406" t="s">
        <v>8225</v>
      </c>
      <c r="H1406" t="s">
        <v>8247</v>
      </c>
      <c r="I1406" s="9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</v>
      </c>
      <c r="P1406" s="11">
        <f t="shared" si="127"/>
        <v>48.2</v>
      </c>
      <c r="Q1406" t="s">
        <v>8322</v>
      </c>
      <c r="R1406" t="s">
        <v>8341</v>
      </c>
      <c r="S1406" s="8">
        <f t="shared" si="128"/>
        <v>42032.218576388892</v>
      </c>
      <c r="T1406" s="8">
        <f t="shared" si="129"/>
        <v>42057.218576388892</v>
      </c>
      <c r="U1406" s="9" t="str">
        <f t="shared" si="130"/>
        <v>Jan</v>
      </c>
      <c r="V1406">
        <f t="shared" si="131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7" t="s">
        <v>8221</v>
      </c>
      <c r="G1407" t="s">
        <v>8224</v>
      </c>
      <c r="H1407" t="s">
        <v>8246</v>
      </c>
      <c r="I1407" s="9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0.42</v>
      </c>
      <c r="P1407" s="11">
        <f t="shared" si="127"/>
        <v>6.1764705882352944</v>
      </c>
      <c r="Q1407" t="s">
        <v>8322</v>
      </c>
      <c r="R1407" t="s">
        <v>8341</v>
      </c>
      <c r="S1407" s="8">
        <f t="shared" si="128"/>
        <v>41941.388900462967</v>
      </c>
      <c r="T1407" s="8">
        <f t="shared" si="129"/>
        <v>41971.430567129632</v>
      </c>
      <c r="U1407" s="9" t="str">
        <f t="shared" si="130"/>
        <v>Oct</v>
      </c>
      <c r="V1407">
        <f t="shared" si="131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7" t="s">
        <v>8221</v>
      </c>
      <c r="G1408" t="s">
        <v>8237</v>
      </c>
      <c r="H1408" t="s">
        <v>8249</v>
      </c>
      <c r="I1408" s="9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0.125</v>
      </c>
      <c r="P1408" s="11">
        <f t="shared" si="127"/>
        <v>5</v>
      </c>
      <c r="Q1408" t="s">
        <v>8322</v>
      </c>
      <c r="R1408" t="s">
        <v>8341</v>
      </c>
      <c r="S1408" s="8">
        <f t="shared" si="128"/>
        <v>42297.141284722224</v>
      </c>
      <c r="T1408" s="8">
        <f t="shared" si="129"/>
        <v>42350.125000000007</v>
      </c>
      <c r="U1408" s="9" t="str">
        <f t="shared" si="130"/>
        <v>Oct</v>
      </c>
      <c r="V1408">
        <f t="shared" si="131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7" t="s">
        <v>8221</v>
      </c>
      <c r="G1409" t="s">
        <v>8224</v>
      </c>
      <c r="H1409" t="s">
        <v>8246</v>
      </c>
      <c r="I1409" s="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0.5</v>
      </c>
      <c r="P1409" s="11">
        <f t="shared" si="127"/>
        <v>7.5</v>
      </c>
      <c r="Q1409" t="s">
        <v>8322</v>
      </c>
      <c r="R1409" t="s">
        <v>8341</v>
      </c>
      <c r="S1409" s="8">
        <f t="shared" si="128"/>
        <v>41838.245115740741</v>
      </c>
      <c r="T1409" s="8">
        <f t="shared" si="129"/>
        <v>41863.245115740741</v>
      </c>
      <c r="U1409" s="9" t="str">
        <f t="shared" si="130"/>
        <v>Jul</v>
      </c>
      <c r="V1409">
        <f t="shared" si="131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7" t="s">
        <v>8221</v>
      </c>
      <c r="G1410" t="s">
        <v>8225</v>
      </c>
      <c r="H1410" t="s">
        <v>8247</v>
      </c>
      <c r="I1410" s="9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ref="O1410:O1473" si="132">E1410/D1410*100</f>
        <v>7.1999999999999993</v>
      </c>
      <c r="P1410" s="11">
        <f t="shared" ref="P1410:P1473" si="133">E1410/L1410</f>
        <v>12</v>
      </c>
      <c r="Q1410" t="s">
        <v>8322</v>
      </c>
      <c r="R1410" t="s">
        <v>8341</v>
      </c>
      <c r="S1410" s="8">
        <f t="shared" si="128"/>
        <v>42291.580509259256</v>
      </c>
      <c r="T1410" s="8">
        <f t="shared" si="129"/>
        <v>42321.622175925928</v>
      </c>
      <c r="U1410" s="9" t="str">
        <f t="shared" si="130"/>
        <v>Oct</v>
      </c>
      <c r="V1410">
        <f t="shared" si="131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7" t="s">
        <v>8221</v>
      </c>
      <c r="G1411" t="s">
        <v>8224</v>
      </c>
      <c r="H1411" t="s">
        <v>8246</v>
      </c>
      <c r="I1411" s="9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si="132"/>
        <v>0</v>
      </c>
      <c r="P1411" s="11" t="e">
        <f t="shared" si="133"/>
        <v>#DIV/0!</v>
      </c>
      <c r="Q1411" t="s">
        <v>8322</v>
      </c>
      <c r="R1411" t="s">
        <v>8341</v>
      </c>
      <c r="S1411" s="8">
        <f t="shared" ref="S1411:S1474" si="134">(J1411/86400)+25569+(-7/24)</f>
        <v>41944.841840277782</v>
      </c>
      <c r="T1411" s="8">
        <f t="shared" ref="T1411:T1474" si="135">(I1411/86400)+25569+(-7/24)</f>
        <v>42004.883506944447</v>
      </c>
      <c r="U1411" s="9" t="str">
        <f t="shared" ref="U1411:U1474" si="136">TEXT(S1411,"mmm")</f>
        <v>Nov</v>
      </c>
      <c r="V1411">
        <f t="shared" ref="V1411:V1474" si="137">YEAR(S1411)</f>
        <v>2014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7" t="s">
        <v>8221</v>
      </c>
      <c r="G1412" t="s">
        <v>8237</v>
      </c>
      <c r="H1412" t="s">
        <v>8249</v>
      </c>
      <c r="I1412" s="9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1.6666666666666666E-2</v>
      </c>
      <c r="P1412" s="11">
        <f t="shared" si="133"/>
        <v>1</v>
      </c>
      <c r="Q1412" t="s">
        <v>8322</v>
      </c>
      <c r="R1412" t="s">
        <v>8341</v>
      </c>
      <c r="S1412" s="8">
        <f t="shared" si="134"/>
        <v>42479.02685185185</v>
      </c>
      <c r="T1412" s="8">
        <f t="shared" si="135"/>
        <v>42524.02685185185</v>
      </c>
      <c r="U1412" s="9" t="str">
        <f t="shared" si="136"/>
        <v>Apr</v>
      </c>
      <c r="V1412">
        <f t="shared" si="137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7" t="s">
        <v>8221</v>
      </c>
      <c r="G1413" t="s">
        <v>8225</v>
      </c>
      <c r="H1413" t="s">
        <v>8247</v>
      </c>
      <c r="I1413" s="9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0.23333333333333336</v>
      </c>
      <c r="P1413" s="11">
        <f t="shared" si="133"/>
        <v>2.3333333333333335</v>
      </c>
      <c r="Q1413" t="s">
        <v>8322</v>
      </c>
      <c r="R1413" t="s">
        <v>8341</v>
      </c>
      <c r="S1413" s="8">
        <f t="shared" si="134"/>
        <v>42012.767361111117</v>
      </c>
      <c r="T1413" s="8">
        <f t="shared" si="135"/>
        <v>42040.767361111117</v>
      </c>
      <c r="U1413" s="9" t="str">
        <f t="shared" si="136"/>
        <v>Jan</v>
      </c>
      <c r="V1413">
        <f t="shared" si="137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7" t="s">
        <v>8221</v>
      </c>
      <c r="G1414" t="s">
        <v>8224</v>
      </c>
      <c r="H1414" t="s">
        <v>8246</v>
      </c>
      <c r="I1414" s="9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4.5714285714285712</v>
      </c>
      <c r="P1414" s="11">
        <f t="shared" si="133"/>
        <v>24.615384615384617</v>
      </c>
      <c r="Q1414" t="s">
        <v>8322</v>
      </c>
      <c r="R1414" t="s">
        <v>8341</v>
      </c>
      <c r="S1414" s="8">
        <f t="shared" si="134"/>
        <v>41946.771979166668</v>
      </c>
      <c r="T1414" s="8">
        <f t="shared" si="135"/>
        <v>41976.771979166668</v>
      </c>
      <c r="U1414" s="9" t="str">
        <f t="shared" si="136"/>
        <v>Nov</v>
      </c>
      <c r="V1414">
        <f t="shared" si="137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7" t="s">
        <v>8221</v>
      </c>
      <c r="G1415" t="s">
        <v>8237</v>
      </c>
      <c r="H1415" t="s">
        <v>8249</v>
      </c>
      <c r="I1415" s="9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5</v>
      </c>
      <c r="P1415" s="11">
        <f t="shared" si="133"/>
        <v>100</v>
      </c>
      <c r="Q1415" t="s">
        <v>8322</v>
      </c>
      <c r="R1415" t="s">
        <v>8341</v>
      </c>
      <c r="S1415" s="8">
        <f t="shared" si="134"/>
        <v>42360.145486111112</v>
      </c>
      <c r="T1415" s="8">
        <f t="shared" si="135"/>
        <v>42420.145486111112</v>
      </c>
      <c r="U1415" s="9" t="str">
        <f t="shared" si="136"/>
        <v>Dec</v>
      </c>
      <c r="V1415">
        <f t="shared" si="137"/>
        <v>2015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7" t="s">
        <v>8221</v>
      </c>
      <c r="G1416" t="s">
        <v>8224</v>
      </c>
      <c r="H1416" t="s">
        <v>8246</v>
      </c>
      <c r="I1416" s="9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0.2</v>
      </c>
      <c r="P1416" s="11">
        <f t="shared" si="133"/>
        <v>1</v>
      </c>
      <c r="Q1416" t="s">
        <v>8322</v>
      </c>
      <c r="R1416" t="s">
        <v>8341</v>
      </c>
      <c r="S1416" s="8">
        <f t="shared" si="134"/>
        <v>42707.961423611116</v>
      </c>
      <c r="T1416" s="8">
        <f t="shared" si="135"/>
        <v>42737.961423611116</v>
      </c>
      <c r="U1416" s="9" t="str">
        <f t="shared" si="136"/>
        <v>Dec</v>
      </c>
      <c r="V1416">
        <f t="shared" si="137"/>
        <v>2016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7" t="s">
        <v>8221</v>
      </c>
      <c r="G1417" t="s">
        <v>8224</v>
      </c>
      <c r="H1417" t="s">
        <v>8246</v>
      </c>
      <c r="I1417" s="9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18.181818181818183</v>
      </c>
      <c r="P1417" s="11">
        <f t="shared" si="133"/>
        <v>88.888888888888886</v>
      </c>
      <c r="Q1417" t="s">
        <v>8322</v>
      </c>
      <c r="R1417" t="s">
        <v>8341</v>
      </c>
      <c r="S1417" s="8">
        <f t="shared" si="134"/>
        <v>42192.384155092594</v>
      </c>
      <c r="T1417" s="8">
        <f t="shared" si="135"/>
        <v>42232.384155092594</v>
      </c>
      <c r="U1417" s="9" t="str">
        <f t="shared" si="136"/>
        <v>Jul</v>
      </c>
      <c r="V1417">
        <f t="shared" si="137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7" t="s">
        <v>8221</v>
      </c>
      <c r="G1418" t="s">
        <v>8224</v>
      </c>
      <c r="H1418" t="s">
        <v>8246</v>
      </c>
      <c r="I1418" s="9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s="11" t="e">
        <f t="shared" si="133"/>
        <v>#DIV/0!</v>
      </c>
      <c r="Q1418" t="s">
        <v>8322</v>
      </c>
      <c r="R1418" t="s">
        <v>8341</v>
      </c>
      <c r="S1418" s="8">
        <f t="shared" si="134"/>
        <v>42299.634479166671</v>
      </c>
      <c r="T1418" s="8">
        <f t="shared" si="135"/>
        <v>42329.676145833335</v>
      </c>
      <c r="U1418" s="9" t="str">
        <f t="shared" si="136"/>
        <v>Oct</v>
      </c>
      <c r="V1418">
        <f t="shared" si="137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7" t="s">
        <v>8221</v>
      </c>
      <c r="G1419" t="s">
        <v>8224</v>
      </c>
      <c r="H1419" t="s">
        <v>8246</v>
      </c>
      <c r="I1419" s="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</v>
      </c>
      <c r="P1419" s="11">
        <f t="shared" si="133"/>
        <v>27.5</v>
      </c>
      <c r="Q1419" t="s">
        <v>8322</v>
      </c>
      <c r="R1419" t="s">
        <v>8341</v>
      </c>
      <c r="S1419" s="8">
        <f t="shared" si="134"/>
        <v>42231.858495370376</v>
      </c>
      <c r="T1419" s="8">
        <f t="shared" si="135"/>
        <v>42262.174305555556</v>
      </c>
      <c r="U1419" s="9" t="str">
        <f t="shared" si="136"/>
        <v>Aug</v>
      </c>
      <c r="V1419">
        <f t="shared" si="137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7" t="s">
        <v>8221</v>
      </c>
      <c r="G1420" t="s">
        <v>8227</v>
      </c>
      <c r="H1420" t="s">
        <v>8249</v>
      </c>
      <c r="I1420" s="9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0.2</v>
      </c>
      <c r="P1420" s="11">
        <f t="shared" si="133"/>
        <v>6</v>
      </c>
      <c r="Q1420" t="s">
        <v>8322</v>
      </c>
      <c r="R1420" t="s">
        <v>8341</v>
      </c>
      <c r="S1420" s="8">
        <f t="shared" si="134"/>
        <v>42395.16474537037</v>
      </c>
      <c r="T1420" s="8">
        <f t="shared" si="135"/>
        <v>42425.16474537037</v>
      </c>
      <c r="U1420" s="9" t="str">
        <f t="shared" si="136"/>
        <v>Jan</v>
      </c>
      <c r="V1420">
        <f t="shared" si="137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7" t="s">
        <v>8221</v>
      </c>
      <c r="G1421" t="s">
        <v>8224</v>
      </c>
      <c r="H1421" t="s">
        <v>8246</v>
      </c>
      <c r="I1421" s="9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7.0634920634920633</v>
      </c>
      <c r="P1421" s="11">
        <f t="shared" si="133"/>
        <v>44.5</v>
      </c>
      <c r="Q1421" t="s">
        <v>8322</v>
      </c>
      <c r="R1421" t="s">
        <v>8341</v>
      </c>
      <c r="S1421" s="8">
        <f t="shared" si="134"/>
        <v>42622.164571759262</v>
      </c>
      <c r="T1421" s="8">
        <f t="shared" si="135"/>
        <v>42652.164571759262</v>
      </c>
      <c r="U1421" s="9" t="str">
        <f t="shared" si="136"/>
        <v>Sep</v>
      </c>
      <c r="V1421">
        <f t="shared" si="137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7" t="s">
        <v>8221</v>
      </c>
      <c r="G1422" t="s">
        <v>8224</v>
      </c>
      <c r="H1422" t="s">
        <v>8246</v>
      </c>
      <c r="I1422" s="9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</v>
      </c>
      <c r="P1422" s="11">
        <f t="shared" si="133"/>
        <v>1</v>
      </c>
      <c r="Q1422" t="s">
        <v>8322</v>
      </c>
      <c r="R1422" t="s">
        <v>8341</v>
      </c>
      <c r="S1422" s="8">
        <f t="shared" si="134"/>
        <v>42524.375995370377</v>
      </c>
      <c r="T1422" s="8">
        <f t="shared" si="135"/>
        <v>42549.375995370377</v>
      </c>
      <c r="U1422" s="9" t="str">
        <f t="shared" si="136"/>
        <v>Jun</v>
      </c>
      <c r="V1422">
        <f t="shared" si="137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7" t="s">
        <v>8221</v>
      </c>
      <c r="G1423" t="s">
        <v>8235</v>
      </c>
      <c r="H1423" t="s">
        <v>8255</v>
      </c>
      <c r="I1423" s="9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0.1</v>
      </c>
      <c r="P1423" s="11">
        <f t="shared" si="133"/>
        <v>100</v>
      </c>
      <c r="Q1423" t="s">
        <v>8322</v>
      </c>
      <c r="R1423" t="s">
        <v>8341</v>
      </c>
      <c r="S1423" s="8">
        <f t="shared" si="134"/>
        <v>42013.62394675926</v>
      </c>
      <c r="T1423" s="8">
        <f t="shared" si="135"/>
        <v>42043.62394675926</v>
      </c>
      <c r="U1423" s="9" t="str">
        <f t="shared" si="136"/>
        <v>Jan</v>
      </c>
      <c r="V1423">
        <f t="shared" si="137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7" t="s">
        <v>8221</v>
      </c>
      <c r="G1424" t="s">
        <v>8228</v>
      </c>
      <c r="H1424" t="s">
        <v>8250</v>
      </c>
      <c r="I1424" s="9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0.104</v>
      </c>
      <c r="P1424" s="11">
        <f t="shared" si="133"/>
        <v>13</v>
      </c>
      <c r="Q1424" t="s">
        <v>8322</v>
      </c>
      <c r="R1424" t="s">
        <v>8341</v>
      </c>
      <c r="S1424" s="8">
        <f t="shared" si="134"/>
        <v>42603.947962962964</v>
      </c>
      <c r="T1424" s="8">
        <f t="shared" si="135"/>
        <v>42633.947962962964</v>
      </c>
      <c r="U1424" s="9" t="str">
        <f t="shared" si="136"/>
        <v>Aug</v>
      </c>
      <c r="V1424">
        <f t="shared" si="137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7" t="s">
        <v>8221</v>
      </c>
      <c r="G1425" t="s">
        <v>8226</v>
      </c>
      <c r="H1425" t="s">
        <v>8248</v>
      </c>
      <c r="I1425" s="9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0.33333333333333337</v>
      </c>
      <c r="P1425" s="11">
        <f t="shared" si="133"/>
        <v>100</v>
      </c>
      <c r="Q1425" t="s">
        <v>8322</v>
      </c>
      <c r="R1425" t="s">
        <v>8341</v>
      </c>
      <c r="S1425" s="8">
        <f t="shared" si="134"/>
        <v>42340.068645833337</v>
      </c>
      <c r="T1425" s="8">
        <f t="shared" si="135"/>
        <v>42370.068645833337</v>
      </c>
      <c r="U1425" s="9" t="str">
        <f t="shared" si="136"/>
        <v>Dec</v>
      </c>
      <c r="V1425">
        <f t="shared" si="137"/>
        <v>2015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7" t="s">
        <v>8221</v>
      </c>
      <c r="G1426" t="s">
        <v>8224</v>
      </c>
      <c r="H1426" t="s">
        <v>8246</v>
      </c>
      <c r="I1426" s="9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20.36</v>
      </c>
      <c r="P1426" s="11">
        <f t="shared" si="133"/>
        <v>109.07142857142857</v>
      </c>
      <c r="Q1426" t="s">
        <v>8322</v>
      </c>
      <c r="R1426" t="s">
        <v>8341</v>
      </c>
      <c r="S1426" s="8">
        <f t="shared" si="134"/>
        <v>42676.425949074073</v>
      </c>
      <c r="T1426" s="8">
        <f t="shared" si="135"/>
        <v>42689.467615740745</v>
      </c>
      <c r="U1426" s="9" t="str">
        <f t="shared" si="136"/>
        <v>Nov</v>
      </c>
      <c r="V1426">
        <f t="shared" si="137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7" t="s">
        <v>8221</v>
      </c>
      <c r="G1427" t="s">
        <v>8224</v>
      </c>
      <c r="H1427" t="s">
        <v>8246</v>
      </c>
      <c r="I1427" s="9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s="11" t="e">
        <f t="shared" si="133"/>
        <v>#DIV/0!</v>
      </c>
      <c r="Q1427" t="s">
        <v>8322</v>
      </c>
      <c r="R1427" t="s">
        <v>8341</v>
      </c>
      <c r="S1427" s="8">
        <f t="shared" si="134"/>
        <v>42092.839803240742</v>
      </c>
      <c r="T1427" s="8">
        <f t="shared" si="135"/>
        <v>42122.839803240742</v>
      </c>
      <c r="U1427" s="9" t="str">
        <f t="shared" si="136"/>
        <v>Mar</v>
      </c>
      <c r="V1427">
        <f t="shared" si="137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7" t="s">
        <v>8221</v>
      </c>
      <c r="G1428" t="s">
        <v>8236</v>
      </c>
      <c r="H1428" t="s">
        <v>8249</v>
      </c>
      <c r="I1428" s="9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s="11" t="e">
        <f t="shared" si="133"/>
        <v>#DIV/0!</v>
      </c>
      <c r="Q1428" t="s">
        <v>8322</v>
      </c>
      <c r="R1428" t="s">
        <v>8341</v>
      </c>
      <c r="S1428" s="8">
        <f t="shared" si="134"/>
        <v>42180.098611111112</v>
      </c>
      <c r="T1428" s="8">
        <f t="shared" si="135"/>
        <v>42240.098611111112</v>
      </c>
      <c r="U1428" s="9" t="str">
        <f t="shared" si="136"/>
        <v>Jun</v>
      </c>
      <c r="V1428">
        <f t="shared" si="137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7" t="s">
        <v>8221</v>
      </c>
      <c r="G1429" t="s">
        <v>8236</v>
      </c>
      <c r="H1429" t="s">
        <v>8249</v>
      </c>
      <c r="I1429" s="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8.3800000000000008</v>
      </c>
      <c r="P1429" s="11">
        <f t="shared" si="133"/>
        <v>104.75</v>
      </c>
      <c r="Q1429" t="s">
        <v>8322</v>
      </c>
      <c r="R1429" t="s">
        <v>8341</v>
      </c>
      <c r="S1429" s="8">
        <f t="shared" si="134"/>
        <v>42601.560011574074</v>
      </c>
      <c r="T1429" s="8">
        <f t="shared" si="135"/>
        <v>42631.560011574074</v>
      </c>
      <c r="U1429" s="9" t="str">
        <f t="shared" si="136"/>
        <v>Aug</v>
      </c>
      <c r="V1429">
        <f t="shared" si="137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7" t="s">
        <v>8221</v>
      </c>
      <c r="G1430" t="s">
        <v>8227</v>
      </c>
      <c r="H1430" t="s">
        <v>8249</v>
      </c>
      <c r="I1430" s="9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4.5</v>
      </c>
      <c r="P1430" s="11">
        <f t="shared" si="133"/>
        <v>15</v>
      </c>
      <c r="Q1430" t="s">
        <v>8322</v>
      </c>
      <c r="R1430" t="s">
        <v>8341</v>
      </c>
      <c r="S1430" s="8">
        <f t="shared" si="134"/>
        <v>42432.088159722225</v>
      </c>
      <c r="T1430" s="8">
        <f t="shared" si="135"/>
        <v>42462.046493055554</v>
      </c>
      <c r="U1430" s="9" t="str">
        <f t="shared" si="136"/>
        <v>Mar</v>
      </c>
      <c r="V1430">
        <f t="shared" si="137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7" t="s">
        <v>8221</v>
      </c>
      <c r="G1431" t="s">
        <v>8224</v>
      </c>
      <c r="H1431" t="s">
        <v>8246</v>
      </c>
      <c r="I1431" s="9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s="11" t="e">
        <f t="shared" si="133"/>
        <v>#DIV/0!</v>
      </c>
      <c r="Q1431" t="s">
        <v>8322</v>
      </c>
      <c r="R1431" t="s">
        <v>8341</v>
      </c>
      <c r="S1431" s="8">
        <f t="shared" si="134"/>
        <v>42073.769004629634</v>
      </c>
      <c r="T1431" s="8">
        <f t="shared" si="135"/>
        <v>42103.769004629634</v>
      </c>
      <c r="U1431" s="9" t="str">
        <f t="shared" si="136"/>
        <v>Mar</v>
      </c>
      <c r="V1431">
        <f t="shared" si="137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7" t="s">
        <v>8221</v>
      </c>
      <c r="G1432" t="s">
        <v>8224</v>
      </c>
      <c r="H1432" t="s">
        <v>8246</v>
      </c>
      <c r="I1432" s="9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</v>
      </c>
      <c r="P1432" s="11">
        <f t="shared" si="133"/>
        <v>80.599999999999994</v>
      </c>
      <c r="Q1432" t="s">
        <v>8322</v>
      </c>
      <c r="R1432" t="s">
        <v>8341</v>
      </c>
      <c r="S1432" s="8">
        <f t="shared" si="134"/>
        <v>41961.52185185186</v>
      </c>
      <c r="T1432" s="8">
        <f t="shared" si="135"/>
        <v>41992.52185185186</v>
      </c>
      <c r="U1432" s="9" t="str">
        <f t="shared" si="136"/>
        <v>Nov</v>
      </c>
      <c r="V1432">
        <f t="shared" si="137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7" t="s">
        <v>8221</v>
      </c>
      <c r="G1433" t="s">
        <v>8224</v>
      </c>
      <c r="H1433" t="s">
        <v>8246</v>
      </c>
      <c r="I1433" s="9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31.94705882352941</v>
      </c>
      <c r="P1433" s="11">
        <f t="shared" si="133"/>
        <v>115.55319148936171</v>
      </c>
      <c r="Q1433" t="s">
        <v>8322</v>
      </c>
      <c r="R1433" t="s">
        <v>8341</v>
      </c>
      <c r="S1433" s="8">
        <f t="shared" si="134"/>
        <v>42303.919166666667</v>
      </c>
      <c r="T1433" s="8">
        <f t="shared" si="135"/>
        <v>42333.960833333338</v>
      </c>
      <c r="U1433" s="9" t="str">
        <f t="shared" si="136"/>
        <v>Oct</v>
      </c>
      <c r="V1433">
        <f t="shared" si="137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7" t="s">
        <v>8221</v>
      </c>
      <c r="G1434" t="s">
        <v>8224</v>
      </c>
      <c r="H1434" t="s">
        <v>8246</v>
      </c>
      <c r="I1434" s="9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s="11" t="e">
        <f t="shared" si="133"/>
        <v>#DIV/0!</v>
      </c>
      <c r="Q1434" t="s">
        <v>8322</v>
      </c>
      <c r="R1434" t="s">
        <v>8341</v>
      </c>
      <c r="S1434" s="8">
        <f t="shared" si="134"/>
        <v>42175.488750000004</v>
      </c>
      <c r="T1434" s="8">
        <f t="shared" si="135"/>
        <v>42205.488750000004</v>
      </c>
      <c r="U1434" s="9" t="str">
        <f t="shared" si="136"/>
        <v>Jun</v>
      </c>
      <c r="V1434">
        <f t="shared" si="137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7" t="s">
        <v>8221</v>
      </c>
      <c r="G1435" t="s">
        <v>8237</v>
      </c>
      <c r="H1435" t="s">
        <v>8249</v>
      </c>
      <c r="I1435" s="9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6.708333333333333</v>
      </c>
      <c r="P1435" s="11">
        <f t="shared" si="133"/>
        <v>80.5</v>
      </c>
      <c r="Q1435" t="s">
        <v>8322</v>
      </c>
      <c r="R1435" t="s">
        <v>8341</v>
      </c>
      <c r="S1435" s="8">
        <f t="shared" si="134"/>
        <v>42673.334201388891</v>
      </c>
      <c r="T1435" s="8">
        <f t="shared" si="135"/>
        <v>42714.166666666664</v>
      </c>
      <c r="U1435" s="9" t="str">
        <f t="shared" si="136"/>
        <v>Oct</v>
      </c>
      <c r="V1435">
        <f t="shared" si="137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7" t="s">
        <v>8221</v>
      </c>
      <c r="G1436" t="s">
        <v>8232</v>
      </c>
      <c r="H1436" t="s">
        <v>8253</v>
      </c>
      <c r="I1436" s="9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9.9878048780487809</v>
      </c>
      <c r="P1436" s="11">
        <f t="shared" si="133"/>
        <v>744.5454545454545</v>
      </c>
      <c r="Q1436" t="s">
        <v>8322</v>
      </c>
      <c r="R1436" t="s">
        <v>8341</v>
      </c>
      <c r="S1436" s="8">
        <f t="shared" si="134"/>
        <v>42142.475439814814</v>
      </c>
      <c r="T1436" s="8">
        <f t="shared" si="135"/>
        <v>42163.333333333336</v>
      </c>
      <c r="U1436" s="9" t="str">
        <f t="shared" si="136"/>
        <v>May</v>
      </c>
      <c r="V1436">
        <f t="shared" si="137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7" t="s">
        <v>8221</v>
      </c>
      <c r="G1437" t="s">
        <v>8237</v>
      </c>
      <c r="H1437" t="s">
        <v>8249</v>
      </c>
      <c r="I1437" s="9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0.1</v>
      </c>
      <c r="P1437" s="11">
        <f t="shared" si="133"/>
        <v>7.5</v>
      </c>
      <c r="Q1437" t="s">
        <v>8322</v>
      </c>
      <c r="R1437" t="s">
        <v>8341</v>
      </c>
      <c r="S1437" s="8">
        <f t="shared" si="134"/>
        <v>42258.488657407412</v>
      </c>
      <c r="T1437" s="8">
        <f t="shared" si="135"/>
        <v>42288.488657407412</v>
      </c>
      <c r="U1437" s="9" t="str">
        <f t="shared" si="136"/>
        <v>Sep</v>
      </c>
      <c r="V1437">
        <f t="shared" si="137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7" t="s">
        <v>8221</v>
      </c>
      <c r="G1438" t="s">
        <v>8236</v>
      </c>
      <c r="H1438" t="s">
        <v>8249</v>
      </c>
      <c r="I1438" s="9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0.77</v>
      </c>
      <c r="P1438" s="11">
        <f t="shared" si="133"/>
        <v>38.5</v>
      </c>
      <c r="Q1438" t="s">
        <v>8322</v>
      </c>
      <c r="R1438" t="s">
        <v>8341</v>
      </c>
      <c r="S1438" s="8">
        <f t="shared" si="134"/>
        <v>42391.058530092596</v>
      </c>
      <c r="T1438" s="8">
        <f t="shared" si="135"/>
        <v>42421.058530092596</v>
      </c>
      <c r="U1438" s="9" t="str">
        <f t="shared" si="136"/>
        <v>Jan</v>
      </c>
      <c r="V1438">
        <f t="shared" si="137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7" t="s">
        <v>8221</v>
      </c>
      <c r="G1439" t="s">
        <v>8224</v>
      </c>
      <c r="H1439" t="s">
        <v>8246</v>
      </c>
      <c r="I1439" s="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26.900000000000002</v>
      </c>
      <c r="P1439" s="11">
        <f t="shared" si="133"/>
        <v>36.68181818181818</v>
      </c>
      <c r="Q1439" t="s">
        <v>8322</v>
      </c>
      <c r="R1439" t="s">
        <v>8341</v>
      </c>
      <c r="S1439" s="8">
        <f t="shared" si="134"/>
        <v>41796.240034722221</v>
      </c>
      <c r="T1439" s="8">
        <f t="shared" si="135"/>
        <v>41832.915972222225</v>
      </c>
      <c r="U1439" s="9" t="str">
        <f t="shared" si="136"/>
        <v>Jun</v>
      </c>
      <c r="V1439">
        <f t="shared" si="137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7" t="s">
        <v>8221</v>
      </c>
      <c r="G1440" t="s">
        <v>8232</v>
      </c>
      <c r="H1440" t="s">
        <v>8253</v>
      </c>
      <c r="I1440" s="9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3</v>
      </c>
      <c r="P1440" s="11">
        <f t="shared" si="133"/>
        <v>75</v>
      </c>
      <c r="Q1440" t="s">
        <v>8322</v>
      </c>
      <c r="R1440" t="s">
        <v>8341</v>
      </c>
      <c r="S1440" s="8">
        <f t="shared" si="134"/>
        <v>42457.57984953704</v>
      </c>
      <c r="T1440" s="8">
        <f t="shared" si="135"/>
        <v>42487.288194444445</v>
      </c>
      <c r="U1440" s="9" t="str">
        <f t="shared" si="136"/>
        <v>Mar</v>
      </c>
      <c r="V1440">
        <f t="shared" si="137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7" t="s">
        <v>8221</v>
      </c>
      <c r="G1441" t="s">
        <v>8229</v>
      </c>
      <c r="H1441" t="s">
        <v>8251</v>
      </c>
      <c r="I1441" s="9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</v>
      </c>
      <c r="P1441" s="11">
        <f t="shared" si="133"/>
        <v>30</v>
      </c>
      <c r="Q1441" t="s">
        <v>8322</v>
      </c>
      <c r="R1441" t="s">
        <v>8341</v>
      </c>
      <c r="S1441" s="8">
        <f t="shared" si="134"/>
        <v>42040.538206018522</v>
      </c>
      <c r="T1441" s="8">
        <f t="shared" si="135"/>
        <v>42070.538206018522</v>
      </c>
      <c r="U1441" s="9" t="str">
        <f t="shared" si="136"/>
        <v>Feb</v>
      </c>
      <c r="V1441">
        <f t="shared" si="137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7" t="s">
        <v>8221</v>
      </c>
      <c r="G1442" t="s">
        <v>8237</v>
      </c>
      <c r="H1442" t="s">
        <v>8249</v>
      </c>
      <c r="I1442" s="9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7.6923076923076927E-3</v>
      </c>
      <c r="P1442" s="11">
        <f t="shared" si="133"/>
        <v>1</v>
      </c>
      <c r="Q1442" t="s">
        <v>8322</v>
      </c>
      <c r="R1442" t="s">
        <v>8341</v>
      </c>
      <c r="S1442" s="8">
        <f t="shared" si="134"/>
        <v>42486.456747685188</v>
      </c>
      <c r="T1442" s="8">
        <f t="shared" si="135"/>
        <v>42516.456747685188</v>
      </c>
      <c r="U1442" s="9" t="str">
        <f t="shared" si="136"/>
        <v>Apr</v>
      </c>
      <c r="V1442">
        <f t="shared" si="137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7" t="s">
        <v>8221</v>
      </c>
      <c r="G1443" t="s">
        <v>8225</v>
      </c>
      <c r="H1443" t="s">
        <v>8247</v>
      </c>
      <c r="I1443" s="9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</v>
      </c>
      <c r="P1443" s="11">
        <f t="shared" si="133"/>
        <v>673.33333333333337</v>
      </c>
      <c r="Q1443" t="s">
        <v>8322</v>
      </c>
      <c r="R1443" t="s">
        <v>8341</v>
      </c>
      <c r="S1443" s="8">
        <f t="shared" si="134"/>
        <v>42198.474178240744</v>
      </c>
      <c r="T1443" s="8">
        <f t="shared" si="135"/>
        <v>42258.474178240744</v>
      </c>
      <c r="U1443" s="9" t="str">
        <f t="shared" si="136"/>
        <v>Jul</v>
      </c>
      <c r="V1443">
        <f t="shared" si="137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7" t="s">
        <v>8221</v>
      </c>
      <c r="G1444" t="s">
        <v>8224</v>
      </c>
      <c r="H1444" t="s">
        <v>8246</v>
      </c>
      <c r="I1444" s="9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s="11" t="e">
        <f t="shared" si="133"/>
        <v>#DIV/0!</v>
      </c>
      <c r="Q1444" t="s">
        <v>8322</v>
      </c>
      <c r="R1444" t="s">
        <v>8341</v>
      </c>
      <c r="S1444" s="8">
        <f t="shared" si="134"/>
        <v>42485.353680555556</v>
      </c>
      <c r="T1444" s="8">
        <f t="shared" si="135"/>
        <v>42515.353680555556</v>
      </c>
      <c r="U1444" s="9" t="str">
        <f t="shared" si="136"/>
        <v>Apr</v>
      </c>
      <c r="V1444">
        <f t="shared" si="137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7" t="s">
        <v>8221</v>
      </c>
      <c r="G1445" t="s">
        <v>8230</v>
      </c>
      <c r="H1445" t="s">
        <v>8249</v>
      </c>
      <c r="I1445" s="9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s="11" t="e">
        <f t="shared" si="133"/>
        <v>#DIV/0!</v>
      </c>
      <c r="Q1445" t="s">
        <v>8322</v>
      </c>
      <c r="R1445" t="s">
        <v>8341</v>
      </c>
      <c r="S1445" s="8">
        <f t="shared" si="134"/>
        <v>42707.634363425932</v>
      </c>
      <c r="T1445" s="8">
        <f t="shared" si="135"/>
        <v>42737.634363425932</v>
      </c>
      <c r="U1445" s="9" t="str">
        <f t="shared" si="136"/>
        <v>Dec</v>
      </c>
      <c r="V1445">
        <f t="shared" si="137"/>
        <v>2016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7" t="s">
        <v>8221</v>
      </c>
      <c r="G1446" t="s">
        <v>8236</v>
      </c>
      <c r="H1446" t="s">
        <v>8249</v>
      </c>
      <c r="I1446" s="9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s="11" t="e">
        <f t="shared" si="133"/>
        <v>#DIV/0!</v>
      </c>
      <c r="Q1446" t="s">
        <v>8322</v>
      </c>
      <c r="R1446" t="s">
        <v>8341</v>
      </c>
      <c r="S1446" s="8">
        <f t="shared" si="134"/>
        <v>42199.581736111119</v>
      </c>
      <c r="T1446" s="8">
        <f t="shared" si="135"/>
        <v>42259.581736111119</v>
      </c>
      <c r="U1446" s="9" t="str">
        <f t="shared" si="136"/>
        <v>Jul</v>
      </c>
      <c r="V1446">
        <f t="shared" si="137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7" t="s">
        <v>8221</v>
      </c>
      <c r="G1447" t="s">
        <v>8236</v>
      </c>
      <c r="H1447" t="s">
        <v>8249</v>
      </c>
      <c r="I1447" s="9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s="11" t="e">
        <f t="shared" si="133"/>
        <v>#DIV/0!</v>
      </c>
      <c r="Q1447" t="s">
        <v>8322</v>
      </c>
      <c r="R1447" t="s">
        <v>8341</v>
      </c>
      <c r="S1447" s="8">
        <f t="shared" si="134"/>
        <v>42139.250636574077</v>
      </c>
      <c r="T1447" s="8">
        <f t="shared" si="135"/>
        <v>42169.250636574077</v>
      </c>
      <c r="U1447" s="9" t="str">
        <f t="shared" si="136"/>
        <v>May</v>
      </c>
      <c r="V1447">
        <f t="shared" si="137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7" t="s">
        <v>8221</v>
      </c>
      <c r="G1448" t="s">
        <v>8237</v>
      </c>
      <c r="H1448" t="s">
        <v>8249</v>
      </c>
      <c r="I1448" s="9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s="11" t="e">
        <f t="shared" si="133"/>
        <v>#DIV/0!</v>
      </c>
      <c r="Q1448" t="s">
        <v>8322</v>
      </c>
      <c r="R1448" t="s">
        <v>8341</v>
      </c>
      <c r="S1448" s="8">
        <f t="shared" si="134"/>
        <v>42461.155995370376</v>
      </c>
      <c r="T1448" s="8">
        <f t="shared" si="135"/>
        <v>42481.155995370376</v>
      </c>
      <c r="U1448" s="9" t="str">
        <f t="shared" si="136"/>
        <v>Apr</v>
      </c>
      <c r="V1448">
        <f t="shared" si="137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7" t="s">
        <v>8221</v>
      </c>
      <c r="G1449" t="s">
        <v>8224</v>
      </c>
      <c r="H1449" t="s">
        <v>8246</v>
      </c>
      <c r="I1449" s="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1.4999999999999999E-2</v>
      </c>
      <c r="P1449" s="11">
        <f t="shared" si="133"/>
        <v>25</v>
      </c>
      <c r="Q1449" t="s">
        <v>8322</v>
      </c>
      <c r="R1449" t="s">
        <v>8341</v>
      </c>
      <c r="S1449" s="8">
        <f t="shared" si="134"/>
        <v>42529.439050925932</v>
      </c>
      <c r="T1449" s="8">
        <f t="shared" si="135"/>
        <v>42559.439050925932</v>
      </c>
      <c r="U1449" s="9" t="str">
        <f t="shared" si="136"/>
        <v>Jun</v>
      </c>
      <c r="V1449">
        <f t="shared" si="137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7" t="s">
        <v>8221</v>
      </c>
      <c r="G1450" t="s">
        <v>8226</v>
      </c>
      <c r="H1450" t="s">
        <v>8248</v>
      </c>
      <c r="I1450" s="9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s="11" t="e">
        <f t="shared" si="133"/>
        <v>#DIV/0!</v>
      </c>
      <c r="Q1450" t="s">
        <v>8322</v>
      </c>
      <c r="R1450" t="s">
        <v>8341</v>
      </c>
      <c r="S1450" s="8">
        <f t="shared" si="134"/>
        <v>42115.644884259258</v>
      </c>
      <c r="T1450" s="8">
        <f t="shared" si="135"/>
        <v>42145.934027777781</v>
      </c>
      <c r="U1450" s="9" t="str">
        <f t="shared" si="136"/>
        <v>Apr</v>
      </c>
      <c r="V1450">
        <f t="shared" si="137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7" t="s">
        <v>8221</v>
      </c>
      <c r="G1451" t="s">
        <v>8224</v>
      </c>
      <c r="H1451" t="s">
        <v>8246</v>
      </c>
      <c r="I1451" s="9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s="11" t="e">
        <f t="shared" si="133"/>
        <v>#DIV/0!</v>
      </c>
      <c r="Q1451" t="s">
        <v>8322</v>
      </c>
      <c r="R1451" t="s">
        <v>8341</v>
      </c>
      <c r="S1451" s="8">
        <f t="shared" si="134"/>
        <v>42086.519733796296</v>
      </c>
      <c r="T1451" s="8">
        <f t="shared" si="135"/>
        <v>42134.519733796296</v>
      </c>
      <c r="U1451" s="9" t="str">
        <f t="shared" si="136"/>
        <v>Mar</v>
      </c>
      <c r="V1451">
        <f t="shared" si="137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7" t="s">
        <v>8221</v>
      </c>
      <c r="G1452" t="s">
        <v>8224</v>
      </c>
      <c r="H1452" t="s">
        <v>8246</v>
      </c>
      <c r="I1452" s="9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1E-3</v>
      </c>
      <c r="P1452" s="11">
        <f t="shared" si="133"/>
        <v>1</v>
      </c>
      <c r="Q1452" t="s">
        <v>8322</v>
      </c>
      <c r="R1452" t="s">
        <v>8341</v>
      </c>
      <c r="S1452" s="8">
        <f t="shared" si="134"/>
        <v>42389.879594907405</v>
      </c>
      <c r="T1452" s="8">
        <f t="shared" si="135"/>
        <v>42419.879594907405</v>
      </c>
      <c r="U1452" s="9" t="str">
        <f t="shared" si="136"/>
        <v>Jan</v>
      </c>
      <c r="V1452">
        <f t="shared" si="137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 s="9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1.0554089709762533E-2</v>
      </c>
      <c r="P1453" s="11">
        <f t="shared" si="133"/>
        <v>1</v>
      </c>
      <c r="Q1453" t="s">
        <v>8322</v>
      </c>
      <c r="R1453" t="s">
        <v>8341</v>
      </c>
      <c r="S1453" s="8">
        <f t="shared" si="134"/>
        <v>41931.667349537041</v>
      </c>
      <c r="T1453" s="8">
        <f t="shared" si="135"/>
        <v>41961.709016203706</v>
      </c>
      <c r="U1453" s="9" t="str">
        <f t="shared" si="136"/>
        <v>Oct</v>
      </c>
      <c r="V1453">
        <f t="shared" si="137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 s="9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s="11" t="e">
        <f t="shared" si="133"/>
        <v>#DIV/0!</v>
      </c>
      <c r="Q1454" t="s">
        <v>8322</v>
      </c>
      <c r="R1454" t="s">
        <v>8341</v>
      </c>
      <c r="S1454" s="8">
        <f t="shared" si="134"/>
        <v>41818.411608796298</v>
      </c>
      <c r="T1454" s="8">
        <f t="shared" si="135"/>
        <v>41848.411608796298</v>
      </c>
      <c r="U1454" s="9" t="str">
        <f t="shared" si="136"/>
        <v>Jun</v>
      </c>
      <c r="V1454">
        <f t="shared" si="137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 s="9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s="11" t="e">
        <f t="shared" si="133"/>
        <v>#DIV/0!</v>
      </c>
      <c r="Q1455" t="s">
        <v>8322</v>
      </c>
      <c r="R1455" t="s">
        <v>8341</v>
      </c>
      <c r="S1455" s="8">
        <f t="shared" si="134"/>
        <v>42795.404479166667</v>
      </c>
      <c r="T1455" s="8">
        <f t="shared" si="135"/>
        <v>42840.362812500003</v>
      </c>
      <c r="U1455" s="9" t="str">
        <f t="shared" si="136"/>
        <v>Mar</v>
      </c>
      <c r="V1455">
        <f t="shared" si="137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 s="9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0.85714285714285721</v>
      </c>
      <c r="P1456" s="11">
        <f t="shared" si="133"/>
        <v>15</v>
      </c>
      <c r="Q1456" t="s">
        <v>8322</v>
      </c>
      <c r="R1456" t="s">
        <v>8341</v>
      </c>
      <c r="S1456" s="8">
        <f t="shared" si="134"/>
        <v>42463.575000000004</v>
      </c>
      <c r="T1456" s="8">
        <f t="shared" si="135"/>
        <v>42484.624305555561</v>
      </c>
      <c r="U1456" s="9" t="str">
        <f t="shared" si="136"/>
        <v>Apr</v>
      </c>
      <c r="V1456">
        <f t="shared" si="137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 s="9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10.5</v>
      </c>
      <c r="P1457" s="11">
        <f t="shared" si="133"/>
        <v>225</v>
      </c>
      <c r="Q1457" t="s">
        <v>8322</v>
      </c>
      <c r="R1457" t="s">
        <v>8341</v>
      </c>
      <c r="S1457" s="8">
        <f t="shared" si="134"/>
        <v>41832.381018518521</v>
      </c>
      <c r="T1457" s="8">
        <f t="shared" si="135"/>
        <v>41887.277083333334</v>
      </c>
      <c r="U1457" s="9" t="str">
        <f t="shared" si="136"/>
        <v>Jul</v>
      </c>
      <c r="V1457">
        <f t="shared" si="137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 s="9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2.9000000000000004</v>
      </c>
      <c r="P1458" s="11">
        <f t="shared" si="133"/>
        <v>48.333333333333336</v>
      </c>
      <c r="Q1458" t="s">
        <v>8322</v>
      </c>
      <c r="R1458" t="s">
        <v>8341</v>
      </c>
      <c r="S1458" s="8">
        <f t="shared" si="134"/>
        <v>42708.376909722225</v>
      </c>
      <c r="T1458" s="8">
        <f t="shared" si="135"/>
        <v>42738.376909722225</v>
      </c>
      <c r="U1458" s="9" t="str">
        <f t="shared" si="136"/>
        <v>Dec</v>
      </c>
      <c r="V1458">
        <f t="shared" si="137"/>
        <v>2016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 s="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s="11" t="e">
        <f t="shared" si="133"/>
        <v>#DIV/0!</v>
      </c>
      <c r="Q1459" t="s">
        <v>8322</v>
      </c>
      <c r="R1459" t="s">
        <v>8341</v>
      </c>
      <c r="S1459" s="8">
        <f t="shared" si="134"/>
        <v>42289.604675925926</v>
      </c>
      <c r="T1459" s="8">
        <f t="shared" si="135"/>
        <v>42319.646342592598</v>
      </c>
      <c r="U1459" s="9" t="str">
        <f t="shared" si="136"/>
        <v>Oct</v>
      </c>
      <c r="V1459">
        <f t="shared" si="137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 s="9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s="11" t="e">
        <f t="shared" si="133"/>
        <v>#DIV/0!</v>
      </c>
      <c r="Q1460" t="s">
        <v>8322</v>
      </c>
      <c r="R1460" t="s">
        <v>8341</v>
      </c>
      <c r="S1460" s="8">
        <f t="shared" si="134"/>
        <v>41831.413888888892</v>
      </c>
      <c r="T1460" s="8">
        <f t="shared" si="135"/>
        <v>41861.875</v>
      </c>
      <c r="U1460" s="9" t="str">
        <f t="shared" si="136"/>
        <v>Jul</v>
      </c>
      <c r="V1460">
        <f t="shared" si="137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 s="9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s="11" t="e">
        <f t="shared" si="133"/>
        <v>#DIV/0!</v>
      </c>
      <c r="Q1461" t="s">
        <v>8322</v>
      </c>
      <c r="R1461" t="s">
        <v>8341</v>
      </c>
      <c r="S1461" s="8">
        <f t="shared" si="134"/>
        <v>42311.913148148153</v>
      </c>
      <c r="T1461" s="8">
        <f t="shared" si="135"/>
        <v>42340.434027777781</v>
      </c>
      <c r="U1461" s="9" t="str">
        <f t="shared" si="136"/>
        <v>Nov</v>
      </c>
      <c r="V1461">
        <f t="shared" si="137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 s="9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s="11" t="e">
        <f t="shared" si="133"/>
        <v>#DIV/0!</v>
      </c>
      <c r="Q1462" t="s">
        <v>8322</v>
      </c>
      <c r="R1462" t="s">
        <v>8341</v>
      </c>
      <c r="S1462" s="8">
        <f t="shared" si="134"/>
        <v>41915.605300925927</v>
      </c>
      <c r="T1462" s="8">
        <f t="shared" si="135"/>
        <v>41973.697916666664</v>
      </c>
      <c r="U1462" s="9" t="str">
        <f t="shared" si="136"/>
        <v>Oct</v>
      </c>
      <c r="V1462">
        <f t="shared" si="137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101.24459999999999</v>
      </c>
      <c r="P1463" s="11">
        <f t="shared" si="133"/>
        <v>44.66673529411765</v>
      </c>
      <c r="Q1463" t="s">
        <v>8322</v>
      </c>
      <c r="R1463" t="s">
        <v>8342</v>
      </c>
      <c r="S1463" s="8">
        <f t="shared" si="134"/>
        <v>41899.353634259263</v>
      </c>
      <c r="T1463" s="8">
        <f t="shared" si="135"/>
        <v>41932.708333333336</v>
      </c>
      <c r="U1463" s="9" t="str">
        <f t="shared" si="136"/>
        <v>Sep</v>
      </c>
      <c r="V1463">
        <f t="shared" si="137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108.5175</v>
      </c>
      <c r="P1464" s="11">
        <f t="shared" si="133"/>
        <v>28.937999999999999</v>
      </c>
      <c r="Q1464" t="s">
        <v>8322</v>
      </c>
      <c r="R1464" t="s">
        <v>8342</v>
      </c>
      <c r="S1464" s="8">
        <f t="shared" si="134"/>
        <v>41344.371192129634</v>
      </c>
      <c r="T1464" s="8">
        <f t="shared" si="135"/>
        <v>41374.371192129634</v>
      </c>
      <c r="U1464" s="9" t="str">
        <f t="shared" si="136"/>
        <v>Mar</v>
      </c>
      <c r="V1464">
        <f t="shared" si="137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147.66666666666666</v>
      </c>
      <c r="P1465" s="11">
        <f t="shared" si="133"/>
        <v>35.44</v>
      </c>
      <c r="Q1465" t="s">
        <v>8322</v>
      </c>
      <c r="R1465" t="s">
        <v>8342</v>
      </c>
      <c r="S1465" s="8">
        <f t="shared" si="134"/>
        <v>41326.619652777779</v>
      </c>
      <c r="T1465" s="8">
        <f t="shared" si="135"/>
        <v>41371.577986111115</v>
      </c>
      <c r="U1465" s="9" t="str">
        <f t="shared" si="136"/>
        <v>Feb</v>
      </c>
      <c r="V1465">
        <f t="shared" si="137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163.19999999999999</v>
      </c>
      <c r="P1466" s="11">
        <f t="shared" si="133"/>
        <v>34.871794871794869</v>
      </c>
      <c r="Q1466" t="s">
        <v>8322</v>
      </c>
      <c r="R1466" t="s">
        <v>8342</v>
      </c>
      <c r="S1466" s="8">
        <f t="shared" si="134"/>
        <v>41291.369884259264</v>
      </c>
      <c r="T1466" s="8">
        <f t="shared" si="135"/>
        <v>41321.369884259264</v>
      </c>
      <c r="U1466" s="9" t="str">
        <f t="shared" si="136"/>
        <v>Jan</v>
      </c>
      <c r="V1466">
        <f t="shared" si="137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456.41449999999998</v>
      </c>
      <c r="P1467" s="11">
        <f t="shared" si="133"/>
        <v>52.622732513451197</v>
      </c>
      <c r="Q1467" t="s">
        <v>8322</v>
      </c>
      <c r="R1467" t="s">
        <v>8342</v>
      </c>
      <c r="S1467" s="8">
        <f t="shared" si="134"/>
        <v>40959.442731481482</v>
      </c>
      <c r="T1467" s="8">
        <f t="shared" si="135"/>
        <v>40989.833333333336</v>
      </c>
      <c r="U1467" s="9" t="str">
        <f t="shared" si="136"/>
        <v>Feb</v>
      </c>
      <c r="V1467">
        <f t="shared" si="137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107.87731249999999</v>
      </c>
      <c r="P1468" s="11">
        <f t="shared" si="133"/>
        <v>69.598266129032254</v>
      </c>
      <c r="Q1468" t="s">
        <v>8322</v>
      </c>
      <c r="R1468" t="s">
        <v>8342</v>
      </c>
      <c r="S1468" s="8">
        <f t="shared" si="134"/>
        <v>42339.880393518521</v>
      </c>
      <c r="T1468" s="8">
        <f t="shared" si="135"/>
        <v>42380.916666666664</v>
      </c>
      <c r="U1468" s="9" t="str">
        <f t="shared" si="136"/>
        <v>Dec</v>
      </c>
      <c r="V1468">
        <f t="shared" si="137"/>
        <v>2015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115.08</v>
      </c>
      <c r="P1469" s="11">
        <f t="shared" si="133"/>
        <v>76.72</v>
      </c>
      <c r="Q1469" t="s">
        <v>8322</v>
      </c>
      <c r="R1469" t="s">
        <v>8342</v>
      </c>
      <c r="S1469" s="8">
        <f t="shared" si="134"/>
        <v>40933.510243055556</v>
      </c>
      <c r="T1469" s="8">
        <f t="shared" si="135"/>
        <v>40993.468576388892</v>
      </c>
      <c r="U1469" s="9" t="str">
        <f t="shared" si="136"/>
        <v>Jan</v>
      </c>
      <c r="V1469">
        <f t="shared" si="137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102.36842105263158</v>
      </c>
      <c r="P1470" s="11">
        <f t="shared" si="133"/>
        <v>33.191126279863482</v>
      </c>
      <c r="Q1470" t="s">
        <v>8322</v>
      </c>
      <c r="R1470" t="s">
        <v>8342</v>
      </c>
      <c r="S1470" s="8">
        <f t="shared" si="134"/>
        <v>40645.72278935185</v>
      </c>
      <c r="T1470" s="8">
        <f t="shared" si="135"/>
        <v>40705.72278935185</v>
      </c>
      <c r="U1470" s="9" t="str">
        <f t="shared" si="136"/>
        <v>Apr</v>
      </c>
      <c r="V1470">
        <f t="shared" si="137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108.42485875706214</v>
      </c>
      <c r="P1471" s="11">
        <f t="shared" si="133"/>
        <v>149.46417445482865</v>
      </c>
      <c r="Q1471" t="s">
        <v>8322</v>
      </c>
      <c r="R1471" t="s">
        <v>8342</v>
      </c>
      <c r="S1471" s="8">
        <f t="shared" si="134"/>
        <v>41290.306817129633</v>
      </c>
      <c r="T1471" s="8">
        <f t="shared" si="135"/>
        <v>41320.306817129633</v>
      </c>
      <c r="U1471" s="9" t="str">
        <f t="shared" si="136"/>
        <v>Jan</v>
      </c>
      <c r="V1471">
        <f t="shared" si="137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125.13333333333334</v>
      </c>
      <c r="P1472" s="11">
        <f t="shared" si="133"/>
        <v>23.172839506172838</v>
      </c>
      <c r="Q1472" t="s">
        <v>8322</v>
      </c>
      <c r="R1472" t="s">
        <v>8342</v>
      </c>
      <c r="S1472" s="8">
        <f t="shared" si="134"/>
        <v>41250.535451388889</v>
      </c>
      <c r="T1472" s="8">
        <f t="shared" si="135"/>
        <v>41271.535451388889</v>
      </c>
      <c r="U1472" s="9" t="str">
        <f t="shared" si="136"/>
        <v>Dec</v>
      </c>
      <c r="V1472">
        <f t="shared" si="137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103.840625</v>
      </c>
      <c r="P1473" s="11">
        <f t="shared" si="133"/>
        <v>96.877551020408163</v>
      </c>
      <c r="Q1473" t="s">
        <v>8322</v>
      </c>
      <c r="R1473" t="s">
        <v>8342</v>
      </c>
      <c r="S1473" s="8">
        <f t="shared" si="134"/>
        <v>42073.665902777779</v>
      </c>
      <c r="T1473" s="8">
        <f t="shared" si="135"/>
        <v>42103.665902777779</v>
      </c>
      <c r="U1473" s="9" t="str">
        <f t="shared" si="136"/>
        <v>Mar</v>
      </c>
      <c r="V1473">
        <f t="shared" si="137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ref="O1474:O1537" si="138">E1474/D1474*100</f>
        <v>138.70400000000001</v>
      </c>
      <c r="P1474" s="11">
        <f t="shared" ref="P1474:P1537" si="139">E1474/L1474</f>
        <v>103.20238095238095</v>
      </c>
      <c r="Q1474" t="s">
        <v>8322</v>
      </c>
      <c r="R1474" t="s">
        <v>8342</v>
      </c>
      <c r="S1474" s="8">
        <f t="shared" si="134"/>
        <v>41533.251192129632</v>
      </c>
      <c r="T1474" s="8">
        <f t="shared" si="135"/>
        <v>41563.251192129632</v>
      </c>
      <c r="U1474" s="9" t="str">
        <f t="shared" si="136"/>
        <v>Sep</v>
      </c>
      <c r="V1474">
        <f t="shared" si="137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si="138"/>
        <v>120.51600000000001</v>
      </c>
      <c r="P1475" s="11">
        <f t="shared" si="139"/>
        <v>38.462553191489363</v>
      </c>
      <c r="Q1475" t="s">
        <v>8322</v>
      </c>
      <c r="R1475" t="s">
        <v>8342</v>
      </c>
      <c r="S1475" s="8">
        <f t="shared" ref="S1475:S1538" si="140">(J1475/86400)+25569+(-7/24)</f>
        <v>40939.687951388893</v>
      </c>
      <c r="T1475" s="8">
        <f t="shared" ref="T1475:T1538" si="141">(I1475/86400)+25569+(-7/24)</f>
        <v>40969.687951388893</v>
      </c>
      <c r="U1475" s="9" t="str">
        <f t="shared" ref="U1475:U1538" si="142">TEXT(S1475,"mmm")</f>
        <v>Jan</v>
      </c>
      <c r="V1475">
        <f t="shared" ref="V1475:V1538" si="143">YEAR(S1475)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112.26666666666667</v>
      </c>
      <c r="P1476" s="11">
        <f t="shared" si="139"/>
        <v>44.315789473684212</v>
      </c>
      <c r="Q1476" t="s">
        <v>8322</v>
      </c>
      <c r="R1476" t="s">
        <v>8342</v>
      </c>
      <c r="S1476" s="8">
        <f t="shared" si="140"/>
        <v>41500.436250000006</v>
      </c>
      <c r="T1476" s="8">
        <f t="shared" si="141"/>
        <v>41530.436250000006</v>
      </c>
      <c r="U1476" s="9" t="str">
        <f t="shared" si="142"/>
        <v>Aug</v>
      </c>
      <c r="V1476">
        <f t="shared" si="143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188.66966666666667</v>
      </c>
      <c r="P1477" s="11">
        <f t="shared" si="139"/>
        <v>64.173356009070289</v>
      </c>
      <c r="Q1477" t="s">
        <v>8322</v>
      </c>
      <c r="R1477" t="s">
        <v>8342</v>
      </c>
      <c r="S1477" s="8">
        <f t="shared" si="140"/>
        <v>41960.431284722225</v>
      </c>
      <c r="T1477" s="8">
        <f t="shared" si="141"/>
        <v>41992.915972222225</v>
      </c>
      <c r="U1477" s="9" t="str">
        <f t="shared" si="142"/>
        <v>Nov</v>
      </c>
      <c r="V1477">
        <f t="shared" si="143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661.55466666666666</v>
      </c>
      <c r="P1478" s="11">
        <f t="shared" si="139"/>
        <v>43.333275109170302</v>
      </c>
      <c r="Q1478" t="s">
        <v>8322</v>
      </c>
      <c r="R1478" t="s">
        <v>8342</v>
      </c>
      <c r="S1478" s="8">
        <f t="shared" si="140"/>
        <v>40765.750254629631</v>
      </c>
      <c r="T1478" s="8">
        <f t="shared" si="141"/>
        <v>40795.750254629631</v>
      </c>
      <c r="U1478" s="9" t="str">
        <f t="shared" si="142"/>
        <v>Aug</v>
      </c>
      <c r="V1478">
        <f t="shared" si="143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111.31</v>
      </c>
      <c r="P1479" s="11">
        <f t="shared" si="139"/>
        <v>90.495934959349597</v>
      </c>
      <c r="Q1479" t="s">
        <v>8322</v>
      </c>
      <c r="R1479" t="s">
        <v>8342</v>
      </c>
      <c r="S1479" s="8">
        <f t="shared" si="140"/>
        <v>40840.324120370373</v>
      </c>
      <c r="T1479" s="8">
        <f t="shared" si="141"/>
        <v>40899.833333333336</v>
      </c>
      <c r="U1479" s="9" t="str">
        <f t="shared" si="142"/>
        <v>Oct</v>
      </c>
      <c r="V1479">
        <f t="shared" si="143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1181.6142199999999</v>
      </c>
      <c r="P1480" s="11">
        <f t="shared" si="139"/>
        <v>29.187190495010373</v>
      </c>
      <c r="Q1480" t="s">
        <v>8322</v>
      </c>
      <c r="R1480" t="s">
        <v>8342</v>
      </c>
      <c r="S1480" s="8">
        <f t="shared" si="140"/>
        <v>41394.580011574079</v>
      </c>
      <c r="T1480" s="8">
        <f t="shared" si="141"/>
        <v>41408.580011574079</v>
      </c>
      <c r="U1480" s="9" t="str">
        <f t="shared" si="142"/>
        <v>Apr</v>
      </c>
      <c r="V1480">
        <f t="shared" si="143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137.375</v>
      </c>
      <c r="P1481" s="11">
        <f t="shared" si="139"/>
        <v>30.95774647887324</v>
      </c>
      <c r="Q1481" t="s">
        <v>8322</v>
      </c>
      <c r="R1481" t="s">
        <v>8342</v>
      </c>
      <c r="S1481" s="8">
        <f t="shared" si="140"/>
        <v>41754.453576388893</v>
      </c>
      <c r="T1481" s="8">
        <f t="shared" si="141"/>
        <v>41768.874305555561</v>
      </c>
      <c r="U1481" s="9" t="str">
        <f t="shared" si="142"/>
        <v>Apr</v>
      </c>
      <c r="V1481">
        <f t="shared" si="143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117.04040000000001</v>
      </c>
      <c r="P1482" s="11">
        <f t="shared" si="139"/>
        <v>92.157795275590544</v>
      </c>
      <c r="Q1482" t="s">
        <v>8322</v>
      </c>
      <c r="R1482" t="s">
        <v>8342</v>
      </c>
      <c r="S1482" s="8">
        <f t="shared" si="140"/>
        <v>41464.64234953704</v>
      </c>
      <c r="T1482" s="8">
        <f t="shared" si="141"/>
        <v>41481.416666666672</v>
      </c>
      <c r="U1482" s="9" t="str">
        <f t="shared" si="142"/>
        <v>Jul</v>
      </c>
      <c r="V1482">
        <f t="shared" si="143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7" t="s">
        <v>8221</v>
      </c>
      <c r="G1483" t="s">
        <v>8229</v>
      </c>
      <c r="H1483" t="s">
        <v>8251</v>
      </c>
      <c r="I1483" s="9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</v>
      </c>
      <c r="P1483" s="11">
        <f t="shared" si="139"/>
        <v>17.5</v>
      </c>
      <c r="Q1483" t="s">
        <v>8322</v>
      </c>
      <c r="R1483" t="s">
        <v>8324</v>
      </c>
      <c r="S1483" s="8">
        <f t="shared" si="140"/>
        <v>41550.631307870375</v>
      </c>
      <c r="T1483" s="8">
        <f t="shared" si="141"/>
        <v>41580.631307870375</v>
      </c>
      <c r="U1483" s="9" t="str">
        <f t="shared" si="142"/>
        <v>Oct</v>
      </c>
      <c r="V1483">
        <f t="shared" si="143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7" t="s">
        <v>8221</v>
      </c>
      <c r="G1484" t="s">
        <v>8224</v>
      </c>
      <c r="H1484" t="s">
        <v>8246</v>
      </c>
      <c r="I1484" s="9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0.1</v>
      </c>
      <c r="P1484" s="11">
        <f t="shared" si="139"/>
        <v>5</v>
      </c>
      <c r="Q1484" t="s">
        <v>8322</v>
      </c>
      <c r="R1484" t="s">
        <v>8324</v>
      </c>
      <c r="S1484" s="8">
        <f t="shared" si="140"/>
        <v>41136.566388888888</v>
      </c>
      <c r="T1484" s="8">
        <f t="shared" si="141"/>
        <v>41159.035416666673</v>
      </c>
      <c r="U1484" s="9" t="str">
        <f t="shared" si="142"/>
        <v>Aug</v>
      </c>
      <c r="V1484">
        <f t="shared" si="143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7" t="s">
        <v>8221</v>
      </c>
      <c r="G1485" t="s">
        <v>8224</v>
      </c>
      <c r="H1485" t="s">
        <v>8246</v>
      </c>
      <c r="I1485" s="9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0.7142857142857143</v>
      </c>
      <c r="P1485" s="11">
        <f t="shared" si="139"/>
        <v>25</v>
      </c>
      <c r="Q1485" t="s">
        <v>8322</v>
      </c>
      <c r="R1485" t="s">
        <v>8324</v>
      </c>
      <c r="S1485" s="8">
        <f t="shared" si="140"/>
        <v>42547.901331018518</v>
      </c>
      <c r="T1485" s="8">
        <f t="shared" si="141"/>
        <v>42572.901331018518</v>
      </c>
      <c r="U1485" s="9" t="str">
        <f t="shared" si="142"/>
        <v>Jun</v>
      </c>
      <c r="V1485">
        <f t="shared" si="143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7" t="s">
        <v>8221</v>
      </c>
      <c r="G1486" t="s">
        <v>8224</v>
      </c>
      <c r="H1486" t="s">
        <v>8246</v>
      </c>
      <c r="I1486" s="9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s="11" t="e">
        <f t="shared" si="139"/>
        <v>#DIV/0!</v>
      </c>
      <c r="Q1486" t="s">
        <v>8322</v>
      </c>
      <c r="R1486" t="s">
        <v>8324</v>
      </c>
      <c r="S1486" s="8">
        <f t="shared" si="140"/>
        <v>41052.90929398148</v>
      </c>
      <c r="T1486" s="8">
        <f t="shared" si="141"/>
        <v>41111.327083333337</v>
      </c>
      <c r="U1486" s="9" t="str">
        <f t="shared" si="142"/>
        <v>May</v>
      </c>
      <c r="V1486">
        <f t="shared" si="143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7" t="s">
        <v>8221</v>
      </c>
      <c r="G1487" t="s">
        <v>8224</v>
      </c>
      <c r="H1487" t="s">
        <v>8246</v>
      </c>
      <c r="I1487" s="9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2.2388059701492535</v>
      </c>
      <c r="P1487" s="11">
        <f t="shared" si="139"/>
        <v>50</v>
      </c>
      <c r="Q1487" t="s">
        <v>8322</v>
      </c>
      <c r="R1487" t="s">
        <v>8324</v>
      </c>
      <c r="S1487" s="8">
        <f t="shared" si="140"/>
        <v>42130.504317129635</v>
      </c>
      <c r="T1487" s="8">
        <f t="shared" si="141"/>
        <v>42175.504317129635</v>
      </c>
      <c r="U1487" s="9" t="str">
        <f t="shared" si="142"/>
        <v>May</v>
      </c>
      <c r="V1487">
        <f t="shared" si="143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7" t="s">
        <v>8221</v>
      </c>
      <c r="G1488" t="s">
        <v>8224</v>
      </c>
      <c r="H1488" t="s">
        <v>8246</v>
      </c>
      <c r="I1488" s="9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0.24</v>
      </c>
      <c r="P1488" s="11">
        <f t="shared" si="139"/>
        <v>16</v>
      </c>
      <c r="Q1488" t="s">
        <v>8322</v>
      </c>
      <c r="R1488" t="s">
        <v>8324</v>
      </c>
      <c r="S1488" s="8">
        <f t="shared" si="140"/>
        <v>42031.876863425925</v>
      </c>
      <c r="T1488" s="8">
        <f t="shared" si="141"/>
        <v>42061.876863425925</v>
      </c>
      <c r="U1488" s="9" t="str">
        <f t="shared" si="142"/>
        <v>Jan</v>
      </c>
      <c r="V1488">
        <f t="shared" si="143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7" t="s">
        <v>8221</v>
      </c>
      <c r="G1489" t="s">
        <v>8224</v>
      </c>
      <c r="H1489" t="s">
        <v>8246</v>
      </c>
      <c r="I1489" s="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s="11" t="e">
        <f t="shared" si="139"/>
        <v>#DIV/0!</v>
      </c>
      <c r="Q1489" t="s">
        <v>8322</v>
      </c>
      <c r="R1489" t="s">
        <v>8324</v>
      </c>
      <c r="S1489" s="8">
        <f t="shared" si="140"/>
        <v>42554.625821759262</v>
      </c>
      <c r="T1489" s="8">
        <f t="shared" si="141"/>
        <v>42584.625821759262</v>
      </c>
      <c r="U1489" s="9" t="str">
        <f t="shared" si="142"/>
        <v>Jul</v>
      </c>
      <c r="V1489">
        <f t="shared" si="143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7" t="s">
        <v>8221</v>
      </c>
      <c r="G1490" t="s">
        <v>8226</v>
      </c>
      <c r="H1490" t="s">
        <v>8248</v>
      </c>
      <c r="I1490" s="9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</v>
      </c>
      <c r="P1490" s="11">
        <f t="shared" si="139"/>
        <v>60</v>
      </c>
      <c r="Q1490" t="s">
        <v>8322</v>
      </c>
      <c r="R1490" t="s">
        <v>8324</v>
      </c>
      <c r="S1490" s="8">
        <f t="shared" si="140"/>
        <v>41614.271527777782</v>
      </c>
      <c r="T1490" s="8">
        <f t="shared" si="141"/>
        <v>41644.271527777782</v>
      </c>
      <c r="U1490" s="9" t="str">
        <f t="shared" si="142"/>
        <v>Dec</v>
      </c>
      <c r="V1490">
        <f t="shared" si="143"/>
        <v>2013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7" t="s">
        <v>8221</v>
      </c>
      <c r="G1491" t="s">
        <v>8224</v>
      </c>
      <c r="H1491" t="s">
        <v>8246</v>
      </c>
      <c r="I1491" s="9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s="11" t="e">
        <f t="shared" si="139"/>
        <v>#DIV/0!</v>
      </c>
      <c r="Q1491" t="s">
        <v>8322</v>
      </c>
      <c r="R1491" t="s">
        <v>8324</v>
      </c>
      <c r="S1491" s="8">
        <f t="shared" si="140"/>
        <v>41198.3200462963</v>
      </c>
      <c r="T1491" s="8">
        <f t="shared" si="141"/>
        <v>41228.361712962964</v>
      </c>
      <c r="U1491" s="9" t="str">
        <f t="shared" si="142"/>
        <v>Oct</v>
      </c>
      <c r="V1491">
        <f t="shared" si="143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7" t="s">
        <v>8221</v>
      </c>
      <c r="G1492" t="s">
        <v>8224</v>
      </c>
      <c r="H1492" t="s">
        <v>8246</v>
      </c>
      <c r="I1492" s="9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30.862068965517242</v>
      </c>
      <c r="P1492" s="11">
        <f t="shared" si="139"/>
        <v>47.10526315789474</v>
      </c>
      <c r="Q1492" t="s">
        <v>8322</v>
      </c>
      <c r="R1492" t="s">
        <v>8324</v>
      </c>
      <c r="S1492" s="8">
        <f t="shared" si="140"/>
        <v>41520.269375000003</v>
      </c>
      <c r="T1492" s="8">
        <f t="shared" si="141"/>
        <v>41549.269375000003</v>
      </c>
      <c r="U1492" s="9" t="str">
        <f t="shared" si="142"/>
        <v>Sep</v>
      </c>
      <c r="V1492">
        <f t="shared" si="143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7" t="s">
        <v>8221</v>
      </c>
      <c r="G1493" t="s">
        <v>8224</v>
      </c>
      <c r="H1493" t="s">
        <v>8246</v>
      </c>
      <c r="I1493" s="9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8.3333333333333321</v>
      </c>
      <c r="P1493" s="11">
        <f t="shared" si="139"/>
        <v>100</v>
      </c>
      <c r="Q1493" t="s">
        <v>8322</v>
      </c>
      <c r="R1493" t="s">
        <v>8324</v>
      </c>
      <c r="S1493" s="8">
        <f t="shared" si="140"/>
        <v>41991.421793981484</v>
      </c>
      <c r="T1493" s="8">
        <f t="shared" si="141"/>
        <v>42050.359722222223</v>
      </c>
      <c r="U1493" s="9" t="str">
        <f t="shared" si="142"/>
        <v>Dec</v>
      </c>
      <c r="V1493">
        <f t="shared" si="143"/>
        <v>2014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7" t="s">
        <v>8221</v>
      </c>
      <c r="G1494" t="s">
        <v>8224</v>
      </c>
      <c r="H1494" t="s">
        <v>8246</v>
      </c>
      <c r="I1494" s="9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0.75</v>
      </c>
      <c r="P1494" s="11">
        <f t="shared" si="139"/>
        <v>15</v>
      </c>
      <c r="Q1494" t="s">
        <v>8322</v>
      </c>
      <c r="R1494" t="s">
        <v>8324</v>
      </c>
      <c r="S1494" s="8">
        <f t="shared" si="140"/>
        <v>40682.593125000007</v>
      </c>
      <c r="T1494" s="8">
        <f t="shared" si="141"/>
        <v>40712.593125000007</v>
      </c>
      <c r="U1494" s="9" t="str">
        <f t="shared" si="142"/>
        <v>May</v>
      </c>
      <c r="V1494">
        <f t="shared" si="143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7" t="s">
        <v>8221</v>
      </c>
      <c r="G1495" t="s">
        <v>8224</v>
      </c>
      <c r="H1495" t="s">
        <v>8246</v>
      </c>
      <c r="I1495" s="9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s="11" t="e">
        <f t="shared" si="139"/>
        <v>#DIV/0!</v>
      </c>
      <c r="Q1495" t="s">
        <v>8322</v>
      </c>
      <c r="R1495" t="s">
        <v>8324</v>
      </c>
      <c r="S1495" s="8">
        <f t="shared" si="140"/>
        <v>41411.574942129628</v>
      </c>
      <c r="T1495" s="8">
        <f t="shared" si="141"/>
        <v>41441.574942129628</v>
      </c>
      <c r="U1495" s="9" t="str">
        <f t="shared" si="142"/>
        <v>May</v>
      </c>
      <c r="V1495">
        <f t="shared" si="143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7" t="s">
        <v>8221</v>
      </c>
      <c r="G1496" t="s">
        <v>8224</v>
      </c>
      <c r="H1496" t="s">
        <v>8246</v>
      </c>
      <c r="I1496" s="9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8.9</v>
      </c>
      <c r="P1496" s="11">
        <f t="shared" si="139"/>
        <v>40.454545454545453</v>
      </c>
      <c r="Q1496" t="s">
        <v>8322</v>
      </c>
      <c r="R1496" t="s">
        <v>8324</v>
      </c>
      <c r="S1496" s="8">
        <f t="shared" si="140"/>
        <v>42067.430706018517</v>
      </c>
      <c r="T1496" s="8">
        <f t="shared" si="141"/>
        <v>42097.359722222223</v>
      </c>
      <c r="U1496" s="9" t="str">
        <f t="shared" si="142"/>
        <v>Mar</v>
      </c>
      <c r="V1496">
        <f t="shared" si="143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7" t="s">
        <v>8221</v>
      </c>
      <c r="G1497" t="s">
        <v>8224</v>
      </c>
      <c r="H1497" t="s">
        <v>8246</v>
      </c>
      <c r="I1497" s="9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s="11" t="e">
        <f t="shared" si="139"/>
        <v>#DIV/0!</v>
      </c>
      <c r="Q1497" t="s">
        <v>8322</v>
      </c>
      <c r="R1497" t="s">
        <v>8324</v>
      </c>
      <c r="S1497" s="8">
        <f t="shared" si="140"/>
        <v>40752.498043981483</v>
      </c>
      <c r="T1497" s="8">
        <f t="shared" si="141"/>
        <v>40782.498043981483</v>
      </c>
      <c r="U1497" s="9" t="str">
        <f t="shared" si="142"/>
        <v>Jul</v>
      </c>
      <c r="V1497">
        <f t="shared" si="143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7" t="s">
        <v>8221</v>
      </c>
      <c r="G1498" t="s">
        <v>8224</v>
      </c>
      <c r="H1498" t="s">
        <v>8246</v>
      </c>
      <c r="I1498" s="9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s="11" t="e">
        <f t="shared" si="139"/>
        <v>#DIV/0!</v>
      </c>
      <c r="Q1498" t="s">
        <v>8322</v>
      </c>
      <c r="R1498" t="s">
        <v>8324</v>
      </c>
      <c r="S1498" s="8">
        <f t="shared" si="140"/>
        <v>41838.183553240742</v>
      </c>
      <c r="T1498" s="8">
        <f t="shared" si="141"/>
        <v>41898.183553240742</v>
      </c>
      <c r="U1498" s="9" t="str">
        <f t="shared" si="142"/>
        <v>Jul</v>
      </c>
      <c r="V1498">
        <f t="shared" si="143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7" t="s">
        <v>8221</v>
      </c>
      <c r="G1499" t="s">
        <v>8224</v>
      </c>
      <c r="H1499" t="s">
        <v>8246</v>
      </c>
      <c r="I1499" s="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6.6666666666666671E-3</v>
      </c>
      <c r="P1499" s="11">
        <f t="shared" si="139"/>
        <v>1</v>
      </c>
      <c r="Q1499" t="s">
        <v>8322</v>
      </c>
      <c r="R1499" t="s">
        <v>8324</v>
      </c>
      <c r="S1499" s="8">
        <f t="shared" si="140"/>
        <v>41444.350949074076</v>
      </c>
      <c r="T1499" s="8">
        <f t="shared" si="141"/>
        <v>41486.529861111114</v>
      </c>
      <c r="U1499" s="9" t="str">
        <f t="shared" si="142"/>
        <v>Jun</v>
      </c>
      <c r="V1499">
        <f t="shared" si="143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7" t="s">
        <v>8221</v>
      </c>
      <c r="G1500" t="s">
        <v>8224</v>
      </c>
      <c r="H1500" t="s">
        <v>8246</v>
      </c>
      <c r="I1500" s="9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</v>
      </c>
      <c r="P1500" s="11">
        <f t="shared" si="139"/>
        <v>19</v>
      </c>
      <c r="Q1500" t="s">
        <v>8322</v>
      </c>
      <c r="R1500" t="s">
        <v>8324</v>
      </c>
      <c r="S1500" s="8">
        <f t="shared" si="140"/>
        <v>41840.691875000004</v>
      </c>
      <c r="T1500" s="8">
        <f t="shared" si="141"/>
        <v>41885.691875000004</v>
      </c>
      <c r="U1500" s="9" t="str">
        <f t="shared" si="142"/>
        <v>Jul</v>
      </c>
      <c r="V1500">
        <f t="shared" si="143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7" t="s">
        <v>8221</v>
      </c>
      <c r="G1501" t="s">
        <v>8224</v>
      </c>
      <c r="H1501" t="s">
        <v>8246</v>
      </c>
      <c r="I1501" s="9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0.25</v>
      </c>
      <c r="P1501" s="11">
        <f t="shared" si="139"/>
        <v>5</v>
      </c>
      <c r="Q1501" t="s">
        <v>8322</v>
      </c>
      <c r="R1501" t="s">
        <v>8324</v>
      </c>
      <c r="S1501" s="8">
        <f t="shared" si="140"/>
        <v>42526.715659722227</v>
      </c>
      <c r="T1501" s="8">
        <f t="shared" si="141"/>
        <v>42586.715659722227</v>
      </c>
      <c r="U1501" s="9" t="str">
        <f t="shared" si="142"/>
        <v>Jun</v>
      </c>
      <c r="V1501">
        <f t="shared" si="143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7" t="s">
        <v>8221</v>
      </c>
      <c r="G1502" t="s">
        <v>8224</v>
      </c>
      <c r="H1502" t="s">
        <v>8246</v>
      </c>
      <c r="I1502" s="9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25.035714285714285</v>
      </c>
      <c r="P1502" s="11">
        <f t="shared" si="139"/>
        <v>46.733333333333334</v>
      </c>
      <c r="Q1502" t="s">
        <v>8322</v>
      </c>
      <c r="R1502" t="s">
        <v>8324</v>
      </c>
      <c r="S1502" s="8">
        <f t="shared" si="140"/>
        <v>41365.612928240742</v>
      </c>
      <c r="T1502" s="8">
        <f t="shared" si="141"/>
        <v>41395.612928240742</v>
      </c>
      <c r="U1502" s="9" t="str">
        <f t="shared" si="142"/>
        <v>Apr</v>
      </c>
      <c r="V1502">
        <f t="shared" si="143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166.33076923076925</v>
      </c>
      <c r="P1503" s="11">
        <f t="shared" si="139"/>
        <v>97.731073446327684</v>
      </c>
      <c r="Q1503" t="s">
        <v>8338</v>
      </c>
      <c r="R1503" t="s">
        <v>8339</v>
      </c>
      <c r="S1503" s="8">
        <f t="shared" si="140"/>
        <v>42163.291932870372</v>
      </c>
      <c r="T1503" s="8">
        <f t="shared" si="141"/>
        <v>42193.291932870372</v>
      </c>
      <c r="U1503" s="9" t="str">
        <f t="shared" si="142"/>
        <v>Jun</v>
      </c>
      <c r="V1503">
        <f t="shared" si="143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101.44545454545455</v>
      </c>
      <c r="P1504" s="11">
        <f t="shared" si="139"/>
        <v>67.835866261398181</v>
      </c>
      <c r="Q1504" t="s">
        <v>8338</v>
      </c>
      <c r="R1504" t="s">
        <v>8339</v>
      </c>
      <c r="S1504" s="8">
        <f t="shared" si="140"/>
        <v>42426.250925925931</v>
      </c>
      <c r="T1504" s="8">
        <f t="shared" si="141"/>
        <v>42454.625000000007</v>
      </c>
      <c r="U1504" s="9" t="str">
        <f t="shared" si="142"/>
        <v>Feb</v>
      </c>
      <c r="V1504">
        <f t="shared" si="143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107.89146666666667</v>
      </c>
      <c r="P1505" s="11">
        <f t="shared" si="139"/>
        <v>56.98492957746479</v>
      </c>
      <c r="Q1505" t="s">
        <v>8338</v>
      </c>
      <c r="R1505" t="s">
        <v>8339</v>
      </c>
      <c r="S1505" s="8">
        <f t="shared" si="140"/>
        <v>42606.055567129632</v>
      </c>
      <c r="T1505" s="8">
        <f t="shared" si="141"/>
        <v>42666.055567129632</v>
      </c>
      <c r="U1505" s="9" t="str">
        <f t="shared" si="142"/>
        <v>Aug</v>
      </c>
      <c r="V1505">
        <f t="shared" si="143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277.93846153846158</v>
      </c>
      <c r="P1506" s="11">
        <f t="shared" si="139"/>
        <v>67.159851301115239</v>
      </c>
      <c r="Q1506" t="s">
        <v>8338</v>
      </c>
      <c r="R1506" t="s">
        <v>8339</v>
      </c>
      <c r="S1506" s="8">
        <f t="shared" si="140"/>
        <v>41772.366018518522</v>
      </c>
      <c r="T1506" s="8">
        <f t="shared" si="141"/>
        <v>41800.064583333333</v>
      </c>
      <c r="U1506" s="9" t="str">
        <f t="shared" si="142"/>
        <v>May</v>
      </c>
      <c r="V1506">
        <f t="shared" si="143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103.58125</v>
      </c>
      <c r="P1507" s="11">
        <f t="shared" si="139"/>
        <v>48.037681159420288</v>
      </c>
      <c r="Q1507" t="s">
        <v>8338</v>
      </c>
      <c r="R1507" t="s">
        <v>8339</v>
      </c>
      <c r="S1507" s="8">
        <f t="shared" si="140"/>
        <v>42414.151655092595</v>
      </c>
      <c r="T1507" s="8">
        <f t="shared" si="141"/>
        <v>42451.542361111111</v>
      </c>
      <c r="U1507" s="9" t="str">
        <f t="shared" si="142"/>
        <v>Feb</v>
      </c>
      <c r="V1507">
        <f t="shared" si="143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111.4</v>
      </c>
      <c r="P1508" s="11">
        <f t="shared" si="139"/>
        <v>38.860465116279073</v>
      </c>
      <c r="Q1508" t="s">
        <v>8338</v>
      </c>
      <c r="R1508" t="s">
        <v>8339</v>
      </c>
      <c r="S1508" s="8">
        <f t="shared" si="140"/>
        <v>41814.494259259263</v>
      </c>
      <c r="T1508" s="8">
        <f t="shared" si="141"/>
        <v>41844.494259259263</v>
      </c>
      <c r="U1508" s="9" t="str">
        <f t="shared" si="142"/>
        <v>Jun</v>
      </c>
      <c r="V1508">
        <f t="shared" si="143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215</v>
      </c>
      <c r="P1509" s="11">
        <f t="shared" si="139"/>
        <v>78.181818181818187</v>
      </c>
      <c r="Q1509" t="s">
        <v>8338</v>
      </c>
      <c r="R1509" t="s">
        <v>8339</v>
      </c>
      <c r="S1509" s="8">
        <f t="shared" si="140"/>
        <v>40254.158668981479</v>
      </c>
      <c r="T1509" s="8">
        <f t="shared" si="141"/>
        <v>40313.048611111117</v>
      </c>
      <c r="U1509" s="9" t="str">
        <f t="shared" si="142"/>
        <v>Mar</v>
      </c>
      <c r="V1509">
        <f t="shared" si="143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110.76216216216217</v>
      </c>
      <c r="P1510" s="11">
        <f t="shared" si="139"/>
        <v>97.113744075829388</v>
      </c>
      <c r="Q1510" t="s">
        <v>8338</v>
      </c>
      <c r="R1510" t="s">
        <v>8339</v>
      </c>
      <c r="S1510" s="8">
        <f t="shared" si="140"/>
        <v>41786.322696759264</v>
      </c>
      <c r="T1510" s="8">
        <f t="shared" si="141"/>
        <v>41817.322696759264</v>
      </c>
      <c r="U1510" s="9" t="str">
        <f t="shared" si="142"/>
        <v>May</v>
      </c>
      <c r="V1510">
        <f t="shared" si="143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123.64125714285714</v>
      </c>
      <c r="P1511" s="11">
        <f t="shared" si="139"/>
        <v>110.39397959183674</v>
      </c>
      <c r="Q1511" t="s">
        <v>8338</v>
      </c>
      <c r="R1511" t="s">
        <v>8339</v>
      </c>
      <c r="S1511" s="8">
        <f t="shared" si="140"/>
        <v>42751.241724537038</v>
      </c>
      <c r="T1511" s="8">
        <f t="shared" si="141"/>
        <v>42780.665972222225</v>
      </c>
      <c r="U1511" s="9" t="str">
        <f t="shared" si="142"/>
        <v>Jan</v>
      </c>
      <c r="V1511">
        <f t="shared" si="143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101.03500000000001</v>
      </c>
      <c r="P1512" s="11">
        <f t="shared" si="139"/>
        <v>39.91506172839506</v>
      </c>
      <c r="Q1512" t="s">
        <v>8338</v>
      </c>
      <c r="R1512" t="s">
        <v>8339</v>
      </c>
      <c r="S1512" s="8">
        <f t="shared" si="140"/>
        <v>41809.093495370376</v>
      </c>
      <c r="T1512" s="8">
        <f t="shared" si="141"/>
        <v>41839.093495370376</v>
      </c>
      <c r="U1512" s="9" t="str">
        <f t="shared" si="142"/>
        <v>Jun</v>
      </c>
      <c r="V1512">
        <f t="shared" si="143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111.79285714285714</v>
      </c>
      <c r="P1513" s="11">
        <f t="shared" si="139"/>
        <v>75.975728155339809</v>
      </c>
      <c r="Q1513" t="s">
        <v>8338</v>
      </c>
      <c r="R1513" t="s">
        <v>8339</v>
      </c>
      <c r="S1513" s="8">
        <f t="shared" si="140"/>
        <v>42296.291712962964</v>
      </c>
      <c r="T1513" s="8">
        <f t="shared" si="141"/>
        <v>42326.333379629628</v>
      </c>
      <c r="U1513" s="9" t="str">
        <f t="shared" si="142"/>
        <v>Oct</v>
      </c>
      <c r="V1513">
        <f t="shared" si="143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558.7714285714286</v>
      </c>
      <c r="P1514" s="11">
        <f t="shared" si="139"/>
        <v>58.379104477611939</v>
      </c>
      <c r="Q1514" t="s">
        <v>8338</v>
      </c>
      <c r="R1514" t="s">
        <v>8339</v>
      </c>
      <c r="S1514" s="8">
        <f t="shared" si="140"/>
        <v>42741.392812500002</v>
      </c>
      <c r="T1514" s="8">
        <f t="shared" si="141"/>
        <v>42771.392812500002</v>
      </c>
      <c r="U1514" s="9" t="str">
        <f t="shared" si="142"/>
        <v>Jan</v>
      </c>
      <c r="V1514">
        <f t="shared" si="143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150.01875000000001</v>
      </c>
      <c r="P1515" s="11">
        <f t="shared" si="139"/>
        <v>55.82093023255814</v>
      </c>
      <c r="Q1515" t="s">
        <v>8338</v>
      </c>
      <c r="R1515" t="s">
        <v>8339</v>
      </c>
      <c r="S1515" s="8">
        <f t="shared" si="140"/>
        <v>41806.345671296302</v>
      </c>
      <c r="T1515" s="8">
        <f t="shared" si="141"/>
        <v>41836.345671296302</v>
      </c>
      <c r="U1515" s="9" t="str">
        <f t="shared" si="142"/>
        <v>Jun</v>
      </c>
      <c r="V1515">
        <f t="shared" si="143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106.476</v>
      </c>
      <c r="P1516" s="11">
        <f t="shared" si="139"/>
        <v>151.24431818181819</v>
      </c>
      <c r="Q1516" t="s">
        <v>8338</v>
      </c>
      <c r="R1516" t="s">
        <v>8339</v>
      </c>
      <c r="S1516" s="8">
        <f t="shared" si="140"/>
        <v>42234.306018518524</v>
      </c>
      <c r="T1516" s="8">
        <f t="shared" si="141"/>
        <v>42274.306018518524</v>
      </c>
      <c r="U1516" s="9" t="str">
        <f t="shared" si="142"/>
        <v>Aug</v>
      </c>
      <c r="V1516">
        <f t="shared" si="143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157.18899999999999</v>
      </c>
      <c r="P1517" s="11">
        <f t="shared" si="139"/>
        <v>849.67027027027029</v>
      </c>
      <c r="Q1517" t="s">
        <v>8338</v>
      </c>
      <c r="R1517" t="s">
        <v>8339</v>
      </c>
      <c r="S1517" s="8">
        <f t="shared" si="140"/>
        <v>42414.961770833332</v>
      </c>
      <c r="T1517" s="8">
        <f t="shared" si="141"/>
        <v>42444.920104166667</v>
      </c>
      <c r="U1517" s="9" t="str">
        <f t="shared" si="142"/>
        <v>Feb</v>
      </c>
      <c r="V1517">
        <f t="shared" si="143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108.65882352941176</v>
      </c>
      <c r="P1518" s="11">
        <f t="shared" si="139"/>
        <v>159.24137931034483</v>
      </c>
      <c r="Q1518" t="s">
        <v>8338</v>
      </c>
      <c r="R1518" t="s">
        <v>8339</v>
      </c>
      <c r="S1518" s="8">
        <f t="shared" si="140"/>
        <v>42619.174675925933</v>
      </c>
      <c r="T1518" s="8">
        <f t="shared" si="141"/>
        <v>42649.291666666664</v>
      </c>
      <c r="U1518" s="9" t="str">
        <f t="shared" si="142"/>
        <v>Sep</v>
      </c>
      <c r="V1518">
        <f t="shared" si="143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161.97999999999999</v>
      </c>
      <c r="P1519" s="11">
        <f t="shared" si="139"/>
        <v>39.507317073170732</v>
      </c>
      <c r="Q1519" t="s">
        <v>8338</v>
      </c>
      <c r="R1519" t="s">
        <v>8339</v>
      </c>
      <c r="S1519" s="8">
        <f t="shared" si="140"/>
        <v>41948.274918981486</v>
      </c>
      <c r="T1519" s="8">
        <f t="shared" si="141"/>
        <v>41978.958333333336</v>
      </c>
      <c r="U1519" s="9" t="str">
        <f t="shared" si="142"/>
        <v>Nov</v>
      </c>
      <c r="V1519">
        <f t="shared" si="143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205.36666666666665</v>
      </c>
      <c r="P1520" s="11">
        <f t="shared" si="139"/>
        <v>130.52966101694915</v>
      </c>
      <c r="Q1520" t="s">
        <v>8338</v>
      </c>
      <c r="R1520" t="s">
        <v>8339</v>
      </c>
      <c r="S1520" s="8">
        <f t="shared" si="140"/>
        <v>41760.528379629635</v>
      </c>
      <c r="T1520" s="8">
        <f t="shared" si="141"/>
        <v>41790.528379629635</v>
      </c>
      <c r="U1520" s="9" t="str">
        <f t="shared" si="142"/>
        <v>May</v>
      </c>
      <c r="V1520">
        <f t="shared" si="143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103.36388888888889</v>
      </c>
      <c r="P1521" s="11">
        <f t="shared" si="139"/>
        <v>64.156896551724131</v>
      </c>
      <c r="Q1521" t="s">
        <v>8338</v>
      </c>
      <c r="R1521" t="s">
        <v>8339</v>
      </c>
      <c r="S1521" s="8">
        <f t="shared" si="140"/>
        <v>41782.450034722227</v>
      </c>
      <c r="T1521" s="8">
        <f t="shared" si="141"/>
        <v>41810.624305555561</v>
      </c>
      <c r="U1521" s="9" t="str">
        <f t="shared" si="142"/>
        <v>May</v>
      </c>
      <c r="V1521">
        <f t="shared" si="143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103.47222222222223</v>
      </c>
      <c r="P1522" s="11">
        <f t="shared" si="139"/>
        <v>111.52694610778443</v>
      </c>
      <c r="Q1522" t="s">
        <v>8338</v>
      </c>
      <c r="R1522" t="s">
        <v>8339</v>
      </c>
      <c r="S1522" s="8">
        <f t="shared" si="140"/>
        <v>41955.566122685188</v>
      </c>
      <c r="T1522" s="8">
        <f t="shared" si="141"/>
        <v>41991.875000000007</v>
      </c>
      <c r="U1522" s="9" t="str">
        <f t="shared" si="142"/>
        <v>Nov</v>
      </c>
      <c r="V1522">
        <f t="shared" si="143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106.81333333333333</v>
      </c>
      <c r="P1523" s="11">
        <f t="shared" si="139"/>
        <v>170.44680851063831</v>
      </c>
      <c r="Q1523" t="s">
        <v>8338</v>
      </c>
      <c r="R1523" t="s">
        <v>8339</v>
      </c>
      <c r="S1523" s="8">
        <f t="shared" si="140"/>
        <v>42492.87605324074</v>
      </c>
      <c r="T1523" s="8">
        <f t="shared" si="141"/>
        <v>42527.87605324074</v>
      </c>
      <c r="U1523" s="9" t="str">
        <f t="shared" si="142"/>
        <v>May</v>
      </c>
      <c r="V1523">
        <f t="shared" si="143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138.96574712643678</v>
      </c>
      <c r="P1524" s="11">
        <f t="shared" si="139"/>
        <v>133.7391592920354</v>
      </c>
      <c r="Q1524" t="s">
        <v>8338</v>
      </c>
      <c r="R1524" t="s">
        <v>8339</v>
      </c>
      <c r="S1524" s="8">
        <f t="shared" si="140"/>
        <v>41899.538645833338</v>
      </c>
      <c r="T1524" s="8">
        <f t="shared" si="141"/>
        <v>41929.538645833338</v>
      </c>
      <c r="U1524" s="9" t="str">
        <f t="shared" si="142"/>
        <v>Sep</v>
      </c>
      <c r="V1524">
        <f t="shared" si="143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124.84324324324325</v>
      </c>
      <c r="P1525" s="11">
        <f t="shared" si="139"/>
        <v>95.834024896265561</v>
      </c>
      <c r="Q1525" t="s">
        <v>8338</v>
      </c>
      <c r="R1525" t="s">
        <v>8339</v>
      </c>
      <c r="S1525" s="8">
        <f t="shared" si="140"/>
        <v>41964.459675925929</v>
      </c>
      <c r="T1525" s="8">
        <f t="shared" si="141"/>
        <v>41995.708333333336</v>
      </c>
      <c r="U1525" s="9" t="str">
        <f t="shared" si="142"/>
        <v>Nov</v>
      </c>
      <c r="V1525">
        <f t="shared" si="143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206.99999999999997</v>
      </c>
      <c r="P1526" s="11">
        <f t="shared" si="139"/>
        <v>221.78571428571428</v>
      </c>
      <c r="Q1526" t="s">
        <v>8338</v>
      </c>
      <c r="R1526" t="s">
        <v>8339</v>
      </c>
      <c r="S1526" s="8">
        <f t="shared" si="140"/>
        <v>42756.209374999999</v>
      </c>
      <c r="T1526" s="8">
        <f t="shared" si="141"/>
        <v>42786.209374999999</v>
      </c>
      <c r="U1526" s="9" t="str">
        <f t="shared" si="142"/>
        <v>Jan</v>
      </c>
      <c r="V1526">
        <f t="shared" si="143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174.00576923076923</v>
      </c>
      <c r="P1527" s="11">
        <f t="shared" si="139"/>
        <v>32.315357142857138</v>
      </c>
      <c r="Q1527" t="s">
        <v>8338</v>
      </c>
      <c r="R1527" t="s">
        <v>8339</v>
      </c>
      <c r="S1527" s="8">
        <f t="shared" si="140"/>
        <v>42570.411319444444</v>
      </c>
      <c r="T1527" s="8">
        <f t="shared" si="141"/>
        <v>42600.411319444444</v>
      </c>
      <c r="U1527" s="9" t="str">
        <f t="shared" si="142"/>
        <v>Jul</v>
      </c>
      <c r="V1527">
        <f t="shared" si="143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120.32608695652173</v>
      </c>
      <c r="P1528" s="11">
        <f t="shared" si="139"/>
        <v>98.839285714285708</v>
      </c>
      <c r="Q1528" t="s">
        <v>8338</v>
      </c>
      <c r="R1528" t="s">
        <v>8339</v>
      </c>
      <c r="S1528" s="8">
        <f t="shared" si="140"/>
        <v>42338.984340277784</v>
      </c>
      <c r="T1528" s="8">
        <f t="shared" si="141"/>
        <v>42387.984340277784</v>
      </c>
      <c r="U1528" s="9" t="str">
        <f t="shared" si="142"/>
        <v>Nov</v>
      </c>
      <c r="V1528">
        <f t="shared" si="143"/>
        <v>2015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110.44428571428573</v>
      </c>
      <c r="P1529" s="11">
        <f t="shared" si="139"/>
        <v>55.222142857142863</v>
      </c>
      <c r="Q1529" t="s">
        <v>8338</v>
      </c>
      <c r="R1529" t="s">
        <v>8339</v>
      </c>
      <c r="S1529" s="8">
        <f t="shared" si="140"/>
        <v>42780.308865740742</v>
      </c>
      <c r="T1529" s="8">
        <f t="shared" si="141"/>
        <v>42808.267199074078</v>
      </c>
      <c r="U1529" s="9" t="str">
        <f t="shared" si="142"/>
        <v>Feb</v>
      </c>
      <c r="V1529">
        <f t="shared" si="143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281.56666666666666</v>
      </c>
      <c r="P1530" s="11">
        <f t="shared" si="139"/>
        <v>52.793750000000003</v>
      </c>
      <c r="Q1530" t="s">
        <v>8338</v>
      </c>
      <c r="R1530" t="s">
        <v>8339</v>
      </c>
      <c r="S1530" s="8">
        <f t="shared" si="140"/>
        <v>42736.441226851857</v>
      </c>
      <c r="T1530" s="8">
        <f t="shared" si="141"/>
        <v>42766.708333333336</v>
      </c>
      <c r="U1530" s="9" t="str">
        <f t="shared" si="142"/>
        <v>Jan</v>
      </c>
      <c r="V1530">
        <f t="shared" si="143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100.67894736842105</v>
      </c>
      <c r="P1531" s="11">
        <f t="shared" si="139"/>
        <v>135.66666666666666</v>
      </c>
      <c r="Q1531" t="s">
        <v>8338</v>
      </c>
      <c r="R1531" t="s">
        <v>8339</v>
      </c>
      <c r="S1531" s="8">
        <f t="shared" si="140"/>
        <v>42052.337037037039</v>
      </c>
      <c r="T1531" s="8">
        <f t="shared" si="141"/>
        <v>42082.295370370375</v>
      </c>
      <c r="U1531" s="9" t="str">
        <f t="shared" si="142"/>
        <v>Feb</v>
      </c>
      <c r="V1531">
        <f t="shared" si="143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134.82571428571427</v>
      </c>
      <c r="P1532" s="11">
        <f t="shared" si="139"/>
        <v>53.991990846681922</v>
      </c>
      <c r="Q1532" t="s">
        <v>8338</v>
      </c>
      <c r="R1532" t="s">
        <v>8339</v>
      </c>
      <c r="S1532" s="8">
        <f t="shared" si="140"/>
        <v>42275.475636574076</v>
      </c>
      <c r="T1532" s="8">
        <f t="shared" si="141"/>
        <v>42300.475636574076</v>
      </c>
      <c r="U1532" s="9" t="str">
        <f t="shared" si="142"/>
        <v>Sep</v>
      </c>
      <c r="V1532">
        <f t="shared" si="143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175.95744680851064</v>
      </c>
      <c r="P1533" s="11">
        <f t="shared" si="139"/>
        <v>56.643835616438359</v>
      </c>
      <c r="Q1533" t="s">
        <v>8338</v>
      </c>
      <c r="R1533" t="s">
        <v>8339</v>
      </c>
      <c r="S1533" s="8">
        <f t="shared" si="140"/>
        <v>41941.510717592595</v>
      </c>
      <c r="T1533" s="8">
        <f t="shared" si="141"/>
        <v>41973.833333333336</v>
      </c>
      <c r="U1533" s="9" t="str">
        <f t="shared" si="142"/>
        <v>Oct</v>
      </c>
      <c r="V1533">
        <f t="shared" si="143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484.02000000000004</v>
      </c>
      <c r="P1534" s="11">
        <f t="shared" si="139"/>
        <v>82.316326530612244</v>
      </c>
      <c r="Q1534" t="s">
        <v>8338</v>
      </c>
      <c r="R1534" t="s">
        <v>8339</v>
      </c>
      <c r="S1534" s="8">
        <f t="shared" si="140"/>
        <v>42391.183622685188</v>
      </c>
      <c r="T1534" s="8">
        <f t="shared" si="141"/>
        <v>42415.333333333336</v>
      </c>
      <c r="U1534" s="9" t="str">
        <f t="shared" si="142"/>
        <v>Jan</v>
      </c>
      <c r="V1534">
        <f t="shared" si="143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145.14000000000001</v>
      </c>
      <c r="P1535" s="11">
        <f t="shared" si="139"/>
        <v>88.26081081081081</v>
      </c>
      <c r="Q1535" t="s">
        <v>8338</v>
      </c>
      <c r="R1535" t="s">
        <v>8339</v>
      </c>
      <c r="S1535" s="8">
        <f t="shared" si="140"/>
        <v>42442.710381944446</v>
      </c>
      <c r="T1535" s="8">
        <f t="shared" si="141"/>
        <v>42491.874305555561</v>
      </c>
      <c r="U1535" s="9" t="str">
        <f t="shared" si="142"/>
        <v>Mar</v>
      </c>
      <c r="V1535">
        <f t="shared" si="143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417.73333333333335</v>
      </c>
      <c r="P1536" s="11">
        <f t="shared" si="139"/>
        <v>84.905149051490511</v>
      </c>
      <c r="Q1536" t="s">
        <v>8338</v>
      </c>
      <c r="R1536" t="s">
        <v>8339</v>
      </c>
      <c r="S1536" s="8">
        <f t="shared" si="140"/>
        <v>42221.382662037038</v>
      </c>
      <c r="T1536" s="8">
        <f t="shared" si="141"/>
        <v>42251.382662037038</v>
      </c>
      <c r="U1536" s="9" t="str">
        <f t="shared" si="142"/>
        <v>Aug</v>
      </c>
      <c r="V1536">
        <f t="shared" si="143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132.42499999999998</v>
      </c>
      <c r="P1537" s="11">
        <f t="shared" si="139"/>
        <v>48.154545454545456</v>
      </c>
      <c r="Q1537" t="s">
        <v>8338</v>
      </c>
      <c r="R1537" t="s">
        <v>8339</v>
      </c>
      <c r="S1537" s="8">
        <f t="shared" si="140"/>
        <v>42484.537395833337</v>
      </c>
      <c r="T1537" s="8">
        <f t="shared" si="141"/>
        <v>42513.625000000007</v>
      </c>
      <c r="U1537" s="9" t="str">
        <f t="shared" si="142"/>
        <v>Apr</v>
      </c>
      <c r="V1537">
        <f t="shared" si="143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ref="O1538:O1601" si="144">E1538/D1538*100</f>
        <v>250.30841666666666</v>
      </c>
      <c r="P1538" s="11">
        <f t="shared" ref="P1538:P1601" si="145">E1538/L1538</f>
        <v>66.015406593406595</v>
      </c>
      <c r="Q1538" t="s">
        <v>8338</v>
      </c>
      <c r="R1538" t="s">
        <v>8339</v>
      </c>
      <c r="S1538" s="8">
        <f t="shared" si="140"/>
        <v>42213.51053240741</v>
      </c>
      <c r="T1538" s="8">
        <f t="shared" si="141"/>
        <v>42243.51053240741</v>
      </c>
      <c r="U1538" s="9" t="str">
        <f t="shared" si="142"/>
        <v>Jul</v>
      </c>
      <c r="V1538">
        <f t="shared" si="143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si="144"/>
        <v>179.9</v>
      </c>
      <c r="P1539" s="11">
        <f t="shared" si="145"/>
        <v>96.375</v>
      </c>
      <c r="Q1539" t="s">
        <v>8338</v>
      </c>
      <c r="R1539" t="s">
        <v>8339</v>
      </c>
      <c r="S1539" s="8">
        <f t="shared" ref="S1539:S1602" si="146">(J1539/86400)+25569+(-7/24)</f>
        <v>42552.023460648146</v>
      </c>
      <c r="T1539" s="8">
        <f t="shared" ref="T1539:T1602" si="147">(I1539/86400)+25569+(-7/24)</f>
        <v>42588.458333333336</v>
      </c>
      <c r="U1539" s="9" t="str">
        <f t="shared" ref="U1539:U1602" si="148">TEXT(S1539,"mmm")</f>
        <v>Jul</v>
      </c>
      <c r="V1539">
        <f t="shared" ref="V1539:V1602" si="149">YEAR(S1539)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102.62857142857142</v>
      </c>
      <c r="P1540" s="11">
        <f t="shared" si="145"/>
        <v>156.17391304347825</v>
      </c>
      <c r="Q1540" t="s">
        <v>8338</v>
      </c>
      <c r="R1540" t="s">
        <v>8339</v>
      </c>
      <c r="S1540" s="8">
        <f t="shared" si="146"/>
        <v>41981.490393518521</v>
      </c>
      <c r="T1540" s="8">
        <f t="shared" si="147"/>
        <v>42026.490393518521</v>
      </c>
      <c r="U1540" s="9" t="str">
        <f t="shared" si="148"/>
        <v>Dec</v>
      </c>
      <c r="V1540">
        <f t="shared" si="149"/>
        <v>2014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135.98609999999999</v>
      </c>
      <c r="P1541" s="11">
        <f t="shared" si="145"/>
        <v>95.764859154929582</v>
      </c>
      <c r="Q1541" t="s">
        <v>8338</v>
      </c>
      <c r="R1541" t="s">
        <v>8339</v>
      </c>
      <c r="S1541" s="8">
        <f t="shared" si="146"/>
        <v>42705.627534722225</v>
      </c>
      <c r="T1541" s="8">
        <f t="shared" si="147"/>
        <v>42738.627534722225</v>
      </c>
      <c r="U1541" s="9" t="str">
        <f t="shared" si="148"/>
        <v>Dec</v>
      </c>
      <c r="V1541">
        <f t="shared" si="149"/>
        <v>2016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117.86666666666667</v>
      </c>
      <c r="P1542" s="11">
        <f t="shared" si="145"/>
        <v>180.40816326530611</v>
      </c>
      <c r="Q1542" t="s">
        <v>8338</v>
      </c>
      <c r="R1542" t="s">
        <v>8339</v>
      </c>
      <c r="S1542" s="8">
        <f t="shared" si="146"/>
        <v>41938.715462962966</v>
      </c>
      <c r="T1542" s="8">
        <f t="shared" si="147"/>
        <v>41968.760416666664</v>
      </c>
      <c r="U1542" s="9" t="str">
        <f t="shared" si="148"/>
        <v>Oct</v>
      </c>
      <c r="V1542">
        <f t="shared" si="149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7" t="s">
        <v>8221</v>
      </c>
      <c r="G1543" t="s">
        <v>8224</v>
      </c>
      <c r="H1543" t="s">
        <v>8246</v>
      </c>
      <c r="I1543" s="9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3.3333333333333333E-2</v>
      </c>
      <c r="P1543" s="11">
        <f t="shared" si="145"/>
        <v>3</v>
      </c>
      <c r="Q1543" t="s">
        <v>8338</v>
      </c>
      <c r="R1543" t="s">
        <v>8343</v>
      </c>
      <c r="S1543" s="8">
        <f t="shared" si="146"/>
        <v>41974.420578703706</v>
      </c>
      <c r="T1543" s="8">
        <f t="shared" si="147"/>
        <v>42004.420578703706</v>
      </c>
      <c r="U1543" s="9" t="str">
        <f t="shared" si="148"/>
        <v>Dec</v>
      </c>
      <c r="V1543">
        <f t="shared" si="149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7" t="s">
        <v>8221</v>
      </c>
      <c r="G1544" t="s">
        <v>8229</v>
      </c>
      <c r="H1544" t="s">
        <v>8251</v>
      </c>
      <c r="I1544" s="9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4</v>
      </c>
      <c r="P1544" s="11">
        <f t="shared" si="145"/>
        <v>20</v>
      </c>
      <c r="Q1544" t="s">
        <v>8338</v>
      </c>
      <c r="R1544" t="s">
        <v>8343</v>
      </c>
      <c r="S1544" s="8">
        <f t="shared" si="146"/>
        <v>42170.704861111117</v>
      </c>
      <c r="T1544" s="8">
        <f t="shared" si="147"/>
        <v>42185.704861111117</v>
      </c>
      <c r="U1544" s="9" t="str">
        <f t="shared" si="148"/>
        <v>Jun</v>
      </c>
      <c r="V1544">
        <f t="shared" si="149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7" t="s">
        <v>8221</v>
      </c>
      <c r="G1545" t="s">
        <v>8224</v>
      </c>
      <c r="H1545" t="s">
        <v>8246</v>
      </c>
      <c r="I1545" s="9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0.44444444444444442</v>
      </c>
      <c r="P1545" s="11">
        <f t="shared" si="145"/>
        <v>10</v>
      </c>
      <c r="Q1545" t="s">
        <v>8338</v>
      </c>
      <c r="R1545" t="s">
        <v>8343</v>
      </c>
      <c r="S1545" s="8">
        <f t="shared" si="146"/>
        <v>41935.217986111114</v>
      </c>
      <c r="T1545" s="8">
        <f t="shared" si="147"/>
        <v>41965.259652777779</v>
      </c>
      <c r="U1545" s="9" t="str">
        <f t="shared" si="148"/>
        <v>Oct</v>
      </c>
      <c r="V1545">
        <f t="shared" si="149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7" t="s">
        <v>8221</v>
      </c>
      <c r="G1546" t="s">
        <v>8224</v>
      </c>
      <c r="H1546" t="s">
        <v>8246</v>
      </c>
      <c r="I1546" s="9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s="11" t="e">
        <f t="shared" si="145"/>
        <v>#DIV/0!</v>
      </c>
      <c r="Q1546" t="s">
        <v>8338</v>
      </c>
      <c r="R1546" t="s">
        <v>8343</v>
      </c>
      <c r="S1546" s="8">
        <f t="shared" si="146"/>
        <v>42052.75953703704</v>
      </c>
      <c r="T1546" s="8">
        <f t="shared" si="147"/>
        <v>42094.720833333333</v>
      </c>
      <c r="U1546" s="9" t="str">
        <f t="shared" si="148"/>
        <v>Feb</v>
      </c>
      <c r="V1546">
        <f t="shared" si="149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7" t="s">
        <v>8221</v>
      </c>
      <c r="G1547" t="s">
        <v>8224</v>
      </c>
      <c r="H1547" t="s">
        <v>8246</v>
      </c>
      <c r="I1547" s="9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3.3333333333333333E-2</v>
      </c>
      <c r="P1547" s="11">
        <f t="shared" si="145"/>
        <v>1</v>
      </c>
      <c r="Q1547" t="s">
        <v>8338</v>
      </c>
      <c r="R1547" t="s">
        <v>8343</v>
      </c>
      <c r="S1547" s="8">
        <f t="shared" si="146"/>
        <v>42031.592986111114</v>
      </c>
      <c r="T1547" s="8">
        <f t="shared" si="147"/>
        <v>42065.594444444447</v>
      </c>
      <c r="U1547" s="9" t="str">
        <f t="shared" si="148"/>
        <v>Jan</v>
      </c>
      <c r="V1547">
        <f t="shared" si="149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7" t="s">
        <v>8221</v>
      </c>
      <c r="G1548" t="s">
        <v>8225</v>
      </c>
      <c r="H1548" t="s">
        <v>8247</v>
      </c>
      <c r="I1548" s="9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28.9</v>
      </c>
      <c r="P1548" s="11">
        <f t="shared" si="145"/>
        <v>26.272727272727273</v>
      </c>
      <c r="Q1548" t="s">
        <v>8338</v>
      </c>
      <c r="R1548" t="s">
        <v>8343</v>
      </c>
      <c r="S1548" s="8">
        <f t="shared" si="146"/>
        <v>41838.921284722222</v>
      </c>
      <c r="T1548" s="8">
        <f t="shared" si="147"/>
        <v>41898.921284722222</v>
      </c>
      <c r="U1548" s="9" t="str">
        <f t="shared" si="148"/>
        <v>Jul</v>
      </c>
      <c r="V1548">
        <f t="shared" si="149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7" t="s">
        <v>8221</v>
      </c>
      <c r="G1549" t="s">
        <v>8224</v>
      </c>
      <c r="H1549" t="s">
        <v>8246</v>
      </c>
      <c r="I1549" s="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s="11" t="e">
        <f t="shared" si="145"/>
        <v>#DIV/0!</v>
      </c>
      <c r="Q1549" t="s">
        <v>8338</v>
      </c>
      <c r="R1549" t="s">
        <v>8343</v>
      </c>
      <c r="S1549" s="8">
        <f t="shared" si="146"/>
        <v>42782.13520833334</v>
      </c>
      <c r="T1549" s="8">
        <f t="shared" si="147"/>
        <v>42789.13520833334</v>
      </c>
      <c r="U1549" s="9" t="str">
        <f t="shared" si="148"/>
        <v>Feb</v>
      </c>
      <c r="V1549">
        <f t="shared" si="149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7" t="s">
        <v>8221</v>
      </c>
      <c r="G1550" t="s">
        <v>8224</v>
      </c>
      <c r="H1550" t="s">
        <v>8246</v>
      </c>
      <c r="I1550" s="9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8.5714285714285712</v>
      </c>
      <c r="P1550" s="11">
        <f t="shared" si="145"/>
        <v>60</v>
      </c>
      <c r="Q1550" t="s">
        <v>8338</v>
      </c>
      <c r="R1550" t="s">
        <v>8343</v>
      </c>
      <c r="S1550" s="8">
        <f t="shared" si="146"/>
        <v>42286.590509259266</v>
      </c>
      <c r="T1550" s="8">
        <f t="shared" si="147"/>
        <v>42316.63217592593</v>
      </c>
      <c r="U1550" s="9" t="str">
        <f t="shared" si="148"/>
        <v>Oct</v>
      </c>
      <c r="V1550">
        <f t="shared" si="149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7" t="s">
        <v>8221</v>
      </c>
      <c r="G1551" t="s">
        <v>8224</v>
      </c>
      <c r="H1551" t="s">
        <v>8246</v>
      </c>
      <c r="I1551" s="9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34</v>
      </c>
      <c r="P1551" s="11">
        <f t="shared" si="145"/>
        <v>28.333333333333332</v>
      </c>
      <c r="Q1551" t="s">
        <v>8338</v>
      </c>
      <c r="R1551" t="s">
        <v>8343</v>
      </c>
      <c r="S1551" s="8">
        <f t="shared" si="146"/>
        <v>42280.84443287037</v>
      </c>
      <c r="T1551" s="8">
        <f t="shared" si="147"/>
        <v>42310.886099537041</v>
      </c>
      <c r="U1551" s="9" t="str">
        <f t="shared" si="148"/>
        <v>Oct</v>
      </c>
      <c r="V1551">
        <f t="shared" si="149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7" t="s">
        <v>8221</v>
      </c>
      <c r="G1552" t="s">
        <v>8225</v>
      </c>
      <c r="H1552" t="s">
        <v>8247</v>
      </c>
      <c r="I1552" s="9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13.466666666666665</v>
      </c>
      <c r="P1552" s="11">
        <f t="shared" si="145"/>
        <v>14.428571428571429</v>
      </c>
      <c r="Q1552" t="s">
        <v>8338</v>
      </c>
      <c r="R1552" t="s">
        <v>8343</v>
      </c>
      <c r="S1552" s="8">
        <f t="shared" si="146"/>
        <v>42472.157800925932</v>
      </c>
      <c r="T1552" s="8">
        <f t="shared" si="147"/>
        <v>42502.157800925932</v>
      </c>
      <c r="U1552" s="9" t="str">
        <f t="shared" si="148"/>
        <v>Apr</v>
      </c>
      <c r="V1552">
        <f t="shared" si="149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7" t="s">
        <v>8221</v>
      </c>
      <c r="G1553" t="s">
        <v>8224</v>
      </c>
      <c r="H1553" t="s">
        <v>8246</v>
      </c>
      <c r="I1553" s="9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s="11" t="e">
        <f t="shared" si="145"/>
        <v>#DIV/0!</v>
      </c>
      <c r="Q1553" t="s">
        <v>8338</v>
      </c>
      <c r="R1553" t="s">
        <v>8343</v>
      </c>
      <c r="S1553" s="8">
        <f t="shared" si="146"/>
        <v>42121.532858796294</v>
      </c>
      <c r="T1553" s="8">
        <f t="shared" si="147"/>
        <v>42151.532858796294</v>
      </c>
      <c r="U1553" s="9" t="str">
        <f t="shared" si="148"/>
        <v>Apr</v>
      </c>
      <c r="V1553">
        <f t="shared" si="149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7" t="s">
        <v>8221</v>
      </c>
      <c r="G1554" t="s">
        <v>8224</v>
      </c>
      <c r="H1554" t="s">
        <v>8246</v>
      </c>
      <c r="I1554" s="9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49.186046511627907</v>
      </c>
      <c r="P1554" s="11">
        <f t="shared" si="145"/>
        <v>132.1875</v>
      </c>
      <c r="Q1554" t="s">
        <v>8338</v>
      </c>
      <c r="R1554" t="s">
        <v>8343</v>
      </c>
      <c r="S1554" s="8">
        <f t="shared" si="146"/>
        <v>41892.397083333337</v>
      </c>
      <c r="T1554" s="8">
        <f t="shared" si="147"/>
        <v>41912.874305555561</v>
      </c>
      <c r="U1554" s="9" t="str">
        <f t="shared" si="148"/>
        <v>Sep</v>
      </c>
      <c r="V1554">
        <f t="shared" si="149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7" t="s">
        <v>8221</v>
      </c>
      <c r="G1555" t="s">
        <v>8224</v>
      </c>
      <c r="H1555" t="s">
        <v>8246</v>
      </c>
      <c r="I1555" s="9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s="11" t="e">
        <f t="shared" si="145"/>
        <v>#DIV/0!</v>
      </c>
      <c r="Q1555" t="s">
        <v>8338</v>
      </c>
      <c r="R1555" t="s">
        <v>8343</v>
      </c>
      <c r="S1555" s="8">
        <f t="shared" si="146"/>
        <v>42218.991284722222</v>
      </c>
      <c r="T1555" s="8">
        <f t="shared" si="147"/>
        <v>42248.991284722222</v>
      </c>
      <c r="U1555" s="9" t="str">
        <f t="shared" si="148"/>
        <v>Aug</v>
      </c>
      <c r="V1555">
        <f t="shared" si="149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7" t="s">
        <v>8221</v>
      </c>
      <c r="G1556" t="s">
        <v>8226</v>
      </c>
      <c r="H1556" t="s">
        <v>8248</v>
      </c>
      <c r="I1556" s="9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s="11" t="e">
        <f t="shared" si="145"/>
        <v>#DIV/0!</v>
      </c>
      <c r="Q1556" t="s">
        <v>8338</v>
      </c>
      <c r="R1556" t="s">
        <v>8343</v>
      </c>
      <c r="S1556" s="8">
        <f t="shared" si="146"/>
        <v>42187.960532407415</v>
      </c>
      <c r="T1556" s="8">
        <f t="shared" si="147"/>
        <v>42217.960532407415</v>
      </c>
      <c r="U1556" s="9" t="str">
        <f t="shared" si="148"/>
        <v>Jul</v>
      </c>
      <c r="V1556">
        <f t="shared" si="149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7" t="s">
        <v>8221</v>
      </c>
      <c r="G1557" t="s">
        <v>8224</v>
      </c>
      <c r="H1557" t="s">
        <v>8246</v>
      </c>
      <c r="I1557" s="9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s="11" t="e">
        <f t="shared" si="145"/>
        <v>#DIV/0!</v>
      </c>
      <c r="Q1557" t="s">
        <v>8338</v>
      </c>
      <c r="R1557" t="s">
        <v>8343</v>
      </c>
      <c r="S1557" s="8">
        <f t="shared" si="146"/>
        <v>42241.322129629632</v>
      </c>
      <c r="T1557" s="8">
        <f t="shared" si="147"/>
        <v>42264.416666666664</v>
      </c>
      <c r="U1557" s="9" t="str">
        <f t="shared" si="148"/>
        <v>Aug</v>
      </c>
      <c r="V1557">
        <f t="shared" si="149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7" t="s">
        <v>8221</v>
      </c>
      <c r="G1558" t="s">
        <v>8229</v>
      </c>
      <c r="H1558" t="s">
        <v>8251</v>
      </c>
      <c r="I1558" s="9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45.133333333333333</v>
      </c>
      <c r="P1558" s="11">
        <f t="shared" si="145"/>
        <v>56.416666666666664</v>
      </c>
      <c r="Q1558" t="s">
        <v>8338</v>
      </c>
      <c r="R1558" t="s">
        <v>8343</v>
      </c>
      <c r="S1558" s="8">
        <f t="shared" si="146"/>
        <v>42524.861388888887</v>
      </c>
      <c r="T1558" s="8">
        <f t="shared" si="147"/>
        <v>42554.861388888887</v>
      </c>
      <c r="U1558" s="9" t="str">
        <f t="shared" si="148"/>
        <v>Jun</v>
      </c>
      <c r="V1558">
        <f t="shared" si="149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7" t="s">
        <v>8221</v>
      </c>
      <c r="G1559" t="s">
        <v>8224</v>
      </c>
      <c r="H1559" t="s">
        <v>8246</v>
      </c>
      <c r="I1559" s="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4</v>
      </c>
      <c r="P1559" s="11">
        <f t="shared" si="145"/>
        <v>100</v>
      </c>
      <c r="Q1559" t="s">
        <v>8338</v>
      </c>
      <c r="R1559" t="s">
        <v>8343</v>
      </c>
      <c r="S1559" s="8">
        <f t="shared" si="146"/>
        <v>41871.361493055556</v>
      </c>
      <c r="T1559" s="8">
        <f t="shared" si="147"/>
        <v>41902.361493055556</v>
      </c>
      <c r="U1559" s="9" t="str">
        <f t="shared" si="148"/>
        <v>Aug</v>
      </c>
      <c r="V1559">
        <f t="shared" si="149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7" t="s">
        <v>8221</v>
      </c>
      <c r="G1560" t="s">
        <v>8225</v>
      </c>
      <c r="H1560" t="s">
        <v>8247</v>
      </c>
      <c r="I1560" s="9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4.666666666666667</v>
      </c>
      <c r="P1560" s="11">
        <f t="shared" si="145"/>
        <v>11.666666666666666</v>
      </c>
      <c r="Q1560" t="s">
        <v>8338</v>
      </c>
      <c r="R1560" t="s">
        <v>8343</v>
      </c>
      <c r="S1560" s="8">
        <f t="shared" si="146"/>
        <v>42185.106006944443</v>
      </c>
      <c r="T1560" s="8">
        <f t="shared" si="147"/>
        <v>42244.216666666667</v>
      </c>
      <c r="U1560" s="9" t="str">
        <f t="shared" si="148"/>
        <v>Jun</v>
      </c>
      <c r="V1560">
        <f t="shared" si="149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7" t="s">
        <v>8221</v>
      </c>
      <c r="G1561" t="s">
        <v>8224</v>
      </c>
      <c r="H1561" t="s">
        <v>8246</v>
      </c>
      <c r="I1561" s="9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0.33333333333333337</v>
      </c>
      <c r="P1561" s="11">
        <f t="shared" si="145"/>
        <v>50</v>
      </c>
      <c r="Q1561" t="s">
        <v>8338</v>
      </c>
      <c r="R1561" t="s">
        <v>8343</v>
      </c>
      <c r="S1561" s="8">
        <f t="shared" si="146"/>
        <v>42107.761562500003</v>
      </c>
      <c r="T1561" s="8">
        <f t="shared" si="147"/>
        <v>42122.761562500003</v>
      </c>
      <c r="U1561" s="9" t="str">
        <f t="shared" si="148"/>
        <v>Apr</v>
      </c>
      <c r="V1561">
        <f t="shared" si="149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7" t="s">
        <v>8221</v>
      </c>
      <c r="G1562" t="s">
        <v>8224</v>
      </c>
      <c r="H1562" t="s">
        <v>8246</v>
      </c>
      <c r="I1562" s="9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3.7600000000000002</v>
      </c>
      <c r="P1562" s="11">
        <f t="shared" si="145"/>
        <v>23.5</v>
      </c>
      <c r="Q1562" t="s">
        <v>8338</v>
      </c>
      <c r="R1562" t="s">
        <v>8343</v>
      </c>
      <c r="S1562" s="8">
        <f t="shared" si="146"/>
        <v>41935.729085648149</v>
      </c>
      <c r="T1562" s="8">
        <f t="shared" si="147"/>
        <v>41955.77075231482</v>
      </c>
      <c r="U1562" s="9" t="str">
        <f t="shared" si="148"/>
        <v>Oct</v>
      </c>
      <c r="V1562">
        <f t="shared" si="149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 s="9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0.67</v>
      </c>
      <c r="P1563" s="11">
        <f t="shared" si="145"/>
        <v>67</v>
      </c>
      <c r="Q1563" t="s">
        <v>8322</v>
      </c>
      <c r="R1563" t="s">
        <v>8344</v>
      </c>
      <c r="S1563" s="8">
        <f t="shared" si="146"/>
        <v>41554.750034722223</v>
      </c>
      <c r="T1563" s="8">
        <f t="shared" si="147"/>
        <v>41584.791701388887</v>
      </c>
      <c r="U1563" s="9" t="str">
        <f t="shared" si="148"/>
        <v>Oct</v>
      </c>
      <c r="V1563">
        <f t="shared" si="149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 s="9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s="11" t="e">
        <f t="shared" si="145"/>
        <v>#DIV/0!</v>
      </c>
      <c r="Q1564" t="s">
        <v>8322</v>
      </c>
      <c r="R1564" t="s">
        <v>8344</v>
      </c>
      <c r="S1564" s="8">
        <f t="shared" si="146"/>
        <v>40079.27449074074</v>
      </c>
      <c r="T1564" s="8">
        <f t="shared" si="147"/>
        <v>40148.743055555555</v>
      </c>
      <c r="U1564" s="9" t="str">
        <f t="shared" si="148"/>
        <v>Sep</v>
      </c>
      <c r="V1564">
        <f t="shared" si="149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 s="9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1.4166666666666665</v>
      </c>
      <c r="P1565" s="11">
        <f t="shared" si="145"/>
        <v>42.5</v>
      </c>
      <c r="Q1565" t="s">
        <v>8322</v>
      </c>
      <c r="R1565" t="s">
        <v>8344</v>
      </c>
      <c r="S1565" s="8">
        <f t="shared" si="146"/>
        <v>41652.450821759259</v>
      </c>
      <c r="T1565" s="8">
        <f t="shared" si="147"/>
        <v>41712.409155092595</v>
      </c>
      <c r="U1565" s="9" t="str">
        <f t="shared" si="148"/>
        <v>Jan</v>
      </c>
      <c r="V1565">
        <f t="shared" si="149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 s="9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0.1</v>
      </c>
      <c r="P1566" s="11">
        <f t="shared" si="145"/>
        <v>10</v>
      </c>
      <c r="Q1566" t="s">
        <v>8322</v>
      </c>
      <c r="R1566" t="s">
        <v>8344</v>
      </c>
      <c r="S1566" s="8">
        <f t="shared" si="146"/>
        <v>42121.075335648151</v>
      </c>
      <c r="T1566" s="8">
        <f t="shared" si="147"/>
        <v>42152.545138888891</v>
      </c>
      <c r="U1566" s="9" t="str">
        <f t="shared" si="148"/>
        <v>Apr</v>
      </c>
      <c r="V1566">
        <f t="shared" si="149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 s="9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</v>
      </c>
      <c r="P1567" s="11">
        <f t="shared" si="145"/>
        <v>100</v>
      </c>
      <c r="Q1567" t="s">
        <v>8322</v>
      </c>
      <c r="R1567" t="s">
        <v>8344</v>
      </c>
      <c r="S1567" s="8">
        <f t="shared" si="146"/>
        <v>40672.438206018523</v>
      </c>
      <c r="T1567" s="8">
        <f t="shared" si="147"/>
        <v>40702.438206018523</v>
      </c>
      <c r="U1567" s="9" t="str">
        <f t="shared" si="148"/>
        <v>May</v>
      </c>
      <c r="V1567">
        <f t="shared" si="149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 s="9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21.25</v>
      </c>
      <c r="P1568" s="11">
        <f t="shared" si="145"/>
        <v>108.05084745762711</v>
      </c>
      <c r="Q1568" t="s">
        <v>8322</v>
      </c>
      <c r="R1568" t="s">
        <v>8344</v>
      </c>
      <c r="S1568" s="8">
        <f t="shared" si="146"/>
        <v>42549.6250462963</v>
      </c>
      <c r="T1568" s="8">
        <f t="shared" si="147"/>
        <v>42578.625000000007</v>
      </c>
      <c r="U1568" s="9" t="str">
        <f t="shared" si="148"/>
        <v>Jun</v>
      </c>
      <c r="V1568">
        <f t="shared" si="149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 s="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</v>
      </c>
      <c r="P1569" s="11">
        <f t="shared" si="145"/>
        <v>26.923076923076923</v>
      </c>
      <c r="Q1569" t="s">
        <v>8322</v>
      </c>
      <c r="R1569" t="s">
        <v>8344</v>
      </c>
      <c r="S1569" s="8">
        <f t="shared" si="146"/>
        <v>41671.645196759266</v>
      </c>
      <c r="T1569" s="8">
        <f t="shared" si="147"/>
        <v>41686.708333333336</v>
      </c>
      <c r="U1569" s="9" t="str">
        <f t="shared" si="148"/>
        <v>Feb</v>
      </c>
      <c r="V1569">
        <f t="shared" si="149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 s="9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13.639999999999999</v>
      </c>
      <c r="P1570" s="11">
        <f t="shared" si="145"/>
        <v>155</v>
      </c>
      <c r="Q1570" t="s">
        <v>8322</v>
      </c>
      <c r="R1570" t="s">
        <v>8344</v>
      </c>
      <c r="S1570" s="8">
        <f t="shared" si="146"/>
        <v>41961.77065972222</v>
      </c>
      <c r="T1570" s="8">
        <f t="shared" si="147"/>
        <v>41996.77065972222</v>
      </c>
      <c r="U1570" s="9" t="str">
        <f t="shared" si="148"/>
        <v>Nov</v>
      </c>
      <c r="V1570">
        <f t="shared" si="149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 s="9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s="11" t="e">
        <f t="shared" si="145"/>
        <v>#DIV/0!</v>
      </c>
      <c r="Q1571" t="s">
        <v>8322</v>
      </c>
      <c r="R1571" t="s">
        <v>8344</v>
      </c>
      <c r="S1571" s="8">
        <f t="shared" si="146"/>
        <v>41389.38789351852</v>
      </c>
      <c r="T1571" s="8">
        <f t="shared" si="147"/>
        <v>41419.38789351852</v>
      </c>
      <c r="U1571" s="9" t="str">
        <f t="shared" si="148"/>
        <v>Apr</v>
      </c>
      <c r="V1571">
        <f t="shared" si="149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 s="9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41.4</v>
      </c>
      <c r="P1572" s="11">
        <f t="shared" si="145"/>
        <v>47.769230769230766</v>
      </c>
      <c r="Q1572" t="s">
        <v>8322</v>
      </c>
      <c r="R1572" t="s">
        <v>8344</v>
      </c>
      <c r="S1572" s="8">
        <f t="shared" si="146"/>
        <v>42438.521782407413</v>
      </c>
      <c r="T1572" s="8">
        <f t="shared" si="147"/>
        <v>42468.480115740742</v>
      </c>
      <c r="U1572" s="9" t="str">
        <f t="shared" si="148"/>
        <v>Mar</v>
      </c>
      <c r="V1572">
        <f t="shared" si="149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 s="9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0.66115702479338845</v>
      </c>
      <c r="P1573" s="11">
        <f t="shared" si="145"/>
        <v>20</v>
      </c>
      <c r="Q1573" t="s">
        <v>8322</v>
      </c>
      <c r="R1573" t="s">
        <v>8344</v>
      </c>
      <c r="S1573" s="8">
        <f t="shared" si="146"/>
        <v>42144.477812500001</v>
      </c>
      <c r="T1573" s="8">
        <f t="shared" si="147"/>
        <v>42174.477812500001</v>
      </c>
      <c r="U1573" s="9" t="str">
        <f t="shared" si="148"/>
        <v>May</v>
      </c>
      <c r="V1573">
        <f t="shared" si="149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 s="9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5</v>
      </c>
      <c r="P1574" s="11">
        <f t="shared" si="145"/>
        <v>41.666666666666664</v>
      </c>
      <c r="Q1574" t="s">
        <v>8322</v>
      </c>
      <c r="R1574" t="s">
        <v>8344</v>
      </c>
      <c r="S1574" s="8">
        <f t="shared" si="146"/>
        <v>42403.741423611114</v>
      </c>
      <c r="T1574" s="8">
        <f t="shared" si="147"/>
        <v>42428.707638888889</v>
      </c>
      <c r="U1574" s="9" t="str">
        <f t="shared" si="148"/>
        <v>Feb</v>
      </c>
      <c r="V1574">
        <f t="shared" si="149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 s="9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2.4777777777777779</v>
      </c>
      <c r="P1575" s="11">
        <f t="shared" si="145"/>
        <v>74.333333333333329</v>
      </c>
      <c r="Q1575" t="s">
        <v>8322</v>
      </c>
      <c r="R1575" t="s">
        <v>8344</v>
      </c>
      <c r="S1575" s="8">
        <f t="shared" si="146"/>
        <v>42785.708356481489</v>
      </c>
      <c r="T1575" s="8">
        <f t="shared" si="147"/>
        <v>42825.874305555561</v>
      </c>
      <c r="U1575" s="9" t="str">
        <f t="shared" si="148"/>
        <v>Feb</v>
      </c>
      <c r="V1575">
        <f t="shared" si="149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 s="9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5.0599999999999996</v>
      </c>
      <c r="P1576" s="11">
        <f t="shared" si="145"/>
        <v>84.333333333333329</v>
      </c>
      <c r="Q1576" t="s">
        <v>8322</v>
      </c>
      <c r="R1576" t="s">
        <v>8344</v>
      </c>
      <c r="S1576" s="8">
        <f t="shared" si="146"/>
        <v>42017.635752314818</v>
      </c>
      <c r="T1576" s="8">
        <f t="shared" si="147"/>
        <v>42052.635752314818</v>
      </c>
      <c r="U1576" s="9" t="str">
        <f t="shared" si="148"/>
        <v>Jan</v>
      </c>
      <c r="V1576">
        <f t="shared" si="149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 s="9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22.91</v>
      </c>
      <c r="P1577" s="11">
        <f t="shared" si="145"/>
        <v>65.457142857142856</v>
      </c>
      <c r="Q1577" t="s">
        <v>8322</v>
      </c>
      <c r="R1577" t="s">
        <v>8344</v>
      </c>
      <c r="S1577" s="8">
        <f t="shared" si="146"/>
        <v>41799.232592592591</v>
      </c>
      <c r="T1577" s="8">
        <f t="shared" si="147"/>
        <v>41829.232592592591</v>
      </c>
      <c r="U1577" s="9" t="str">
        <f t="shared" si="148"/>
        <v>Jun</v>
      </c>
      <c r="V1577">
        <f t="shared" si="149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 s="9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13</v>
      </c>
      <c r="P1578" s="11">
        <f t="shared" si="145"/>
        <v>65</v>
      </c>
      <c r="Q1578" t="s">
        <v>8322</v>
      </c>
      <c r="R1578" t="s">
        <v>8344</v>
      </c>
      <c r="S1578" s="8">
        <f t="shared" si="146"/>
        <v>42140.587592592594</v>
      </c>
      <c r="T1578" s="8">
        <f t="shared" si="147"/>
        <v>42185.587592592594</v>
      </c>
      <c r="U1578" s="9" t="str">
        <f t="shared" si="148"/>
        <v>May</v>
      </c>
      <c r="V1578">
        <f t="shared" si="149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 s="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0.54999999999999993</v>
      </c>
      <c r="P1579" s="11">
        <f t="shared" si="145"/>
        <v>27.5</v>
      </c>
      <c r="Q1579" t="s">
        <v>8322</v>
      </c>
      <c r="R1579" t="s">
        <v>8344</v>
      </c>
      <c r="S1579" s="8">
        <f t="shared" si="146"/>
        <v>41054.556111111109</v>
      </c>
      <c r="T1579" s="8">
        <f t="shared" si="147"/>
        <v>41114.556111111109</v>
      </c>
      <c r="U1579" s="9" t="str">
        <f t="shared" si="148"/>
        <v>May</v>
      </c>
      <c r="V1579">
        <f t="shared" si="149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 s="9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10.806536636794938</v>
      </c>
      <c r="P1580" s="11">
        <f t="shared" si="145"/>
        <v>51.25</v>
      </c>
      <c r="Q1580" t="s">
        <v>8322</v>
      </c>
      <c r="R1580" t="s">
        <v>8344</v>
      </c>
      <c r="S1580" s="8">
        <f t="shared" si="146"/>
        <v>40398.774201388893</v>
      </c>
      <c r="T1580" s="8">
        <f t="shared" si="147"/>
        <v>40422.791666666672</v>
      </c>
      <c r="U1580" s="9" t="str">
        <f t="shared" si="148"/>
        <v>Aug</v>
      </c>
      <c r="V1580">
        <f t="shared" si="149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 s="9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0.84008400840084008</v>
      </c>
      <c r="P1581" s="11">
        <f t="shared" si="145"/>
        <v>14</v>
      </c>
      <c r="Q1581" t="s">
        <v>8322</v>
      </c>
      <c r="R1581" t="s">
        <v>8344</v>
      </c>
      <c r="S1581" s="8">
        <f t="shared" si="146"/>
        <v>41481.704756944448</v>
      </c>
      <c r="T1581" s="8">
        <f t="shared" si="147"/>
        <v>41514.704756944448</v>
      </c>
      <c r="U1581" s="9" t="str">
        <f t="shared" si="148"/>
        <v>Jul</v>
      </c>
      <c r="V1581">
        <f t="shared" si="149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 s="9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s="11" t="e">
        <f t="shared" si="145"/>
        <v>#DIV/0!</v>
      </c>
      <c r="Q1582" t="s">
        <v>8322</v>
      </c>
      <c r="R1582" t="s">
        <v>8344</v>
      </c>
      <c r="S1582" s="8">
        <f t="shared" si="146"/>
        <v>40989.758402777778</v>
      </c>
      <c r="T1582" s="8">
        <f t="shared" si="147"/>
        <v>41049.758402777778</v>
      </c>
      <c r="U1582" s="9" t="str">
        <f t="shared" si="148"/>
        <v>Mar</v>
      </c>
      <c r="V1582">
        <f t="shared" si="149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7" t="s">
        <v>8221</v>
      </c>
      <c r="G1583" t="s">
        <v>8225</v>
      </c>
      <c r="H1583" t="s">
        <v>8247</v>
      </c>
      <c r="I1583" s="9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0.5</v>
      </c>
      <c r="P1583" s="11">
        <f t="shared" si="145"/>
        <v>5</v>
      </c>
      <c r="Q1583" t="s">
        <v>8338</v>
      </c>
      <c r="R1583" t="s">
        <v>8345</v>
      </c>
      <c r="S1583" s="8">
        <f t="shared" si="146"/>
        <v>42325.15729166667</v>
      </c>
      <c r="T1583" s="8">
        <f t="shared" si="147"/>
        <v>42357.15729166667</v>
      </c>
      <c r="U1583" s="9" t="str">
        <f t="shared" si="148"/>
        <v>Nov</v>
      </c>
      <c r="V1583">
        <f t="shared" si="149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7" t="s">
        <v>8221</v>
      </c>
      <c r="G1584" t="s">
        <v>8224</v>
      </c>
      <c r="H1584" t="s">
        <v>8246</v>
      </c>
      <c r="I1584" s="9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9.3000000000000007</v>
      </c>
      <c r="P1584" s="11">
        <f t="shared" si="145"/>
        <v>31</v>
      </c>
      <c r="Q1584" t="s">
        <v>8338</v>
      </c>
      <c r="R1584" t="s">
        <v>8345</v>
      </c>
      <c r="S1584" s="8">
        <f t="shared" si="146"/>
        <v>42246.498298611114</v>
      </c>
      <c r="T1584" s="8">
        <f t="shared" si="147"/>
        <v>42303.597222222226</v>
      </c>
      <c r="U1584" s="9" t="str">
        <f t="shared" si="148"/>
        <v>Aug</v>
      </c>
      <c r="V1584">
        <f t="shared" si="149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7" t="s">
        <v>8221</v>
      </c>
      <c r="G1585" t="s">
        <v>8225</v>
      </c>
      <c r="H1585" t="s">
        <v>8247</v>
      </c>
      <c r="I1585" s="9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7.4999999999999997E-2</v>
      </c>
      <c r="P1585" s="11">
        <f t="shared" si="145"/>
        <v>15</v>
      </c>
      <c r="Q1585" t="s">
        <v>8338</v>
      </c>
      <c r="R1585" t="s">
        <v>8345</v>
      </c>
      <c r="S1585" s="8">
        <f t="shared" si="146"/>
        <v>41877.613321759265</v>
      </c>
      <c r="T1585" s="8">
        <f t="shared" si="147"/>
        <v>41907.613321759265</v>
      </c>
      <c r="U1585" s="9" t="str">
        <f t="shared" si="148"/>
        <v>Aug</v>
      </c>
      <c r="V1585">
        <f t="shared" si="149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7" t="s">
        <v>8221</v>
      </c>
      <c r="G1586" t="s">
        <v>8224</v>
      </c>
      <c r="H1586" t="s">
        <v>8246</v>
      </c>
      <c r="I1586" s="9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s="11" t="e">
        <f t="shared" si="145"/>
        <v>#DIV/0!</v>
      </c>
      <c r="Q1586" t="s">
        <v>8338</v>
      </c>
      <c r="R1586" t="s">
        <v>8345</v>
      </c>
      <c r="S1586" s="8">
        <f t="shared" si="146"/>
        <v>41779.357650462967</v>
      </c>
      <c r="T1586" s="8">
        <f t="shared" si="147"/>
        <v>41789.357650462967</v>
      </c>
      <c r="U1586" s="9" t="str">
        <f t="shared" si="148"/>
        <v>May</v>
      </c>
      <c r="V1586">
        <f t="shared" si="149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7" t="s">
        <v>8221</v>
      </c>
      <c r="G1587" t="s">
        <v>8229</v>
      </c>
      <c r="H1587" t="s">
        <v>8251</v>
      </c>
      <c r="I1587" s="9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79</v>
      </c>
      <c r="P1587" s="11">
        <f t="shared" si="145"/>
        <v>131.66666666666666</v>
      </c>
      <c r="Q1587" t="s">
        <v>8338</v>
      </c>
      <c r="R1587" t="s">
        <v>8345</v>
      </c>
      <c r="S1587" s="8">
        <f t="shared" si="146"/>
        <v>42707.603796296295</v>
      </c>
      <c r="T1587" s="8">
        <f t="shared" si="147"/>
        <v>42729.166666666664</v>
      </c>
      <c r="U1587" s="9" t="str">
        <f t="shared" si="148"/>
        <v>Dec</v>
      </c>
      <c r="V1587">
        <f t="shared" si="149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7" t="s">
        <v>8221</v>
      </c>
      <c r="G1588" t="s">
        <v>8224</v>
      </c>
      <c r="H1588" t="s">
        <v>8246</v>
      </c>
      <c r="I1588" s="9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s="11" t="e">
        <f t="shared" si="145"/>
        <v>#DIV/0!</v>
      </c>
      <c r="Q1588" t="s">
        <v>8338</v>
      </c>
      <c r="R1588" t="s">
        <v>8345</v>
      </c>
      <c r="S1588" s="8">
        <f t="shared" si="146"/>
        <v>42068.812754629631</v>
      </c>
      <c r="T1588" s="8">
        <f t="shared" si="147"/>
        <v>42098.771087962967</v>
      </c>
      <c r="U1588" s="9" t="str">
        <f t="shared" si="148"/>
        <v>Mar</v>
      </c>
      <c r="V1588">
        <f t="shared" si="149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7" t="s">
        <v>8221</v>
      </c>
      <c r="G1589" t="s">
        <v>8224</v>
      </c>
      <c r="H1589" t="s">
        <v>8246</v>
      </c>
      <c r="I1589" s="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1.3333333333333334E-2</v>
      </c>
      <c r="P1589" s="11">
        <f t="shared" si="145"/>
        <v>1</v>
      </c>
      <c r="Q1589" t="s">
        <v>8338</v>
      </c>
      <c r="R1589" t="s">
        <v>8345</v>
      </c>
      <c r="S1589" s="8">
        <f t="shared" si="146"/>
        <v>41956.659317129634</v>
      </c>
      <c r="T1589" s="8">
        <f t="shared" si="147"/>
        <v>41986.659317129634</v>
      </c>
      <c r="U1589" s="9" t="str">
        <f t="shared" si="148"/>
        <v>Nov</v>
      </c>
      <c r="V1589">
        <f t="shared" si="149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7" t="s">
        <v>8221</v>
      </c>
      <c r="G1590" t="s">
        <v>8224</v>
      </c>
      <c r="H1590" t="s">
        <v>8246</v>
      </c>
      <c r="I1590" s="9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s="11" t="e">
        <f t="shared" si="145"/>
        <v>#DIV/0!</v>
      </c>
      <c r="Q1590" t="s">
        <v>8338</v>
      </c>
      <c r="R1590" t="s">
        <v>8345</v>
      </c>
      <c r="S1590" s="8">
        <f t="shared" si="146"/>
        <v>42004.958321759266</v>
      </c>
      <c r="T1590" s="8">
        <f t="shared" si="147"/>
        <v>42035.55</v>
      </c>
      <c r="U1590" s="9" t="str">
        <f t="shared" si="148"/>
        <v>Dec</v>
      </c>
      <c r="V1590">
        <f t="shared" si="149"/>
        <v>2014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7" t="s">
        <v>8221</v>
      </c>
      <c r="G1591" t="s">
        <v>8224</v>
      </c>
      <c r="H1591" t="s">
        <v>8246</v>
      </c>
      <c r="I1591" s="9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s="11" t="e">
        <f t="shared" si="145"/>
        <v>#DIV/0!</v>
      </c>
      <c r="Q1591" t="s">
        <v>8338</v>
      </c>
      <c r="R1591" t="s">
        <v>8345</v>
      </c>
      <c r="S1591" s="8">
        <f t="shared" si="146"/>
        <v>42256.693124999998</v>
      </c>
      <c r="T1591" s="8">
        <f t="shared" si="147"/>
        <v>42286.693124999998</v>
      </c>
      <c r="U1591" s="9" t="str">
        <f t="shared" si="148"/>
        <v>Sep</v>
      </c>
      <c r="V1591">
        <f t="shared" si="149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7" t="s">
        <v>8221</v>
      </c>
      <c r="G1592" t="s">
        <v>8237</v>
      </c>
      <c r="H1592" t="s">
        <v>8249</v>
      </c>
      <c r="I1592" s="9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1.7000000000000002</v>
      </c>
      <c r="P1592" s="11">
        <f t="shared" si="145"/>
        <v>510</v>
      </c>
      <c r="Q1592" t="s">
        <v>8338</v>
      </c>
      <c r="R1592" t="s">
        <v>8345</v>
      </c>
      <c r="S1592" s="8">
        <f t="shared" si="146"/>
        <v>42240.565555555557</v>
      </c>
      <c r="T1592" s="8">
        <f t="shared" si="147"/>
        <v>42270.565555555557</v>
      </c>
      <c r="U1592" s="9" t="str">
        <f t="shared" si="148"/>
        <v>Aug</v>
      </c>
      <c r="V1592">
        <f t="shared" si="149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7" t="s">
        <v>8221</v>
      </c>
      <c r="G1593" t="s">
        <v>8225</v>
      </c>
      <c r="H1593" t="s">
        <v>8247</v>
      </c>
      <c r="I1593" s="9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29.228571428571428</v>
      </c>
      <c r="P1593" s="11">
        <f t="shared" si="145"/>
        <v>44.478260869565219</v>
      </c>
      <c r="Q1593" t="s">
        <v>8338</v>
      </c>
      <c r="R1593" t="s">
        <v>8345</v>
      </c>
      <c r="S1593" s="8">
        <f t="shared" si="146"/>
        <v>42433.434502314813</v>
      </c>
      <c r="T1593" s="8">
        <f t="shared" si="147"/>
        <v>42463.392835648156</v>
      </c>
      <c r="U1593" s="9" t="str">
        <f t="shared" si="148"/>
        <v>Mar</v>
      </c>
      <c r="V1593">
        <f t="shared" si="149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7" t="s">
        <v>8221</v>
      </c>
      <c r="G1594" t="s">
        <v>8224</v>
      </c>
      <c r="H1594" t="s">
        <v>8246</v>
      </c>
      <c r="I1594" s="9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s="11" t="e">
        <f t="shared" si="145"/>
        <v>#DIV/0!</v>
      </c>
      <c r="Q1594" t="s">
        <v>8338</v>
      </c>
      <c r="R1594" t="s">
        <v>8345</v>
      </c>
      <c r="S1594" s="8">
        <f t="shared" si="146"/>
        <v>42045.781076388892</v>
      </c>
      <c r="T1594" s="8">
        <f t="shared" si="147"/>
        <v>42090.73940972222</v>
      </c>
      <c r="U1594" s="9" t="str">
        <f t="shared" si="148"/>
        <v>Feb</v>
      </c>
      <c r="V1594">
        <f t="shared" si="149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7" t="s">
        <v>8221</v>
      </c>
      <c r="G1595" t="s">
        <v>8224</v>
      </c>
      <c r="H1595" t="s">
        <v>8246</v>
      </c>
      <c r="I1595" s="9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1.3636363636363637E-2</v>
      </c>
      <c r="P1595" s="11">
        <f t="shared" si="145"/>
        <v>1</v>
      </c>
      <c r="Q1595" t="s">
        <v>8338</v>
      </c>
      <c r="R1595" t="s">
        <v>8345</v>
      </c>
      <c r="S1595" s="8">
        <f t="shared" si="146"/>
        <v>42033.553877314822</v>
      </c>
      <c r="T1595" s="8">
        <f t="shared" si="147"/>
        <v>42063.553877314822</v>
      </c>
      <c r="U1595" s="9" t="str">
        <f t="shared" si="148"/>
        <v>Jan</v>
      </c>
      <c r="V1595">
        <f t="shared" si="149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7" t="s">
        <v>8221</v>
      </c>
      <c r="G1596" t="s">
        <v>8224</v>
      </c>
      <c r="H1596" t="s">
        <v>8246</v>
      </c>
      <c r="I1596" s="9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20.5</v>
      </c>
      <c r="P1596" s="11">
        <f t="shared" si="145"/>
        <v>20.5</v>
      </c>
      <c r="Q1596" t="s">
        <v>8338</v>
      </c>
      <c r="R1596" t="s">
        <v>8345</v>
      </c>
      <c r="S1596" s="8">
        <f t="shared" si="146"/>
        <v>42445.421087962961</v>
      </c>
      <c r="T1596" s="8">
        <f t="shared" si="147"/>
        <v>42505.389583333337</v>
      </c>
      <c r="U1596" s="9" t="str">
        <f t="shared" si="148"/>
        <v>Mar</v>
      </c>
      <c r="V1596">
        <f t="shared" si="149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7" t="s">
        <v>8221</v>
      </c>
      <c r="G1597" t="s">
        <v>8224</v>
      </c>
      <c r="H1597" t="s">
        <v>8246</v>
      </c>
      <c r="I1597" s="9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0.27999999999999997</v>
      </c>
      <c r="P1597" s="11">
        <f t="shared" si="145"/>
        <v>40</v>
      </c>
      <c r="Q1597" t="s">
        <v>8338</v>
      </c>
      <c r="R1597" t="s">
        <v>8345</v>
      </c>
      <c r="S1597" s="8">
        <f t="shared" si="146"/>
        <v>41779.758425925931</v>
      </c>
      <c r="T1597" s="8">
        <f t="shared" si="147"/>
        <v>41808.550694444442</v>
      </c>
      <c r="U1597" s="9" t="str">
        <f t="shared" si="148"/>
        <v>May</v>
      </c>
      <c r="V1597">
        <f t="shared" si="149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7" t="s">
        <v>8221</v>
      </c>
      <c r="G1598" t="s">
        <v>8225</v>
      </c>
      <c r="H1598" t="s">
        <v>8247</v>
      </c>
      <c r="I1598" s="9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2.3076923076923079</v>
      </c>
      <c r="P1598" s="11">
        <f t="shared" si="145"/>
        <v>25</v>
      </c>
      <c r="Q1598" t="s">
        <v>8338</v>
      </c>
      <c r="R1598" t="s">
        <v>8345</v>
      </c>
      <c r="S1598" s="8">
        <f t="shared" si="146"/>
        <v>41941.138530092598</v>
      </c>
      <c r="T1598" s="8">
        <f t="shared" si="147"/>
        <v>41986.180196759262</v>
      </c>
      <c r="U1598" s="9" t="str">
        <f t="shared" si="148"/>
        <v>Oct</v>
      </c>
      <c r="V1598">
        <f t="shared" si="149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7" t="s">
        <v>8221</v>
      </c>
      <c r="G1599" t="s">
        <v>8224</v>
      </c>
      <c r="H1599" t="s">
        <v>8246</v>
      </c>
      <c r="I1599" s="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s="11" t="e">
        <f t="shared" si="145"/>
        <v>#DIV/0!</v>
      </c>
      <c r="Q1599" t="s">
        <v>8338</v>
      </c>
      <c r="R1599" t="s">
        <v>8345</v>
      </c>
      <c r="S1599" s="8">
        <f t="shared" si="146"/>
        <v>42603.062465277784</v>
      </c>
      <c r="T1599" s="8">
        <f t="shared" si="147"/>
        <v>42633.062465277784</v>
      </c>
      <c r="U1599" s="9" t="str">
        <f t="shared" si="148"/>
        <v>Aug</v>
      </c>
      <c r="V1599">
        <f t="shared" si="149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7" t="s">
        <v>8221</v>
      </c>
      <c r="G1600" t="s">
        <v>8224</v>
      </c>
      <c r="H1600" t="s">
        <v>8246</v>
      </c>
      <c r="I1600" s="9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0.125</v>
      </c>
      <c r="P1600" s="11">
        <f t="shared" si="145"/>
        <v>1</v>
      </c>
      <c r="Q1600" t="s">
        <v>8338</v>
      </c>
      <c r="R1600" t="s">
        <v>8345</v>
      </c>
      <c r="S1600" s="8">
        <f t="shared" si="146"/>
        <v>42151.3756712963</v>
      </c>
      <c r="T1600" s="8">
        <f t="shared" si="147"/>
        <v>42211.3756712963</v>
      </c>
      <c r="U1600" s="9" t="str">
        <f t="shared" si="148"/>
        <v>May</v>
      </c>
      <c r="V1600">
        <f t="shared" si="149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7" t="s">
        <v>8221</v>
      </c>
      <c r="G1601" t="s">
        <v>8225</v>
      </c>
      <c r="H1601" t="s">
        <v>8247</v>
      </c>
      <c r="I1601" s="9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s="11" t="e">
        <f t="shared" si="145"/>
        <v>#DIV/0!</v>
      </c>
      <c r="Q1601" t="s">
        <v>8338</v>
      </c>
      <c r="R1601" t="s">
        <v>8345</v>
      </c>
      <c r="S1601" s="8">
        <f t="shared" si="146"/>
        <v>42438.247407407405</v>
      </c>
      <c r="T1601" s="8">
        <f t="shared" si="147"/>
        <v>42468.205740740748</v>
      </c>
      <c r="U1601" s="9" t="str">
        <f t="shared" si="148"/>
        <v>Mar</v>
      </c>
      <c r="V1601">
        <f t="shared" si="149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7" t="s">
        <v>8221</v>
      </c>
      <c r="G1602" t="s">
        <v>8224</v>
      </c>
      <c r="H1602" t="s">
        <v>8246</v>
      </c>
      <c r="I1602" s="9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ref="O1602:O1665" si="150">E1602/D1602*100</f>
        <v>7.3400000000000007</v>
      </c>
      <c r="P1602" s="11">
        <f t="shared" ref="P1602:P1665" si="151">E1602/L1602</f>
        <v>40.777777777777779</v>
      </c>
      <c r="Q1602" t="s">
        <v>8338</v>
      </c>
      <c r="R1602" t="s">
        <v>8345</v>
      </c>
      <c r="S1602" s="8">
        <f t="shared" si="146"/>
        <v>41790.765648148146</v>
      </c>
      <c r="T1602" s="8">
        <f t="shared" si="147"/>
        <v>41834.924305555556</v>
      </c>
      <c r="U1602" s="9" t="str">
        <f t="shared" si="148"/>
        <v>May</v>
      </c>
      <c r="V1602">
        <f t="shared" si="149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si="150"/>
        <v>108.2492</v>
      </c>
      <c r="P1603" s="11">
        <f t="shared" si="151"/>
        <v>48.325535714285714</v>
      </c>
      <c r="Q1603" t="s">
        <v>8325</v>
      </c>
      <c r="R1603" t="s">
        <v>8326</v>
      </c>
      <c r="S1603" s="8">
        <f t="shared" ref="S1603:S1666" si="152">(J1603/86400)+25569+(-7/24)</f>
        <v>40637.801307870373</v>
      </c>
      <c r="T1603" s="8">
        <f t="shared" ref="T1603:T1666" si="153">(I1603/86400)+25569+(-7/24)</f>
        <v>40667.801307870373</v>
      </c>
      <c r="U1603" s="9" t="str">
        <f t="shared" ref="U1603:U1666" si="154">TEXT(S1603,"mmm")</f>
        <v>Apr</v>
      </c>
      <c r="V1603">
        <f t="shared" ref="V1603:V1666" si="155">YEAR(S1603)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100.16666666666667</v>
      </c>
      <c r="P1604" s="11">
        <f t="shared" si="151"/>
        <v>46.953125</v>
      </c>
      <c r="Q1604" t="s">
        <v>8325</v>
      </c>
      <c r="R1604" t="s">
        <v>8326</v>
      </c>
      <c r="S1604" s="8">
        <f t="shared" si="152"/>
        <v>40788.005983796298</v>
      </c>
      <c r="T1604" s="8">
        <f t="shared" si="153"/>
        <v>40830.666666666672</v>
      </c>
      <c r="U1604" s="9" t="str">
        <f t="shared" si="154"/>
        <v>Sep</v>
      </c>
      <c r="V1604">
        <f t="shared" si="155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100.03299999999999</v>
      </c>
      <c r="P1605" s="11">
        <f t="shared" si="151"/>
        <v>66.688666666666663</v>
      </c>
      <c r="Q1605" t="s">
        <v>8325</v>
      </c>
      <c r="R1605" t="s">
        <v>8326</v>
      </c>
      <c r="S1605" s="8">
        <f t="shared" si="152"/>
        <v>40875.877997685187</v>
      </c>
      <c r="T1605" s="8">
        <f t="shared" si="153"/>
        <v>40935.877997685187</v>
      </c>
      <c r="U1605" s="9" t="str">
        <f t="shared" si="154"/>
        <v>Nov</v>
      </c>
      <c r="V1605">
        <f t="shared" si="155"/>
        <v>2011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122.10714285714286</v>
      </c>
      <c r="P1606" s="11">
        <f t="shared" si="151"/>
        <v>48.842857142857142</v>
      </c>
      <c r="Q1606" t="s">
        <v>8325</v>
      </c>
      <c r="R1606" t="s">
        <v>8326</v>
      </c>
      <c r="S1606" s="8">
        <f t="shared" si="152"/>
        <v>40945.553645833337</v>
      </c>
      <c r="T1606" s="8">
        <f t="shared" si="153"/>
        <v>40985.511979166673</v>
      </c>
      <c r="U1606" s="9" t="str">
        <f t="shared" si="154"/>
        <v>Feb</v>
      </c>
      <c r="V1606">
        <f t="shared" si="155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100.69333333333334</v>
      </c>
      <c r="P1607" s="11">
        <f t="shared" si="151"/>
        <v>137.30909090909091</v>
      </c>
      <c r="Q1607" t="s">
        <v>8325</v>
      </c>
      <c r="R1607" t="s">
        <v>8326</v>
      </c>
      <c r="S1607" s="8">
        <f t="shared" si="152"/>
        <v>40746.721215277779</v>
      </c>
      <c r="T1607" s="8">
        <f t="shared" si="153"/>
        <v>40756</v>
      </c>
      <c r="U1607" s="9" t="str">
        <f t="shared" si="154"/>
        <v>Jul</v>
      </c>
      <c r="V1607">
        <f t="shared" si="155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101.004125</v>
      </c>
      <c r="P1608" s="11">
        <f t="shared" si="151"/>
        <v>87.829673913043479</v>
      </c>
      <c r="Q1608" t="s">
        <v>8325</v>
      </c>
      <c r="R1608" t="s">
        <v>8326</v>
      </c>
      <c r="S1608" s="8">
        <f t="shared" si="152"/>
        <v>40535.819884259261</v>
      </c>
      <c r="T1608" s="8">
        <f t="shared" si="153"/>
        <v>40625.778217592597</v>
      </c>
      <c r="U1608" s="9" t="str">
        <f t="shared" si="154"/>
        <v>Dec</v>
      </c>
      <c r="V1608">
        <f t="shared" si="155"/>
        <v>2010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145.11000000000001</v>
      </c>
      <c r="P1609" s="11">
        <f t="shared" si="151"/>
        <v>70.785365853658533</v>
      </c>
      <c r="Q1609" t="s">
        <v>8325</v>
      </c>
      <c r="R1609" t="s">
        <v>8326</v>
      </c>
      <c r="S1609" s="8">
        <f t="shared" si="152"/>
        <v>41053.516793981486</v>
      </c>
      <c r="T1609" s="8">
        <f t="shared" si="153"/>
        <v>41074.516793981486</v>
      </c>
      <c r="U1609" s="9" t="str">
        <f t="shared" si="154"/>
        <v>May</v>
      </c>
      <c r="V1609">
        <f t="shared" si="155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101.25</v>
      </c>
      <c r="P1610" s="11">
        <f t="shared" si="151"/>
        <v>52.826086956521742</v>
      </c>
      <c r="Q1610" t="s">
        <v>8325</v>
      </c>
      <c r="R1610" t="s">
        <v>8326</v>
      </c>
      <c r="S1610" s="8">
        <f t="shared" si="152"/>
        <v>41607.539189814815</v>
      </c>
      <c r="T1610" s="8">
        <f t="shared" si="153"/>
        <v>41639.93472222222</v>
      </c>
      <c r="U1610" s="9" t="str">
        <f t="shared" si="154"/>
        <v>Nov</v>
      </c>
      <c r="V1610">
        <f t="shared" si="155"/>
        <v>2013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118.33333333333333</v>
      </c>
      <c r="P1611" s="11">
        <f t="shared" si="151"/>
        <v>443.75</v>
      </c>
      <c r="Q1611" t="s">
        <v>8325</v>
      </c>
      <c r="R1611" t="s">
        <v>8326</v>
      </c>
      <c r="S1611" s="8">
        <f t="shared" si="152"/>
        <v>40795.709594907406</v>
      </c>
      <c r="T1611" s="8">
        <f t="shared" si="153"/>
        <v>40849.041666666672</v>
      </c>
      <c r="U1611" s="9" t="str">
        <f t="shared" si="154"/>
        <v>Sep</v>
      </c>
      <c r="V1611">
        <f t="shared" si="155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271.85000000000002</v>
      </c>
      <c r="P1612" s="11">
        <f t="shared" si="151"/>
        <v>48.544642857142854</v>
      </c>
      <c r="Q1612" t="s">
        <v>8325</v>
      </c>
      <c r="R1612" t="s">
        <v>8326</v>
      </c>
      <c r="S1612" s="8">
        <f t="shared" si="152"/>
        <v>41228.633217592593</v>
      </c>
      <c r="T1612" s="8">
        <f t="shared" si="153"/>
        <v>41258.633217592593</v>
      </c>
      <c r="U1612" s="9" t="str">
        <f t="shared" si="154"/>
        <v>Nov</v>
      </c>
      <c r="V1612">
        <f t="shared" si="155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125.125</v>
      </c>
      <c r="P1613" s="11">
        <f t="shared" si="151"/>
        <v>37.074074074074076</v>
      </c>
      <c r="Q1613" t="s">
        <v>8325</v>
      </c>
      <c r="R1613" t="s">
        <v>8326</v>
      </c>
      <c r="S1613" s="8">
        <f t="shared" si="152"/>
        <v>41408.708703703705</v>
      </c>
      <c r="T1613" s="8">
        <f t="shared" si="153"/>
        <v>41429.708703703705</v>
      </c>
      <c r="U1613" s="9" t="str">
        <f t="shared" si="154"/>
        <v>May</v>
      </c>
      <c r="V1613">
        <f t="shared" si="155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110.00000000000001</v>
      </c>
      <c r="P1614" s="11">
        <f t="shared" si="151"/>
        <v>50</v>
      </c>
      <c r="Q1614" t="s">
        <v>8325</v>
      </c>
      <c r="R1614" t="s">
        <v>8326</v>
      </c>
      <c r="S1614" s="8">
        <f t="shared" si="152"/>
        <v>41246.583148148151</v>
      </c>
      <c r="T1614" s="8">
        <f t="shared" si="153"/>
        <v>41276.583148148151</v>
      </c>
      <c r="U1614" s="9" t="str">
        <f t="shared" si="154"/>
        <v>Dec</v>
      </c>
      <c r="V1614">
        <f t="shared" si="155"/>
        <v>2012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101.49999999999999</v>
      </c>
      <c r="P1615" s="11">
        <f t="shared" si="151"/>
        <v>39.03846153846154</v>
      </c>
      <c r="Q1615" t="s">
        <v>8325</v>
      </c>
      <c r="R1615" t="s">
        <v>8326</v>
      </c>
      <c r="S1615" s="8">
        <f t="shared" si="152"/>
        <v>41081.777800925927</v>
      </c>
      <c r="T1615" s="8">
        <f t="shared" si="153"/>
        <v>41111.777800925927</v>
      </c>
      <c r="U1615" s="9" t="str">
        <f t="shared" si="154"/>
        <v>Jun</v>
      </c>
      <c r="V1615">
        <f t="shared" si="155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102.69999999999999</v>
      </c>
      <c r="P1616" s="11">
        <f t="shared" si="151"/>
        <v>66.688311688311686</v>
      </c>
      <c r="Q1616" t="s">
        <v>8325</v>
      </c>
      <c r="R1616" t="s">
        <v>8326</v>
      </c>
      <c r="S1616" s="8">
        <f t="shared" si="152"/>
        <v>41794.689456018525</v>
      </c>
      <c r="T1616" s="8">
        <f t="shared" si="153"/>
        <v>41854.416666666672</v>
      </c>
      <c r="U1616" s="9" t="str">
        <f t="shared" si="154"/>
        <v>Jun</v>
      </c>
      <c r="V1616">
        <f t="shared" si="155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114.12500000000001</v>
      </c>
      <c r="P1617" s="11">
        <f t="shared" si="151"/>
        <v>67.132352941176464</v>
      </c>
      <c r="Q1617" t="s">
        <v>8325</v>
      </c>
      <c r="R1617" t="s">
        <v>8326</v>
      </c>
      <c r="S1617" s="8">
        <f t="shared" si="152"/>
        <v>40844.759212962963</v>
      </c>
      <c r="T1617" s="8">
        <f t="shared" si="153"/>
        <v>40889.800879629634</v>
      </c>
      <c r="U1617" s="9" t="str">
        <f t="shared" si="154"/>
        <v>Oct</v>
      </c>
      <c r="V1617">
        <f t="shared" si="155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104.2</v>
      </c>
      <c r="P1618" s="11">
        <f t="shared" si="151"/>
        <v>66.369426751592357</v>
      </c>
      <c r="Q1618" t="s">
        <v>8325</v>
      </c>
      <c r="R1618" t="s">
        <v>8326</v>
      </c>
      <c r="S1618" s="8">
        <f t="shared" si="152"/>
        <v>41194.423854166671</v>
      </c>
      <c r="T1618" s="8">
        <f t="shared" si="153"/>
        <v>41235.625</v>
      </c>
      <c r="U1618" s="9" t="str">
        <f t="shared" si="154"/>
        <v>Oct</v>
      </c>
      <c r="V1618">
        <f t="shared" si="155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145.85714285714286</v>
      </c>
      <c r="P1619" s="11">
        <f t="shared" si="151"/>
        <v>64.620253164556956</v>
      </c>
      <c r="Q1619" t="s">
        <v>8325</v>
      </c>
      <c r="R1619" t="s">
        <v>8326</v>
      </c>
      <c r="S1619" s="8">
        <f t="shared" si="152"/>
        <v>41546.372546296298</v>
      </c>
      <c r="T1619" s="8">
        <f t="shared" si="153"/>
        <v>41579.5</v>
      </c>
      <c r="U1619" s="9" t="str">
        <f t="shared" si="154"/>
        <v>Sep</v>
      </c>
      <c r="V1619">
        <f t="shared" si="155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105.06666666666666</v>
      </c>
      <c r="P1620" s="11">
        <f t="shared" si="151"/>
        <v>58.370370370370374</v>
      </c>
      <c r="Q1620" t="s">
        <v>8325</v>
      </c>
      <c r="R1620" t="s">
        <v>8326</v>
      </c>
      <c r="S1620" s="8">
        <f t="shared" si="152"/>
        <v>41301.362673611111</v>
      </c>
      <c r="T1620" s="8">
        <f t="shared" si="153"/>
        <v>41341.362673611111</v>
      </c>
      <c r="U1620" s="9" t="str">
        <f t="shared" si="154"/>
        <v>Jan</v>
      </c>
      <c r="V1620">
        <f t="shared" si="155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133.33333333333331</v>
      </c>
      <c r="P1621" s="11">
        <f t="shared" si="151"/>
        <v>86.956521739130437</v>
      </c>
      <c r="Q1621" t="s">
        <v>8325</v>
      </c>
      <c r="R1621" t="s">
        <v>8326</v>
      </c>
      <c r="S1621" s="8">
        <f t="shared" si="152"/>
        <v>41875.894513888888</v>
      </c>
      <c r="T1621" s="8">
        <f t="shared" si="153"/>
        <v>41896.894513888888</v>
      </c>
      <c r="U1621" s="9" t="str">
        <f t="shared" si="154"/>
        <v>Aug</v>
      </c>
      <c r="V1621">
        <f t="shared" si="155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112.99999999999999</v>
      </c>
      <c r="P1622" s="11">
        <f t="shared" si="151"/>
        <v>66.470588235294116</v>
      </c>
      <c r="Q1622" t="s">
        <v>8325</v>
      </c>
      <c r="R1622" t="s">
        <v>8326</v>
      </c>
      <c r="S1622" s="8">
        <f t="shared" si="152"/>
        <v>41321.04791666667</v>
      </c>
      <c r="T1622" s="8">
        <f t="shared" si="153"/>
        <v>41328.04791666667</v>
      </c>
      <c r="U1622" s="9" t="str">
        <f t="shared" si="154"/>
        <v>Feb</v>
      </c>
      <c r="V1622">
        <f t="shared" si="155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121.2</v>
      </c>
      <c r="P1623" s="11">
        <f t="shared" si="151"/>
        <v>163.78378378378378</v>
      </c>
      <c r="Q1623" t="s">
        <v>8325</v>
      </c>
      <c r="R1623" t="s">
        <v>8326</v>
      </c>
      <c r="S1623" s="8">
        <f t="shared" si="152"/>
        <v>41003.314988425926</v>
      </c>
      <c r="T1623" s="8">
        <f t="shared" si="153"/>
        <v>41056.874305555561</v>
      </c>
      <c r="U1623" s="9" t="str">
        <f t="shared" si="154"/>
        <v>Apr</v>
      </c>
      <c r="V1623">
        <f t="shared" si="155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101.72463768115942</v>
      </c>
      <c r="P1624" s="11">
        <f t="shared" si="151"/>
        <v>107.98461538461538</v>
      </c>
      <c r="Q1624" t="s">
        <v>8325</v>
      </c>
      <c r="R1624" t="s">
        <v>8326</v>
      </c>
      <c r="S1624" s="8">
        <f t="shared" si="152"/>
        <v>41950.003171296303</v>
      </c>
      <c r="T1624" s="8">
        <f t="shared" si="153"/>
        <v>41990.040972222225</v>
      </c>
      <c r="U1624" s="9" t="str">
        <f t="shared" si="154"/>
        <v>Nov</v>
      </c>
      <c r="V1624">
        <f t="shared" si="155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101.06666666666666</v>
      </c>
      <c r="P1625" s="11">
        <f t="shared" si="151"/>
        <v>42.111111111111114</v>
      </c>
      <c r="Q1625" t="s">
        <v>8325</v>
      </c>
      <c r="R1625" t="s">
        <v>8326</v>
      </c>
      <c r="S1625" s="8">
        <f t="shared" si="152"/>
        <v>41453.396863425929</v>
      </c>
      <c r="T1625" s="8">
        <f t="shared" si="153"/>
        <v>41513.396863425929</v>
      </c>
      <c r="U1625" s="9" t="str">
        <f t="shared" si="154"/>
        <v>Jun</v>
      </c>
      <c r="V1625">
        <f t="shared" si="155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118</v>
      </c>
      <c r="P1626" s="11">
        <f t="shared" si="151"/>
        <v>47.2</v>
      </c>
      <c r="Q1626" t="s">
        <v>8325</v>
      </c>
      <c r="R1626" t="s">
        <v>8326</v>
      </c>
      <c r="S1626" s="8">
        <f t="shared" si="152"/>
        <v>41243.075636574074</v>
      </c>
      <c r="T1626" s="8">
        <f t="shared" si="153"/>
        <v>41283.075636574074</v>
      </c>
      <c r="U1626" s="9" t="str">
        <f t="shared" si="154"/>
        <v>Nov</v>
      </c>
      <c r="V1626">
        <f t="shared" si="155"/>
        <v>2012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155.33333333333331</v>
      </c>
      <c r="P1627" s="11">
        <f t="shared" si="151"/>
        <v>112.01923076923077</v>
      </c>
      <c r="Q1627" t="s">
        <v>8325</v>
      </c>
      <c r="R1627" t="s">
        <v>8326</v>
      </c>
      <c r="S1627" s="8">
        <f t="shared" si="152"/>
        <v>41135.40802083334</v>
      </c>
      <c r="T1627" s="8">
        <f t="shared" si="153"/>
        <v>41163.40802083334</v>
      </c>
      <c r="U1627" s="9" t="str">
        <f t="shared" si="154"/>
        <v>Aug</v>
      </c>
      <c r="V1627">
        <f t="shared" si="155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101.18750000000001</v>
      </c>
      <c r="P1628" s="11">
        <f t="shared" si="151"/>
        <v>74.953703703703709</v>
      </c>
      <c r="Q1628" t="s">
        <v>8325</v>
      </c>
      <c r="R1628" t="s">
        <v>8326</v>
      </c>
      <c r="S1628" s="8">
        <f t="shared" si="152"/>
        <v>41579.556331018517</v>
      </c>
      <c r="T1628" s="8">
        <f t="shared" si="153"/>
        <v>41609.597997685189</v>
      </c>
      <c r="U1628" s="9" t="str">
        <f t="shared" si="154"/>
        <v>Nov</v>
      </c>
      <c r="V1628">
        <f t="shared" si="155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117</v>
      </c>
      <c r="P1629" s="11">
        <f t="shared" si="151"/>
        <v>61.578947368421055</v>
      </c>
      <c r="Q1629" t="s">
        <v>8325</v>
      </c>
      <c r="R1629" t="s">
        <v>8326</v>
      </c>
      <c r="S1629" s="8">
        <f t="shared" si="152"/>
        <v>41205.415381944447</v>
      </c>
      <c r="T1629" s="8">
        <f t="shared" si="153"/>
        <v>41238.915972222225</v>
      </c>
      <c r="U1629" s="9" t="str">
        <f t="shared" si="154"/>
        <v>Oct</v>
      </c>
      <c r="V1629">
        <f t="shared" si="155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100.925</v>
      </c>
      <c r="P1630" s="11">
        <f t="shared" si="151"/>
        <v>45.875</v>
      </c>
      <c r="Q1630" t="s">
        <v>8325</v>
      </c>
      <c r="R1630" t="s">
        <v>8326</v>
      </c>
      <c r="S1630" s="8">
        <f t="shared" si="152"/>
        <v>41774.445393518523</v>
      </c>
      <c r="T1630" s="8">
        <f t="shared" si="153"/>
        <v>41807.445393518523</v>
      </c>
      <c r="U1630" s="9" t="str">
        <f t="shared" si="154"/>
        <v>May</v>
      </c>
      <c r="V1630">
        <f t="shared" si="155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103.66666666666666</v>
      </c>
      <c r="P1631" s="11">
        <f t="shared" si="151"/>
        <v>75.853658536585371</v>
      </c>
      <c r="Q1631" t="s">
        <v>8325</v>
      </c>
      <c r="R1631" t="s">
        <v>8326</v>
      </c>
      <c r="S1631" s="8">
        <f t="shared" si="152"/>
        <v>41645.575613425928</v>
      </c>
      <c r="T1631" s="8">
        <f t="shared" si="153"/>
        <v>41690.575613425928</v>
      </c>
      <c r="U1631" s="9" t="str">
        <f t="shared" si="154"/>
        <v>Jan</v>
      </c>
      <c r="V1631">
        <f t="shared" si="155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265.25</v>
      </c>
      <c r="P1632" s="11">
        <f t="shared" si="151"/>
        <v>84.206349206349202</v>
      </c>
      <c r="Q1632" t="s">
        <v>8325</v>
      </c>
      <c r="R1632" t="s">
        <v>8326</v>
      </c>
      <c r="S1632" s="8">
        <f t="shared" si="152"/>
        <v>40939.546006944445</v>
      </c>
      <c r="T1632" s="8">
        <f t="shared" si="153"/>
        <v>40969.999305555561</v>
      </c>
      <c r="U1632" s="9" t="str">
        <f t="shared" si="154"/>
        <v>Jan</v>
      </c>
      <c r="V1632">
        <f t="shared" si="155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155.91</v>
      </c>
      <c r="P1633" s="11">
        <f t="shared" si="151"/>
        <v>117.22556390977444</v>
      </c>
      <c r="Q1633" t="s">
        <v>8325</v>
      </c>
      <c r="R1633" t="s">
        <v>8326</v>
      </c>
      <c r="S1633" s="8">
        <f t="shared" si="152"/>
        <v>41164.567835648151</v>
      </c>
      <c r="T1633" s="8">
        <f t="shared" si="153"/>
        <v>41194.567835648151</v>
      </c>
      <c r="U1633" s="9" t="str">
        <f t="shared" si="154"/>
        <v>Sep</v>
      </c>
      <c r="V1633">
        <f t="shared" si="155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101.62500000000001</v>
      </c>
      <c r="P1634" s="11">
        <f t="shared" si="151"/>
        <v>86.489361702127653</v>
      </c>
      <c r="Q1634" t="s">
        <v>8325</v>
      </c>
      <c r="R1634" t="s">
        <v>8326</v>
      </c>
      <c r="S1634" s="8">
        <f t="shared" si="152"/>
        <v>40750.049236111117</v>
      </c>
      <c r="T1634" s="8">
        <f t="shared" si="153"/>
        <v>40810.049236111117</v>
      </c>
      <c r="U1634" s="9" t="str">
        <f t="shared" si="154"/>
        <v>Jul</v>
      </c>
      <c r="V1634">
        <f t="shared" si="155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100</v>
      </c>
      <c r="P1635" s="11">
        <f t="shared" si="151"/>
        <v>172.41379310344828</v>
      </c>
      <c r="Q1635" t="s">
        <v>8325</v>
      </c>
      <c r="R1635" t="s">
        <v>8326</v>
      </c>
      <c r="S1635" s="8">
        <f t="shared" si="152"/>
        <v>40896.592083333337</v>
      </c>
      <c r="T1635" s="8">
        <f t="shared" si="153"/>
        <v>40923.916666666672</v>
      </c>
      <c r="U1635" s="9" t="str">
        <f t="shared" si="154"/>
        <v>Dec</v>
      </c>
      <c r="V1635">
        <f t="shared" si="155"/>
        <v>2011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100.49999999999999</v>
      </c>
      <c r="P1636" s="11">
        <f t="shared" si="151"/>
        <v>62.8125</v>
      </c>
      <c r="Q1636" t="s">
        <v>8325</v>
      </c>
      <c r="R1636" t="s">
        <v>8326</v>
      </c>
      <c r="S1636" s="8">
        <f t="shared" si="152"/>
        <v>40657.898159722223</v>
      </c>
      <c r="T1636" s="8">
        <f t="shared" si="153"/>
        <v>40695.957638888889</v>
      </c>
      <c r="U1636" s="9" t="str">
        <f t="shared" si="154"/>
        <v>Apr</v>
      </c>
      <c r="V1636">
        <f t="shared" si="155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125.29999999999998</v>
      </c>
      <c r="P1637" s="11">
        <f t="shared" si="151"/>
        <v>67.729729729729726</v>
      </c>
      <c r="Q1637" t="s">
        <v>8325</v>
      </c>
      <c r="R1637" t="s">
        <v>8326</v>
      </c>
      <c r="S1637" s="8">
        <f t="shared" si="152"/>
        <v>42502.577094907414</v>
      </c>
      <c r="T1637" s="8">
        <f t="shared" si="153"/>
        <v>42562.577094907414</v>
      </c>
      <c r="U1637" s="9" t="str">
        <f t="shared" si="154"/>
        <v>May</v>
      </c>
      <c r="V1637">
        <f t="shared" si="155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103.55555555555556</v>
      </c>
      <c r="P1638" s="11">
        <f t="shared" si="151"/>
        <v>53.5632183908046</v>
      </c>
      <c r="Q1638" t="s">
        <v>8325</v>
      </c>
      <c r="R1638" t="s">
        <v>8326</v>
      </c>
      <c r="S1638" s="8">
        <f t="shared" si="152"/>
        <v>40662.795000000006</v>
      </c>
      <c r="T1638" s="8">
        <f t="shared" si="153"/>
        <v>40705.875</v>
      </c>
      <c r="U1638" s="9" t="str">
        <f t="shared" si="154"/>
        <v>Apr</v>
      </c>
      <c r="V1638">
        <f t="shared" si="155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103.8</v>
      </c>
      <c r="P1639" s="11">
        <f t="shared" si="151"/>
        <v>34.6</v>
      </c>
      <c r="Q1639" t="s">
        <v>8325</v>
      </c>
      <c r="R1639" t="s">
        <v>8326</v>
      </c>
      <c r="S1639" s="8">
        <f t="shared" si="152"/>
        <v>40122.459953703707</v>
      </c>
      <c r="T1639" s="8">
        <f t="shared" si="153"/>
        <v>40178.693749999999</v>
      </c>
      <c r="U1639" s="9" t="str">
        <f t="shared" si="154"/>
        <v>Nov</v>
      </c>
      <c r="V1639">
        <f t="shared" si="155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105</v>
      </c>
      <c r="P1640" s="11">
        <f t="shared" si="151"/>
        <v>38.888888888888886</v>
      </c>
      <c r="Q1640" t="s">
        <v>8325</v>
      </c>
      <c r="R1640" t="s">
        <v>8326</v>
      </c>
      <c r="S1640" s="8">
        <f t="shared" si="152"/>
        <v>41288.395462962966</v>
      </c>
      <c r="T1640" s="8">
        <f t="shared" si="153"/>
        <v>41333.600694444445</v>
      </c>
      <c r="U1640" s="9" t="str">
        <f t="shared" si="154"/>
        <v>Jan</v>
      </c>
      <c r="V1640">
        <f t="shared" si="155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100</v>
      </c>
      <c r="P1641" s="11">
        <f t="shared" si="151"/>
        <v>94.736842105263165</v>
      </c>
      <c r="Q1641" t="s">
        <v>8325</v>
      </c>
      <c r="R1641" t="s">
        <v>8326</v>
      </c>
      <c r="S1641" s="8">
        <f t="shared" si="152"/>
        <v>40941.360706018524</v>
      </c>
      <c r="T1641" s="8">
        <f t="shared" si="153"/>
        <v>40971.360706018524</v>
      </c>
      <c r="U1641" s="9" t="str">
        <f t="shared" si="154"/>
        <v>Feb</v>
      </c>
      <c r="V1641">
        <f t="shared" si="155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169.86</v>
      </c>
      <c r="P1642" s="11">
        <f t="shared" si="151"/>
        <v>39.967058823529413</v>
      </c>
      <c r="Q1642" t="s">
        <v>8325</v>
      </c>
      <c r="R1642" t="s">
        <v>8326</v>
      </c>
      <c r="S1642" s="8">
        <f t="shared" si="152"/>
        <v>40378.939293981486</v>
      </c>
      <c r="T1642" s="8">
        <f t="shared" si="153"/>
        <v>40392.790972222225</v>
      </c>
      <c r="U1642" s="9" t="str">
        <f t="shared" si="154"/>
        <v>Jul</v>
      </c>
      <c r="V1642">
        <f t="shared" si="155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101.4</v>
      </c>
      <c r="P1643" s="11">
        <f t="shared" si="151"/>
        <v>97.5</v>
      </c>
      <c r="Q1643" t="s">
        <v>8325</v>
      </c>
      <c r="R1643" t="s">
        <v>8346</v>
      </c>
      <c r="S1643" s="8">
        <f t="shared" si="152"/>
        <v>41962.304907407415</v>
      </c>
      <c r="T1643" s="8">
        <f t="shared" si="153"/>
        <v>41992.304907407415</v>
      </c>
      <c r="U1643" s="9" t="str">
        <f t="shared" si="154"/>
        <v>Nov</v>
      </c>
      <c r="V1643">
        <f t="shared" si="155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100</v>
      </c>
      <c r="P1644" s="11">
        <f t="shared" si="151"/>
        <v>42.857142857142854</v>
      </c>
      <c r="Q1644" t="s">
        <v>8325</v>
      </c>
      <c r="R1644" t="s">
        <v>8346</v>
      </c>
      <c r="S1644" s="8">
        <f t="shared" si="152"/>
        <v>40687.732951388891</v>
      </c>
      <c r="T1644" s="8">
        <f t="shared" si="153"/>
        <v>40707.732951388891</v>
      </c>
      <c r="U1644" s="9" t="str">
        <f t="shared" si="154"/>
        <v>May</v>
      </c>
      <c r="V1644">
        <f t="shared" si="155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124.70000000000002</v>
      </c>
      <c r="P1645" s="11">
        <f t="shared" si="151"/>
        <v>168.51351351351352</v>
      </c>
      <c r="Q1645" t="s">
        <v>8325</v>
      </c>
      <c r="R1645" t="s">
        <v>8346</v>
      </c>
      <c r="S1645" s="8">
        <f t="shared" si="152"/>
        <v>41146.532546296301</v>
      </c>
      <c r="T1645" s="8">
        <f t="shared" si="153"/>
        <v>41176.532546296301</v>
      </c>
      <c r="U1645" s="9" t="str">
        <f t="shared" si="154"/>
        <v>Aug</v>
      </c>
      <c r="V1645">
        <f t="shared" si="155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109.5</v>
      </c>
      <c r="P1646" s="11">
        <f t="shared" si="151"/>
        <v>85.546875</v>
      </c>
      <c r="Q1646" t="s">
        <v>8325</v>
      </c>
      <c r="R1646" t="s">
        <v>8346</v>
      </c>
      <c r="S1646" s="8">
        <f t="shared" si="152"/>
        <v>41174.768055555556</v>
      </c>
      <c r="T1646" s="8">
        <f t="shared" si="153"/>
        <v>41234.80972222222</v>
      </c>
      <c r="U1646" s="9" t="str">
        <f t="shared" si="154"/>
        <v>Sep</v>
      </c>
      <c r="V1646">
        <f t="shared" si="155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110.80000000000001</v>
      </c>
      <c r="P1647" s="11">
        <f t="shared" si="151"/>
        <v>554</v>
      </c>
      <c r="Q1647" t="s">
        <v>8325</v>
      </c>
      <c r="R1647" t="s">
        <v>8346</v>
      </c>
      <c r="S1647" s="8">
        <f t="shared" si="152"/>
        <v>41521.325694444451</v>
      </c>
      <c r="T1647" s="8">
        <f t="shared" si="153"/>
        <v>41535.325694444451</v>
      </c>
      <c r="U1647" s="9" t="str">
        <f t="shared" si="154"/>
        <v>Sep</v>
      </c>
      <c r="V1647">
        <f t="shared" si="155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110.2</v>
      </c>
      <c r="P1648" s="11">
        <f t="shared" si="151"/>
        <v>26.554216867469879</v>
      </c>
      <c r="Q1648" t="s">
        <v>8325</v>
      </c>
      <c r="R1648" t="s">
        <v>8346</v>
      </c>
      <c r="S1648" s="8">
        <f t="shared" si="152"/>
        <v>41833.158599537041</v>
      </c>
      <c r="T1648" s="8">
        <f t="shared" si="153"/>
        <v>41865.46597222222</v>
      </c>
      <c r="U1648" s="9" t="str">
        <f t="shared" si="154"/>
        <v>Jul</v>
      </c>
      <c r="V1648">
        <f t="shared" si="155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104.71999999999998</v>
      </c>
      <c r="P1649" s="11">
        <f t="shared" si="151"/>
        <v>113.82608695652173</v>
      </c>
      <c r="Q1649" t="s">
        <v>8325</v>
      </c>
      <c r="R1649" t="s">
        <v>8346</v>
      </c>
      <c r="S1649" s="8">
        <f t="shared" si="152"/>
        <v>41039.117789351854</v>
      </c>
      <c r="T1649" s="8">
        <f t="shared" si="153"/>
        <v>41069.117789351854</v>
      </c>
      <c r="U1649" s="9" t="str">
        <f t="shared" si="154"/>
        <v>May</v>
      </c>
      <c r="V1649">
        <f t="shared" si="155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125.26086956521738</v>
      </c>
      <c r="P1650" s="11">
        <f t="shared" si="151"/>
        <v>32.011111111111113</v>
      </c>
      <c r="Q1650" t="s">
        <v>8325</v>
      </c>
      <c r="R1650" t="s">
        <v>8346</v>
      </c>
      <c r="S1650" s="8">
        <f t="shared" si="152"/>
        <v>40592.412986111114</v>
      </c>
      <c r="T1650" s="8">
        <f t="shared" si="153"/>
        <v>40622.37131944445</v>
      </c>
      <c r="U1650" s="9" t="str">
        <f t="shared" si="154"/>
        <v>Feb</v>
      </c>
      <c r="V1650">
        <f t="shared" si="155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100.58763157894737</v>
      </c>
      <c r="P1651" s="11">
        <f t="shared" si="151"/>
        <v>47.189259259259259</v>
      </c>
      <c r="Q1651" t="s">
        <v>8325</v>
      </c>
      <c r="R1651" t="s">
        <v>8346</v>
      </c>
      <c r="S1651" s="8">
        <f t="shared" si="152"/>
        <v>41737.392997685187</v>
      </c>
      <c r="T1651" s="8">
        <f t="shared" si="153"/>
        <v>41782.392997685187</v>
      </c>
      <c r="U1651" s="9" t="str">
        <f t="shared" si="154"/>
        <v>Apr</v>
      </c>
      <c r="V1651">
        <f t="shared" si="155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141.55000000000001</v>
      </c>
      <c r="P1652" s="11">
        <f t="shared" si="151"/>
        <v>88.46875</v>
      </c>
      <c r="Q1652" t="s">
        <v>8325</v>
      </c>
      <c r="R1652" t="s">
        <v>8346</v>
      </c>
      <c r="S1652" s="8">
        <f t="shared" si="152"/>
        <v>41526.143946759265</v>
      </c>
      <c r="T1652" s="8">
        <f t="shared" si="153"/>
        <v>41556.143946759265</v>
      </c>
      <c r="U1652" s="9" t="str">
        <f t="shared" si="154"/>
        <v>Sep</v>
      </c>
      <c r="V1652">
        <f t="shared" si="155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100.75</v>
      </c>
      <c r="P1653" s="11">
        <f t="shared" si="151"/>
        <v>100.75</v>
      </c>
      <c r="Q1653" t="s">
        <v>8325</v>
      </c>
      <c r="R1653" t="s">
        <v>8346</v>
      </c>
      <c r="S1653" s="8">
        <f t="shared" si="152"/>
        <v>40625.609027777777</v>
      </c>
      <c r="T1653" s="8">
        <f t="shared" si="153"/>
        <v>40658.999305555561</v>
      </c>
      <c r="U1653" s="9" t="str">
        <f t="shared" si="154"/>
        <v>Mar</v>
      </c>
      <c r="V1653">
        <f t="shared" si="155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100.66666666666666</v>
      </c>
      <c r="P1654" s="11">
        <f t="shared" si="151"/>
        <v>64.714285714285708</v>
      </c>
      <c r="Q1654" t="s">
        <v>8325</v>
      </c>
      <c r="R1654" t="s">
        <v>8346</v>
      </c>
      <c r="S1654" s="8">
        <f t="shared" si="152"/>
        <v>41572.201307870375</v>
      </c>
      <c r="T1654" s="8">
        <f t="shared" si="153"/>
        <v>41602.242974537039</v>
      </c>
      <c r="U1654" s="9" t="str">
        <f t="shared" si="154"/>
        <v>Oct</v>
      </c>
      <c r="V1654">
        <f t="shared" si="155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174.2304</v>
      </c>
      <c r="P1655" s="11">
        <f t="shared" si="151"/>
        <v>51.854285714285716</v>
      </c>
      <c r="Q1655" t="s">
        <v>8325</v>
      </c>
      <c r="R1655" t="s">
        <v>8346</v>
      </c>
      <c r="S1655" s="8">
        <f t="shared" si="152"/>
        <v>40626.54277777778</v>
      </c>
      <c r="T1655" s="8">
        <f t="shared" si="153"/>
        <v>40657.54277777778</v>
      </c>
      <c r="U1655" s="9" t="str">
        <f t="shared" si="154"/>
        <v>Mar</v>
      </c>
      <c r="V1655">
        <f t="shared" si="155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119.90909090909089</v>
      </c>
      <c r="P1656" s="11">
        <f t="shared" si="151"/>
        <v>38.794117647058826</v>
      </c>
      <c r="Q1656" t="s">
        <v>8325</v>
      </c>
      <c r="R1656" t="s">
        <v>8346</v>
      </c>
      <c r="S1656" s="8">
        <f t="shared" si="152"/>
        <v>40987.599074074074</v>
      </c>
      <c r="T1656" s="8">
        <f t="shared" si="153"/>
        <v>41017.599074074074</v>
      </c>
      <c r="U1656" s="9" t="str">
        <f t="shared" si="154"/>
        <v>Mar</v>
      </c>
      <c r="V1656">
        <f t="shared" si="155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142.86666666666667</v>
      </c>
      <c r="P1657" s="11">
        <f t="shared" si="151"/>
        <v>44.645833333333336</v>
      </c>
      <c r="Q1657" t="s">
        <v>8325</v>
      </c>
      <c r="R1657" t="s">
        <v>8346</v>
      </c>
      <c r="S1657" s="8">
        <f t="shared" si="152"/>
        <v>40974.500231481485</v>
      </c>
      <c r="T1657" s="8">
        <f t="shared" si="153"/>
        <v>41004.458564814813</v>
      </c>
      <c r="U1657" s="9" t="str">
        <f t="shared" si="154"/>
        <v>Mar</v>
      </c>
      <c r="V1657">
        <f t="shared" si="155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100.33493333333334</v>
      </c>
      <c r="P1658" s="11">
        <f t="shared" si="151"/>
        <v>156.77333333333334</v>
      </c>
      <c r="Q1658" t="s">
        <v>8325</v>
      </c>
      <c r="R1658" t="s">
        <v>8346</v>
      </c>
      <c r="S1658" s="8">
        <f t="shared" si="152"/>
        <v>41226.637175925927</v>
      </c>
      <c r="T1658" s="8">
        <f t="shared" si="153"/>
        <v>41256.637175925927</v>
      </c>
      <c r="U1658" s="9" t="str">
        <f t="shared" si="154"/>
        <v>Nov</v>
      </c>
      <c r="V1658">
        <f t="shared" si="155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104.93380000000001</v>
      </c>
      <c r="P1659" s="11">
        <f t="shared" si="151"/>
        <v>118.70339366515837</v>
      </c>
      <c r="Q1659" t="s">
        <v>8325</v>
      </c>
      <c r="R1659" t="s">
        <v>8346</v>
      </c>
      <c r="S1659" s="8">
        <f t="shared" si="152"/>
        <v>41023.490370370375</v>
      </c>
      <c r="T1659" s="8">
        <f t="shared" si="153"/>
        <v>41053.490370370375</v>
      </c>
      <c r="U1659" s="9" t="str">
        <f t="shared" si="154"/>
        <v>Apr</v>
      </c>
      <c r="V1659">
        <f t="shared" si="155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132.23333333333335</v>
      </c>
      <c r="P1660" s="11">
        <f t="shared" si="151"/>
        <v>74.149532710280369</v>
      </c>
      <c r="Q1660" t="s">
        <v>8325</v>
      </c>
      <c r="R1660" t="s">
        <v>8346</v>
      </c>
      <c r="S1660" s="8">
        <f t="shared" si="152"/>
        <v>41222.930173611116</v>
      </c>
      <c r="T1660" s="8">
        <f t="shared" si="153"/>
        <v>41261.305555555555</v>
      </c>
      <c r="U1660" s="9" t="str">
        <f t="shared" si="154"/>
        <v>Nov</v>
      </c>
      <c r="V1660">
        <f t="shared" si="155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112.79999999999998</v>
      </c>
      <c r="P1661" s="11">
        <f t="shared" si="151"/>
        <v>12.533333333333333</v>
      </c>
      <c r="Q1661" t="s">
        <v>8325</v>
      </c>
      <c r="R1661" t="s">
        <v>8346</v>
      </c>
      <c r="S1661" s="8">
        <f t="shared" si="152"/>
        <v>41596.621770833335</v>
      </c>
      <c r="T1661" s="8">
        <f t="shared" si="153"/>
        <v>41625.208333333336</v>
      </c>
      <c r="U1661" s="9" t="str">
        <f t="shared" si="154"/>
        <v>Nov</v>
      </c>
      <c r="V1661">
        <f t="shared" si="155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1253.75</v>
      </c>
      <c r="P1662" s="11">
        <f t="shared" si="151"/>
        <v>27.861111111111111</v>
      </c>
      <c r="Q1662" t="s">
        <v>8325</v>
      </c>
      <c r="R1662" t="s">
        <v>8346</v>
      </c>
      <c r="S1662" s="8">
        <f t="shared" si="152"/>
        <v>42459.40219907408</v>
      </c>
      <c r="T1662" s="8">
        <f t="shared" si="153"/>
        <v>42490.624305555561</v>
      </c>
      <c r="U1662" s="9" t="str">
        <f t="shared" si="154"/>
        <v>Mar</v>
      </c>
      <c r="V1662">
        <f t="shared" si="155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102.50632911392405</v>
      </c>
      <c r="P1663" s="11">
        <f t="shared" si="151"/>
        <v>80.178217821782184</v>
      </c>
      <c r="Q1663" t="s">
        <v>8325</v>
      </c>
      <c r="R1663" t="s">
        <v>8346</v>
      </c>
      <c r="S1663" s="8">
        <f t="shared" si="152"/>
        <v>42343.706377314818</v>
      </c>
      <c r="T1663" s="8">
        <f t="shared" si="153"/>
        <v>42386.583333333336</v>
      </c>
      <c r="U1663" s="9" t="str">
        <f t="shared" si="154"/>
        <v>Dec</v>
      </c>
      <c r="V1663">
        <f t="shared" si="155"/>
        <v>2015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102.6375</v>
      </c>
      <c r="P1664" s="11">
        <f t="shared" si="151"/>
        <v>132.43548387096774</v>
      </c>
      <c r="Q1664" t="s">
        <v>8325</v>
      </c>
      <c r="R1664" t="s">
        <v>8346</v>
      </c>
      <c r="S1664" s="8">
        <f t="shared" si="152"/>
        <v>40847.906666666669</v>
      </c>
      <c r="T1664" s="8">
        <f t="shared" si="153"/>
        <v>40907.948333333334</v>
      </c>
      <c r="U1664" s="9" t="str">
        <f t="shared" si="154"/>
        <v>Oct</v>
      </c>
      <c r="V1664">
        <f t="shared" si="155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108</v>
      </c>
      <c r="P1665" s="11">
        <f t="shared" si="151"/>
        <v>33.75</v>
      </c>
      <c r="Q1665" t="s">
        <v>8325</v>
      </c>
      <c r="R1665" t="s">
        <v>8346</v>
      </c>
      <c r="S1665" s="8">
        <f t="shared" si="152"/>
        <v>42005.730405092596</v>
      </c>
      <c r="T1665" s="8">
        <f t="shared" si="153"/>
        <v>42035.730405092596</v>
      </c>
      <c r="U1665" s="9" t="str">
        <f t="shared" si="154"/>
        <v>Jan</v>
      </c>
      <c r="V1665">
        <f t="shared" si="155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ref="O1666:O1729" si="156">E1666/D1666*100</f>
        <v>122.40879999999999</v>
      </c>
      <c r="P1666" s="11">
        <f t="shared" ref="P1666:P1729" si="157">E1666/L1666</f>
        <v>34.384494382022467</v>
      </c>
      <c r="Q1666" t="s">
        <v>8325</v>
      </c>
      <c r="R1666" t="s">
        <v>8346</v>
      </c>
      <c r="S1666" s="8">
        <f t="shared" si="152"/>
        <v>40939.470115740747</v>
      </c>
      <c r="T1666" s="8">
        <f t="shared" si="153"/>
        <v>40983.874305555561</v>
      </c>
      <c r="U1666" s="9" t="str">
        <f t="shared" si="154"/>
        <v>Jan</v>
      </c>
      <c r="V1666">
        <f t="shared" si="155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si="156"/>
        <v>119.45714285714286</v>
      </c>
      <c r="P1667" s="11">
        <f t="shared" si="157"/>
        <v>44.956989247311824</v>
      </c>
      <c r="Q1667" t="s">
        <v>8325</v>
      </c>
      <c r="R1667" t="s">
        <v>8346</v>
      </c>
      <c r="S1667" s="8">
        <f t="shared" ref="S1667:S1730" si="158">(J1667/86400)+25569+(-7/24)</f>
        <v>40564.357789351852</v>
      </c>
      <c r="T1667" s="8">
        <f t="shared" ref="T1667:T1730" si="159">(I1667/86400)+25569+(-7/24)</f>
        <v>40595.833333333336</v>
      </c>
      <c r="U1667" s="9" t="str">
        <f t="shared" ref="U1667:U1730" si="160">TEXT(S1667,"mmm")</f>
        <v>Jan</v>
      </c>
      <c r="V1667">
        <f t="shared" ref="V1667:V1730" si="161">YEAR(S1667)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160.88</v>
      </c>
      <c r="P1668" s="11">
        <f t="shared" si="157"/>
        <v>41.04081632653061</v>
      </c>
      <c r="Q1668" t="s">
        <v>8325</v>
      </c>
      <c r="R1668" t="s">
        <v>8346</v>
      </c>
      <c r="S1668" s="8">
        <f t="shared" si="158"/>
        <v>41330.961493055562</v>
      </c>
      <c r="T1668" s="8">
        <f t="shared" si="159"/>
        <v>41360.91982638889</v>
      </c>
      <c r="U1668" s="9" t="str">
        <f t="shared" si="160"/>
        <v>Feb</v>
      </c>
      <c r="V1668">
        <f t="shared" si="161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126.85294117647059</v>
      </c>
      <c r="P1669" s="11">
        <f t="shared" si="157"/>
        <v>52.597560975609753</v>
      </c>
      <c r="Q1669" t="s">
        <v>8325</v>
      </c>
      <c r="R1669" t="s">
        <v>8346</v>
      </c>
      <c r="S1669" s="8">
        <f t="shared" si="158"/>
        <v>41681.778912037036</v>
      </c>
      <c r="T1669" s="8">
        <f t="shared" si="159"/>
        <v>41708.999305555561</v>
      </c>
      <c r="U1669" s="9" t="str">
        <f t="shared" si="160"/>
        <v>Feb</v>
      </c>
      <c r="V1669">
        <f t="shared" si="161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102.6375</v>
      </c>
      <c r="P1670" s="11">
        <f t="shared" si="157"/>
        <v>70.784482758620683</v>
      </c>
      <c r="Q1670" t="s">
        <v>8325</v>
      </c>
      <c r="R1670" t="s">
        <v>8346</v>
      </c>
      <c r="S1670" s="8">
        <f t="shared" si="158"/>
        <v>40844.858090277783</v>
      </c>
      <c r="T1670" s="8">
        <f t="shared" si="159"/>
        <v>40874.899756944447</v>
      </c>
      <c r="U1670" s="9" t="str">
        <f t="shared" si="160"/>
        <v>Oct</v>
      </c>
      <c r="V1670">
        <f t="shared" si="161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139.75</v>
      </c>
      <c r="P1671" s="11">
        <f t="shared" si="157"/>
        <v>53.75</v>
      </c>
      <c r="Q1671" t="s">
        <v>8325</v>
      </c>
      <c r="R1671" t="s">
        <v>8346</v>
      </c>
      <c r="S1671" s="8">
        <f t="shared" si="158"/>
        <v>42461.593472222223</v>
      </c>
      <c r="T1671" s="8">
        <f t="shared" si="159"/>
        <v>42521.593472222223</v>
      </c>
      <c r="U1671" s="9" t="str">
        <f t="shared" si="160"/>
        <v>Apr</v>
      </c>
      <c r="V1671">
        <f t="shared" si="161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102.60000000000001</v>
      </c>
      <c r="P1672" s="11">
        <f t="shared" si="157"/>
        <v>44.608695652173914</v>
      </c>
      <c r="Q1672" t="s">
        <v>8325</v>
      </c>
      <c r="R1672" t="s">
        <v>8346</v>
      </c>
      <c r="S1672" s="8">
        <f t="shared" si="158"/>
        <v>40313.638877314814</v>
      </c>
      <c r="T1672" s="8">
        <f t="shared" si="159"/>
        <v>40363.875</v>
      </c>
      <c r="U1672" s="9" t="str">
        <f t="shared" si="160"/>
        <v>May</v>
      </c>
      <c r="V1672">
        <f t="shared" si="161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100.67349999999999</v>
      </c>
      <c r="P1673" s="11">
        <f t="shared" si="157"/>
        <v>26.148961038961041</v>
      </c>
      <c r="Q1673" t="s">
        <v>8325</v>
      </c>
      <c r="R1673" t="s">
        <v>8346</v>
      </c>
      <c r="S1673" s="8">
        <f t="shared" si="158"/>
        <v>42553.252476851856</v>
      </c>
      <c r="T1673" s="8">
        <f t="shared" si="159"/>
        <v>42583.252476851856</v>
      </c>
      <c r="U1673" s="9" t="str">
        <f t="shared" si="160"/>
        <v>Jul</v>
      </c>
      <c r="V1673">
        <f t="shared" si="161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112.94117647058823</v>
      </c>
      <c r="P1674" s="11">
        <f t="shared" si="157"/>
        <v>39.183673469387756</v>
      </c>
      <c r="Q1674" t="s">
        <v>8325</v>
      </c>
      <c r="R1674" t="s">
        <v>8346</v>
      </c>
      <c r="S1674" s="8">
        <f t="shared" si="158"/>
        <v>41034.364930555559</v>
      </c>
      <c r="T1674" s="8">
        <f t="shared" si="159"/>
        <v>41064.364930555559</v>
      </c>
      <c r="U1674" s="9" t="str">
        <f t="shared" si="160"/>
        <v>May</v>
      </c>
      <c r="V1674">
        <f t="shared" si="161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128.09523809523807</v>
      </c>
      <c r="P1675" s="11">
        <f t="shared" si="157"/>
        <v>45.593220338983052</v>
      </c>
      <c r="Q1675" t="s">
        <v>8325</v>
      </c>
      <c r="R1675" t="s">
        <v>8346</v>
      </c>
      <c r="S1675" s="8">
        <f t="shared" si="158"/>
        <v>42039.58671296297</v>
      </c>
      <c r="T1675" s="8">
        <f t="shared" si="159"/>
        <v>42069.58671296297</v>
      </c>
      <c r="U1675" s="9" t="str">
        <f t="shared" si="160"/>
        <v>Feb</v>
      </c>
      <c r="V1675">
        <f t="shared" si="161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201.7</v>
      </c>
      <c r="P1676" s="11">
        <f t="shared" si="157"/>
        <v>89.247787610619469</v>
      </c>
      <c r="Q1676" t="s">
        <v>8325</v>
      </c>
      <c r="R1676" t="s">
        <v>8346</v>
      </c>
      <c r="S1676" s="8">
        <f t="shared" si="158"/>
        <v>42569.313726851855</v>
      </c>
      <c r="T1676" s="8">
        <f t="shared" si="159"/>
        <v>42599.999305555561</v>
      </c>
      <c r="U1676" s="9" t="str">
        <f t="shared" si="160"/>
        <v>Jul</v>
      </c>
      <c r="V1676">
        <f t="shared" si="161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137.416</v>
      </c>
      <c r="P1677" s="11">
        <f t="shared" si="157"/>
        <v>40.416470588235299</v>
      </c>
      <c r="Q1677" t="s">
        <v>8325</v>
      </c>
      <c r="R1677" t="s">
        <v>8346</v>
      </c>
      <c r="S1677" s="8">
        <f t="shared" si="158"/>
        <v>40802.441435185188</v>
      </c>
      <c r="T1677" s="8">
        <f t="shared" si="159"/>
        <v>40832.627083333333</v>
      </c>
      <c r="U1677" s="9" t="str">
        <f t="shared" si="160"/>
        <v>Sep</v>
      </c>
      <c r="V1677">
        <f t="shared" si="161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115.33333333333333</v>
      </c>
      <c r="P1678" s="11">
        <f t="shared" si="157"/>
        <v>82.38095238095238</v>
      </c>
      <c r="Q1678" t="s">
        <v>8325</v>
      </c>
      <c r="R1678" t="s">
        <v>8346</v>
      </c>
      <c r="S1678" s="8">
        <f t="shared" si="158"/>
        <v>40973.434571759259</v>
      </c>
      <c r="T1678" s="8">
        <f t="shared" si="159"/>
        <v>41019.874305555561</v>
      </c>
      <c r="U1678" s="9" t="str">
        <f t="shared" si="160"/>
        <v>Mar</v>
      </c>
      <c r="V1678">
        <f t="shared" si="161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111.66666666666667</v>
      </c>
      <c r="P1679" s="11">
        <f t="shared" si="157"/>
        <v>159.52380952380952</v>
      </c>
      <c r="Q1679" t="s">
        <v>8325</v>
      </c>
      <c r="R1679" t="s">
        <v>8346</v>
      </c>
      <c r="S1679" s="8">
        <f t="shared" si="158"/>
        <v>42416.115462962967</v>
      </c>
      <c r="T1679" s="8">
        <f t="shared" si="159"/>
        <v>42475.957638888889</v>
      </c>
      <c r="U1679" s="9" t="str">
        <f t="shared" si="160"/>
        <v>Feb</v>
      </c>
      <c r="V1679">
        <f t="shared" si="161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118.39999999999999</v>
      </c>
      <c r="P1680" s="11">
        <f t="shared" si="157"/>
        <v>36.244897959183675</v>
      </c>
      <c r="Q1680" t="s">
        <v>8325</v>
      </c>
      <c r="R1680" t="s">
        <v>8346</v>
      </c>
      <c r="S1680" s="8">
        <f t="shared" si="158"/>
        <v>41662.563321759262</v>
      </c>
      <c r="T1680" s="8">
        <f t="shared" si="159"/>
        <v>41676.563321759262</v>
      </c>
      <c r="U1680" s="9" t="str">
        <f t="shared" si="160"/>
        <v>Jan</v>
      </c>
      <c r="V1680">
        <f t="shared" si="161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175</v>
      </c>
      <c r="P1681" s="11">
        <f t="shared" si="157"/>
        <v>62.5</v>
      </c>
      <c r="Q1681" t="s">
        <v>8325</v>
      </c>
      <c r="R1681" t="s">
        <v>8346</v>
      </c>
      <c r="S1681" s="8">
        <f t="shared" si="158"/>
        <v>40722.777141203704</v>
      </c>
      <c r="T1681" s="8">
        <f t="shared" si="159"/>
        <v>40745.777141203704</v>
      </c>
      <c r="U1681" s="9" t="str">
        <f t="shared" si="160"/>
        <v>Jun</v>
      </c>
      <c r="V1681">
        <f t="shared" si="161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117.5</v>
      </c>
      <c r="P1682" s="11">
        <f t="shared" si="157"/>
        <v>47</v>
      </c>
      <c r="Q1682" t="s">
        <v>8325</v>
      </c>
      <c r="R1682" t="s">
        <v>8346</v>
      </c>
      <c r="S1682" s="8">
        <f t="shared" si="158"/>
        <v>41802.466053240743</v>
      </c>
      <c r="T1682" s="8">
        <f t="shared" si="159"/>
        <v>41832.466053240743</v>
      </c>
      <c r="U1682" s="9" t="str">
        <f t="shared" si="160"/>
        <v>Jun</v>
      </c>
      <c r="V1682">
        <f t="shared" si="161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 s="9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101.42212307692309</v>
      </c>
      <c r="P1683" s="11">
        <f t="shared" si="157"/>
        <v>74.575090497737563</v>
      </c>
      <c r="Q1683" t="s">
        <v>8325</v>
      </c>
      <c r="R1683" t="s">
        <v>8347</v>
      </c>
      <c r="S1683" s="8">
        <f t="shared" si="158"/>
        <v>42773.829675925932</v>
      </c>
      <c r="T1683" s="8">
        <f t="shared" si="159"/>
        <v>42822.791666666664</v>
      </c>
      <c r="U1683" s="9" t="str">
        <f t="shared" si="160"/>
        <v>Feb</v>
      </c>
      <c r="V1683">
        <f t="shared" si="161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 s="9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s="11" t="e">
        <f t="shared" si="157"/>
        <v>#DIV/0!</v>
      </c>
      <c r="Q1684" t="s">
        <v>8325</v>
      </c>
      <c r="R1684" t="s">
        <v>8347</v>
      </c>
      <c r="S1684" s="8">
        <f t="shared" si="158"/>
        <v>42778.921990740746</v>
      </c>
      <c r="T1684" s="8">
        <f t="shared" si="159"/>
        <v>42838.880324074074</v>
      </c>
      <c r="U1684" s="9" t="str">
        <f t="shared" si="160"/>
        <v>Feb</v>
      </c>
      <c r="V1684">
        <f t="shared" si="161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 s="9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21.714285714285715</v>
      </c>
      <c r="P1685" s="11">
        <f t="shared" si="157"/>
        <v>76</v>
      </c>
      <c r="Q1685" t="s">
        <v>8325</v>
      </c>
      <c r="R1685" t="s">
        <v>8347</v>
      </c>
      <c r="S1685" s="8">
        <f t="shared" si="158"/>
        <v>42808.490023148152</v>
      </c>
      <c r="T1685" s="8">
        <f t="shared" si="159"/>
        <v>42832.490023148152</v>
      </c>
      <c r="U1685" s="9" t="str">
        <f t="shared" si="160"/>
        <v>Mar</v>
      </c>
      <c r="V1685">
        <f t="shared" si="161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 s="9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109.125</v>
      </c>
      <c r="P1686" s="11">
        <f t="shared" si="157"/>
        <v>86.43564356435644</v>
      </c>
      <c r="Q1686" t="s">
        <v>8325</v>
      </c>
      <c r="R1686" t="s">
        <v>8347</v>
      </c>
      <c r="S1686" s="8">
        <f t="shared" si="158"/>
        <v>42783.523622685192</v>
      </c>
      <c r="T1686" s="8">
        <f t="shared" si="159"/>
        <v>42811.481956018521</v>
      </c>
      <c r="U1686" s="9" t="str">
        <f t="shared" si="160"/>
        <v>Feb</v>
      </c>
      <c r="V1686">
        <f t="shared" si="161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 s="9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102.85714285714285</v>
      </c>
      <c r="P1687" s="11">
        <f t="shared" si="157"/>
        <v>24</v>
      </c>
      <c r="Q1687" t="s">
        <v>8325</v>
      </c>
      <c r="R1687" t="s">
        <v>8347</v>
      </c>
      <c r="S1687" s="8">
        <f t="shared" si="158"/>
        <v>42787.958599537036</v>
      </c>
      <c r="T1687" s="8">
        <f t="shared" si="159"/>
        <v>42817.916932870372</v>
      </c>
      <c r="U1687" s="9" t="str">
        <f t="shared" si="160"/>
        <v>Feb</v>
      </c>
      <c r="V1687">
        <f t="shared" si="161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 s="9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0.36</v>
      </c>
      <c r="P1688" s="11">
        <f t="shared" si="157"/>
        <v>18</v>
      </c>
      <c r="Q1688" t="s">
        <v>8325</v>
      </c>
      <c r="R1688" t="s">
        <v>8347</v>
      </c>
      <c r="S1688" s="8">
        <f t="shared" si="158"/>
        <v>42792.552303240744</v>
      </c>
      <c r="T1688" s="8">
        <f t="shared" si="159"/>
        <v>42852.510636574072</v>
      </c>
      <c r="U1688" s="9" t="str">
        <f t="shared" si="160"/>
        <v>Feb</v>
      </c>
      <c r="V1688">
        <f t="shared" si="161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 s="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31.25</v>
      </c>
      <c r="P1689" s="11">
        <f t="shared" si="157"/>
        <v>80.128205128205124</v>
      </c>
      <c r="Q1689" t="s">
        <v>8325</v>
      </c>
      <c r="R1689" t="s">
        <v>8347</v>
      </c>
      <c r="S1689" s="8">
        <f t="shared" si="158"/>
        <v>42801.755150462966</v>
      </c>
      <c r="T1689" s="8">
        <f t="shared" si="159"/>
        <v>42835.552083333336</v>
      </c>
      <c r="U1689" s="9" t="str">
        <f t="shared" si="160"/>
        <v>Mar</v>
      </c>
      <c r="V1689">
        <f t="shared" si="161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 s="9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44.3</v>
      </c>
      <c r="P1690" s="11">
        <f t="shared" si="157"/>
        <v>253.14285714285714</v>
      </c>
      <c r="Q1690" t="s">
        <v>8325</v>
      </c>
      <c r="R1690" t="s">
        <v>8347</v>
      </c>
      <c r="S1690" s="8">
        <f t="shared" si="158"/>
        <v>42804.242986111109</v>
      </c>
      <c r="T1690" s="8">
        <f t="shared" si="159"/>
        <v>42834.201319444452</v>
      </c>
      <c r="U1690" s="9" t="str">
        <f t="shared" si="160"/>
        <v>Mar</v>
      </c>
      <c r="V1690">
        <f t="shared" si="161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 s="9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100</v>
      </c>
      <c r="P1691" s="11">
        <f t="shared" si="157"/>
        <v>171.42857142857142</v>
      </c>
      <c r="Q1691" t="s">
        <v>8325</v>
      </c>
      <c r="R1691" t="s">
        <v>8347</v>
      </c>
      <c r="S1691" s="8">
        <f t="shared" si="158"/>
        <v>42780.650810185187</v>
      </c>
      <c r="T1691" s="8">
        <f t="shared" si="159"/>
        <v>42810.609143518523</v>
      </c>
      <c r="U1691" s="9" t="str">
        <f t="shared" si="160"/>
        <v>Feb</v>
      </c>
      <c r="V1691">
        <f t="shared" si="161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 s="9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25.4</v>
      </c>
      <c r="P1692" s="11">
        <f t="shared" si="157"/>
        <v>57.727272727272727</v>
      </c>
      <c r="Q1692" t="s">
        <v>8325</v>
      </c>
      <c r="R1692" t="s">
        <v>8347</v>
      </c>
      <c r="S1692" s="8">
        <f t="shared" si="158"/>
        <v>42801.139375000006</v>
      </c>
      <c r="T1692" s="8">
        <f t="shared" si="159"/>
        <v>42831.097708333335</v>
      </c>
      <c r="U1692" s="9" t="str">
        <f t="shared" si="160"/>
        <v>Mar</v>
      </c>
      <c r="V1692">
        <f t="shared" si="161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 s="9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33.473333333333329</v>
      </c>
      <c r="P1693" s="11">
        <f t="shared" si="157"/>
        <v>264.26315789473682</v>
      </c>
      <c r="Q1693" t="s">
        <v>8325</v>
      </c>
      <c r="R1693" t="s">
        <v>8347</v>
      </c>
      <c r="S1693" s="8">
        <f t="shared" si="158"/>
        <v>42795.409814814819</v>
      </c>
      <c r="T1693" s="8">
        <f t="shared" si="159"/>
        <v>42827.750000000007</v>
      </c>
      <c r="U1693" s="9" t="str">
        <f t="shared" si="160"/>
        <v>Mar</v>
      </c>
      <c r="V1693">
        <f t="shared" si="161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 s="9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47.8</v>
      </c>
      <c r="P1694" s="11">
        <f t="shared" si="157"/>
        <v>159.33333333333334</v>
      </c>
      <c r="Q1694" t="s">
        <v>8325</v>
      </c>
      <c r="R1694" t="s">
        <v>8347</v>
      </c>
      <c r="S1694" s="8">
        <f t="shared" si="158"/>
        <v>42787.859571759262</v>
      </c>
      <c r="T1694" s="8">
        <f t="shared" si="159"/>
        <v>42820.707638888889</v>
      </c>
      <c r="U1694" s="9" t="str">
        <f t="shared" si="160"/>
        <v>Feb</v>
      </c>
      <c r="V1694">
        <f t="shared" si="161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 s="9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9.3333333333333339</v>
      </c>
      <c r="P1695" s="11">
        <f t="shared" si="157"/>
        <v>35</v>
      </c>
      <c r="Q1695" t="s">
        <v>8325</v>
      </c>
      <c r="R1695" t="s">
        <v>8347</v>
      </c>
      <c r="S1695" s="8">
        <f t="shared" si="158"/>
        <v>42803.628611111119</v>
      </c>
      <c r="T1695" s="8">
        <f t="shared" si="159"/>
        <v>42834.541666666664</v>
      </c>
      <c r="U1695" s="9" t="str">
        <f t="shared" si="160"/>
        <v>Mar</v>
      </c>
      <c r="V1695">
        <f t="shared" si="161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 s="9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0.05</v>
      </c>
      <c r="P1696" s="11">
        <f t="shared" si="157"/>
        <v>5</v>
      </c>
      <c r="Q1696" t="s">
        <v>8325</v>
      </c>
      <c r="R1696" t="s">
        <v>8347</v>
      </c>
      <c r="S1696" s="8">
        <f t="shared" si="158"/>
        <v>42791.378171296303</v>
      </c>
      <c r="T1696" s="8">
        <f t="shared" si="159"/>
        <v>42820.9</v>
      </c>
      <c r="U1696" s="9" t="str">
        <f t="shared" si="160"/>
        <v>Feb</v>
      </c>
      <c r="V1696">
        <f t="shared" si="161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 s="9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11.708333333333334</v>
      </c>
      <c r="P1697" s="11">
        <f t="shared" si="157"/>
        <v>61.086956521739133</v>
      </c>
      <c r="Q1697" t="s">
        <v>8325</v>
      </c>
      <c r="R1697" t="s">
        <v>8347</v>
      </c>
      <c r="S1697" s="8">
        <f t="shared" si="158"/>
        <v>42800.739745370374</v>
      </c>
      <c r="T1697" s="8">
        <f t="shared" si="159"/>
        <v>42834.750000000007</v>
      </c>
      <c r="U1697" s="9" t="str">
        <f t="shared" si="160"/>
        <v>Mar</v>
      </c>
      <c r="V1697">
        <f t="shared" si="161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 s="9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s="11" t="e">
        <f t="shared" si="157"/>
        <v>#DIV/0!</v>
      </c>
      <c r="Q1698" t="s">
        <v>8325</v>
      </c>
      <c r="R1698" t="s">
        <v>8347</v>
      </c>
      <c r="S1698" s="8">
        <f t="shared" si="158"/>
        <v>42795.777905092596</v>
      </c>
      <c r="T1698" s="8">
        <f t="shared" si="159"/>
        <v>42825.736238425925</v>
      </c>
      <c r="U1698" s="9" t="str">
        <f t="shared" si="160"/>
        <v>Mar</v>
      </c>
      <c r="V1698">
        <f t="shared" si="161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 s="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20.208000000000002</v>
      </c>
      <c r="P1699" s="11">
        <f t="shared" si="157"/>
        <v>114.81818181818181</v>
      </c>
      <c r="Q1699" t="s">
        <v>8325</v>
      </c>
      <c r="R1699" t="s">
        <v>8347</v>
      </c>
      <c r="S1699" s="8">
        <f t="shared" si="158"/>
        <v>42804.741296296299</v>
      </c>
      <c r="T1699" s="8">
        <f t="shared" si="159"/>
        <v>42834.699629629635</v>
      </c>
      <c r="U1699" s="9" t="str">
        <f t="shared" si="160"/>
        <v>Mar</v>
      </c>
      <c r="V1699">
        <f t="shared" si="161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 s="9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s="11" t="e">
        <f t="shared" si="157"/>
        <v>#DIV/0!</v>
      </c>
      <c r="Q1700" t="s">
        <v>8325</v>
      </c>
      <c r="R1700" t="s">
        <v>8347</v>
      </c>
      <c r="S1700" s="8">
        <f t="shared" si="158"/>
        <v>42795.916203703709</v>
      </c>
      <c r="T1700" s="8">
        <f t="shared" si="159"/>
        <v>42819.856250000004</v>
      </c>
      <c r="U1700" s="9" t="str">
        <f t="shared" si="160"/>
        <v>Mar</v>
      </c>
      <c r="V1700">
        <f t="shared" si="161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 s="9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4.2311459353574925</v>
      </c>
      <c r="P1701" s="11">
        <f t="shared" si="157"/>
        <v>54</v>
      </c>
      <c r="Q1701" t="s">
        <v>8325</v>
      </c>
      <c r="R1701" t="s">
        <v>8347</v>
      </c>
      <c r="S1701" s="8">
        <f t="shared" si="158"/>
        <v>42806.572280092594</v>
      </c>
      <c r="T1701" s="8">
        <f t="shared" si="159"/>
        <v>42836.572280092594</v>
      </c>
      <c r="U1701" s="9" t="str">
        <f t="shared" si="160"/>
        <v>Mar</v>
      </c>
      <c r="V1701">
        <f t="shared" si="161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 s="9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26.06</v>
      </c>
      <c r="P1702" s="11">
        <f t="shared" si="157"/>
        <v>65.974683544303801</v>
      </c>
      <c r="Q1702" t="s">
        <v>8325</v>
      </c>
      <c r="R1702" t="s">
        <v>8347</v>
      </c>
      <c r="S1702" s="8">
        <f t="shared" si="158"/>
        <v>42795.779976851853</v>
      </c>
      <c r="T1702" s="8">
        <f t="shared" si="159"/>
        <v>42825.875000000007</v>
      </c>
      <c r="U1702" s="9" t="str">
        <f t="shared" si="160"/>
        <v>Mar</v>
      </c>
      <c r="V1702">
        <f t="shared" si="161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7" t="s">
        <v>8221</v>
      </c>
      <c r="G1703" t="s">
        <v>8224</v>
      </c>
      <c r="H1703" t="s">
        <v>8246</v>
      </c>
      <c r="I1703" s="9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0.19801980198019803</v>
      </c>
      <c r="P1703" s="11">
        <f t="shared" si="157"/>
        <v>5</v>
      </c>
      <c r="Q1703" t="s">
        <v>8325</v>
      </c>
      <c r="R1703" t="s">
        <v>8347</v>
      </c>
      <c r="S1703" s="8">
        <f t="shared" si="158"/>
        <v>41989.372743055559</v>
      </c>
      <c r="T1703" s="8">
        <f t="shared" si="159"/>
        <v>42019.372743055559</v>
      </c>
      <c r="U1703" s="9" t="str">
        <f t="shared" si="160"/>
        <v>Dec</v>
      </c>
      <c r="V1703">
        <f t="shared" si="161"/>
        <v>2014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7" t="s">
        <v>8221</v>
      </c>
      <c r="G1704" t="s">
        <v>8224</v>
      </c>
      <c r="H1704" t="s">
        <v>8246</v>
      </c>
      <c r="I1704" s="9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6.0606060606060606E-3</v>
      </c>
      <c r="P1704" s="11">
        <f t="shared" si="157"/>
        <v>1</v>
      </c>
      <c r="Q1704" t="s">
        <v>8325</v>
      </c>
      <c r="R1704" t="s">
        <v>8347</v>
      </c>
      <c r="S1704" s="8">
        <f t="shared" si="158"/>
        <v>42063.578125000007</v>
      </c>
      <c r="T1704" s="8">
        <f t="shared" si="159"/>
        <v>42093.536458333336</v>
      </c>
      <c r="U1704" s="9" t="str">
        <f t="shared" si="160"/>
        <v>Feb</v>
      </c>
      <c r="V1704">
        <f t="shared" si="161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7" t="s">
        <v>8221</v>
      </c>
      <c r="G1705" t="s">
        <v>8224</v>
      </c>
      <c r="H1705" t="s">
        <v>8246</v>
      </c>
      <c r="I1705" s="9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</v>
      </c>
      <c r="P1705" s="11">
        <f t="shared" si="157"/>
        <v>25.5</v>
      </c>
      <c r="Q1705" t="s">
        <v>8325</v>
      </c>
      <c r="R1705" t="s">
        <v>8347</v>
      </c>
      <c r="S1705" s="8">
        <f t="shared" si="158"/>
        <v>42186.990011574075</v>
      </c>
      <c r="T1705" s="8">
        <f t="shared" si="159"/>
        <v>42246.990011574075</v>
      </c>
      <c r="U1705" s="9" t="str">
        <f t="shared" si="160"/>
        <v>Jul</v>
      </c>
      <c r="V1705">
        <f t="shared" si="161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7" t="s">
        <v>8221</v>
      </c>
      <c r="G1706" t="s">
        <v>8224</v>
      </c>
      <c r="H1706" t="s">
        <v>8246</v>
      </c>
      <c r="I1706" s="9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65.100000000000009</v>
      </c>
      <c r="P1706" s="11">
        <f t="shared" si="157"/>
        <v>118.36363636363636</v>
      </c>
      <c r="Q1706" t="s">
        <v>8325</v>
      </c>
      <c r="R1706" t="s">
        <v>8347</v>
      </c>
      <c r="S1706" s="8">
        <f t="shared" si="158"/>
        <v>42020.848067129635</v>
      </c>
      <c r="T1706" s="8">
        <f t="shared" si="159"/>
        <v>42050.848067129635</v>
      </c>
      <c r="U1706" s="9" t="str">
        <f t="shared" si="160"/>
        <v>Jan</v>
      </c>
      <c r="V1706">
        <f t="shared" si="161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7" t="s">
        <v>8221</v>
      </c>
      <c r="G1707" t="s">
        <v>8224</v>
      </c>
      <c r="H1707" t="s">
        <v>8246</v>
      </c>
      <c r="I1707" s="9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s="11" t="e">
        <f t="shared" si="157"/>
        <v>#DIV/0!</v>
      </c>
      <c r="Q1707" t="s">
        <v>8325</v>
      </c>
      <c r="R1707" t="s">
        <v>8347</v>
      </c>
      <c r="S1707" s="8">
        <f t="shared" si="158"/>
        <v>42244.725069444445</v>
      </c>
      <c r="T1707" s="8">
        <f t="shared" si="159"/>
        <v>42256.375000000007</v>
      </c>
      <c r="U1707" s="9" t="str">
        <f t="shared" si="160"/>
        <v>Aug</v>
      </c>
      <c r="V1707">
        <f t="shared" si="161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7" t="s">
        <v>8221</v>
      </c>
      <c r="G1708" t="s">
        <v>8236</v>
      </c>
      <c r="H1708" t="s">
        <v>8249</v>
      </c>
      <c r="I1708" s="9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s="11" t="e">
        <f t="shared" si="157"/>
        <v>#DIV/0!</v>
      </c>
      <c r="Q1708" t="s">
        <v>8325</v>
      </c>
      <c r="R1708" t="s">
        <v>8347</v>
      </c>
      <c r="S1708" s="8">
        <f t="shared" si="158"/>
        <v>42179.014722222222</v>
      </c>
      <c r="T1708" s="8">
        <f t="shared" si="159"/>
        <v>42239.014722222222</v>
      </c>
      <c r="U1708" s="9" t="str">
        <f t="shared" si="160"/>
        <v>Jun</v>
      </c>
      <c r="V1708">
        <f t="shared" si="161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7" t="s">
        <v>8221</v>
      </c>
      <c r="G1709" t="s">
        <v>8224</v>
      </c>
      <c r="H1709" t="s">
        <v>8246</v>
      </c>
      <c r="I1709" s="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</v>
      </c>
      <c r="P1709" s="11">
        <f t="shared" si="157"/>
        <v>54.111111111111114</v>
      </c>
      <c r="Q1709" t="s">
        <v>8325</v>
      </c>
      <c r="R1709" t="s">
        <v>8347</v>
      </c>
      <c r="S1709" s="8">
        <f t="shared" si="158"/>
        <v>42427.429340277777</v>
      </c>
      <c r="T1709" s="8">
        <f t="shared" si="159"/>
        <v>42457.387673611112</v>
      </c>
      <c r="U1709" s="9" t="str">
        <f t="shared" si="160"/>
        <v>Feb</v>
      </c>
      <c r="V1709">
        <f t="shared" si="161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7" t="s">
        <v>8221</v>
      </c>
      <c r="G1710" t="s">
        <v>8224</v>
      </c>
      <c r="H1710" t="s">
        <v>8246</v>
      </c>
      <c r="I1710" s="9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s="11" t="e">
        <f t="shared" si="157"/>
        <v>#DIV/0!</v>
      </c>
      <c r="Q1710" t="s">
        <v>8325</v>
      </c>
      <c r="R1710" t="s">
        <v>8347</v>
      </c>
      <c r="S1710" s="8">
        <f t="shared" si="158"/>
        <v>42451.575300925928</v>
      </c>
      <c r="T1710" s="8">
        <f t="shared" si="159"/>
        <v>42491.575300925928</v>
      </c>
      <c r="U1710" s="9" t="str">
        <f t="shared" si="160"/>
        <v>Mar</v>
      </c>
      <c r="V1710">
        <f t="shared" si="161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7" t="s">
        <v>8221</v>
      </c>
      <c r="G1711" t="s">
        <v>8224</v>
      </c>
      <c r="H1711" t="s">
        <v>8246</v>
      </c>
      <c r="I1711" s="9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4.8571428571428568</v>
      </c>
      <c r="P1711" s="11">
        <f t="shared" si="157"/>
        <v>21.25</v>
      </c>
      <c r="Q1711" t="s">
        <v>8325</v>
      </c>
      <c r="R1711" t="s">
        <v>8347</v>
      </c>
      <c r="S1711" s="8">
        <f t="shared" si="158"/>
        <v>41841.272152777783</v>
      </c>
      <c r="T1711" s="8">
        <f t="shared" si="159"/>
        <v>41882.527083333334</v>
      </c>
      <c r="U1711" s="9" t="str">
        <f t="shared" si="160"/>
        <v>Jul</v>
      </c>
      <c r="V1711">
        <f t="shared" si="161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7" t="s">
        <v>8221</v>
      </c>
      <c r="G1712" t="s">
        <v>8236</v>
      </c>
      <c r="H1712" t="s">
        <v>8249</v>
      </c>
      <c r="I1712" s="9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0.67999999999999994</v>
      </c>
      <c r="P1712" s="11">
        <f t="shared" si="157"/>
        <v>34</v>
      </c>
      <c r="Q1712" t="s">
        <v>8325</v>
      </c>
      <c r="R1712" t="s">
        <v>8347</v>
      </c>
      <c r="S1712" s="8">
        <f t="shared" si="158"/>
        <v>42341.299629629633</v>
      </c>
      <c r="T1712" s="8">
        <f t="shared" si="159"/>
        <v>42387.250000000007</v>
      </c>
      <c r="U1712" s="9" t="str">
        <f t="shared" si="160"/>
        <v>Dec</v>
      </c>
      <c r="V1712">
        <f t="shared" si="161"/>
        <v>2015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7" t="s">
        <v>8221</v>
      </c>
      <c r="G1713" t="s">
        <v>8224</v>
      </c>
      <c r="H1713" t="s">
        <v>8246</v>
      </c>
      <c r="I1713" s="9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10.5</v>
      </c>
      <c r="P1713" s="11">
        <f t="shared" si="157"/>
        <v>525</v>
      </c>
      <c r="Q1713" t="s">
        <v>8325</v>
      </c>
      <c r="R1713" t="s">
        <v>8347</v>
      </c>
      <c r="S1713" s="8">
        <f t="shared" si="158"/>
        <v>41852.354560185187</v>
      </c>
      <c r="T1713" s="8">
        <f t="shared" si="159"/>
        <v>41883.354560185187</v>
      </c>
      <c r="U1713" s="9" t="str">
        <f t="shared" si="160"/>
        <v>Aug</v>
      </c>
      <c r="V1713">
        <f t="shared" si="161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7" t="s">
        <v>8221</v>
      </c>
      <c r="G1714" t="s">
        <v>8224</v>
      </c>
      <c r="H1714" t="s">
        <v>8246</v>
      </c>
      <c r="I1714" s="9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s="11" t="e">
        <f t="shared" si="157"/>
        <v>#DIV/0!</v>
      </c>
      <c r="Q1714" t="s">
        <v>8325</v>
      </c>
      <c r="R1714" t="s">
        <v>8347</v>
      </c>
      <c r="S1714" s="8">
        <f t="shared" si="158"/>
        <v>42125.622141203705</v>
      </c>
      <c r="T1714" s="8">
        <f t="shared" si="159"/>
        <v>42185.622141203705</v>
      </c>
      <c r="U1714" s="9" t="str">
        <f t="shared" si="160"/>
        <v>May</v>
      </c>
      <c r="V1714">
        <f t="shared" si="161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7" t="s">
        <v>8221</v>
      </c>
      <c r="G1715" t="s">
        <v>8224</v>
      </c>
      <c r="H1715" t="s">
        <v>8246</v>
      </c>
      <c r="I1715" s="9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1.6666666666666667</v>
      </c>
      <c r="P1715" s="11">
        <f t="shared" si="157"/>
        <v>50</v>
      </c>
      <c r="Q1715" t="s">
        <v>8325</v>
      </c>
      <c r="R1715" t="s">
        <v>8347</v>
      </c>
      <c r="S1715" s="8">
        <f t="shared" si="158"/>
        <v>41887.509398148155</v>
      </c>
      <c r="T1715" s="8">
        <f t="shared" si="159"/>
        <v>41917.509398148155</v>
      </c>
      <c r="U1715" s="9" t="str">
        <f t="shared" si="160"/>
        <v>Sep</v>
      </c>
      <c r="V1715">
        <f t="shared" si="161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7" t="s">
        <v>8221</v>
      </c>
      <c r="G1716" t="s">
        <v>8224</v>
      </c>
      <c r="H1716" t="s">
        <v>8246</v>
      </c>
      <c r="I1716" s="9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7.8680000000000003</v>
      </c>
      <c r="P1716" s="11">
        <f t="shared" si="157"/>
        <v>115.70588235294117</v>
      </c>
      <c r="Q1716" t="s">
        <v>8325</v>
      </c>
      <c r="R1716" t="s">
        <v>8347</v>
      </c>
      <c r="S1716" s="8">
        <f t="shared" si="158"/>
        <v>42095.626863425925</v>
      </c>
      <c r="T1716" s="8">
        <f t="shared" si="159"/>
        <v>42125.626863425925</v>
      </c>
      <c r="U1716" s="9" t="str">
        <f t="shared" si="160"/>
        <v>Apr</v>
      </c>
      <c r="V1716">
        <f t="shared" si="161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7" t="s">
        <v>8221</v>
      </c>
      <c r="G1717" t="s">
        <v>8224</v>
      </c>
      <c r="H1717" t="s">
        <v>8246</v>
      </c>
      <c r="I1717" s="9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0.22</v>
      </c>
      <c r="P1717" s="11">
        <f t="shared" si="157"/>
        <v>5.5</v>
      </c>
      <c r="Q1717" t="s">
        <v>8325</v>
      </c>
      <c r="R1717" t="s">
        <v>8347</v>
      </c>
      <c r="S1717" s="8">
        <f t="shared" si="158"/>
        <v>42063.925752314819</v>
      </c>
      <c r="T1717" s="8">
        <f t="shared" si="159"/>
        <v>42093.848611111112</v>
      </c>
      <c r="U1717" s="9" t="str">
        <f t="shared" si="160"/>
        <v>Feb</v>
      </c>
      <c r="V1717">
        <f t="shared" si="161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7" t="s">
        <v>8221</v>
      </c>
      <c r="G1718" t="s">
        <v>8224</v>
      </c>
      <c r="H1718" t="s">
        <v>8246</v>
      </c>
      <c r="I1718" s="9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7.5</v>
      </c>
      <c r="P1718" s="11">
        <f t="shared" si="157"/>
        <v>50</v>
      </c>
      <c r="Q1718" t="s">
        <v>8325</v>
      </c>
      <c r="R1718" t="s">
        <v>8347</v>
      </c>
      <c r="S1718" s="8">
        <f t="shared" si="158"/>
        <v>42673.285868055558</v>
      </c>
      <c r="T1718" s="8">
        <f t="shared" si="159"/>
        <v>42713.32753472223</v>
      </c>
      <c r="U1718" s="9" t="str">
        <f t="shared" si="160"/>
        <v>Oct</v>
      </c>
      <c r="V1718">
        <f t="shared" si="161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7" t="s">
        <v>8221</v>
      </c>
      <c r="G1719" t="s">
        <v>8224</v>
      </c>
      <c r="H1719" t="s">
        <v>8246</v>
      </c>
      <c r="I1719" s="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42.725880551301685</v>
      </c>
      <c r="P1719" s="11">
        <f t="shared" si="157"/>
        <v>34.024390243902438</v>
      </c>
      <c r="Q1719" t="s">
        <v>8325</v>
      </c>
      <c r="R1719" t="s">
        <v>8347</v>
      </c>
      <c r="S1719" s="8">
        <f t="shared" si="158"/>
        <v>42460.690254629633</v>
      </c>
      <c r="T1719" s="8">
        <f t="shared" si="159"/>
        <v>42480.875000000007</v>
      </c>
      <c r="U1719" s="9" t="str">
        <f t="shared" si="160"/>
        <v>Mar</v>
      </c>
      <c r="V1719">
        <f t="shared" si="161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7" t="s">
        <v>8221</v>
      </c>
      <c r="G1720" t="s">
        <v>8224</v>
      </c>
      <c r="H1720" t="s">
        <v>8246</v>
      </c>
      <c r="I1720" s="9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0.2142857142857143</v>
      </c>
      <c r="P1720" s="11">
        <f t="shared" si="157"/>
        <v>37.5</v>
      </c>
      <c r="Q1720" t="s">
        <v>8325</v>
      </c>
      <c r="R1720" t="s">
        <v>8347</v>
      </c>
      <c r="S1720" s="8">
        <f t="shared" si="158"/>
        <v>42460.318854166668</v>
      </c>
      <c r="T1720" s="8">
        <f t="shared" si="159"/>
        <v>42503.915972222225</v>
      </c>
      <c r="U1720" s="9" t="str">
        <f t="shared" si="160"/>
        <v>Mar</v>
      </c>
      <c r="V1720">
        <f t="shared" si="161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7" t="s">
        <v>8221</v>
      </c>
      <c r="G1721" t="s">
        <v>8224</v>
      </c>
      <c r="H1721" t="s">
        <v>8246</v>
      </c>
      <c r="I1721" s="9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0.87500000000000011</v>
      </c>
      <c r="P1721" s="11">
        <f t="shared" si="157"/>
        <v>11.666666666666666</v>
      </c>
      <c r="Q1721" t="s">
        <v>8325</v>
      </c>
      <c r="R1721" t="s">
        <v>8347</v>
      </c>
      <c r="S1721" s="8">
        <f t="shared" si="158"/>
        <v>41869.242951388893</v>
      </c>
      <c r="T1721" s="8">
        <f t="shared" si="159"/>
        <v>41899.242951388893</v>
      </c>
      <c r="U1721" s="9" t="str">
        <f t="shared" si="160"/>
        <v>Aug</v>
      </c>
      <c r="V1721">
        <f t="shared" si="161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7" t="s">
        <v>8221</v>
      </c>
      <c r="G1722" t="s">
        <v>8224</v>
      </c>
      <c r="H1722" t="s">
        <v>8246</v>
      </c>
      <c r="I1722" s="9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</v>
      </c>
      <c r="P1722" s="11">
        <f t="shared" si="157"/>
        <v>28.125</v>
      </c>
      <c r="Q1722" t="s">
        <v>8325</v>
      </c>
      <c r="R1722" t="s">
        <v>8347</v>
      </c>
      <c r="S1722" s="8">
        <f t="shared" si="158"/>
        <v>41922.491562500007</v>
      </c>
      <c r="T1722" s="8">
        <f t="shared" si="159"/>
        <v>41952.533229166671</v>
      </c>
      <c r="U1722" s="9" t="str">
        <f t="shared" si="160"/>
        <v>Oct</v>
      </c>
      <c r="V1722">
        <f t="shared" si="161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7" t="s">
        <v>8221</v>
      </c>
      <c r="G1723" t="s">
        <v>8224</v>
      </c>
      <c r="H1723" t="s">
        <v>8246</v>
      </c>
      <c r="I1723" s="9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s="11" t="e">
        <f t="shared" si="157"/>
        <v>#DIV/0!</v>
      </c>
      <c r="Q1723" t="s">
        <v>8325</v>
      </c>
      <c r="R1723" t="s">
        <v>8347</v>
      </c>
      <c r="S1723" s="8">
        <f t="shared" si="158"/>
        <v>42319.169710648152</v>
      </c>
      <c r="T1723" s="8">
        <f t="shared" si="159"/>
        <v>42349.169710648152</v>
      </c>
      <c r="U1723" s="9" t="str">
        <f t="shared" si="160"/>
        <v>Nov</v>
      </c>
      <c r="V1723">
        <f t="shared" si="161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7" t="s">
        <v>8221</v>
      </c>
      <c r="G1724" t="s">
        <v>8224</v>
      </c>
      <c r="H1724" t="s">
        <v>8246</v>
      </c>
      <c r="I1724" s="9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3.4722222222222224E-2</v>
      </c>
      <c r="P1724" s="11">
        <f t="shared" si="157"/>
        <v>1</v>
      </c>
      <c r="Q1724" t="s">
        <v>8325</v>
      </c>
      <c r="R1724" t="s">
        <v>8347</v>
      </c>
      <c r="S1724" s="8">
        <f t="shared" si="158"/>
        <v>42425.669317129628</v>
      </c>
      <c r="T1724" s="8">
        <f t="shared" si="159"/>
        <v>42462.715277777781</v>
      </c>
      <c r="U1724" s="9" t="str">
        <f t="shared" si="160"/>
        <v>Feb</v>
      </c>
      <c r="V1724">
        <f t="shared" si="161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7" t="s">
        <v>8221</v>
      </c>
      <c r="G1725" t="s">
        <v>8224</v>
      </c>
      <c r="H1725" t="s">
        <v>8246</v>
      </c>
      <c r="I1725" s="9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</v>
      </c>
      <c r="P1725" s="11">
        <f t="shared" si="157"/>
        <v>216.66666666666666</v>
      </c>
      <c r="Q1725" t="s">
        <v>8325</v>
      </c>
      <c r="R1725" t="s">
        <v>8347</v>
      </c>
      <c r="S1725" s="8">
        <f t="shared" si="158"/>
        <v>42129.533738425926</v>
      </c>
      <c r="T1725" s="8">
        <f t="shared" si="159"/>
        <v>42185.958333333336</v>
      </c>
      <c r="U1725" s="9" t="str">
        <f t="shared" si="160"/>
        <v>May</v>
      </c>
      <c r="V1725">
        <f t="shared" si="161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7" t="s">
        <v>8221</v>
      </c>
      <c r="G1726" t="s">
        <v>8224</v>
      </c>
      <c r="H1726" t="s">
        <v>8246</v>
      </c>
      <c r="I1726" s="9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0.58333333333333337</v>
      </c>
      <c r="P1726" s="11">
        <f t="shared" si="157"/>
        <v>8.75</v>
      </c>
      <c r="Q1726" t="s">
        <v>8325</v>
      </c>
      <c r="R1726" t="s">
        <v>8347</v>
      </c>
      <c r="S1726" s="8">
        <f t="shared" si="158"/>
        <v>41912.640763888892</v>
      </c>
      <c r="T1726" s="8">
        <f t="shared" si="159"/>
        <v>41942.640763888892</v>
      </c>
      <c r="U1726" s="9" t="str">
        <f t="shared" si="160"/>
        <v>Sep</v>
      </c>
      <c r="V1726">
        <f t="shared" si="161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7" t="s">
        <v>8221</v>
      </c>
      <c r="G1727" t="s">
        <v>8224</v>
      </c>
      <c r="H1727" t="s">
        <v>8246</v>
      </c>
      <c r="I1727" s="9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10.181818181818182</v>
      </c>
      <c r="P1727" s="11">
        <f t="shared" si="157"/>
        <v>62.222222222222221</v>
      </c>
      <c r="Q1727" t="s">
        <v>8325</v>
      </c>
      <c r="R1727" t="s">
        <v>8347</v>
      </c>
      <c r="S1727" s="8">
        <f t="shared" si="158"/>
        <v>41845.676493055558</v>
      </c>
      <c r="T1727" s="8">
        <f t="shared" si="159"/>
        <v>41875.676493055558</v>
      </c>
      <c r="U1727" s="9" t="str">
        <f t="shared" si="160"/>
        <v>Jul</v>
      </c>
      <c r="V1727">
        <f t="shared" si="161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7" t="s">
        <v>8221</v>
      </c>
      <c r="G1728" t="s">
        <v>8224</v>
      </c>
      <c r="H1728" t="s">
        <v>8246</v>
      </c>
      <c r="I1728" s="9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33.784615384615385</v>
      </c>
      <c r="P1728" s="11">
        <f t="shared" si="157"/>
        <v>137.25</v>
      </c>
      <c r="Q1728" t="s">
        <v>8325</v>
      </c>
      <c r="R1728" t="s">
        <v>8347</v>
      </c>
      <c r="S1728" s="8">
        <f t="shared" si="158"/>
        <v>41788.628055555557</v>
      </c>
      <c r="T1728" s="8">
        <f t="shared" si="159"/>
        <v>41817.628055555557</v>
      </c>
      <c r="U1728" s="9" t="str">
        <f t="shared" si="160"/>
        <v>May</v>
      </c>
      <c r="V1728">
        <f t="shared" si="161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7" t="s">
        <v>8221</v>
      </c>
      <c r="G1729" t="s">
        <v>8225</v>
      </c>
      <c r="H1729" t="s">
        <v>8247</v>
      </c>
      <c r="I1729" s="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3.3333333333333333E-2</v>
      </c>
      <c r="P1729" s="11">
        <f t="shared" si="157"/>
        <v>1</v>
      </c>
      <c r="Q1729" t="s">
        <v>8325</v>
      </c>
      <c r="R1729" t="s">
        <v>8347</v>
      </c>
      <c r="S1729" s="8">
        <f t="shared" si="158"/>
        <v>42044.636307870373</v>
      </c>
      <c r="T1729" s="8">
        <f t="shared" si="159"/>
        <v>42099.166666666664</v>
      </c>
      <c r="U1729" s="9" t="str">
        <f t="shared" si="160"/>
        <v>Feb</v>
      </c>
      <c r="V1729">
        <f t="shared" si="161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7" t="s">
        <v>8221</v>
      </c>
      <c r="G1730" t="s">
        <v>8224</v>
      </c>
      <c r="H1730" t="s">
        <v>8246</v>
      </c>
      <c r="I1730" s="9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ref="O1730:O1793" si="162">E1730/D1730*100</f>
        <v>68.400000000000006</v>
      </c>
      <c r="P1730" s="11">
        <f t="shared" ref="P1730:P1793" si="163">E1730/L1730</f>
        <v>122.14285714285714</v>
      </c>
      <c r="Q1730" t="s">
        <v>8325</v>
      </c>
      <c r="R1730" t="s">
        <v>8347</v>
      </c>
      <c r="S1730" s="8">
        <f t="shared" si="158"/>
        <v>42268.334189814814</v>
      </c>
      <c r="T1730" s="8">
        <f t="shared" si="159"/>
        <v>42298.334189814814</v>
      </c>
      <c r="U1730" s="9" t="str">
        <f t="shared" si="160"/>
        <v>Sep</v>
      </c>
      <c r="V1730">
        <f t="shared" si="161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7" t="s">
        <v>8221</v>
      </c>
      <c r="G1731" t="s">
        <v>8224</v>
      </c>
      <c r="H1731" t="s">
        <v>8246</v>
      </c>
      <c r="I1731" s="9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si="162"/>
        <v>0</v>
      </c>
      <c r="P1731" s="11" t="e">
        <f t="shared" si="163"/>
        <v>#DIV/0!</v>
      </c>
      <c r="Q1731" t="s">
        <v>8325</v>
      </c>
      <c r="R1731" t="s">
        <v>8347</v>
      </c>
      <c r="S1731" s="8">
        <f t="shared" ref="S1731:S1794" si="164">(J1731/86400)+25569+(-7/24)</f>
        <v>42470.76048611111</v>
      </c>
      <c r="T1731" s="8">
        <f t="shared" ref="T1731:T1794" si="165">(I1731/86400)+25569+(-7/24)</f>
        <v>42530.76048611111</v>
      </c>
      <c r="U1731" s="9" t="str">
        <f t="shared" ref="U1731:U1794" si="166">TEXT(S1731,"mmm")</f>
        <v>Apr</v>
      </c>
      <c r="V1731">
        <f t="shared" ref="V1731:V1794" si="167">YEAR(S1731)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7" t="s">
        <v>8221</v>
      </c>
      <c r="G1732" t="s">
        <v>8224</v>
      </c>
      <c r="H1732" t="s">
        <v>8246</v>
      </c>
      <c r="I1732" s="9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s="11" t="e">
        <f t="shared" si="163"/>
        <v>#DIV/0!</v>
      </c>
      <c r="Q1732" t="s">
        <v>8325</v>
      </c>
      <c r="R1732" t="s">
        <v>8347</v>
      </c>
      <c r="S1732" s="8">
        <f t="shared" si="164"/>
        <v>42271.796099537038</v>
      </c>
      <c r="T1732" s="8">
        <f t="shared" si="165"/>
        <v>42301.796099537038</v>
      </c>
      <c r="U1732" s="9" t="str">
        <f t="shared" si="166"/>
        <v>Sep</v>
      </c>
      <c r="V1732">
        <f t="shared" si="167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7" t="s">
        <v>8221</v>
      </c>
      <c r="G1733" t="s">
        <v>8224</v>
      </c>
      <c r="H1733" t="s">
        <v>8246</v>
      </c>
      <c r="I1733" s="9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s="11" t="e">
        <f t="shared" si="163"/>
        <v>#DIV/0!</v>
      </c>
      <c r="Q1733" t="s">
        <v>8325</v>
      </c>
      <c r="R1733" t="s">
        <v>8347</v>
      </c>
      <c r="S1733" s="8">
        <f t="shared" si="164"/>
        <v>42152.615185185183</v>
      </c>
      <c r="T1733" s="8">
        <f t="shared" si="165"/>
        <v>42166.333333333336</v>
      </c>
      <c r="U1733" s="9" t="str">
        <f t="shared" si="166"/>
        <v>May</v>
      </c>
      <c r="V1733">
        <f t="shared" si="167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7" t="s">
        <v>8221</v>
      </c>
      <c r="G1734" t="s">
        <v>8224</v>
      </c>
      <c r="H1734" t="s">
        <v>8246</v>
      </c>
      <c r="I1734" s="9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s="11" t="e">
        <f t="shared" si="163"/>
        <v>#DIV/0!</v>
      </c>
      <c r="Q1734" t="s">
        <v>8325</v>
      </c>
      <c r="R1734" t="s">
        <v>8347</v>
      </c>
      <c r="S1734" s="8">
        <f t="shared" si="164"/>
        <v>42325.392141203709</v>
      </c>
      <c r="T1734" s="8">
        <f t="shared" si="165"/>
        <v>42384.916666666664</v>
      </c>
      <c r="U1734" s="9" t="str">
        <f t="shared" si="166"/>
        <v>Nov</v>
      </c>
      <c r="V1734">
        <f t="shared" si="167"/>
        <v>2015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7" t="s">
        <v>8221</v>
      </c>
      <c r="G1735" t="s">
        <v>8224</v>
      </c>
      <c r="H1735" t="s">
        <v>8246</v>
      </c>
      <c r="I1735" s="9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s="11" t="e">
        <f t="shared" si="163"/>
        <v>#DIV/0!</v>
      </c>
      <c r="Q1735" t="s">
        <v>8325</v>
      </c>
      <c r="R1735" t="s">
        <v>8347</v>
      </c>
      <c r="S1735" s="8">
        <f t="shared" si="164"/>
        <v>42614.383958333339</v>
      </c>
      <c r="T1735" s="8">
        <f t="shared" si="165"/>
        <v>42626.604166666664</v>
      </c>
      <c r="U1735" s="9" t="str">
        <f t="shared" si="166"/>
        <v>Sep</v>
      </c>
      <c r="V1735">
        <f t="shared" si="167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7" t="s">
        <v>8221</v>
      </c>
      <c r="G1736" t="s">
        <v>8224</v>
      </c>
      <c r="H1736" t="s">
        <v>8246</v>
      </c>
      <c r="I1736" s="9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2.2222222222222223E-2</v>
      </c>
      <c r="P1736" s="11">
        <f t="shared" si="163"/>
        <v>1</v>
      </c>
      <c r="Q1736" t="s">
        <v>8325</v>
      </c>
      <c r="R1736" t="s">
        <v>8347</v>
      </c>
      <c r="S1736" s="8">
        <f t="shared" si="164"/>
        <v>42101.74486111111</v>
      </c>
      <c r="T1736" s="8">
        <f t="shared" si="165"/>
        <v>42131.74486111111</v>
      </c>
      <c r="U1736" s="9" t="str">
        <f t="shared" si="166"/>
        <v>Apr</v>
      </c>
      <c r="V1736">
        <f t="shared" si="167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7" t="s">
        <v>8221</v>
      </c>
      <c r="G1737" t="s">
        <v>8224</v>
      </c>
      <c r="H1737" t="s">
        <v>8246</v>
      </c>
      <c r="I1737" s="9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11</v>
      </c>
      <c r="P1737" s="11">
        <f t="shared" si="163"/>
        <v>55</v>
      </c>
      <c r="Q1737" t="s">
        <v>8325</v>
      </c>
      <c r="R1737" t="s">
        <v>8347</v>
      </c>
      <c r="S1737" s="8">
        <f t="shared" si="164"/>
        <v>42559.522511574076</v>
      </c>
      <c r="T1737" s="8">
        <f t="shared" si="165"/>
        <v>42589.522511574076</v>
      </c>
      <c r="U1737" s="9" t="str">
        <f t="shared" si="166"/>
        <v>Jul</v>
      </c>
      <c r="V1737">
        <f t="shared" si="167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7" t="s">
        <v>8221</v>
      </c>
      <c r="G1738" t="s">
        <v>8224</v>
      </c>
      <c r="H1738" t="s">
        <v>8246</v>
      </c>
      <c r="I1738" s="9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0.73333333333333328</v>
      </c>
      <c r="P1738" s="11">
        <f t="shared" si="163"/>
        <v>22</v>
      </c>
      <c r="Q1738" t="s">
        <v>8325</v>
      </c>
      <c r="R1738" t="s">
        <v>8347</v>
      </c>
      <c r="S1738" s="8">
        <f t="shared" si="164"/>
        <v>42286.569826388892</v>
      </c>
      <c r="T1738" s="8">
        <f t="shared" si="165"/>
        <v>42316.611493055556</v>
      </c>
      <c r="U1738" s="9" t="str">
        <f t="shared" si="166"/>
        <v>Oct</v>
      </c>
      <c r="V1738">
        <f t="shared" si="167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7" t="s">
        <v>8221</v>
      </c>
      <c r="G1739" t="s">
        <v>8224</v>
      </c>
      <c r="H1739" t="s">
        <v>8246</v>
      </c>
      <c r="I1739" s="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21.25</v>
      </c>
      <c r="P1739" s="11">
        <f t="shared" si="163"/>
        <v>56.666666666666664</v>
      </c>
      <c r="Q1739" t="s">
        <v>8325</v>
      </c>
      <c r="R1739" t="s">
        <v>8347</v>
      </c>
      <c r="S1739" s="8">
        <f t="shared" si="164"/>
        <v>42175.657314814816</v>
      </c>
      <c r="T1739" s="8">
        <f t="shared" si="165"/>
        <v>42205.657314814816</v>
      </c>
      <c r="U1739" s="9" t="str">
        <f t="shared" si="166"/>
        <v>Jun</v>
      </c>
      <c r="V1739">
        <f t="shared" si="167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7" t="s">
        <v>8221</v>
      </c>
      <c r="G1740" t="s">
        <v>8224</v>
      </c>
      <c r="H1740" t="s">
        <v>8246</v>
      </c>
      <c r="I1740" s="9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0.4</v>
      </c>
      <c r="P1740" s="11">
        <f t="shared" si="163"/>
        <v>20</v>
      </c>
      <c r="Q1740" t="s">
        <v>8325</v>
      </c>
      <c r="R1740" t="s">
        <v>8347</v>
      </c>
      <c r="S1740" s="8">
        <f t="shared" si="164"/>
        <v>41884.582662037043</v>
      </c>
      <c r="T1740" s="8">
        <f t="shared" si="165"/>
        <v>41914.582662037043</v>
      </c>
      <c r="U1740" s="9" t="str">
        <f t="shared" si="166"/>
        <v>Sep</v>
      </c>
      <c r="V1740">
        <f t="shared" si="167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7" t="s">
        <v>8221</v>
      </c>
      <c r="G1741" t="s">
        <v>8224</v>
      </c>
      <c r="H1741" t="s">
        <v>8246</v>
      </c>
      <c r="I1741" s="9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0.1</v>
      </c>
      <c r="P1741" s="11">
        <f t="shared" si="163"/>
        <v>1</v>
      </c>
      <c r="Q1741" t="s">
        <v>8325</v>
      </c>
      <c r="R1741" t="s">
        <v>8347</v>
      </c>
      <c r="S1741" s="8">
        <f t="shared" si="164"/>
        <v>42435.582546296304</v>
      </c>
      <c r="T1741" s="8">
        <f t="shared" si="165"/>
        <v>42494.540879629632</v>
      </c>
      <c r="U1741" s="9" t="str">
        <f t="shared" si="166"/>
        <v>Mar</v>
      </c>
      <c r="V1741">
        <f t="shared" si="167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7" t="s">
        <v>8221</v>
      </c>
      <c r="G1742" t="s">
        <v>8224</v>
      </c>
      <c r="H1742" t="s">
        <v>8246</v>
      </c>
      <c r="I1742" s="9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s="11" t="e">
        <f t="shared" si="163"/>
        <v>#DIV/0!</v>
      </c>
      <c r="Q1742" t="s">
        <v>8325</v>
      </c>
      <c r="R1742" t="s">
        <v>8347</v>
      </c>
      <c r="S1742" s="8">
        <f t="shared" si="164"/>
        <v>42171.525717592594</v>
      </c>
      <c r="T1742" s="8">
        <f t="shared" si="165"/>
        <v>42201.525717592594</v>
      </c>
      <c r="U1742" s="9" t="str">
        <f t="shared" si="166"/>
        <v>Jun</v>
      </c>
      <c r="V1742">
        <f t="shared" si="167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110.83333333333334</v>
      </c>
      <c r="P1743" s="11">
        <f t="shared" si="163"/>
        <v>25.576923076923077</v>
      </c>
      <c r="Q1743" t="s">
        <v>8338</v>
      </c>
      <c r="R1743" t="s">
        <v>8339</v>
      </c>
      <c r="S1743" s="8">
        <f t="shared" si="164"/>
        <v>42120.336469907408</v>
      </c>
      <c r="T1743" s="8">
        <f t="shared" si="165"/>
        <v>42165.336469907408</v>
      </c>
      <c r="U1743" s="9" t="str">
        <f t="shared" si="166"/>
        <v>Apr</v>
      </c>
      <c r="V1743">
        <f t="shared" si="167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108.74999999999999</v>
      </c>
      <c r="P1744" s="11">
        <f t="shared" si="163"/>
        <v>63.970588235294116</v>
      </c>
      <c r="Q1744" t="s">
        <v>8338</v>
      </c>
      <c r="R1744" t="s">
        <v>8339</v>
      </c>
      <c r="S1744" s="8">
        <f t="shared" si="164"/>
        <v>42710.58530092593</v>
      </c>
      <c r="T1744" s="8">
        <f t="shared" si="165"/>
        <v>42742.583333333336</v>
      </c>
      <c r="U1744" s="9" t="str">
        <f t="shared" si="166"/>
        <v>Dec</v>
      </c>
      <c r="V1744">
        <f t="shared" si="167"/>
        <v>2016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100.41666666666667</v>
      </c>
      <c r="P1745" s="11">
        <f t="shared" si="163"/>
        <v>89.925373134328353</v>
      </c>
      <c r="Q1745" t="s">
        <v>8338</v>
      </c>
      <c r="R1745" t="s">
        <v>8339</v>
      </c>
      <c r="S1745" s="8">
        <f t="shared" si="164"/>
        <v>42586.633969907409</v>
      </c>
      <c r="T1745" s="8">
        <f t="shared" si="165"/>
        <v>42608.874305555561</v>
      </c>
      <c r="U1745" s="9" t="str">
        <f t="shared" si="166"/>
        <v>Aug</v>
      </c>
      <c r="V1745">
        <f t="shared" si="167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118.45454545454545</v>
      </c>
      <c r="P1746" s="11">
        <f t="shared" si="163"/>
        <v>93.071428571428569</v>
      </c>
      <c r="Q1746" t="s">
        <v>8338</v>
      </c>
      <c r="R1746" t="s">
        <v>8339</v>
      </c>
      <c r="S1746" s="8">
        <f t="shared" si="164"/>
        <v>42026.313391203708</v>
      </c>
      <c r="T1746" s="8">
        <f t="shared" si="165"/>
        <v>42071.271724537037</v>
      </c>
      <c r="U1746" s="9" t="str">
        <f t="shared" si="166"/>
        <v>Jan</v>
      </c>
      <c r="V1746">
        <f t="shared" si="167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114.01428571428571</v>
      </c>
      <c r="P1747" s="11">
        <f t="shared" si="163"/>
        <v>89.674157303370791</v>
      </c>
      <c r="Q1747" t="s">
        <v>8338</v>
      </c>
      <c r="R1747" t="s">
        <v>8339</v>
      </c>
      <c r="S1747" s="8">
        <f t="shared" si="164"/>
        <v>42689.968032407407</v>
      </c>
      <c r="T1747" s="8">
        <f t="shared" si="165"/>
        <v>42725.791666666664</v>
      </c>
      <c r="U1747" s="9" t="str">
        <f t="shared" si="166"/>
        <v>Nov</v>
      </c>
      <c r="V1747">
        <f t="shared" si="167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148.10000000000002</v>
      </c>
      <c r="P1748" s="11">
        <f t="shared" si="163"/>
        <v>207.61682242990653</v>
      </c>
      <c r="Q1748" t="s">
        <v>8338</v>
      </c>
      <c r="R1748" t="s">
        <v>8339</v>
      </c>
      <c r="S1748" s="8">
        <f t="shared" si="164"/>
        <v>42667.885034722225</v>
      </c>
      <c r="T1748" s="8">
        <f t="shared" si="165"/>
        <v>42697.791666666664</v>
      </c>
      <c r="U1748" s="9" t="str">
        <f t="shared" si="166"/>
        <v>Oct</v>
      </c>
      <c r="V1748">
        <f t="shared" si="167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104.95555555555556</v>
      </c>
      <c r="P1749" s="11">
        <f t="shared" si="163"/>
        <v>59.408805031446541</v>
      </c>
      <c r="Q1749" t="s">
        <v>8338</v>
      </c>
      <c r="R1749" t="s">
        <v>8339</v>
      </c>
      <c r="S1749" s="8">
        <f t="shared" si="164"/>
        <v>42292.143865740742</v>
      </c>
      <c r="T1749" s="8">
        <f t="shared" si="165"/>
        <v>42321.333333333336</v>
      </c>
      <c r="U1749" s="9" t="str">
        <f t="shared" si="166"/>
        <v>Oct</v>
      </c>
      <c r="V1749">
        <f t="shared" si="167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129.94800000000001</v>
      </c>
      <c r="P1750" s="11">
        <f t="shared" si="163"/>
        <v>358.97237569060775</v>
      </c>
      <c r="Q1750" t="s">
        <v>8338</v>
      </c>
      <c r="R1750" t="s">
        <v>8339</v>
      </c>
      <c r="S1750" s="8">
        <f t="shared" si="164"/>
        <v>42219.659062500003</v>
      </c>
      <c r="T1750" s="8">
        <f t="shared" si="165"/>
        <v>42249.659062500003</v>
      </c>
      <c r="U1750" s="9" t="str">
        <f t="shared" si="166"/>
        <v>Aug</v>
      </c>
      <c r="V1750">
        <f t="shared" si="167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123.48756218905473</v>
      </c>
      <c r="P1751" s="11">
        <f t="shared" si="163"/>
        <v>94.736641221374043</v>
      </c>
      <c r="Q1751" t="s">
        <v>8338</v>
      </c>
      <c r="R1751" t="s">
        <v>8339</v>
      </c>
      <c r="S1751" s="8">
        <f t="shared" si="164"/>
        <v>42758.684270833335</v>
      </c>
      <c r="T1751" s="8">
        <f t="shared" si="165"/>
        <v>42795.500000000007</v>
      </c>
      <c r="U1751" s="9" t="str">
        <f t="shared" si="166"/>
        <v>Jan</v>
      </c>
      <c r="V1751">
        <f t="shared" si="167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201.62</v>
      </c>
      <c r="P1752" s="11">
        <f t="shared" si="163"/>
        <v>80.647999999999996</v>
      </c>
      <c r="Q1752" t="s">
        <v>8338</v>
      </c>
      <c r="R1752" t="s">
        <v>8339</v>
      </c>
      <c r="S1752" s="8">
        <f t="shared" si="164"/>
        <v>42454.54518518519</v>
      </c>
      <c r="T1752" s="8">
        <f t="shared" si="165"/>
        <v>42479.54518518519</v>
      </c>
      <c r="U1752" s="9" t="str">
        <f t="shared" si="166"/>
        <v>Mar</v>
      </c>
      <c r="V1752">
        <f t="shared" si="167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102.89999999999999</v>
      </c>
      <c r="P1753" s="11">
        <f t="shared" si="163"/>
        <v>168.68852459016392</v>
      </c>
      <c r="Q1753" t="s">
        <v>8338</v>
      </c>
      <c r="R1753" t="s">
        <v>8339</v>
      </c>
      <c r="S1753" s="8">
        <f t="shared" si="164"/>
        <v>42052.489849537036</v>
      </c>
      <c r="T1753" s="8">
        <f t="shared" si="165"/>
        <v>42082.448182870372</v>
      </c>
      <c r="U1753" s="9" t="str">
        <f t="shared" si="166"/>
        <v>Feb</v>
      </c>
      <c r="V1753">
        <f t="shared" si="167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260.16666666666663</v>
      </c>
      <c r="P1754" s="11">
        <f t="shared" si="163"/>
        <v>34.68888888888889</v>
      </c>
      <c r="Q1754" t="s">
        <v>8338</v>
      </c>
      <c r="R1754" t="s">
        <v>8339</v>
      </c>
      <c r="S1754" s="8">
        <f t="shared" si="164"/>
        <v>42626.961597222224</v>
      </c>
      <c r="T1754" s="8">
        <f t="shared" si="165"/>
        <v>42656.961597222224</v>
      </c>
      <c r="U1754" s="9" t="str">
        <f t="shared" si="166"/>
        <v>Sep</v>
      </c>
      <c r="V1754">
        <f t="shared" si="167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108</v>
      </c>
      <c r="P1755" s="11">
        <f t="shared" si="163"/>
        <v>462.85714285714283</v>
      </c>
      <c r="Q1755" t="s">
        <v>8338</v>
      </c>
      <c r="R1755" t="s">
        <v>8339</v>
      </c>
      <c r="S1755" s="8">
        <f t="shared" si="164"/>
        <v>42420.457962962966</v>
      </c>
      <c r="T1755" s="8">
        <f t="shared" si="165"/>
        <v>42450.416296296295</v>
      </c>
      <c r="U1755" s="9" t="str">
        <f t="shared" si="166"/>
        <v>Feb</v>
      </c>
      <c r="V1755">
        <f t="shared" si="167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110.52941176470587</v>
      </c>
      <c r="P1756" s="11">
        <f t="shared" si="163"/>
        <v>104.38888888888889</v>
      </c>
      <c r="Q1756" t="s">
        <v>8338</v>
      </c>
      <c r="R1756" t="s">
        <v>8339</v>
      </c>
      <c r="S1756" s="8">
        <f t="shared" si="164"/>
        <v>42067.585104166668</v>
      </c>
      <c r="T1756" s="8">
        <f t="shared" si="165"/>
        <v>42097.543437500004</v>
      </c>
      <c r="U1756" s="9" t="str">
        <f t="shared" si="166"/>
        <v>Mar</v>
      </c>
      <c r="V1756">
        <f t="shared" si="167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120</v>
      </c>
      <c r="P1757" s="11">
        <f t="shared" si="163"/>
        <v>7.5</v>
      </c>
      <c r="Q1757" t="s">
        <v>8338</v>
      </c>
      <c r="R1757" t="s">
        <v>8339</v>
      </c>
      <c r="S1757" s="8">
        <f t="shared" si="164"/>
        <v>42252.497233796297</v>
      </c>
      <c r="T1757" s="8">
        <f t="shared" si="165"/>
        <v>42282.497233796297</v>
      </c>
      <c r="U1757" s="9" t="str">
        <f t="shared" si="166"/>
        <v>Sep</v>
      </c>
      <c r="V1757">
        <f t="shared" si="167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102.82909090909091</v>
      </c>
      <c r="P1758" s="11">
        <f t="shared" si="163"/>
        <v>47.13</v>
      </c>
      <c r="Q1758" t="s">
        <v>8338</v>
      </c>
      <c r="R1758" t="s">
        <v>8339</v>
      </c>
      <c r="S1758" s="8">
        <f t="shared" si="164"/>
        <v>42570.875798611109</v>
      </c>
      <c r="T1758" s="8">
        <f t="shared" si="165"/>
        <v>42610.875798611109</v>
      </c>
      <c r="U1758" s="9" t="str">
        <f t="shared" si="166"/>
        <v>Jul</v>
      </c>
      <c r="V1758">
        <f t="shared" si="167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115.99999999999999</v>
      </c>
      <c r="P1759" s="11">
        <f t="shared" si="163"/>
        <v>414.28571428571428</v>
      </c>
      <c r="Q1759" t="s">
        <v>8338</v>
      </c>
      <c r="R1759" t="s">
        <v>8339</v>
      </c>
      <c r="S1759" s="8">
        <f t="shared" si="164"/>
        <v>42733.535682870373</v>
      </c>
      <c r="T1759" s="8">
        <f t="shared" si="165"/>
        <v>42763.520138888889</v>
      </c>
      <c r="U1759" s="9" t="str">
        <f t="shared" si="166"/>
        <v>Dec</v>
      </c>
      <c r="V1759">
        <f t="shared" si="167"/>
        <v>2016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114.7</v>
      </c>
      <c r="P1760" s="11">
        <f t="shared" si="163"/>
        <v>42.481481481481481</v>
      </c>
      <c r="Q1760" t="s">
        <v>8338</v>
      </c>
      <c r="R1760" t="s">
        <v>8339</v>
      </c>
      <c r="S1760" s="8">
        <f t="shared" si="164"/>
        <v>42505.664259259262</v>
      </c>
      <c r="T1760" s="8">
        <f t="shared" si="165"/>
        <v>42565.664259259262</v>
      </c>
      <c r="U1760" s="9" t="str">
        <f t="shared" si="166"/>
        <v>May</v>
      </c>
      <c r="V1760">
        <f t="shared" si="167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106.60000000000001</v>
      </c>
      <c r="P1761" s="11">
        <f t="shared" si="163"/>
        <v>108.77551020408163</v>
      </c>
      <c r="Q1761" t="s">
        <v>8338</v>
      </c>
      <c r="R1761" t="s">
        <v>8339</v>
      </c>
      <c r="S1761" s="8">
        <f t="shared" si="164"/>
        <v>42068.53737268519</v>
      </c>
      <c r="T1761" s="8">
        <f t="shared" si="165"/>
        <v>42088.495706018519</v>
      </c>
      <c r="U1761" s="9" t="str">
        <f t="shared" si="166"/>
        <v>Mar</v>
      </c>
      <c r="V1761">
        <f t="shared" si="167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165.44</v>
      </c>
      <c r="P1762" s="11">
        <f t="shared" si="163"/>
        <v>81.098039215686271</v>
      </c>
      <c r="Q1762" t="s">
        <v>8338</v>
      </c>
      <c r="R1762" t="s">
        <v>8339</v>
      </c>
      <c r="S1762" s="8">
        <f t="shared" si="164"/>
        <v>42405.380937500006</v>
      </c>
      <c r="T1762" s="8">
        <f t="shared" si="165"/>
        <v>42425.380937500006</v>
      </c>
      <c r="U1762" s="9" t="str">
        <f t="shared" si="166"/>
        <v>Feb</v>
      </c>
      <c r="V1762">
        <f t="shared" si="167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155</v>
      </c>
      <c r="P1763" s="11">
        <f t="shared" si="163"/>
        <v>51.666666666666664</v>
      </c>
      <c r="Q1763" t="s">
        <v>8338</v>
      </c>
      <c r="R1763" t="s">
        <v>8339</v>
      </c>
      <c r="S1763" s="8">
        <f t="shared" si="164"/>
        <v>42209.27615740741</v>
      </c>
      <c r="T1763" s="8">
        <f t="shared" si="165"/>
        <v>42259.27615740741</v>
      </c>
      <c r="U1763" s="9" t="str">
        <f t="shared" si="166"/>
        <v>Jul</v>
      </c>
      <c r="V1763">
        <f t="shared" si="167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885</v>
      </c>
      <c r="P1764" s="11">
        <f t="shared" si="163"/>
        <v>35.4</v>
      </c>
      <c r="Q1764" t="s">
        <v>8338</v>
      </c>
      <c r="R1764" t="s">
        <v>8339</v>
      </c>
      <c r="S1764" s="8">
        <f t="shared" si="164"/>
        <v>42410.690335648149</v>
      </c>
      <c r="T1764" s="8">
        <f t="shared" si="165"/>
        <v>42440.690335648149</v>
      </c>
      <c r="U1764" s="9" t="str">
        <f t="shared" si="166"/>
        <v>Feb</v>
      </c>
      <c r="V1764">
        <f t="shared" si="167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101.90833333333333</v>
      </c>
      <c r="P1765" s="11">
        <f t="shared" si="163"/>
        <v>103.63559322033899</v>
      </c>
      <c r="Q1765" t="s">
        <v>8338</v>
      </c>
      <c r="R1765" t="s">
        <v>8339</v>
      </c>
      <c r="S1765" s="8">
        <f t="shared" si="164"/>
        <v>42636.576851851853</v>
      </c>
      <c r="T1765" s="8">
        <f t="shared" si="165"/>
        <v>42666.576851851853</v>
      </c>
      <c r="U1765" s="9" t="str">
        <f t="shared" si="166"/>
        <v>Sep</v>
      </c>
      <c r="V1765">
        <f t="shared" si="167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7" t="s">
        <v>8221</v>
      </c>
      <c r="G1766" t="s">
        <v>8225</v>
      </c>
      <c r="H1766" t="s">
        <v>8247</v>
      </c>
      <c r="I1766" s="9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19.600000000000001</v>
      </c>
      <c r="P1766" s="11">
        <f t="shared" si="163"/>
        <v>55.282051282051285</v>
      </c>
      <c r="Q1766" t="s">
        <v>8338</v>
      </c>
      <c r="R1766" t="s">
        <v>8339</v>
      </c>
      <c r="S1766" s="8">
        <f t="shared" si="164"/>
        <v>41825.194201388891</v>
      </c>
      <c r="T1766" s="8">
        <f t="shared" si="165"/>
        <v>41854.194201388891</v>
      </c>
      <c r="U1766" s="9" t="str">
        <f t="shared" si="166"/>
        <v>Jul</v>
      </c>
      <c r="V1766">
        <f t="shared" si="167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7" t="s">
        <v>8221</v>
      </c>
      <c r="G1767" t="s">
        <v>8224</v>
      </c>
      <c r="H1767" t="s">
        <v>8246</v>
      </c>
      <c r="I1767" s="9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59.467839999999995</v>
      </c>
      <c r="P1767" s="11">
        <f t="shared" si="163"/>
        <v>72.16970873786407</v>
      </c>
      <c r="Q1767" t="s">
        <v>8338</v>
      </c>
      <c r="R1767" t="s">
        <v>8339</v>
      </c>
      <c r="S1767" s="8">
        <f t="shared" si="164"/>
        <v>41834.688796296301</v>
      </c>
      <c r="T1767" s="8">
        <f t="shared" si="165"/>
        <v>41864.688796296301</v>
      </c>
      <c r="U1767" s="9" t="str">
        <f t="shared" si="166"/>
        <v>Jul</v>
      </c>
      <c r="V1767">
        <f t="shared" si="167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7" t="s">
        <v>8221</v>
      </c>
      <c r="G1768" t="s">
        <v>8226</v>
      </c>
      <c r="H1768" t="s">
        <v>8248</v>
      </c>
      <c r="I1768" s="9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s="11" t="e">
        <f t="shared" si="163"/>
        <v>#DIV/0!</v>
      </c>
      <c r="Q1768" t="s">
        <v>8338</v>
      </c>
      <c r="R1768" t="s">
        <v>8339</v>
      </c>
      <c r="S1768" s="8">
        <f t="shared" si="164"/>
        <v>41855.568148148152</v>
      </c>
      <c r="T1768" s="8">
        <f t="shared" si="165"/>
        <v>41876.568148148152</v>
      </c>
      <c r="U1768" s="9" t="str">
        <f t="shared" si="166"/>
        <v>Aug</v>
      </c>
      <c r="V1768">
        <f t="shared" si="167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7" t="s">
        <v>8221</v>
      </c>
      <c r="G1769" t="s">
        <v>8224</v>
      </c>
      <c r="H1769" t="s">
        <v>8246</v>
      </c>
      <c r="I1769" s="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45.72</v>
      </c>
      <c r="P1769" s="11">
        <f t="shared" si="163"/>
        <v>58.615384615384613</v>
      </c>
      <c r="Q1769" t="s">
        <v>8338</v>
      </c>
      <c r="R1769" t="s">
        <v>8339</v>
      </c>
      <c r="S1769" s="8">
        <f t="shared" si="164"/>
        <v>41824.366712962968</v>
      </c>
      <c r="T1769" s="8">
        <f t="shared" si="165"/>
        <v>41854.366712962968</v>
      </c>
      <c r="U1769" s="9" t="str">
        <f t="shared" si="166"/>
        <v>Jul</v>
      </c>
      <c r="V1769">
        <f t="shared" si="167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7" t="s">
        <v>8221</v>
      </c>
      <c r="G1770" t="s">
        <v>8224</v>
      </c>
      <c r="H1770" t="s">
        <v>8246</v>
      </c>
      <c r="I1770" s="9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</v>
      </c>
      <c r="P1770" s="11">
        <f t="shared" si="163"/>
        <v>12.466666666666667</v>
      </c>
      <c r="Q1770" t="s">
        <v>8338</v>
      </c>
      <c r="R1770" t="s">
        <v>8339</v>
      </c>
      <c r="S1770" s="8">
        <f t="shared" si="164"/>
        <v>41849.26902777778</v>
      </c>
      <c r="T1770" s="8">
        <f t="shared" si="165"/>
        <v>41909.26902777778</v>
      </c>
      <c r="U1770" s="9" t="str">
        <f t="shared" si="166"/>
        <v>Jul</v>
      </c>
      <c r="V1770">
        <f t="shared" si="167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7" t="s">
        <v>8221</v>
      </c>
      <c r="G1771" t="s">
        <v>8224</v>
      </c>
      <c r="H1771" t="s">
        <v>8246</v>
      </c>
      <c r="I1771" s="9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2.7025000000000001</v>
      </c>
      <c r="P1771" s="11">
        <f t="shared" si="163"/>
        <v>49.136363636363633</v>
      </c>
      <c r="Q1771" t="s">
        <v>8338</v>
      </c>
      <c r="R1771" t="s">
        <v>8339</v>
      </c>
      <c r="S1771" s="8">
        <f t="shared" si="164"/>
        <v>41987.527303240742</v>
      </c>
      <c r="T1771" s="8">
        <f t="shared" si="165"/>
        <v>42017.527303240742</v>
      </c>
      <c r="U1771" s="9" t="str">
        <f t="shared" si="166"/>
        <v>Dec</v>
      </c>
      <c r="V1771">
        <f t="shared" si="167"/>
        <v>2014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7" t="s">
        <v>8221</v>
      </c>
      <c r="G1772" t="s">
        <v>8224</v>
      </c>
      <c r="H1772" t="s">
        <v>8246</v>
      </c>
      <c r="I1772" s="9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56.51428571428572</v>
      </c>
      <c r="P1772" s="11">
        <f t="shared" si="163"/>
        <v>150.5</v>
      </c>
      <c r="Q1772" t="s">
        <v>8338</v>
      </c>
      <c r="R1772" t="s">
        <v>8339</v>
      </c>
      <c r="S1772" s="8">
        <f t="shared" si="164"/>
        <v>41891.488356481488</v>
      </c>
      <c r="T1772" s="8">
        <f t="shared" si="165"/>
        <v>41926.488356481488</v>
      </c>
      <c r="U1772" s="9" t="str">
        <f t="shared" si="166"/>
        <v>Sep</v>
      </c>
      <c r="V1772">
        <f t="shared" si="167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7" t="s">
        <v>8221</v>
      </c>
      <c r="G1773" t="s">
        <v>8225</v>
      </c>
      <c r="H1773" t="s">
        <v>8247</v>
      </c>
      <c r="I1773" s="9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21.30952380952381</v>
      </c>
      <c r="P1773" s="11">
        <f t="shared" si="163"/>
        <v>35.799999999999997</v>
      </c>
      <c r="Q1773" t="s">
        <v>8338</v>
      </c>
      <c r="R1773" t="s">
        <v>8339</v>
      </c>
      <c r="S1773" s="8">
        <f t="shared" si="164"/>
        <v>41905.687962962962</v>
      </c>
      <c r="T1773" s="8">
        <f t="shared" si="165"/>
        <v>41935.687962962962</v>
      </c>
      <c r="U1773" s="9" t="str">
        <f t="shared" si="166"/>
        <v>Sep</v>
      </c>
      <c r="V1773">
        <f t="shared" si="167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7" t="s">
        <v>8221</v>
      </c>
      <c r="G1774" t="s">
        <v>8225</v>
      </c>
      <c r="H1774" t="s">
        <v>8247</v>
      </c>
      <c r="I1774" s="9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15.6</v>
      </c>
      <c r="P1774" s="11">
        <f t="shared" si="163"/>
        <v>45.157894736842103</v>
      </c>
      <c r="Q1774" t="s">
        <v>8338</v>
      </c>
      <c r="R1774" t="s">
        <v>8339</v>
      </c>
      <c r="S1774" s="8">
        <f t="shared" si="164"/>
        <v>41766.426342592596</v>
      </c>
      <c r="T1774" s="8">
        <f t="shared" si="165"/>
        <v>41826.426342592596</v>
      </c>
      <c r="U1774" s="9" t="str">
        <f t="shared" si="166"/>
        <v>May</v>
      </c>
      <c r="V1774">
        <f t="shared" si="167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7" t="s">
        <v>8221</v>
      </c>
      <c r="G1775" t="s">
        <v>8224</v>
      </c>
      <c r="H1775" t="s">
        <v>8246</v>
      </c>
      <c r="I1775" s="9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6.2566666666666677</v>
      </c>
      <c r="P1775" s="11">
        <f t="shared" si="163"/>
        <v>98.78947368421052</v>
      </c>
      <c r="Q1775" t="s">
        <v>8338</v>
      </c>
      <c r="R1775" t="s">
        <v>8339</v>
      </c>
      <c r="S1775" s="8">
        <f t="shared" si="164"/>
        <v>41978.468726851854</v>
      </c>
      <c r="T1775" s="8">
        <f t="shared" si="165"/>
        <v>42023.468726851854</v>
      </c>
      <c r="U1775" s="9" t="str">
        <f t="shared" si="166"/>
        <v>Dec</v>
      </c>
      <c r="V1775">
        <f t="shared" si="167"/>
        <v>2014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7" t="s">
        <v>8221</v>
      </c>
      <c r="G1776" t="s">
        <v>8224</v>
      </c>
      <c r="H1776" t="s">
        <v>8246</v>
      </c>
      <c r="I1776" s="9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45.92</v>
      </c>
      <c r="P1776" s="11">
        <f t="shared" si="163"/>
        <v>88.307692307692307</v>
      </c>
      <c r="Q1776" t="s">
        <v>8338</v>
      </c>
      <c r="R1776" t="s">
        <v>8339</v>
      </c>
      <c r="S1776" s="8">
        <f t="shared" si="164"/>
        <v>41929.926990740743</v>
      </c>
      <c r="T1776" s="8">
        <f t="shared" si="165"/>
        <v>41972.332638888889</v>
      </c>
      <c r="U1776" s="9" t="str">
        <f t="shared" si="166"/>
        <v>Oct</v>
      </c>
      <c r="V1776">
        <f t="shared" si="167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7" t="s">
        <v>8221</v>
      </c>
      <c r="G1777" t="s">
        <v>8224</v>
      </c>
      <c r="H1777" t="s">
        <v>8246</v>
      </c>
      <c r="I1777" s="9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65.101538461538468</v>
      </c>
      <c r="P1777" s="11">
        <f t="shared" si="163"/>
        <v>170.62903225806451</v>
      </c>
      <c r="Q1777" t="s">
        <v>8338</v>
      </c>
      <c r="R1777" t="s">
        <v>8339</v>
      </c>
      <c r="S1777" s="8">
        <f t="shared" si="164"/>
        <v>41891.68472222222</v>
      </c>
      <c r="T1777" s="8">
        <f t="shared" si="165"/>
        <v>41936.68472222222</v>
      </c>
      <c r="U1777" s="9" t="str">
        <f t="shared" si="166"/>
        <v>Sep</v>
      </c>
      <c r="V1777">
        <f t="shared" si="167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7" t="s">
        <v>8221</v>
      </c>
      <c r="G1778" t="s">
        <v>8225</v>
      </c>
      <c r="H1778" t="s">
        <v>8247</v>
      </c>
      <c r="I1778" s="9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</v>
      </c>
      <c r="P1778" s="11">
        <f t="shared" si="163"/>
        <v>83.75</v>
      </c>
      <c r="Q1778" t="s">
        <v>8338</v>
      </c>
      <c r="R1778" t="s">
        <v>8339</v>
      </c>
      <c r="S1778" s="8">
        <f t="shared" si="164"/>
        <v>41905.665173611116</v>
      </c>
      <c r="T1778" s="8">
        <f t="shared" si="165"/>
        <v>41941.665173611116</v>
      </c>
      <c r="U1778" s="9" t="str">
        <f t="shared" si="166"/>
        <v>Sep</v>
      </c>
      <c r="V1778">
        <f t="shared" si="167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7" t="s">
        <v>8221</v>
      </c>
      <c r="G1779" t="s">
        <v>8233</v>
      </c>
      <c r="H1779" t="s">
        <v>8249</v>
      </c>
      <c r="I1779" s="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13.5625</v>
      </c>
      <c r="P1779" s="11">
        <f t="shared" si="163"/>
        <v>65.099999999999994</v>
      </c>
      <c r="Q1779" t="s">
        <v>8338</v>
      </c>
      <c r="R1779" t="s">
        <v>8339</v>
      </c>
      <c r="S1779" s="8">
        <f t="shared" si="164"/>
        <v>42025.065428240741</v>
      </c>
      <c r="T1779" s="8">
        <f t="shared" si="165"/>
        <v>42055.065428240741</v>
      </c>
      <c r="U1779" s="9" t="str">
        <f t="shared" si="166"/>
        <v>Jan</v>
      </c>
      <c r="V1779">
        <f t="shared" si="167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7" t="s">
        <v>8221</v>
      </c>
      <c r="G1780" t="s">
        <v>8224</v>
      </c>
      <c r="H1780" t="s">
        <v>8246</v>
      </c>
      <c r="I1780" s="9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1.9900000000000002</v>
      </c>
      <c r="P1780" s="11">
        <f t="shared" si="163"/>
        <v>66.333333333333329</v>
      </c>
      <c r="Q1780" t="s">
        <v>8338</v>
      </c>
      <c r="R1780" t="s">
        <v>8339</v>
      </c>
      <c r="S1780" s="8">
        <f t="shared" si="164"/>
        <v>42045.571701388886</v>
      </c>
      <c r="T1780" s="8">
        <f t="shared" si="165"/>
        <v>42090.530034722229</v>
      </c>
      <c r="U1780" s="9" t="str">
        <f t="shared" si="166"/>
        <v>Feb</v>
      </c>
      <c r="V1780">
        <f t="shared" si="167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7" t="s">
        <v>8221</v>
      </c>
      <c r="G1781" t="s">
        <v>8224</v>
      </c>
      <c r="H1781" t="s">
        <v>8246</v>
      </c>
      <c r="I1781" s="9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36.236363636363642</v>
      </c>
      <c r="P1781" s="11">
        <f t="shared" si="163"/>
        <v>104.89473684210526</v>
      </c>
      <c r="Q1781" t="s">
        <v>8338</v>
      </c>
      <c r="R1781" t="s">
        <v>8339</v>
      </c>
      <c r="S1781" s="8">
        <f t="shared" si="164"/>
        <v>42585.400231481479</v>
      </c>
      <c r="T1781" s="8">
        <f t="shared" si="165"/>
        <v>42615.400231481479</v>
      </c>
      <c r="U1781" s="9" t="str">
        <f t="shared" si="166"/>
        <v>Aug</v>
      </c>
      <c r="V1781">
        <f t="shared" si="167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7" t="s">
        <v>8221</v>
      </c>
      <c r="G1782" t="s">
        <v>8224</v>
      </c>
      <c r="H1782" t="s">
        <v>8246</v>
      </c>
      <c r="I1782" s="9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39.743333333333339</v>
      </c>
      <c r="P1782" s="11">
        <f t="shared" si="163"/>
        <v>78.440789473684205</v>
      </c>
      <c r="Q1782" t="s">
        <v>8338</v>
      </c>
      <c r="R1782" t="s">
        <v>8339</v>
      </c>
      <c r="S1782" s="8">
        <f t="shared" si="164"/>
        <v>42493.30914351852</v>
      </c>
      <c r="T1782" s="8">
        <f t="shared" si="165"/>
        <v>42553.30914351852</v>
      </c>
      <c r="U1782" s="9" t="str">
        <f t="shared" si="166"/>
        <v>May</v>
      </c>
      <c r="V1782">
        <f t="shared" si="167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7" t="s">
        <v>8221</v>
      </c>
      <c r="G1783" t="s">
        <v>8224</v>
      </c>
      <c r="H1783" t="s">
        <v>8246</v>
      </c>
      <c r="I1783" s="9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25.763636363636365</v>
      </c>
      <c r="P1783" s="11">
        <f t="shared" si="163"/>
        <v>59.041666666666664</v>
      </c>
      <c r="Q1783" t="s">
        <v>8338</v>
      </c>
      <c r="R1783" t="s">
        <v>8339</v>
      </c>
      <c r="S1783" s="8">
        <f t="shared" si="164"/>
        <v>42597.325752314813</v>
      </c>
      <c r="T1783" s="8">
        <f t="shared" si="165"/>
        <v>42628.325752314813</v>
      </c>
      <c r="U1783" s="9" t="str">
        <f t="shared" si="166"/>
        <v>Aug</v>
      </c>
      <c r="V1783">
        <f t="shared" si="167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7" t="s">
        <v>8221</v>
      </c>
      <c r="G1784" t="s">
        <v>8224</v>
      </c>
      <c r="H1784" t="s">
        <v>8246</v>
      </c>
      <c r="I1784" s="9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15.491428571428573</v>
      </c>
      <c r="P1784" s="11">
        <f t="shared" si="163"/>
        <v>71.34210526315789</v>
      </c>
      <c r="Q1784" t="s">
        <v>8338</v>
      </c>
      <c r="R1784" t="s">
        <v>8339</v>
      </c>
      <c r="S1784" s="8">
        <f t="shared" si="164"/>
        <v>42388.283437500002</v>
      </c>
      <c r="T1784" s="8">
        <f t="shared" si="165"/>
        <v>42421.283437500002</v>
      </c>
      <c r="U1784" s="9" t="str">
        <f t="shared" si="166"/>
        <v>Jan</v>
      </c>
      <c r="V1784">
        <f t="shared" si="167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7" t="s">
        <v>8221</v>
      </c>
      <c r="G1785" t="s">
        <v>8224</v>
      </c>
      <c r="H1785" t="s">
        <v>8246</v>
      </c>
      <c r="I1785" s="9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23.692499999999999</v>
      </c>
      <c r="P1785" s="11">
        <f t="shared" si="163"/>
        <v>51.227027027027027</v>
      </c>
      <c r="Q1785" t="s">
        <v>8338</v>
      </c>
      <c r="R1785" t="s">
        <v>8339</v>
      </c>
      <c r="S1785" s="8">
        <f t="shared" si="164"/>
        <v>42115.658310185187</v>
      </c>
      <c r="T1785" s="8">
        <f t="shared" si="165"/>
        <v>42145.658310185187</v>
      </c>
      <c r="U1785" s="9" t="str">
        <f t="shared" si="166"/>
        <v>Apr</v>
      </c>
      <c r="V1785">
        <f t="shared" si="167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7" t="s">
        <v>8221</v>
      </c>
      <c r="G1786" t="s">
        <v>8224</v>
      </c>
      <c r="H1786" t="s">
        <v>8246</v>
      </c>
      <c r="I1786" s="9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39.76</v>
      </c>
      <c r="P1786" s="11">
        <f t="shared" si="163"/>
        <v>60.242424242424242</v>
      </c>
      <c r="Q1786" t="s">
        <v>8338</v>
      </c>
      <c r="R1786" t="s">
        <v>8339</v>
      </c>
      <c r="S1786" s="8">
        <f t="shared" si="164"/>
        <v>42003.363888888889</v>
      </c>
      <c r="T1786" s="8">
        <f t="shared" si="165"/>
        <v>42034.850694444445</v>
      </c>
      <c r="U1786" s="9" t="str">
        <f t="shared" si="166"/>
        <v>Dec</v>
      </c>
      <c r="V1786">
        <f t="shared" si="167"/>
        <v>2014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7" t="s">
        <v>8221</v>
      </c>
      <c r="G1787" t="s">
        <v>8224</v>
      </c>
      <c r="H1787" t="s">
        <v>8246</v>
      </c>
      <c r="I1787" s="9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20.220833333333331</v>
      </c>
      <c r="P1787" s="11">
        <f t="shared" si="163"/>
        <v>44.935185185185183</v>
      </c>
      <c r="Q1787" t="s">
        <v>8338</v>
      </c>
      <c r="R1787" t="s">
        <v>8339</v>
      </c>
      <c r="S1787" s="8">
        <f t="shared" si="164"/>
        <v>41896.843229166669</v>
      </c>
      <c r="T1787" s="8">
        <f t="shared" si="165"/>
        <v>41927.708333333336</v>
      </c>
      <c r="U1787" s="9" t="str">
        <f t="shared" si="166"/>
        <v>Sep</v>
      </c>
      <c r="V1787">
        <f t="shared" si="167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7" t="s">
        <v>8221</v>
      </c>
      <c r="G1788" t="s">
        <v>8233</v>
      </c>
      <c r="H1788" t="s">
        <v>8249</v>
      </c>
      <c r="I1788" s="9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47.631578947368418</v>
      </c>
      <c r="P1788" s="11">
        <f t="shared" si="163"/>
        <v>31.206896551724139</v>
      </c>
      <c r="Q1788" t="s">
        <v>8338</v>
      </c>
      <c r="R1788" t="s">
        <v>8339</v>
      </c>
      <c r="S1788" s="8">
        <f t="shared" si="164"/>
        <v>41958.258993055562</v>
      </c>
      <c r="T1788" s="8">
        <f t="shared" si="165"/>
        <v>41988.258993055562</v>
      </c>
      <c r="U1788" s="9" t="str">
        <f t="shared" si="166"/>
        <v>Nov</v>
      </c>
      <c r="V1788">
        <f t="shared" si="167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7" t="s">
        <v>8221</v>
      </c>
      <c r="G1789" t="s">
        <v>8224</v>
      </c>
      <c r="H1789" t="s">
        <v>8246</v>
      </c>
      <c r="I1789" s="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15.329999999999998</v>
      </c>
      <c r="P1789" s="11">
        <f t="shared" si="163"/>
        <v>63.875</v>
      </c>
      <c r="Q1789" t="s">
        <v>8338</v>
      </c>
      <c r="R1789" t="s">
        <v>8339</v>
      </c>
      <c r="S1789" s="8">
        <f t="shared" si="164"/>
        <v>42068.363854166666</v>
      </c>
      <c r="T1789" s="8">
        <f t="shared" si="165"/>
        <v>42098.322187500002</v>
      </c>
      <c r="U1789" s="9" t="str">
        <f t="shared" si="166"/>
        <v>Mar</v>
      </c>
      <c r="V1789">
        <f t="shared" si="167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7" t="s">
        <v>8221</v>
      </c>
      <c r="G1790" t="s">
        <v>8225</v>
      </c>
      <c r="H1790" t="s">
        <v>8247</v>
      </c>
      <c r="I1790" s="9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</v>
      </c>
      <c r="P1790" s="11">
        <f t="shared" si="163"/>
        <v>19</v>
      </c>
      <c r="Q1790" t="s">
        <v>8338</v>
      </c>
      <c r="R1790" t="s">
        <v>8339</v>
      </c>
      <c r="S1790" s="8">
        <f t="shared" si="164"/>
        <v>41913.656736111116</v>
      </c>
      <c r="T1790" s="8">
        <f t="shared" si="165"/>
        <v>41943.656736111116</v>
      </c>
      <c r="U1790" s="9" t="str">
        <f t="shared" si="166"/>
        <v>Oct</v>
      </c>
      <c r="V1790">
        <f t="shared" si="167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7" t="s">
        <v>8221</v>
      </c>
      <c r="G1791" t="s">
        <v>8224</v>
      </c>
      <c r="H1791" t="s">
        <v>8246</v>
      </c>
      <c r="I1791" s="9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0.5</v>
      </c>
      <c r="P1791" s="11">
        <f t="shared" si="163"/>
        <v>10</v>
      </c>
      <c r="Q1791" t="s">
        <v>8338</v>
      </c>
      <c r="R1791" t="s">
        <v>8339</v>
      </c>
      <c r="S1791" s="8">
        <f t="shared" si="164"/>
        <v>41955.958368055559</v>
      </c>
      <c r="T1791" s="8">
        <f t="shared" si="165"/>
        <v>42015.958368055559</v>
      </c>
      <c r="U1791" s="9" t="str">
        <f t="shared" si="166"/>
        <v>Nov</v>
      </c>
      <c r="V1791">
        <f t="shared" si="167"/>
        <v>2014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7" t="s">
        <v>8221</v>
      </c>
      <c r="G1792" t="s">
        <v>8224</v>
      </c>
      <c r="H1792" t="s">
        <v>8246</v>
      </c>
      <c r="I1792" s="9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4.957575757575758</v>
      </c>
      <c r="P1792" s="11">
        <f t="shared" si="163"/>
        <v>109.06666666666666</v>
      </c>
      <c r="Q1792" t="s">
        <v>8338</v>
      </c>
      <c r="R1792" t="s">
        <v>8339</v>
      </c>
      <c r="S1792" s="8">
        <f t="shared" si="164"/>
        <v>42010.382847222223</v>
      </c>
      <c r="T1792" s="8">
        <f t="shared" si="165"/>
        <v>42040.382847222223</v>
      </c>
      <c r="U1792" s="9" t="str">
        <f t="shared" si="166"/>
        <v>Jan</v>
      </c>
      <c r="V1792">
        <f t="shared" si="167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7" t="s">
        <v>8221</v>
      </c>
      <c r="G1793" t="s">
        <v>8225</v>
      </c>
      <c r="H1793" t="s">
        <v>8247</v>
      </c>
      <c r="I1793" s="9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3.5666666666666664</v>
      </c>
      <c r="P1793" s="11">
        <f t="shared" si="163"/>
        <v>26.75</v>
      </c>
      <c r="Q1793" t="s">
        <v>8338</v>
      </c>
      <c r="R1793" t="s">
        <v>8339</v>
      </c>
      <c r="S1793" s="8">
        <f t="shared" si="164"/>
        <v>41973.448668981488</v>
      </c>
      <c r="T1793" s="8">
        <f t="shared" si="165"/>
        <v>42033.448668981488</v>
      </c>
      <c r="U1793" s="9" t="str">
        <f t="shared" si="166"/>
        <v>Nov</v>
      </c>
      <c r="V1793">
        <f t="shared" si="167"/>
        <v>2014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7" t="s">
        <v>8221</v>
      </c>
      <c r="G1794" t="s">
        <v>8224</v>
      </c>
      <c r="H1794" t="s">
        <v>8246</v>
      </c>
      <c r="I1794" s="9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ref="O1794:O1857" si="168">E1794/D1794*100</f>
        <v>61.124000000000002</v>
      </c>
      <c r="P1794" s="11">
        <f t="shared" ref="P1794:P1857" si="169">E1794/L1794</f>
        <v>109.93525179856115</v>
      </c>
      <c r="Q1794" t="s">
        <v>8338</v>
      </c>
      <c r="R1794" t="s">
        <v>8339</v>
      </c>
      <c r="S1794" s="8">
        <f t="shared" si="164"/>
        <v>42188.739374999997</v>
      </c>
      <c r="T1794" s="8">
        <f t="shared" si="165"/>
        <v>42225.999305555561</v>
      </c>
      <c r="U1794" s="9" t="str">
        <f t="shared" si="166"/>
        <v>Jul</v>
      </c>
      <c r="V1794">
        <f t="shared" si="167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7" t="s">
        <v>8221</v>
      </c>
      <c r="G1795" t="s">
        <v>8226</v>
      </c>
      <c r="H1795" t="s">
        <v>8248</v>
      </c>
      <c r="I1795" s="9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si="168"/>
        <v>1.3333333333333335</v>
      </c>
      <c r="P1795" s="11">
        <f t="shared" si="169"/>
        <v>20</v>
      </c>
      <c r="Q1795" t="s">
        <v>8338</v>
      </c>
      <c r="R1795" t="s">
        <v>8339</v>
      </c>
      <c r="S1795" s="8">
        <f t="shared" ref="S1795:S1858" si="170">(J1795/86400)+25569+(-7/24)</f>
        <v>41940.6</v>
      </c>
      <c r="T1795" s="8">
        <f t="shared" ref="T1795:T1858" si="171">(I1795/86400)+25569+(-7/24)</f>
        <v>41970.64166666667</v>
      </c>
      <c r="U1795" s="9" t="str">
        <f t="shared" ref="U1795:U1858" si="172">TEXT(S1795,"mmm")</f>
        <v>Oct</v>
      </c>
      <c r="V1795">
        <f t="shared" ref="V1795:V1858" si="173">YEAR(S1795)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7" t="s">
        <v>8221</v>
      </c>
      <c r="G1796" t="s">
        <v>8224</v>
      </c>
      <c r="H1796" t="s">
        <v>8246</v>
      </c>
      <c r="I1796" s="9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11.077777777777778</v>
      </c>
      <c r="P1796" s="11">
        <f t="shared" si="169"/>
        <v>55.388888888888886</v>
      </c>
      <c r="Q1796" t="s">
        <v>8338</v>
      </c>
      <c r="R1796" t="s">
        <v>8339</v>
      </c>
      <c r="S1796" s="8">
        <f t="shared" si="170"/>
        <v>42011.259513888894</v>
      </c>
      <c r="T1796" s="8">
        <f t="shared" si="171"/>
        <v>42046.259513888894</v>
      </c>
      <c r="U1796" s="9" t="str">
        <f t="shared" si="172"/>
        <v>Jan</v>
      </c>
      <c r="V1796">
        <f t="shared" si="173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7" t="s">
        <v>8221</v>
      </c>
      <c r="G1797" t="s">
        <v>8236</v>
      </c>
      <c r="H1797" t="s">
        <v>8249</v>
      </c>
      <c r="I1797" s="9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38.735714285714288</v>
      </c>
      <c r="P1797" s="11">
        <f t="shared" si="169"/>
        <v>133.90123456790124</v>
      </c>
      <c r="Q1797" t="s">
        <v>8338</v>
      </c>
      <c r="R1797" t="s">
        <v>8339</v>
      </c>
      <c r="S1797" s="8">
        <f t="shared" si="170"/>
        <v>42627.997002314813</v>
      </c>
      <c r="T1797" s="8">
        <f t="shared" si="171"/>
        <v>42657.375000000007</v>
      </c>
      <c r="U1797" s="9" t="str">
        <f t="shared" si="172"/>
        <v>Sep</v>
      </c>
      <c r="V1797">
        <f t="shared" si="173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7" t="s">
        <v>8221</v>
      </c>
      <c r="G1798" t="s">
        <v>8225</v>
      </c>
      <c r="H1798" t="s">
        <v>8247</v>
      </c>
      <c r="I1798" s="9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22.05263157894737</v>
      </c>
      <c r="P1798" s="11">
        <f t="shared" si="169"/>
        <v>48.720930232558139</v>
      </c>
      <c r="Q1798" t="s">
        <v>8338</v>
      </c>
      <c r="R1798" t="s">
        <v>8339</v>
      </c>
      <c r="S1798" s="8">
        <f t="shared" si="170"/>
        <v>42515.14775462963</v>
      </c>
      <c r="T1798" s="8">
        <f t="shared" si="171"/>
        <v>42575.14775462963</v>
      </c>
      <c r="U1798" s="9" t="str">
        <f t="shared" si="172"/>
        <v>May</v>
      </c>
      <c r="V1798">
        <f t="shared" si="173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7" t="s">
        <v>8221</v>
      </c>
      <c r="G1799" t="s">
        <v>8224</v>
      </c>
      <c r="H1799" t="s">
        <v>8246</v>
      </c>
      <c r="I1799" s="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67.55</v>
      </c>
      <c r="P1799" s="11">
        <f t="shared" si="169"/>
        <v>48.25</v>
      </c>
      <c r="Q1799" t="s">
        <v>8338</v>
      </c>
      <c r="R1799" t="s">
        <v>8339</v>
      </c>
      <c r="S1799" s="8">
        <f t="shared" si="170"/>
        <v>42689.277650462966</v>
      </c>
      <c r="T1799" s="8">
        <f t="shared" si="171"/>
        <v>42719.277650462966</v>
      </c>
      <c r="U1799" s="9" t="str">
        <f t="shared" si="172"/>
        <v>Nov</v>
      </c>
      <c r="V1799">
        <f t="shared" si="173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7" t="s">
        <v>8221</v>
      </c>
      <c r="G1800" t="s">
        <v>8224</v>
      </c>
      <c r="H1800" t="s">
        <v>8246</v>
      </c>
      <c r="I1800" s="9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13.637499999999999</v>
      </c>
      <c r="P1800" s="11">
        <f t="shared" si="169"/>
        <v>58.972972972972975</v>
      </c>
      <c r="Q1800" t="s">
        <v>8338</v>
      </c>
      <c r="R1800" t="s">
        <v>8339</v>
      </c>
      <c r="S1800" s="8">
        <f t="shared" si="170"/>
        <v>42344.035104166665</v>
      </c>
      <c r="T1800" s="8">
        <f t="shared" si="171"/>
        <v>42404.035104166665</v>
      </c>
      <c r="U1800" s="9" t="str">
        <f t="shared" si="172"/>
        <v>Dec</v>
      </c>
      <c r="V1800">
        <f t="shared" si="173"/>
        <v>2015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7" t="s">
        <v>8221</v>
      </c>
      <c r="G1801" t="s">
        <v>8225</v>
      </c>
      <c r="H1801" t="s">
        <v>8247</v>
      </c>
      <c r="I1801" s="9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</v>
      </c>
      <c r="P1801" s="11">
        <f t="shared" si="169"/>
        <v>11.638333333333334</v>
      </c>
      <c r="Q1801" t="s">
        <v>8338</v>
      </c>
      <c r="R1801" t="s">
        <v>8339</v>
      </c>
      <c r="S1801" s="8">
        <f t="shared" si="170"/>
        <v>41934.551018518519</v>
      </c>
      <c r="T1801" s="8">
        <f t="shared" si="171"/>
        <v>41954.592685185191</v>
      </c>
      <c r="U1801" s="9" t="str">
        <f t="shared" si="172"/>
        <v>Oct</v>
      </c>
      <c r="V1801">
        <f t="shared" si="173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7" t="s">
        <v>8221</v>
      </c>
      <c r="G1802" t="s">
        <v>8225</v>
      </c>
      <c r="H1802" t="s">
        <v>8247</v>
      </c>
      <c r="I1802" s="9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20.44963251188932</v>
      </c>
      <c r="P1802" s="11">
        <f t="shared" si="169"/>
        <v>83.716814159292042</v>
      </c>
      <c r="Q1802" t="s">
        <v>8338</v>
      </c>
      <c r="R1802" t="s">
        <v>8339</v>
      </c>
      <c r="S1802" s="8">
        <f t="shared" si="170"/>
        <v>42623.314467592594</v>
      </c>
      <c r="T1802" s="8">
        <f t="shared" si="171"/>
        <v>42653.314467592594</v>
      </c>
      <c r="U1802" s="9" t="str">
        <f t="shared" si="172"/>
        <v>Sep</v>
      </c>
      <c r="V1802">
        <f t="shared" si="173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7" t="s">
        <v>8221</v>
      </c>
      <c r="G1803" t="s">
        <v>8225</v>
      </c>
      <c r="H1803" t="s">
        <v>8247</v>
      </c>
      <c r="I1803" s="9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13.852941176470587</v>
      </c>
      <c r="P1803" s="11">
        <f t="shared" si="169"/>
        <v>63.648648648648646</v>
      </c>
      <c r="Q1803" t="s">
        <v>8338</v>
      </c>
      <c r="R1803" t="s">
        <v>8339</v>
      </c>
      <c r="S1803" s="8">
        <f t="shared" si="170"/>
        <v>42321.368842592594</v>
      </c>
      <c r="T1803" s="8">
        <f t="shared" si="171"/>
        <v>42353.215277777781</v>
      </c>
      <c r="U1803" s="9" t="str">
        <f t="shared" si="172"/>
        <v>Nov</v>
      </c>
      <c r="V1803">
        <f t="shared" si="173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7" t="s">
        <v>8221</v>
      </c>
      <c r="G1804" t="s">
        <v>8236</v>
      </c>
      <c r="H1804" t="s">
        <v>8249</v>
      </c>
      <c r="I1804" s="9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48.485714285714288</v>
      </c>
      <c r="P1804" s="11">
        <f t="shared" si="169"/>
        <v>94.277777777777771</v>
      </c>
      <c r="Q1804" t="s">
        <v>8338</v>
      </c>
      <c r="R1804" t="s">
        <v>8339</v>
      </c>
      <c r="S1804" s="8">
        <f t="shared" si="170"/>
        <v>42159.180902777785</v>
      </c>
      <c r="T1804" s="8">
        <f t="shared" si="171"/>
        <v>42182.624305555561</v>
      </c>
      <c r="U1804" s="9" t="str">
        <f t="shared" si="172"/>
        <v>Jun</v>
      </c>
      <c r="V1804">
        <f t="shared" si="173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7" t="s">
        <v>8221</v>
      </c>
      <c r="G1805" t="s">
        <v>8224</v>
      </c>
      <c r="H1805" t="s">
        <v>8246</v>
      </c>
      <c r="I1805" s="9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30.8</v>
      </c>
      <c r="P1805" s="11">
        <f t="shared" si="169"/>
        <v>71.86666666666666</v>
      </c>
      <c r="Q1805" t="s">
        <v>8338</v>
      </c>
      <c r="R1805" t="s">
        <v>8339</v>
      </c>
      <c r="S1805" s="8">
        <f t="shared" si="170"/>
        <v>42017.77988425926</v>
      </c>
      <c r="T1805" s="8">
        <f t="shared" si="171"/>
        <v>42048.77988425926</v>
      </c>
      <c r="U1805" s="9" t="str">
        <f t="shared" si="172"/>
        <v>Jan</v>
      </c>
      <c r="V1805">
        <f t="shared" si="173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7" t="s">
        <v>8221</v>
      </c>
      <c r="G1806" t="s">
        <v>8224</v>
      </c>
      <c r="H1806" t="s">
        <v>8246</v>
      </c>
      <c r="I1806" s="9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35.174193548387095</v>
      </c>
      <c r="P1806" s="11">
        <f t="shared" si="169"/>
        <v>104.84615384615384</v>
      </c>
      <c r="Q1806" t="s">
        <v>8338</v>
      </c>
      <c r="R1806" t="s">
        <v>8339</v>
      </c>
      <c r="S1806" s="8">
        <f t="shared" si="170"/>
        <v>42282.386620370373</v>
      </c>
      <c r="T1806" s="8">
        <f t="shared" si="171"/>
        <v>42322.428287037044</v>
      </c>
      <c r="U1806" s="9" t="str">
        <f t="shared" si="172"/>
        <v>Oct</v>
      </c>
      <c r="V1806">
        <f t="shared" si="173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7" t="s">
        <v>8221</v>
      </c>
      <c r="G1807" t="s">
        <v>8236</v>
      </c>
      <c r="H1807" t="s">
        <v>8249</v>
      </c>
      <c r="I1807" s="9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36.404444444444444</v>
      </c>
      <c r="P1807" s="11">
        <f t="shared" si="169"/>
        <v>67.139344262295083</v>
      </c>
      <c r="Q1807" t="s">
        <v>8338</v>
      </c>
      <c r="R1807" t="s">
        <v>8339</v>
      </c>
      <c r="S1807" s="8">
        <f t="shared" si="170"/>
        <v>42247.512245370373</v>
      </c>
      <c r="T1807" s="8">
        <f t="shared" si="171"/>
        <v>42279.458333333336</v>
      </c>
      <c r="U1807" s="9" t="str">
        <f t="shared" si="172"/>
        <v>Aug</v>
      </c>
      <c r="V1807">
        <f t="shared" si="173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7" t="s">
        <v>8221</v>
      </c>
      <c r="G1808" t="s">
        <v>8225</v>
      </c>
      <c r="H1808" t="s">
        <v>8247</v>
      </c>
      <c r="I1808" s="9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2.9550000000000001</v>
      </c>
      <c r="P1808" s="11">
        <f t="shared" si="169"/>
        <v>73.875</v>
      </c>
      <c r="Q1808" t="s">
        <v>8338</v>
      </c>
      <c r="R1808" t="s">
        <v>8339</v>
      </c>
      <c r="S1808" s="8">
        <f t="shared" si="170"/>
        <v>41877.346631944449</v>
      </c>
      <c r="T1808" s="8">
        <f t="shared" si="171"/>
        <v>41912.346631944449</v>
      </c>
      <c r="U1808" s="9" t="str">
        <f t="shared" si="172"/>
        <v>Aug</v>
      </c>
      <c r="V1808">
        <f t="shared" si="173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7" t="s">
        <v>8221</v>
      </c>
      <c r="G1809" t="s">
        <v>8224</v>
      </c>
      <c r="H1809" t="s">
        <v>8246</v>
      </c>
      <c r="I1809" s="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11.06</v>
      </c>
      <c r="P1809" s="11">
        <f t="shared" si="169"/>
        <v>69.125</v>
      </c>
      <c r="Q1809" t="s">
        <v>8338</v>
      </c>
      <c r="R1809" t="s">
        <v>8339</v>
      </c>
      <c r="S1809" s="8">
        <f t="shared" si="170"/>
        <v>41879.776770833334</v>
      </c>
      <c r="T1809" s="8">
        <f t="shared" si="171"/>
        <v>41909.776770833334</v>
      </c>
      <c r="U1809" s="9" t="str">
        <f t="shared" si="172"/>
        <v>Aug</v>
      </c>
      <c r="V1809">
        <f t="shared" si="173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7" t="s">
        <v>8221</v>
      </c>
      <c r="G1810" t="s">
        <v>8224</v>
      </c>
      <c r="H1810" t="s">
        <v>8246</v>
      </c>
      <c r="I1810" s="9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41.407142857142858</v>
      </c>
      <c r="P1810" s="11">
        <f t="shared" si="169"/>
        <v>120.77083333333333</v>
      </c>
      <c r="Q1810" t="s">
        <v>8338</v>
      </c>
      <c r="R1810" t="s">
        <v>8339</v>
      </c>
      <c r="S1810" s="8">
        <f t="shared" si="170"/>
        <v>42742.389236111114</v>
      </c>
      <c r="T1810" s="8">
        <f t="shared" si="171"/>
        <v>42777.389236111114</v>
      </c>
      <c r="U1810" s="9" t="str">
        <f t="shared" si="172"/>
        <v>Jan</v>
      </c>
      <c r="V1810">
        <f t="shared" si="173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7" t="s">
        <v>8221</v>
      </c>
      <c r="G1811" t="s">
        <v>8229</v>
      </c>
      <c r="H1811" t="s">
        <v>8251</v>
      </c>
      <c r="I1811" s="9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10.857142857142858</v>
      </c>
      <c r="P1811" s="11">
        <f t="shared" si="169"/>
        <v>42.222222222222221</v>
      </c>
      <c r="Q1811" t="s">
        <v>8338</v>
      </c>
      <c r="R1811" t="s">
        <v>8339</v>
      </c>
      <c r="S1811" s="8">
        <f t="shared" si="170"/>
        <v>42029.616192129637</v>
      </c>
      <c r="T1811" s="8">
        <f t="shared" si="171"/>
        <v>42064.616192129637</v>
      </c>
      <c r="U1811" s="9" t="str">
        <f t="shared" si="172"/>
        <v>Jan</v>
      </c>
      <c r="V1811">
        <f t="shared" si="173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7" t="s">
        <v>8221</v>
      </c>
      <c r="G1812" t="s">
        <v>8224</v>
      </c>
      <c r="H1812" t="s">
        <v>8246</v>
      </c>
      <c r="I1812" s="9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3.3333333333333335</v>
      </c>
      <c r="P1812" s="11">
        <f t="shared" si="169"/>
        <v>7.5</v>
      </c>
      <c r="Q1812" t="s">
        <v>8338</v>
      </c>
      <c r="R1812" t="s">
        <v>8339</v>
      </c>
      <c r="S1812" s="8">
        <f t="shared" si="170"/>
        <v>41860.618356481486</v>
      </c>
      <c r="T1812" s="8">
        <f t="shared" si="171"/>
        <v>41872.618356481486</v>
      </c>
      <c r="U1812" s="9" t="str">
        <f t="shared" si="172"/>
        <v>Aug</v>
      </c>
      <c r="V1812">
        <f t="shared" si="173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7" t="s">
        <v>8221</v>
      </c>
      <c r="G1813" t="s">
        <v>8224</v>
      </c>
      <c r="H1813" t="s">
        <v>8246</v>
      </c>
      <c r="I1813" s="9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7.407407407407407E-2</v>
      </c>
      <c r="P1813" s="11">
        <f t="shared" si="169"/>
        <v>1.5384615384615385</v>
      </c>
      <c r="Q1813" t="s">
        <v>8338</v>
      </c>
      <c r="R1813" t="s">
        <v>8339</v>
      </c>
      <c r="S1813" s="8">
        <f t="shared" si="170"/>
        <v>41876.142013888893</v>
      </c>
      <c r="T1813" s="8">
        <f t="shared" si="171"/>
        <v>41935.875</v>
      </c>
      <c r="U1813" s="9" t="str">
        <f t="shared" si="172"/>
        <v>Aug</v>
      </c>
      <c r="V1813">
        <f t="shared" si="173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7" t="s">
        <v>8221</v>
      </c>
      <c r="G1814" t="s">
        <v>8225</v>
      </c>
      <c r="H1814" t="s">
        <v>8247</v>
      </c>
      <c r="I1814" s="9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13.307692307692307</v>
      </c>
      <c r="P1814" s="11">
        <f t="shared" si="169"/>
        <v>37.608695652173914</v>
      </c>
      <c r="Q1814" t="s">
        <v>8338</v>
      </c>
      <c r="R1814" t="s">
        <v>8339</v>
      </c>
      <c r="S1814" s="8">
        <f t="shared" si="170"/>
        <v>42524.027037037034</v>
      </c>
      <c r="T1814" s="8">
        <f t="shared" si="171"/>
        <v>42554.027037037034</v>
      </c>
      <c r="U1814" s="9" t="str">
        <f t="shared" si="172"/>
        <v>Jun</v>
      </c>
      <c r="V1814">
        <f t="shared" si="173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7" t="s">
        <v>8221</v>
      </c>
      <c r="G1815" t="s">
        <v>8225</v>
      </c>
      <c r="H1815" t="s">
        <v>8247</v>
      </c>
      <c r="I1815" s="9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s="11" t="e">
        <f t="shared" si="169"/>
        <v>#DIV/0!</v>
      </c>
      <c r="Q1815" t="s">
        <v>8338</v>
      </c>
      <c r="R1815" t="s">
        <v>8339</v>
      </c>
      <c r="S1815" s="8">
        <f t="shared" si="170"/>
        <v>41829.597361111111</v>
      </c>
      <c r="T1815" s="8">
        <f t="shared" si="171"/>
        <v>41859.597361111111</v>
      </c>
      <c r="U1815" s="9" t="str">
        <f t="shared" si="172"/>
        <v>Jul</v>
      </c>
      <c r="V1815">
        <f t="shared" si="173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7" t="s">
        <v>8221</v>
      </c>
      <c r="G1816" t="s">
        <v>8225</v>
      </c>
      <c r="H1816" t="s">
        <v>8247</v>
      </c>
      <c r="I1816" s="9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49.183333333333337</v>
      </c>
      <c r="P1816" s="11">
        <f t="shared" si="169"/>
        <v>42.157142857142858</v>
      </c>
      <c r="Q1816" t="s">
        <v>8338</v>
      </c>
      <c r="R1816" t="s">
        <v>8339</v>
      </c>
      <c r="S1816" s="8">
        <f t="shared" si="170"/>
        <v>42033.022407407414</v>
      </c>
      <c r="T1816" s="8">
        <f t="shared" si="171"/>
        <v>42063.022407407414</v>
      </c>
      <c r="U1816" s="9" t="str">
        <f t="shared" si="172"/>
        <v>Jan</v>
      </c>
      <c r="V1816">
        <f t="shared" si="173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7" t="s">
        <v>8221</v>
      </c>
      <c r="G1817" t="s">
        <v>8224</v>
      </c>
      <c r="H1817" t="s">
        <v>8246</v>
      </c>
      <c r="I1817" s="9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s="11" t="e">
        <f t="shared" si="169"/>
        <v>#DIV/0!</v>
      </c>
      <c r="Q1817" t="s">
        <v>8338</v>
      </c>
      <c r="R1817" t="s">
        <v>8339</v>
      </c>
      <c r="S1817" s="8">
        <f t="shared" si="170"/>
        <v>42172.615011574075</v>
      </c>
      <c r="T1817" s="8">
        <f t="shared" si="171"/>
        <v>42186.615011574075</v>
      </c>
      <c r="U1817" s="9" t="str">
        <f t="shared" si="172"/>
        <v>Jun</v>
      </c>
      <c r="V1817">
        <f t="shared" si="173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7" t="s">
        <v>8221</v>
      </c>
      <c r="G1818" t="s">
        <v>8240</v>
      </c>
      <c r="H1818" t="s">
        <v>8257</v>
      </c>
      <c r="I1818" s="9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</v>
      </c>
      <c r="P1818" s="11">
        <f t="shared" si="169"/>
        <v>84.833333333333329</v>
      </c>
      <c r="Q1818" t="s">
        <v>8338</v>
      </c>
      <c r="R1818" t="s">
        <v>8339</v>
      </c>
      <c r="S1818" s="8">
        <f t="shared" si="170"/>
        <v>42548.58452546296</v>
      </c>
      <c r="T1818" s="8">
        <f t="shared" si="171"/>
        <v>42576.500000000007</v>
      </c>
      <c r="U1818" s="9" t="str">
        <f t="shared" si="172"/>
        <v>Jun</v>
      </c>
      <c r="V1818">
        <f t="shared" si="173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7" t="s">
        <v>8221</v>
      </c>
      <c r="G1819" t="s">
        <v>8224</v>
      </c>
      <c r="H1819" t="s">
        <v>8246</v>
      </c>
      <c r="I1819" s="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52.327777777777776</v>
      </c>
      <c r="P1819" s="11">
        <f t="shared" si="169"/>
        <v>94.19</v>
      </c>
      <c r="Q1819" t="s">
        <v>8338</v>
      </c>
      <c r="R1819" t="s">
        <v>8339</v>
      </c>
      <c r="S1819" s="8">
        <f t="shared" si="170"/>
        <v>42705.370451388888</v>
      </c>
      <c r="T1819" s="8">
        <f t="shared" si="171"/>
        <v>42764.999305555561</v>
      </c>
      <c r="U1819" s="9" t="str">
        <f t="shared" si="172"/>
        <v>Dec</v>
      </c>
      <c r="V1819">
        <f t="shared" si="173"/>
        <v>2016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7" t="s">
        <v>8221</v>
      </c>
      <c r="G1820" t="s">
        <v>8224</v>
      </c>
      <c r="H1820" t="s">
        <v>8246</v>
      </c>
      <c r="I1820" s="9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s="11" t="e">
        <f t="shared" si="169"/>
        <v>#DIV/0!</v>
      </c>
      <c r="Q1820" t="s">
        <v>8338</v>
      </c>
      <c r="R1820" t="s">
        <v>8339</v>
      </c>
      <c r="S1820" s="8">
        <f t="shared" si="170"/>
        <v>42066.942708333336</v>
      </c>
      <c r="T1820" s="8">
        <f t="shared" si="171"/>
        <v>42096.901041666664</v>
      </c>
      <c r="U1820" s="9" t="str">
        <f t="shared" si="172"/>
        <v>Mar</v>
      </c>
      <c r="V1820">
        <f t="shared" si="173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7" t="s">
        <v>8221</v>
      </c>
      <c r="G1821" t="s">
        <v>8224</v>
      </c>
      <c r="H1821" t="s">
        <v>8246</v>
      </c>
      <c r="I1821" s="9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</v>
      </c>
      <c r="P1821" s="11">
        <f t="shared" si="169"/>
        <v>6.25</v>
      </c>
      <c r="Q1821" t="s">
        <v>8338</v>
      </c>
      <c r="R1821" t="s">
        <v>8339</v>
      </c>
      <c r="S1821" s="8">
        <f t="shared" si="170"/>
        <v>41820.460601851853</v>
      </c>
      <c r="T1821" s="8">
        <f t="shared" si="171"/>
        <v>41850.460601851853</v>
      </c>
      <c r="U1821" s="9" t="str">
        <f t="shared" si="172"/>
        <v>Jun</v>
      </c>
      <c r="V1821">
        <f t="shared" si="173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7" t="s">
        <v>8221</v>
      </c>
      <c r="G1822" t="s">
        <v>8224</v>
      </c>
      <c r="H1822" t="s">
        <v>8246</v>
      </c>
      <c r="I1822" s="9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</v>
      </c>
      <c r="P1822" s="11">
        <f t="shared" si="169"/>
        <v>213.375</v>
      </c>
      <c r="Q1822" t="s">
        <v>8338</v>
      </c>
      <c r="R1822" t="s">
        <v>8339</v>
      </c>
      <c r="S1822" s="8">
        <f t="shared" si="170"/>
        <v>42064.792708333334</v>
      </c>
      <c r="T1822" s="8">
        <f t="shared" si="171"/>
        <v>42094.75104166667</v>
      </c>
      <c r="U1822" s="9" t="str">
        <f t="shared" si="172"/>
        <v>Mar</v>
      </c>
      <c r="V1822">
        <f t="shared" si="173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134.88999999999999</v>
      </c>
      <c r="P1823" s="11">
        <f t="shared" si="169"/>
        <v>59.162280701754383</v>
      </c>
      <c r="Q1823" t="s">
        <v>8325</v>
      </c>
      <c r="R1823" t="s">
        <v>8326</v>
      </c>
      <c r="S1823" s="8">
        <f t="shared" si="170"/>
        <v>40926.027395833335</v>
      </c>
      <c r="T1823" s="8">
        <f t="shared" si="171"/>
        <v>40971.027395833335</v>
      </c>
      <c r="U1823" s="9" t="str">
        <f t="shared" si="172"/>
        <v>Jan</v>
      </c>
      <c r="V1823">
        <f t="shared" si="173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100</v>
      </c>
      <c r="P1824" s="11">
        <f t="shared" si="169"/>
        <v>27.272727272727273</v>
      </c>
      <c r="Q1824" t="s">
        <v>8325</v>
      </c>
      <c r="R1824" t="s">
        <v>8326</v>
      </c>
      <c r="S1824" s="8">
        <f t="shared" si="170"/>
        <v>41634.505347222228</v>
      </c>
      <c r="T1824" s="8">
        <f t="shared" si="171"/>
        <v>41670.500694444447</v>
      </c>
      <c r="U1824" s="9" t="str">
        <f t="shared" si="172"/>
        <v>Dec</v>
      </c>
      <c r="V1824">
        <f t="shared" si="173"/>
        <v>2013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115.85714285714286</v>
      </c>
      <c r="P1825" s="11">
        <f t="shared" si="169"/>
        <v>24.575757575757574</v>
      </c>
      <c r="Q1825" t="s">
        <v>8325</v>
      </c>
      <c r="R1825" t="s">
        <v>8326</v>
      </c>
      <c r="S1825" s="8">
        <f t="shared" si="170"/>
        <v>41176.393240740741</v>
      </c>
      <c r="T1825" s="8">
        <f t="shared" si="171"/>
        <v>41206.393240740741</v>
      </c>
      <c r="U1825" s="9" t="str">
        <f t="shared" si="172"/>
        <v>Sep</v>
      </c>
      <c r="V1825">
        <f t="shared" si="173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100.06666666666666</v>
      </c>
      <c r="P1826" s="11">
        <f t="shared" si="169"/>
        <v>75.05</v>
      </c>
      <c r="Q1826" t="s">
        <v>8325</v>
      </c>
      <c r="R1826" t="s">
        <v>8326</v>
      </c>
      <c r="S1826" s="8">
        <f t="shared" si="170"/>
        <v>41626.624618055554</v>
      </c>
      <c r="T1826" s="8">
        <f t="shared" si="171"/>
        <v>41646.797222222223</v>
      </c>
      <c r="U1826" s="9" t="str">
        <f t="shared" si="172"/>
        <v>Dec</v>
      </c>
      <c r="V1826">
        <f t="shared" si="173"/>
        <v>2013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105.05</v>
      </c>
      <c r="P1827" s="11">
        <f t="shared" si="169"/>
        <v>42.02</v>
      </c>
      <c r="Q1827" t="s">
        <v>8325</v>
      </c>
      <c r="R1827" t="s">
        <v>8326</v>
      </c>
      <c r="S1827" s="8">
        <f t="shared" si="170"/>
        <v>41443.542858796296</v>
      </c>
      <c r="T1827" s="8">
        <f t="shared" si="171"/>
        <v>41466.542858796296</v>
      </c>
      <c r="U1827" s="9" t="str">
        <f t="shared" si="172"/>
        <v>Jun</v>
      </c>
      <c r="V1827">
        <f t="shared" si="173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101</v>
      </c>
      <c r="P1828" s="11">
        <f t="shared" si="169"/>
        <v>53.157894736842103</v>
      </c>
      <c r="Q1828" t="s">
        <v>8325</v>
      </c>
      <c r="R1828" t="s">
        <v>8326</v>
      </c>
      <c r="S1828" s="8">
        <f t="shared" si="170"/>
        <v>41657.632141203707</v>
      </c>
      <c r="T1828" s="8">
        <f t="shared" si="171"/>
        <v>41687.632141203707</v>
      </c>
      <c r="U1828" s="9" t="str">
        <f t="shared" si="172"/>
        <v>Jan</v>
      </c>
      <c r="V1828">
        <f t="shared" si="173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100.66250000000001</v>
      </c>
      <c r="P1829" s="11">
        <f t="shared" si="169"/>
        <v>83.885416666666671</v>
      </c>
      <c r="Q1829" t="s">
        <v>8325</v>
      </c>
      <c r="R1829" t="s">
        <v>8326</v>
      </c>
      <c r="S1829" s="8">
        <f t="shared" si="170"/>
        <v>40555.034270833334</v>
      </c>
      <c r="T1829" s="8">
        <f t="shared" si="171"/>
        <v>40605.034270833334</v>
      </c>
      <c r="U1829" s="9" t="str">
        <f t="shared" si="172"/>
        <v>Jan</v>
      </c>
      <c r="V1829">
        <f t="shared" si="173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100.16000000000001</v>
      </c>
      <c r="P1830" s="11">
        <f t="shared" si="169"/>
        <v>417.33333333333331</v>
      </c>
      <c r="Q1830" t="s">
        <v>8325</v>
      </c>
      <c r="R1830" t="s">
        <v>8326</v>
      </c>
      <c r="S1830" s="8">
        <f t="shared" si="170"/>
        <v>41736.607986111114</v>
      </c>
      <c r="T1830" s="8">
        <f t="shared" si="171"/>
        <v>41768.625</v>
      </c>
      <c r="U1830" s="9" t="str">
        <f t="shared" si="172"/>
        <v>Apr</v>
      </c>
      <c r="V1830">
        <f t="shared" si="173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166.68333333333334</v>
      </c>
      <c r="P1831" s="11">
        <f t="shared" si="169"/>
        <v>75.765151515151516</v>
      </c>
      <c r="Q1831" t="s">
        <v>8325</v>
      </c>
      <c r="R1831" t="s">
        <v>8326</v>
      </c>
      <c r="S1831" s="8">
        <f t="shared" si="170"/>
        <v>40515.795960648153</v>
      </c>
      <c r="T1831" s="8">
        <f t="shared" si="171"/>
        <v>40564.625</v>
      </c>
      <c r="U1831" s="9" t="str">
        <f t="shared" si="172"/>
        <v>Dec</v>
      </c>
      <c r="V1831">
        <f t="shared" si="173"/>
        <v>2010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101.53333333333335</v>
      </c>
      <c r="P1832" s="11">
        <f t="shared" si="169"/>
        <v>67.389380530973455</v>
      </c>
      <c r="Q1832" t="s">
        <v>8325</v>
      </c>
      <c r="R1832" t="s">
        <v>8326</v>
      </c>
      <c r="S1832" s="8">
        <f t="shared" si="170"/>
        <v>41664.392442129632</v>
      </c>
      <c r="T1832" s="8">
        <f t="shared" si="171"/>
        <v>41694.392442129632</v>
      </c>
      <c r="U1832" s="9" t="str">
        <f t="shared" si="172"/>
        <v>Jan</v>
      </c>
      <c r="V1832">
        <f t="shared" si="173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103</v>
      </c>
      <c r="P1833" s="11">
        <f t="shared" si="169"/>
        <v>73.571428571428569</v>
      </c>
      <c r="Q1833" t="s">
        <v>8325</v>
      </c>
      <c r="R1833" t="s">
        <v>8326</v>
      </c>
      <c r="S1833" s="8">
        <f t="shared" si="170"/>
        <v>41026.704432870371</v>
      </c>
      <c r="T1833" s="8">
        <f t="shared" si="171"/>
        <v>41041.704432870371</v>
      </c>
      <c r="U1833" s="9" t="str">
        <f t="shared" si="172"/>
        <v>Apr</v>
      </c>
      <c r="V1833">
        <f t="shared" si="173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142.85714285714286</v>
      </c>
      <c r="P1834" s="11">
        <f t="shared" si="169"/>
        <v>25</v>
      </c>
      <c r="Q1834" t="s">
        <v>8325</v>
      </c>
      <c r="R1834" t="s">
        <v>8326</v>
      </c>
      <c r="S1834" s="8">
        <f t="shared" si="170"/>
        <v>40576.24799768519</v>
      </c>
      <c r="T1834" s="8">
        <f t="shared" si="171"/>
        <v>40606.24799768519</v>
      </c>
      <c r="U1834" s="9" t="str">
        <f t="shared" si="172"/>
        <v>Feb</v>
      </c>
      <c r="V1834">
        <f t="shared" si="173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262.5</v>
      </c>
      <c r="P1835" s="11">
        <f t="shared" si="169"/>
        <v>42</v>
      </c>
      <c r="Q1835" t="s">
        <v>8325</v>
      </c>
      <c r="R1835" t="s">
        <v>8326</v>
      </c>
      <c r="S1835" s="8">
        <f t="shared" si="170"/>
        <v>41302.752349537041</v>
      </c>
      <c r="T1835" s="8">
        <f t="shared" si="171"/>
        <v>41335.040972222225</v>
      </c>
      <c r="U1835" s="9" t="str">
        <f t="shared" si="172"/>
        <v>Jan</v>
      </c>
      <c r="V1835">
        <f t="shared" si="173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118.05000000000001</v>
      </c>
      <c r="P1836" s="11">
        <f t="shared" si="169"/>
        <v>131.16666666666666</v>
      </c>
      <c r="Q1836" t="s">
        <v>8325</v>
      </c>
      <c r="R1836" t="s">
        <v>8326</v>
      </c>
      <c r="S1836" s="8">
        <f t="shared" si="170"/>
        <v>41988.672395833339</v>
      </c>
      <c r="T1836" s="8">
        <f t="shared" si="171"/>
        <v>42028.672395833339</v>
      </c>
      <c r="U1836" s="9" t="str">
        <f t="shared" si="172"/>
        <v>Dec</v>
      </c>
      <c r="V1836">
        <f t="shared" si="173"/>
        <v>2014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104</v>
      </c>
      <c r="P1837" s="11">
        <f t="shared" si="169"/>
        <v>47.272727272727273</v>
      </c>
      <c r="Q1837" t="s">
        <v>8325</v>
      </c>
      <c r="R1837" t="s">
        <v>8326</v>
      </c>
      <c r="S1837" s="8">
        <f t="shared" si="170"/>
        <v>42430.410543981481</v>
      </c>
      <c r="T1837" s="8">
        <f t="shared" si="171"/>
        <v>42460.368877314817</v>
      </c>
      <c r="U1837" s="9" t="str">
        <f t="shared" si="172"/>
        <v>Mar</v>
      </c>
      <c r="V1837">
        <f t="shared" si="173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200.34</v>
      </c>
      <c r="P1838" s="11">
        <f t="shared" si="169"/>
        <v>182.12727272727273</v>
      </c>
      <c r="Q1838" t="s">
        <v>8325</v>
      </c>
      <c r="R1838" t="s">
        <v>8326</v>
      </c>
      <c r="S1838" s="8">
        <f t="shared" si="170"/>
        <v>41305.517696759263</v>
      </c>
      <c r="T1838" s="8">
        <f t="shared" si="171"/>
        <v>41322.517696759263</v>
      </c>
      <c r="U1838" s="9" t="str">
        <f t="shared" si="172"/>
        <v>Jan</v>
      </c>
      <c r="V1838">
        <f t="shared" si="173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306.83333333333331</v>
      </c>
      <c r="P1839" s="11">
        <f t="shared" si="169"/>
        <v>61.366666666666667</v>
      </c>
      <c r="Q1839" t="s">
        <v>8325</v>
      </c>
      <c r="R1839" t="s">
        <v>8326</v>
      </c>
      <c r="S1839" s="8">
        <f t="shared" si="170"/>
        <v>40925.756192129636</v>
      </c>
      <c r="T1839" s="8">
        <f t="shared" si="171"/>
        <v>40985.714525462965</v>
      </c>
      <c r="U1839" s="9" t="str">
        <f t="shared" si="172"/>
        <v>Jan</v>
      </c>
      <c r="V1839">
        <f t="shared" si="173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100.149</v>
      </c>
      <c r="P1840" s="11">
        <f t="shared" si="169"/>
        <v>35.767499999999998</v>
      </c>
      <c r="Q1840" t="s">
        <v>8325</v>
      </c>
      <c r="R1840" t="s">
        <v>8326</v>
      </c>
      <c r="S1840" s="8">
        <f t="shared" si="170"/>
        <v>40788.494872685187</v>
      </c>
      <c r="T1840" s="8">
        <f t="shared" si="171"/>
        <v>40816.833333333336</v>
      </c>
      <c r="U1840" s="9" t="str">
        <f t="shared" si="172"/>
        <v>Sep</v>
      </c>
      <c r="V1840">
        <f t="shared" si="173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205.29999999999998</v>
      </c>
      <c r="P1841" s="11">
        <f t="shared" si="169"/>
        <v>45.62222222222222</v>
      </c>
      <c r="Q1841" t="s">
        <v>8325</v>
      </c>
      <c r="R1841" t="s">
        <v>8326</v>
      </c>
      <c r="S1841" s="8">
        <f t="shared" si="170"/>
        <v>42614.430347222224</v>
      </c>
      <c r="T1841" s="8">
        <f t="shared" si="171"/>
        <v>42644.430347222224</v>
      </c>
      <c r="U1841" s="9" t="str">
        <f t="shared" si="172"/>
        <v>Sep</v>
      </c>
      <c r="V1841">
        <f t="shared" si="173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108.88888888888889</v>
      </c>
      <c r="P1842" s="11">
        <f t="shared" si="169"/>
        <v>75.384615384615387</v>
      </c>
      <c r="Q1842" t="s">
        <v>8325</v>
      </c>
      <c r="R1842" t="s">
        <v>8326</v>
      </c>
      <c r="S1842" s="8">
        <f t="shared" si="170"/>
        <v>41381.804513888892</v>
      </c>
      <c r="T1842" s="8">
        <f t="shared" si="171"/>
        <v>41400.915972222225</v>
      </c>
      <c r="U1842" s="9" t="str">
        <f t="shared" si="172"/>
        <v>Apr</v>
      </c>
      <c r="V1842">
        <f t="shared" si="173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101.75</v>
      </c>
      <c r="P1843" s="11">
        <f t="shared" si="169"/>
        <v>50.875</v>
      </c>
      <c r="Q1843" t="s">
        <v>8325</v>
      </c>
      <c r="R1843" t="s">
        <v>8326</v>
      </c>
      <c r="S1843" s="8">
        <f t="shared" si="170"/>
        <v>41745.553761574076</v>
      </c>
      <c r="T1843" s="8">
        <f t="shared" si="171"/>
        <v>41778.915972222225</v>
      </c>
      <c r="U1843" s="9" t="str">
        <f t="shared" si="172"/>
        <v>Apr</v>
      </c>
      <c r="V1843">
        <f t="shared" si="173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125.25</v>
      </c>
      <c r="P1844" s="11">
        <f t="shared" si="169"/>
        <v>119.28571428571429</v>
      </c>
      <c r="Q1844" t="s">
        <v>8325</v>
      </c>
      <c r="R1844" t="s">
        <v>8326</v>
      </c>
      <c r="S1844" s="8">
        <f t="shared" si="170"/>
        <v>42031.340057870373</v>
      </c>
      <c r="T1844" s="8">
        <f t="shared" si="171"/>
        <v>42064.957638888889</v>
      </c>
      <c r="U1844" s="9" t="str">
        <f t="shared" si="172"/>
        <v>Jan</v>
      </c>
      <c r="V1844">
        <f t="shared" si="173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124.0061</v>
      </c>
      <c r="P1845" s="11">
        <f t="shared" si="169"/>
        <v>92.541865671641801</v>
      </c>
      <c r="Q1845" t="s">
        <v>8325</v>
      </c>
      <c r="R1845" t="s">
        <v>8326</v>
      </c>
      <c r="S1845" s="8">
        <f t="shared" si="170"/>
        <v>40564.7031712963</v>
      </c>
      <c r="T1845" s="8">
        <f t="shared" si="171"/>
        <v>40594.7031712963</v>
      </c>
      <c r="U1845" s="9" t="str">
        <f t="shared" si="172"/>
        <v>Jan</v>
      </c>
      <c r="V1845">
        <f t="shared" si="173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101.4</v>
      </c>
      <c r="P1846" s="11">
        <f t="shared" si="169"/>
        <v>76.05</v>
      </c>
      <c r="Q1846" t="s">
        <v>8325</v>
      </c>
      <c r="R1846" t="s">
        <v>8326</v>
      </c>
      <c r="S1846" s="8">
        <f t="shared" si="170"/>
        <v>40666.681875000002</v>
      </c>
      <c r="T1846" s="8">
        <f t="shared" si="171"/>
        <v>40704.833333333336</v>
      </c>
      <c r="U1846" s="9" t="str">
        <f t="shared" si="172"/>
        <v>May</v>
      </c>
      <c r="V1846">
        <f t="shared" si="173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100</v>
      </c>
      <c r="P1847" s="11">
        <f t="shared" si="169"/>
        <v>52.631578947368418</v>
      </c>
      <c r="Q1847" t="s">
        <v>8325</v>
      </c>
      <c r="R1847" t="s">
        <v>8326</v>
      </c>
      <c r="S1847" s="8">
        <f t="shared" si="170"/>
        <v>42523.041643518525</v>
      </c>
      <c r="T1847" s="8">
        <f t="shared" si="171"/>
        <v>42537.913194444445</v>
      </c>
      <c r="U1847" s="9" t="str">
        <f t="shared" si="172"/>
        <v>Jun</v>
      </c>
      <c r="V1847">
        <f t="shared" si="173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137.92666666666668</v>
      </c>
      <c r="P1848" s="11">
        <f t="shared" si="169"/>
        <v>98.990430622009569</v>
      </c>
      <c r="Q1848" t="s">
        <v>8325</v>
      </c>
      <c r="R1848" t="s">
        <v>8326</v>
      </c>
      <c r="S1848" s="8">
        <f t="shared" si="170"/>
        <v>41228.358530092599</v>
      </c>
      <c r="T1848" s="8">
        <f t="shared" si="171"/>
        <v>41258.358530092599</v>
      </c>
      <c r="U1848" s="9" t="str">
        <f t="shared" si="172"/>
        <v>Nov</v>
      </c>
      <c r="V1848">
        <f t="shared" si="173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120.88000000000001</v>
      </c>
      <c r="P1849" s="11">
        <f t="shared" si="169"/>
        <v>79.526315789473685</v>
      </c>
      <c r="Q1849" t="s">
        <v>8325</v>
      </c>
      <c r="R1849" t="s">
        <v>8326</v>
      </c>
      <c r="S1849" s="8">
        <f t="shared" si="170"/>
        <v>42093.944814814815</v>
      </c>
      <c r="T1849" s="8">
        <f t="shared" si="171"/>
        <v>42114.944814814815</v>
      </c>
      <c r="U1849" s="9" t="str">
        <f t="shared" si="172"/>
        <v>Mar</v>
      </c>
      <c r="V1849">
        <f t="shared" si="173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107.36666666666667</v>
      </c>
      <c r="P1850" s="11">
        <f t="shared" si="169"/>
        <v>134.20833333333334</v>
      </c>
      <c r="Q1850" t="s">
        <v>8325</v>
      </c>
      <c r="R1850" t="s">
        <v>8326</v>
      </c>
      <c r="S1850" s="8">
        <f t="shared" si="170"/>
        <v>40691.496388888889</v>
      </c>
      <c r="T1850" s="8">
        <f t="shared" si="171"/>
        <v>40754.999305555561</v>
      </c>
      <c r="U1850" s="9" t="str">
        <f t="shared" si="172"/>
        <v>May</v>
      </c>
      <c r="V1850">
        <f t="shared" si="173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100.33333333333334</v>
      </c>
      <c r="P1851" s="11">
        <f t="shared" si="169"/>
        <v>37.625</v>
      </c>
      <c r="Q1851" t="s">
        <v>8325</v>
      </c>
      <c r="R1851" t="s">
        <v>8326</v>
      </c>
      <c r="S1851" s="8">
        <f t="shared" si="170"/>
        <v>41169.553923611114</v>
      </c>
      <c r="T1851" s="8">
        <f t="shared" si="171"/>
        <v>41199.553923611114</v>
      </c>
      <c r="U1851" s="9" t="str">
        <f t="shared" si="172"/>
        <v>Sep</v>
      </c>
      <c r="V1851">
        <f t="shared" si="173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101.52222222222223</v>
      </c>
      <c r="P1852" s="11">
        <f t="shared" si="169"/>
        <v>51.044692737430168</v>
      </c>
      <c r="Q1852" t="s">
        <v>8325</v>
      </c>
      <c r="R1852" t="s">
        <v>8326</v>
      </c>
      <c r="S1852" s="8">
        <f t="shared" si="170"/>
        <v>41800.66782407408</v>
      </c>
      <c r="T1852" s="8">
        <f t="shared" si="171"/>
        <v>41830.66782407408</v>
      </c>
      <c r="U1852" s="9" t="str">
        <f t="shared" si="172"/>
        <v>Jun</v>
      </c>
      <c r="V1852">
        <f t="shared" si="173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100.07692307692308</v>
      </c>
      <c r="P1853" s="11">
        <f t="shared" si="169"/>
        <v>50.03846153846154</v>
      </c>
      <c r="Q1853" t="s">
        <v>8325</v>
      </c>
      <c r="R1853" t="s">
        <v>8326</v>
      </c>
      <c r="S1853" s="8">
        <f t="shared" si="170"/>
        <v>41827.615023148152</v>
      </c>
      <c r="T1853" s="8">
        <f t="shared" si="171"/>
        <v>41847.75</v>
      </c>
      <c r="U1853" s="9" t="str">
        <f t="shared" si="172"/>
        <v>Jul</v>
      </c>
      <c r="V1853">
        <f t="shared" si="173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116.96666666666667</v>
      </c>
      <c r="P1854" s="11">
        <f t="shared" si="169"/>
        <v>133.93129770992365</v>
      </c>
      <c r="Q1854" t="s">
        <v>8325</v>
      </c>
      <c r="R1854" t="s">
        <v>8326</v>
      </c>
      <c r="S1854" s="8">
        <f t="shared" si="170"/>
        <v>42081.479768518526</v>
      </c>
      <c r="T1854" s="8">
        <f t="shared" si="171"/>
        <v>42118.708333333336</v>
      </c>
      <c r="U1854" s="9" t="str">
        <f t="shared" si="172"/>
        <v>Mar</v>
      </c>
      <c r="V1854">
        <f t="shared" si="173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101.875</v>
      </c>
      <c r="P1855" s="11">
        <f t="shared" si="169"/>
        <v>58.214285714285715</v>
      </c>
      <c r="Q1855" t="s">
        <v>8325</v>
      </c>
      <c r="R1855" t="s">
        <v>8326</v>
      </c>
      <c r="S1855" s="8">
        <f t="shared" si="170"/>
        <v>41176.76871527778</v>
      </c>
      <c r="T1855" s="8">
        <f t="shared" si="171"/>
        <v>41226.810381944444</v>
      </c>
      <c r="U1855" s="9" t="str">
        <f t="shared" si="172"/>
        <v>Sep</v>
      </c>
      <c r="V1855">
        <f t="shared" si="173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102.12366666666665</v>
      </c>
      <c r="P1856" s="11">
        <f t="shared" si="169"/>
        <v>88.037643678160919</v>
      </c>
      <c r="Q1856" t="s">
        <v>8325</v>
      </c>
      <c r="R1856" t="s">
        <v>8326</v>
      </c>
      <c r="S1856" s="8">
        <f t="shared" si="170"/>
        <v>41387.729594907411</v>
      </c>
      <c r="T1856" s="8">
        <f t="shared" si="171"/>
        <v>41417.729594907411</v>
      </c>
      <c r="U1856" s="9" t="str">
        <f t="shared" si="172"/>
        <v>Apr</v>
      </c>
      <c r="V1856">
        <f t="shared" si="173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154.05897142857143</v>
      </c>
      <c r="P1857" s="11">
        <f t="shared" si="169"/>
        <v>70.576753926701571</v>
      </c>
      <c r="Q1857" t="s">
        <v>8325</v>
      </c>
      <c r="R1857" t="s">
        <v>8326</v>
      </c>
      <c r="S1857" s="8">
        <f t="shared" si="170"/>
        <v>41600.246990740743</v>
      </c>
      <c r="T1857" s="8">
        <f t="shared" si="171"/>
        <v>41645.246990740743</v>
      </c>
      <c r="U1857" s="9" t="str">
        <f t="shared" si="172"/>
        <v>Nov</v>
      </c>
      <c r="V1857">
        <f t="shared" si="173"/>
        <v>2013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ref="O1858:O1921" si="174">E1858/D1858*100</f>
        <v>101.25</v>
      </c>
      <c r="P1858" s="11">
        <f t="shared" ref="P1858:P1921" si="175">E1858/L1858</f>
        <v>53.289473684210527</v>
      </c>
      <c r="Q1858" t="s">
        <v>8325</v>
      </c>
      <c r="R1858" t="s">
        <v>8326</v>
      </c>
      <c r="S1858" s="8">
        <f t="shared" si="170"/>
        <v>41817.563333333332</v>
      </c>
      <c r="T1858" s="8">
        <f t="shared" si="171"/>
        <v>41838.563333333332</v>
      </c>
      <c r="U1858" s="9" t="str">
        <f t="shared" si="172"/>
        <v>Jun</v>
      </c>
      <c r="V1858">
        <f t="shared" si="173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si="174"/>
        <v>100</v>
      </c>
      <c r="P1859" s="11">
        <f t="shared" si="175"/>
        <v>136.36363636363637</v>
      </c>
      <c r="Q1859" t="s">
        <v>8325</v>
      </c>
      <c r="R1859" t="s">
        <v>8326</v>
      </c>
      <c r="S1859" s="8">
        <f t="shared" ref="S1859:S1922" si="176">(J1859/86400)+25569+(-7/24)</f>
        <v>41864.477002314816</v>
      </c>
      <c r="T1859" s="8">
        <f t="shared" ref="T1859:T1922" si="177">(I1859/86400)+25569+(-7/24)</f>
        <v>41894.477002314816</v>
      </c>
      <c r="U1859" s="9" t="str">
        <f t="shared" ref="U1859:U1922" si="178">TEXT(S1859,"mmm")</f>
        <v>Aug</v>
      </c>
      <c r="V1859">
        <f t="shared" ref="V1859:V1922" si="179">YEAR(S1859)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108.74800874800874</v>
      </c>
      <c r="P1860" s="11">
        <f t="shared" si="175"/>
        <v>40.547315436241611</v>
      </c>
      <c r="Q1860" t="s">
        <v>8325</v>
      </c>
      <c r="R1860" t="s">
        <v>8326</v>
      </c>
      <c r="S1860" s="8">
        <f t="shared" si="176"/>
        <v>40832.908807870372</v>
      </c>
      <c r="T1860" s="8">
        <f t="shared" si="177"/>
        <v>40892.950474537043</v>
      </c>
      <c r="U1860" s="9" t="str">
        <f t="shared" si="178"/>
        <v>Oct</v>
      </c>
      <c r="V1860">
        <f t="shared" si="179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131.83333333333334</v>
      </c>
      <c r="P1861" s="11">
        <f t="shared" si="175"/>
        <v>70.625</v>
      </c>
      <c r="Q1861" t="s">
        <v>8325</v>
      </c>
      <c r="R1861" t="s">
        <v>8326</v>
      </c>
      <c r="S1861" s="8">
        <f t="shared" si="176"/>
        <v>40778.478344907409</v>
      </c>
      <c r="T1861" s="8">
        <f t="shared" si="177"/>
        <v>40808.478344907409</v>
      </c>
      <c r="U1861" s="9" t="str">
        <f t="shared" si="178"/>
        <v>Aug</v>
      </c>
      <c r="V1861">
        <f t="shared" si="179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133.46666666666667</v>
      </c>
      <c r="P1862" s="11">
        <f t="shared" si="175"/>
        <v>52.684210526315788</v>
      </c>
      <c r="Q1862" t="s">
        <v>8325</v>
      </c>
      <c r="R1862" t="s">
        <v>8326</v>
      </c>
      <c r="S1862" s="8">
        <f t="shared" si="176"/>
        <v>41655.417638888895</v>
      </c>
      <c r="T1862" s="8">
        <f t="shared" si="177"/>
        <v>41676.417638888895</v>
      </c>
      <c r="U1862" s="9" t="str">
        <f t="shared" si="178"/>
        <v>Jan</v>
      </c>
      <c r="V1862">
        <f t="shared" si="179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7" t="s">
        <v>8221</v>
      </c>
      <c r="G1863" t="s">
        <v>8225</v>
      </c>
      <c r="H1863" t="s">
        <v>8247</v>
      </c>
      <c r="I1863" s="9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s="11" t="e">
        <f t="shared" si="175"/>
        <v>#DIV/0!</v>
      </c>
      <c r="Q1863" t="s">
        <v>8333</v>
      </c>
      <c r="R1863" t="s">
        <v>8335</v>
      </c>
      <c r="S1863" s="8">
        <f t="shared" si="176"/>
        <v>42000.008576388893</v>
      </c>
      <c r="T1863" s="8">
        <f t="shared" si="177"/>
        <v>42030.008576388893</v>
      </c>
      <c r="U1863" s="9" t="str">
        <f t="shared" si="178"/>
        <v>Dec</v>
      </c>
      <c r="V1863">
        <f t="shared" si="179"/>
        <v>2014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7" t="s">
        <v>8221</v>
      </c>
      <c r="G1864" t="s">
        <v>8224</v>
      </c>
      <c r="H1864" t="s">
        <v>8246</v>
      </c>
      <c r="I1864" s="9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8.0833333333333321</v>
      </c>
      <c r="P1864" s="11">
        <f t="shared" si="175"/>
        <v>90.9375</v>
      </c>
      <c r="Q1864" t="s">
        <v>8333</v>
      </c>
      <c r="R1864" t="s">
        <v>8335</v>
      </c>
      <c r="S1864" s="8">
        <f t="shared" si="176"/>
        <v>42755.201087962967</v>
      </c>
      <c r="T1864" s="8">
        <f t="shared" si="177"/>
        <v>42802.020833333336</v>
      </c>
      <c r="U1864" s="9" t="str">
        <f t="shared" si="178"/>
        <v>Jan</v>
      </c>
      <c r="V1864">
        <f t="shared" si="179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7" t="s">
        <v>8221</v>
      </c>
      <c r="G1865" t="s">
        <v>8224</v>
      </c>
      <c r="H1865" t="s">
        <v>8246</v>
      </c>
      <c r="I1865" s="9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0.4</v>
      </c>
      <c r="P1865" s="11">
        <f t="shared" si="175"/>
        <v>5</v>
      </c>
      <c r="Q1865" t="s">
        <v>8333</v>
      </c>
      <c r="R1865" t="s">
        <v>8335</v>
      </c>
      <c r="S1865" s="8">
        <f t="shared" si="176"/>
        <v>41772.505613425928</v>
      </c>
      <c r="T1865" s="8">
        <f t="shared" si="177"/>
        <v>41802.505613425928</v>
      </c>
      <c r="U1865" s="9" t="str">
        <f t="shared" si="178"/>
        <v>May</v>
      </c>
      <c r="V1865">
        <f t="shared" si="179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7" t="s">
        <v>8221</v>
      </c>
      <c r="G1866" t="s">
        <v>8224</v>
      </c>
      <c r="H1866" t="s">
        <v>8246</v>
      </c>
      <c r="I1866" s="9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42.892307692307689</v>
      </c>
      <c r="P1866" s="11">
        <f t="shared" si="175"/>
        <v>58.083333333333336</v>
      </c>
      <c r="Q1866" t="s">
        <v>8333</v>
      </c>
      <c r="R1866" t="s">
        <v>8335</v>
      </c>
      <c r="S1866" s="8">
        <f t="shared" si="176"/>
        <v>41733.424768518518</v>
      </c>
      <c r="T1866" s="8">
        <f t="shared" si="177"/>
        <v>41763.424768518518</v>
      </c>
      <c r="U1866" s="9" t="str">
        <f t="shared" si="178"/>
        <v>Apr</v>
      </c>
      <c r="V1866">
        <f t="shared" si="179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7" t="s">
        <v>8221</v>
      </c>
      <c r="G1867" t="s">
        <v>8225</v>
      </c>
      <c r="H1867" t="s">
        <v>8247</v>
      </c>
      <c r="I1867" s="9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3.6363636363636364E-3</v>
      </c>
      <c r="P1867" s="11">
        <f t="shared" si="175"/>
        <v>2</v>
      </c>
      <c r="Q1867" t="s">
        <v>8333</v>
      </c>
      <c r="R1867" t="s">
        <v>8335</v>
      </c>
      <c r="S1867" s="8">
        <f t="shared" si="176"/>
        <v>42645.075775462967</v>
      </c>
      <c r="T1867" s="8">
        <f t="shared" si="177"/>
        <v>42680.117442129631</v>
      </c>
      <c r="U1867" s="9" t="str">
        <f t="shared" si="178"/>
        <v>Oct</v>
      </c>
      <c r="V1867">
        <f t="shared" si="179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7" t="s">
        <v>8221</v>
      </c>
      <c r="G1868" t="s">
        <v>8224</v>
      </c>
      <c r="H1868" t="s">
        <v>8246</v>
      </c>
      <c r="I1868" s="9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0.5</v>
      </c>
      <c r="P1868" s="11">
        <f t="shared" si="175"/>
        <v>62.5</v>
      </c>
      <c r="Q1868" t="s">
        <v>8333</v>
      </c>
      <c r="R1868" t="s">
        <v>8335</v>
      </c>
      <c r="S1868" s="8">
        <f t="shared" si="176"/>
        <v>42741.954826388894</v>
      </c>
      <c r="T1868" s="8">
        <f t="shared" si="177"/>
        <v>42794.875000000007</v>
      </c>
      <c r="U1868" s="9" t="str">
        <f t="shared" si="178"/>
        <v>Jan</v>
      </c>
      <c r="V1868">
        <f t="shared" si="179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7" t="s">
        <v>8221</v>
      </c>
      <c r="G1869" t="s">
        <v>8224</v>
      </c>
      <c r="H1869" t="s">
        <v>8246</v>
      </c>
      <c r="I1869" s="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0.05</v>
      </c>
      <c r="P1869" s="11">
        <f t="shared" si="175"/>
        <v>10</v>
      </c>
      <c r="Q1869" t="s">
        <v>8333</v>
      </c>
      <c r="R1869" t="s">
        <v>8335</v>
      </c>
      <c r="S1869" s="8">
        <f t="shared" si="176"/>
        <v>42649.633240740739</v>
      </c>
      <c r="T1869" s="8">
        <f t="shared" si="177"/>
        <v>42679.633240740739</v>
      </c>
      <c r="U1869" s="9" t="str">
        <f t="shared" si="178"/>
        <v>Oct</v>
      </c>
      <c r="V1869">
        <f t="shared" si="179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7" t="s">
        <v>8221</v>
      </c>
      <c r="G1870" t="s">
        <v>8224</v>
      </c>
      <c r="H1870" t="s">
        <v>8246</v>
      </c>
      <c r="I1870" s="9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4.8680000000000003</v>
      </c>
      <c r="P1870" s="11">
        <f t="shared" si="175"/>
        <v>71.588235294117652</v>
      </c>
      <c r="Q1870" t="s">
        <v>8333</v>
      </c>
      <c r="R1870" t="s">
        <v>8335</v>
      </c>
      <c r="S1870" s="8">
        <f t="shared" si="176"/>
        <v>42328.487557870372</v>
      </c>
      <c r="T1870" s="8">
        <f t="shared" si="177"/>
        <v>42353.040972222225</v>
      </c>
      <c r="U1870" s="9" t="str">
        <f t="shared" si="178"/>
        <v>Nov</v>
      </c>
      <c r="V1870">
        <f t="shared" si="179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7" t="s">
        <v>8221</v>
      </c>
      <c r="G1871" t="s">
        <v>8224</v>
      </c>
      <c r="H1871" t="s">
        <v>8246</v>
      </c>
      <c r="I1871" s="9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s="11" t="e">
        <f t="shared" si="175"/>
        <v>#DIV/0!</v>
      </c>
      <c r="Q1871" t="s">
        <v>8333</v>
      </c>
      <c r="R1871" t="s">
        <v>8335</v>
      </c>
      <c r="S1871" s="8">
        <f t="shared" si="176"/>
        <v>42708.711215277777</v>
      </c>
      <c r="T1871" s="8">
        <f t="shared" si="177"/>
        <v>42738.711215277777</v>
      </c>
      <c r="U1871" s="9" t="str">
        <f t="shared" si="178"/>
        <v>Dec</v>
      </c>
      <c r="V1871">
        <f t="shared" si="179"/>
        <v>2016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7" t="s">
        <v>8221</v>
      </c>
      <c r="G1872" t="s">
        <v>8224</v>
      </c>
      <c r="H1872" t="s">
        <v>8246</v>
      </c>
      <c r="I1872" s="9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10.314285714285715</v>
      </c>
      <c r="P1872" s="11">
        <f t="shared" si="175"/>
        <v>32.81818181818182</v>
      </c>
      <c r="Q1872" t="s">
        <v>8333</v>
      </c>
      <c r="R1872" t="s">
        <v>8335</v>
      </c>
      <c r="S1872" s="8">
        <f t="shared" si="176"/>
        <v>42371.064062500001</v>
      </c>
      <c r="T1872" s="8">
        <f t="shared" si="177"/>
        <v>42399.886805555558</v>
      </c>
      <c r="U1872" s="9" t="str">
        <f t="shared" si="178"/>
        <v>Jan</v>
      </c>
      <c r="V1872">
        <f t="shared" si="179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7" t="s">
        <v>8221</v>
      </c>
      <c r="G1873" t="s">
        <v>8224</v>
      </c>
      <c r="H1873" t="s">
        <v>8246</v>
      </c>
      <c r="I1873" s="9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71.784615384615378</v>
      </c>
      <c r="P1873" s="11">
        <f t="shared" si="175"/>
        <v>49.11578947368421</v>
      </c>
      <c r="Q1873" t="s">
        <v>8333</v>
      </c>
      <c r="R1873" t="s">
        <v>8335</v>
      </c>
      <c r="S1873" s="8">
        <f t="shared" si="176"/>
        <v>41923.491909722223</v>
      </c>
      <c r="T1873" s="8">
        <f t="shared" si="177"/>
        <v>41963.533576388894</v>
      </c>
      <c r="U1873" s="9" t="str">
        <f t="shared" si="178"/>
        <v>Oct</v>
      </c>
      <c r="V1873">
        <f t="shared" si="179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7" t="s">
        <v>8221</v>
      </c>
      <c r="G1874" t="s">
        <v>8224</v>
      </c>
      <c r="H1874" t="s">
        <v>8246</v>
      </c>
      <c r="I1874" s="9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</v>
      </c>
      <c r="P1874" s="11">
        <f t="shared" si="175"/>
        <v>16.307692307692307</v>
      </c>
      <c r="Q1874" t="s">
        <v>8333</v>
      </c>
      <c r="R1874" t="s">
        <v>8335</v>
      </c>
      <c r="S1874" s="8">
        <f t="shared" si="176"/>
        <v>42154.83798611111</v>
      </c>
      <c r="T1874" s="8">
        <f t="shared" si="177"/>
        <v>42184.83798611111</v>
      </c>
      <c r="U1874" s="9" t="str">
        <f t="shared" si="178"/>
        <v>May</v>
      </c>
      <c r="V1874">
        <f t="shared" si="179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7" t="s">
        <v>8221</v>
      </c>
      <c r="G1875" t="s">
        <v>8229</v>
      </c>
      <c r="H1875" t="s">
        <v>8251</v>
      </c>
      <c r="I1875" s="9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0.44999999999999996</v>
      </c>
      <c r="P1875" s="11">
        <f t="shared" si="175"/>
        <v>18</v>
      </c>
      <c r="Q1875" t="s">
        <v>8333</v>
      </c>
      <c r="R1875" t="s">
        <v>8335</v>
      </c>
      <c r="S1875" s="8">
        <f t="shared" si="176"/>
        <v>42164.324189814819</v>
      </c>
      <c r="T1875" s="8">
        <f t="shared" si="177"/>
        <v>42193.406250000007</v>
      </c>
      <c r="U1875" s="9" t="str">
        <f t="shared" si="178"/>
        <v>Jun</v>
      </c>
      <c r="V1875">
        <f t="shared" si="179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7" t="s">
        <v>8221</v>
      </c>
      <c r="G1876" t="s">
        <v>8224</v>
      </c>
      <c r="H1876" t="s">
        <v>8246</v>
      </c>
      <c r="I1876" s="9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1.6250000000000001E-2</v>
      </c>
      <c r="P1876" s="11">
        <f t="shared" si="175"/>
        <v>13</v>
      </c>
      <c r="Q1876" t="s">
        <v>8333</v>
      </c>
      <c r="R1876" t="s">
        <v>8335</v>
      </c>
      <c r="S1876" s="8">
        <f t="shared" si="176"/>
        <v>42529.677465277775</v>
      </c>
      <c r="T1876" s="8">
        <f t="shared" si="177"/>
        <v>42549.677465277775</v>
      </c>
      <c r="U1876" s="9" t="str">
        <f t="shared" si="178"/>
        <v>Jun</v>
      </c>
      <c r="V1876">
        <f t="shared" si="179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7" t="s">
        <v>8221</v>
      </c>
      <c r="G1877" t="s">
        <v>8224</v>
      </c>
      <c r="H1877" t="s">
        <v>8246</v>
      </c>
      <c r="I1877" s="9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0.51</v>
      </c>
      <c r="P1877" s="11">
        <f t="shared" si="175"/>
        <v>17</v>
      </c>
      <c r="Q1877" t="s">
        <v>8333</v>
      </c>
      <c r="R1877" t="s">
        <v>8335</v>
      </c>
      <c r="S1877" s="8">
        <f t="shared" si="176"/>
        <v>42528.607731481483</v>
      </c>
      <c r="T1877" s="8">
        <f t="shared" si="177"/>
        <v>42588.607731481483</v>
      </c>
      <c r="U1877" s="9" t="str">
        <f t="shared" si="178"/>
        <v>Jun</v>
      </c>
      <c r="V1877">
        <f t="shared" si="179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7" t="s">
        <v>8221</v>
      </c>
      <c r="G1878" t="s">
        <v>8226</v>
      </c>
      <c r="H1878" t="s">
        <v>8248</v>
      </c>
      <c r="I1878" s="9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s="11" t="e">
        <f t="shared" si="175"/>
        <v>#DIV/0!</v>
      </c>
      <c r="Q1878" t="s">
        <v>8333</v>
      </c>
      <c r="R1878" t="s">
        <v>8335</v>
      </c>
      <c r="S1878" s="8">
        <f t="shared" si="176"/>
        <v>41775.993113425931</v>
      </c>
      <c r="T1878" s="8">
        <f t="shared" si="177"/>
        <v>41805.993113425931</v>
      </c>
      <c r="U1878" s="9" t="str">
        <f t="shared" si="178"/>
        <v>May</v>
      </c>
      <c r="V1878">
        <f t="shared" si="179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7" t="s">
        <v>8221</v>
      </c>
      <c r="G1879" t="s">
        <v>8224</v>
      </c>
      <c r="H1879" t="s">
        <v>8246</v>
      </c>
      <c r="I1879" s="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s="11" t="e">
        <f t="shared" si="175"/>
        <v>#DIV/0!</v>
      </c>
      <c r="Q1879" t="s">
        <v>8333</v>
      </c>
      <c r="R1879" t="s">
        <v>8335</v>
      </c>
      <c r="S1879" s="8">
        <f t="shared" si="176"/>
        <v>42034.737557870372</v>
      </c>
      <c r="T1879" s="8">
        <f t="shared" si="177"/>
        <v>42063.737557870372</v>
      </c>
      <c r="U1879" s="9" t="str">
        <f t="shared" si="178"/>
        <v>Jan</v>
      </c>
      <c r="V1879">
        <f t="shared" si="179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7" t="s">
        <v>8221</v>
      </c>
      <c r="G1880" t="s">
        <v>8226</v>
      </c>
      <c r="H1880" t="s">
        <v>8248</v>
      </c>
      <c r="I1880" s="9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s="11" t="e">
        <f t="shared" si="175"/>
        <v>#DIV/0!</v>
      </c>
      <c r="Q1880" t="s">
        <v>8333</v>
      </c>
      <c r="R1880" t="s">
        <v>8335</v>
      </c>
      <c r="S1880" s="8">
        <f t="shared" si="176"/>
        <v>41772.71707175926</v>
      </c>
      <c r="T1880" s="8">
        <f t="shared" si="177"/>
        <v>41802.71707175926</v>
      </c>
      <c r="U1880" s="9" t="str">
        <f t="shared" si="178"/>
        <v>May</v>
      </c>
      <c r="V1880">
        <f t="shared" si="179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7" t="s">
        <v>8221</v>
      </c>
      <c r="G1881" t="s">
        <v>8227</v>
      </c>
      <c r="H1881" t="s">
        <v>8249</v>
      </c>
      <c r="I1881" s="9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0.12</v>
      </c>
      <c r="P1881" s="11">
        <f t="shared" si="175"/>
        <v>3</v>
      </c>
      <c r="Q1881" t="s">
        <v>8333</v>
      </c>
      <c r="R1881" t="s">
        <v>8335</v>
      </c>
      <c r="S1881" s="8">
        <f t="shared" si="176"/>
        <v>42413.357974537044</v>
      </c>
      <c r="T1881" s="8">
        <f t="shared" si="177"/>
        <v>42443.316307870373</v>
      </c>
      <c r="U1881" s="9" t="str">
        <f t="shared" si="178"/>
        <v>Feb</v>
      </c>
      <c r="V1881">
        <f t="shared" si="179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7" t="s">
        <v>8221</v>
      </c>
      <c r="G1882" t="s">
        <v>8225</v>
      </c>
      <c r="H1882" t="s">
        <v>8247</v>
      </c>
      <c r="I1882" s="9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20.080000000000002</v>
      </c>
      <c r="P1882" s="11">
        <f t="shared" si="175"/>
        <v>41.833333333333336</v>
      </c>
      <c r="Q1882" t="s">
        <v>8333</v>
      </c>
      <c r="R1882" t="s">
        <v>8335</v>
      </c>
      <c r="S1882" s="8">
        <f t="shared" si="176"/>
        <v>42430.275231481479</v>
      </c>
      <c r="T1882" s="8">
        <f t="shared" si="177"/>
        <v>42459.233564814822</v>
      </c>
      <c r="U1882" s="9" t="str">
        <f t="shared" si="178"/>
        <v>Mar</v>
      </c>
      <c r="V1882">
        <f t="shared" si="179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172.68449999999999</v>
      </c>
      <c r="P1883" s="11">
        <f t="shared" si="175"/>
        <v>49.338428571428572</v>
      </c>
      <c r="Q1883" t="s">
        <v>8325</v>
      </c>
      <c r="R1883" t="s">
        <v>8329</v>
      </c>
      <c r="S1883" s="8">
        <f t="shared" si="176"/>
        <v>42042.860983796294</v>
      </c>
      <c r="T1883" s="8">
        <f t="shared" si="177"/>
        <v>42072.819317129637</v>
      </c>
      <c r="U1883" s="9" t="str">
        <f t="shared" si="178"/>
        <v>Feb</v>
      </c>
      <c r="V1883">
        <f t="shared" si="179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100.8955223880597</v>
      </c>
      <c r="P1884" s="11">
        <f t="shared" si="175"/>
        <v>41.728395061728392</v>
      </c>
      <c r="Q1884" t="s">
        <v>8325</v>
      </c>
      <c r="R1884" t="s">
        <v>8329</v>
      </c>
      <c r="S1884" s="8">
        <f t="shared" si="176"/>
        <v>41067.657546296301</v>
      </c>
      <c r="T1884" s="8">
        <f t="shared" si="177"/>
        <v>41100.700000000004</v>
      </c>
      <c r="U1884" s="9" t="str">
        <f t="shared" si="178"/>
        <v>Jun</v>
      </c>
      <c r="V1884">
        <f t="shared" si="179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104.8048048048048</v>
      </c>
      <c r="P1885" s="11">
        <f t="shared" si="175"/>
        <v>32.71875</v>
      </c>
      <c r="Q1885" t="s">
        <v>8325</v>
      </c>
      <c r="R1885" t="s">
        <v>8329</v>
      </c>
      <c r="S1885" s="8">
        <f t="shared" si="176"/>
        <v>40977.656342592592</v>
      </c>
      <c r="T1885" s="8">
        <f t="shared" si="177"/>
        <v>41007.614675925928</v>
      </c>
      <c r="U1885" s="9" t="str">
        <f t="shared" si="178"/>
        <v>Mar</v>
      </c>
      <c r="V1885">
        <f t="shared" si="179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135.1</v>
      </c>
      <c r="P1886" s="11">
        <f t="shared" si="175"/>
        <v>51.96153846153846</v>
      </c>
      <c r="Q1886" t="s">
        <v>8325</v>
      </c>
      <c r="R1886" t="s">
        <v>8329</v>
      </c>
      <c r="S1886" s="8">
        <f t="shared" si="176"/>
        <v>41204.906655092593</v>
      </c>
      <c r="T1886" s="8">
        <f t="shared" si="177"/>
        <v>41240.208333333336</v>
      </c>
      <c r="U1886" s="9" t="str">
        <f t="shared" si="178"/>
        <v>Oct</v>
      </c>
      <c r="V1886">
        <f t="shared" si="179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116.32786885245903</v>
      </c>
      <c r="P1887" s="11">
        <f t="shared" si="175"/>
        <v>50.685714285714283</v>
      </c>
      <c r="Q1887" t="s">
        <v>8325</v>
      </c>
      <c r="R1887" t="s">
        <v>8329</v>
      </c>
      <c r="S1887" s="8">
        <f t="shared" si="176"/>
        <v>41098.802199074074</v>
      </c>
      <c r="T1887" s="8">
        <f t="shared" si="177"/>
        <v>41131.625</v>
      </c>
      <c r="U1887" s="9" t="str">
        <f t="shared" si="178"/>
        <v>Jul</v>
      </c>
      <c r="V1887">
        <f t="shared" si="179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102.08333333333333</v>
      </c>
      <c r="P1888" s="11">
        <f t="shared" si="175"/>
        <v>42.241379310344826</v>
      </c>
      <c r="Q1888" t="s">
        <v>8325</v>
      </c>
      <c r="R1888" t="s">
        <v>8329</v>
      </c>
      <c r="S1888" s="8">
        <f t="shared" si="176"/>
        <v>41925.615023148152</v>
      </c>
      <c r="T1888" s="8">
        <f t="shared" si="177"/>
        <v>41955.656689814816</v>
      </c>
      <c r="U1888" s="9" t="str">
        <f t="shared" si="178"/>
        <v>Oct</v>
      </c>
      <c r="V1888">
        <f t="shared" si="179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111.16666666666666</v>
      </c>
      <c r="P1889" s="11">
        <f t="shared" si="175"/>
        <v>416.875</v>
      </c>
      <c r="Q1889" t="s">
        <v>8325</v>
      </c>
      <c r="R1889" t="s">
        <v>8329</v>
      </c>
      <c r="S1889" s="8">
        <f t="shared" si="176"/>
        <v>42323.508472222224</v>
      </c>
      <c r="T1889" s="8">
        <f t="shared" si="177"/>
        <v>42341.604166666664</v>
      </c>
      <c r="U1889" s="9" t="str">
        <f t="shared" si="178"/>
        <v>Nov</v>
      </c>
      <c r="V1889">
        <f t="shared" si="179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166.08</v>
      </c>
      <c r="P1890" s="11">
        <f t="shared" si="175"/>
        <v>46.651685393258425</v>
      </c>
      <c r="Q1890" t="s">
        <v>8325</v>
      </c>
      <c r="R1890" t="s">
        <v>8329</v>
      </c>
      <c r="S1890" s="8">
        <f t="shared" si="176"/>
        <v>40298.948287037041</v>
      </c>
      <c r="T1890" s="8">
        <f t="shared" si="177"/>
        <v>40329.915972222225</v>
      </c>
      <c r="U1890" s="9" t="str">
        <f t="shared" si="178"/>
        <v>Apr</v>
      </c>
      <c r="V1890">
        <f t="shared" si="179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106.60000000000001</v>
      </c>
      <c r="P1891" s="11">
        <f t="shared" si="175"/>
        <v>48.454545454545453</v>
      </c>
      <c r="Q1891" t="s">
        <v>8325</v>
      </c>
      <c r="R1891" t="s">
        <v>8329</v>
      </c>
      <c r="S1891" s="8">
        <f t="shared" si="176"/>
        <v>41299.501689814817</v>
      </c>
      <c r="T1891" s="8">
        <f t="shared" si="177"/>
        <v>41344.460023148153</v>
      </c>
      <c r="U1891" s="9" t="str">
        <f t="shared" si="178"/>
        <v>Jan</v>
      </c>
      <c r="V1891">
        <f t="shared" si="179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144.58441666666667</v>
      </c>
      <c r="P1892" s="11">
        <f t="shared" si="175"/>
        <v>70.5289837398374</v>
      </c>
      <c r="Q1892" t="s">
        <v>8325</v>
      </c>
      <c r="R1892" t="s">
        <v>8329</v>
      </c>
      <c r="S1892" s="8">
        <f t="shared" si="176"/>
        <v>41228.494537037041</v>
      </c>
      <c r="T1892" s="8">
        <f t="shared" si="177"/>
        <v>41258.494537037041</v>
      </c>
      <c r="U1892" s="9" t="str">
        <f t="shared" si="178"/>
        <v>Nov</v>
      </c>
      <c r="V1892">
        <f t="shared" si="179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105.55000000000001</v>
      </c>
      <c r="P1893" s="11">
        <f t="shared" si="175"/>
        <v>87.958333333333329</v>
      </c>
      <c r="Q1893" t="s">
        <v>8325</v>
      </c>
      <c r="R1893" t="s">
        <v>8329</v>
      </c>
      <c r="S1893" s="8">
        <f t="shared" si="176"/>
        <v>40335.506412037037</v>
      </c>
      <c r="T1893" s="8">
        <f t="shared" si="177"/>
        <v>40380.958333333336</v>
      </c>
      <c r="U1893" s="9" t="str">
        <f t="shared" si="178"/>
        <v>Jun</v>
      </c>
      <c r="V1893">
        <f t="shared" si="179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136.60000000000002</v>
      </c>
      <c r="P1894" s="11">
        <f t="shared" si="175"/>
        <v>26.26923076923077</v>
      </c>
      <c r="Q1894" t="s">
        <v>8325</v>
      </c>
      <c r="R1894" t="s">
        <v>8329</v>
      </c>
      <c r="S1894" s="8">
        <f t="shared" si="176"/>
        <v>40671.34584490741</v>
      </c>
      <c r="T1894" s="8">
        <f t="shared" si="177"/>
        <v>40701.34584490741</v>
      </c>
      <c r="U1894" s="9" t="str">
        <f t="shared" si="178"/>
        <v>May</v>
      </c>
      <c r="V1894">
        <f t="shared" si="179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104</v>
      </c>
      <c r="P1895" s="11">
        <f t="shared" si="175"/>
        <v>57.777777777777779</v>
      </c>
      <c r="Q1895" t="s">
        <v>8325</v>
      </c>
      <c r="R1895" t="s">
        <v>8329</v>
      </c>
      <c r="S1895" s="8">
        <f t="shared" si="176"/>
        <v>40632.650289351855</v>
      </c>
      <c r="T1895" s="8">
        <f t="shared" si="177"/>
        <v>40648.874305555561</v>
      </c>
      <c r="U1895" s="9" t="str">
        <f t="shared" si="178"/>
        <v>Mar</v>
      </c>
      <c r="V1895">
        <f t="shared" si="179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114.5</v>
      </c>
      <c r="P1896" s="11">
        <f t="shared" si="175"/>
        <v>57.25</v>
      </c>
      <c r="Q1896" t="s">
        <v>8325</v>
      </c>
      <c r="R1896" t="s">
        <v>8329</v>
      </c>
      <c r="S1896" s="8">
        <f t="shared" si="176"/>
        <v>40920.613229166665</v>
      </c>
      <c r="T1896" s="8">
        <f t="shared" si="177"/>
        <v>40951.613229166665</v>
      </c>
      <c r="U1896" s="9" t="str">
        <f t="shared" si="178"/>
        <v>Jan</v>
      </c>
      <c r="V1896">
        <f t="shared" si="179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101.71957671957672</v>
      </c>
      <c r="P1897" s="11">
        <f t="shared" si="175"/>
        <v>196.34042553191489</v>
      </c>
      <c r="Q1897" t="s">
        <v>8325</v>
      </c>
      <c r="R1897" t="s">
        <v>8329</v>
      </c>
      <c r="S1897" s="8">
        <f t="shared" si="176"/>
        <v>42267.455115740748</v>
      </c>
      <c r="T1897" s="8">
        <f t="shared" si="177"/>
        <v>42297.455115740748</v>
      </c>
      <c r="U1897" s="9" t="str">
        <f t="shared" si="178"/>
        <v>Sep</v>
      </c>
      <c r="V1897">
        <f t="shared" si="179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123.94678492239468</v>
      </c>
      <c r="P1898" s="11">
        <f t="shared" si="175"/>
        <v>43</v>
      </c>
      <c r="Q1898" t="s">
        <v>8325</v>
      </c>
      <c r="R1898" t="s">
        <v>8329</v>
      </c>
      <c r="S1898" s="8">
        <f t="shared" si="176"/>
        <v>40981.418576388889</v>
      </c>
      <c r="T1898" s="8">
        <f t="shared" si="177"/>
        <v>41011.418576388889</v>
      </c>
      <c r="U1898" s="9" t="str">
        <f t="shared" si="178"/>
        <v>Mar</v>
      </c>
      <c r="V1898">
        <f t="shared" si="179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102.45669291338582</v>
      </c>
      <c r="P1899" s="11">
        <f t="shared" si="175"/>
        <v>35.551912568306008</v>
      </c>
      <c r="Q1899" t="s">
        <v>8325</v>
      </c>
      <c r="R1899" t="s">
        <v>8329</v>
      </c>
      <c r="S1899" s="8">
        <f t="shared" si="176"/>
        <v>41680.29173611111</v>
      </c>
      <c r="T1899" s="8">
        <f t="shared" si="177"/>
        <v>41702.583333333336</v>
      </c>
      <c r="U1899" s="9" t="str">
        <f t="shared" si="178"/>
        <v>Feb</v>
      </c>
      <c r="V1899">
        <f t="shared" si="179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144.5</v>
      </c>
      <c r="P1900" s="11">
        <f t="shared" si="175"/>
        <v>68.80952380952381</v>
      </c>
      <c r="Q1900" t="s">
        <v>8325</v>
      </c>
      <c r="R1900" t="s">
        <v>8329</v>
      </c>
      <c r="S1900" s="8">
        <f t="shared" si="176"/>
        <v>42365.901307870372</v>
      </c>
      <c r="T1900" s="8">
        <f t="shared" si="177"/>
        <v>42401.458333333336</v>
      </c>
      <c r="U1900" s="9" t="str">
        <f t="shared" si="178"/>
        <v>Dec</v>
      </c>
      <c r="V1900">
        <f t="shared" si="179"/>
        <v>2015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133.33333333333331</v>
      </c>
      <c r="P1901" s="11">
        <f t="shared" si="175"/>
        <v>28.571428571428573</v>
      </c>
      <c r="Q1901" t="s">
        <v>8325</v>
      </c>
      <c r="R1901" t="s">
        <v>8329</v>
      </c>
      <c r="S1901" s="8">
        <f t="shared" si="176"/>
        <v>42058.650069444448</v>
      </c>
      <c r="T1901" s="8">
        <f t="shared" si="177"/>
        <v>42088.608402777776</v>
      </c>
      <c r="U1901" s="9" t="str">
        <f t="shared" si="178"/>
        <v>Feb</v>
      </c>
      <c r="V1901">
        <f t="shared" si="179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109.3644</v>
      </c>
      <c r="P1902" s="11">
        <f t="shared" si="175"/>
        <v>50.631666666666668</v>
      </c>
      <c r="Q1902" t="s">
        <v>8325</v>
      </c>
      <c r="R1902" t="s">
        <v>8329</v>
      </c>
      <c r="S1902" s="8">
        <f t="shared" si="176"/>
        <v>41160.58021990741</v>
      </c>
      <c r="T1902" s="8">
        <f t="shared" si="177"/>
        <v>41188.124305555561</v>
      </c>
      <c r="U1902" s="9" t="str">
        <f t="shared" si="178"/>
        <v>Sep</v>
      </c>
      <c r="V1902">
        <f t="shared" si="179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7" t="s">
        <v>8221</v>
      </c>
      <c r="G1903" t="s">
        <v>8225</v>
      </c>
      <c r="H1903" t="s">
        <v>8247</v>
      </c>
      <c r="I1903" s="9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2.6969696969696968</v>
      </c>
      <c r="P1903" s="11">
        <f t="shared" si="175"/>
        <v>106.8</v>
      </c>
      <c r="Q1903" t="s">
        <v>8319</v>
      </c>
      <c r="R1903" t="s">
        <v>8348</v>
      </c>
      <c r="S1903" s="8">
        <f t="shared" si="176"/>
        <v>42116.251493055555</v>
      </c>
      <c r="T1903" s="8">
        <f t="shared" si="177"/>
        <v>42146.250000000007</v>
      </c>
      <c r="U1903" s="9" t="str">
        <f t="shared" si="178"/>
        <v>Apr</v>
      </c>
      <c r="V1903">
        <f t="shared" si="179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7" t="s">
        <v>8221</v>
      </c>
      <c r="G1904" t="s">
        <v>8233</v>
      </c>
      <c r="H1904" t="s">
        <v>8249</v>
      </c>
      <c r="I1904" s="9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</v>
      </c>
      <c r="P1904" s="11">
        <f t="shared" si="175"/>
        <v>4</v>
      </c>
      <c r="Q1904" t="s">
        <v>8319</v>
      </c>
      <c r="R1904" t="s">
        <v>8348</v>
      </c>
      <c r="S1904" s="8">
        <f t="shared" si="176"/>
        <v>42037.498229166667</v>
      </c>
      <c r="T1904" s="8">
        <f t="shared" si="177"/>
        <v>42067.498229166667</v>
      </c>
      <c r="U1904" s="9" t="str">
        <f t="shared" si="178"/>
        <v>Feb</v>
      </c>
      <c r="V1904">
        <f t="shared" si="179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7" t="s">
        <v>8221</v>
      </c>
      <c r="G1905" t="s">
        <v>8224</v>
      </c>
      <c r="H1905" t="s">
        <v>8246</v>
      </c>
      <c r="I1905" s="9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46.6</v>
      </c>
      <c r="P1905" s="11">
        <f t="shared" si="175"/>
        <v>34.097560975609753</v>
      </c>
      <c r="Q1905" t="s">
        <v>8319</v>
      </c>
      <c r="R1905" t="s">
        <v>8348</v>
      </c>
      <c r="S1905" s="8">
        <f t="shared" si="176"/>
        <v>42702.479062500002</v>
      </c>
      <c r="T1905" s="8">
        <f t="shared" si="177"/>
        <v>42762.479062500002</v>
      </c>
      <c r="U1905" s="9" t="str">
        <f t="shared" si="178"/>
        <v>Nov</v>
      </c>
      <c r="V1905">
        <f t="shared" si="179"/>
        <v>2016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7" t="s">
        <v>8221</v>
      </c>
      <c r="G1906" t="s">
        <v>8224</v>
      </c>
      <c r="H1906" t="s">
        <v>8246</v>
      </c>
      <c r="I1906" s="9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0.1</v>
      </c>
      <c r="P1906" s="11">
        <f t="shared" si="175"/>
        <v>25</v>
      </c>
      <c r="Q1906" t="s">
        <v>8319</v>
      </c>
      <c r="R1906" t="s">
        <v>8348</v>
      </c>
      <c r="S1906" s="8">
        <f t="shared" si="176"/>
        <v>42326.39376157408</v>
      </c>
      <c r="T1906" s="8">
        <f t="shared" si="177"/>
        <v>42371.39376157408</v>
      </c>
      <c r="U1906" s="9" t="str">
        <f t="shared" si="178"/>
        <v>Nov</v>
      </c>
      <c r="V1906">
        <f t="shared" si="179"/>
        <v>2015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7" t="s">
        <v>8221</v>
      </c>
      <c r="G1907" t="s">
        <v>8224</v>
      </c>
      <c r="H1907" t="s">
        <v>8246</v>
      </c>
      <c r="I1907" s="9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0.16800000000000001</v>
      </c>
      <c r="P1907" s="11">
        <f t="shared" si="175"/>
        <v>10.5</v>
      </c>
      <c r="Q1907" t="s">
        <v>8319</v>
      </c>
      <c r="R1907" t="s">
        <v>8348</v>
      </c>
      <c r="S1907" s="8">
        <f t="shared" si="176"/>
        <v>41859.634189814817</v>
      </c>
      <c r="T1907" s="8">
        <f t="shared" si="177"/>
        <v>41889.634189814817</v>
      </c>
      <c r="U1907" s="9" t="str">
        <f t="shared" si="178"/>
        <v>Aug</v>
      </c>
      <c r="V1907">
        <f t="shared" si="179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7" t="s">
        <v>8221</v>
      </c>
      <c r="G1908" t="s">
        <v>8224</v>
      </c>
      <c r="H1908" t="s">
        <v>8246</v>
      </c>
      <c r="I1908" s="9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42.76</v>
      </c>
      <c r="P1908" s="11">
        <f t="shared" si="175"/>
        <v>215.95959595959596</v>
      </c>
      <c r="Q1908" t="s">
        <v>8319</v>
      </c>
      <c r="R1908" t="s">
        <v>8348</v>
      </c>
      <c r="S1908" s="8">
        <f t="shared" si="176"/>
        <v>42514.379432870373</v>
      </c>
      <c r="T1908" s="8">
        <f t="shared" si="177"/>
        <v>42544.379432870373</v>
      </c>
      <c r="U1908" s="9" t="str">
        <f t="shared" si="178"/>
        <v>May</v>
      </c>
      <c r="V1908">
        <f t="shared" si="179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7" t="s">
        <v>8221</v>
      </c>
      <c r="G1909" t="s">
        <v>8224</v>
      </c>
      <c r="H1909" t="s">
        <v>8246</v>
      </c>
      <c r="I1909" s="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0.28333333333333333</v>
      </c>
      <c r="P1909" s="11">
        <f t="shared" si="175"/>
        <v>21.25</v>
      </c>
      <c r="Q1909" t="s">
        <v>8319</v>
      </c>
      <c r="R1909" t="s">
        <v>8348</v>
      </c>
      <c r="S1909" s="8">
        <f t="shared" si="176"/>
        <v>41767.295428240745</v>
      </c>
      <c r="T1909" s="8">
        <f t="shared" si="177"/>
        <v>41782.295428240745</v>
      </c>
      <c r="U1909" s="9" t="str">
        <f t="shared" si="178"/>
        <v>May</v>
      </c>
      <c r="V1909">
        <f t="shared" si="179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7" t="s">
        <v>8221</v>
      </c>
      <c r="G1910" t="s">
        <v>8224</v>
      </c>
      <c r="H1910" t="s">
        <v>8246</v>
      </c>
      <c r="I1910" s="9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1.7319999999999998</v>
      </c>
      <c r="P1910" s="11">
        <f t="shared" si="175"/>
        <v>108.25</v>
      </c>
      <c r="Q1910" t="s">
        <v>8319</v>
      </c>
      <c r="R1910" t="s">
        <v>8348</v>
      </c>
      <c r="S1910" s="8">
        <f t="shared" si="176"/>
        <v>42703.626157407409</v>
      </c>
      <c r="T1910" s="8">
        <f t="shared" si="177"/>
        <v>42733.626157407409</v>
      </c>
      <c r="U1910" s="9" t="str">
        <f t="shared" si="178"/>
        <v>Nov</v>
      </c>
      <c r="V1910">
        <f t="shared" si="179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7" t="s">
        <v>8221</v>
      </c>
      <c r="G1911" t="s">
        <v>8224</v>
      </c>
      <c r="H1911" t="s">
        <v>8246</v>
      </c>
      <c r="I1911" s="9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14.111428571428572</v>
      </c>
      <c r="P1911" s="11">
        <f t="shared" si="175"/>
        <v>129.97368421052633</v>
      </c>
      <c r="Q1911" t="s">
        <v>8319</v>
      </c>
      <c r="R1911" t="s">
        <v>8348</v>
      </c>
      <c r="S1911" s="8">
        <f t="shared" si="176"/>
        <v>41905.137488425928</v>
      </c>
      <c r="T1911" s="8">
        <f t="shared" si="177"/>
        <v>41935.137488425928</v>
      </c>
      <c r="U1911" s="9" t="str">
        <f t="shared" si="178"/>
        <v>Sep</v>
      </c>
      <c r="V1911">
        <f t="shared" si="179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7" t="s">
        <v>8221</v>
      </c>
      <c r="G1912" t="s">
        <v>8233</v>
      </c>
      <c r="H1912" t="s">
        <v>8249</v>
      </c>
      <c r="I1912" s="9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39.395294117647055</v>
      </c>
      <c r="P1912" s="11">
        <f t="shared" si="175"/>
        <v>117.49473684210527</v>
      </c>
      <c r="Q1912" t="s">
        <v>8319</v>
      </c>
      <c r="R1912" t="s">
        <v>8348</v>
      </c>
      <c r="S1912" s="8">
        <f t="shared" si="176"/>
        <v>42264.671493055554</v>
      </c>
      <c r="T1912" s="8">
        <f t="shared" si="177"/>
        <v>42308.656250000007</v>
      </c>
      <c r="U1912" s="9" t="str">
        <f t="shared" si="178"/>
        <v>Sep</v>
      </c>
      <c r="V1912">
        <f t="shared" si="179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7" t="s">
        <v>8221</v>
      </c>
      <c r="G1913" t="s">
        <v>8228</v>
      </c>
      <c r="H1913" t="s">
        <v>8250</v>
      </c>
      <c r="I1913" s="9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2.3529411764705882E-2</v>
      </c>
      <c r="P1913" s="11">
        <f t="shared" si="175"/>
        <v>10</v>
      </c>
      <c r="Q1913" t="s">
        <v>8319</v>
      </c>
      <c r="R1913" t="s">
        <v>8348</v>
      </c>
      <c r="S1913" s="8">
        <f t="shared" si="176"/>
        <v>41829.742291666669</v>
      </c>
      <c r="T1913" s="8">
        <f t="shared" si="177"/>
        <v>41859.742291666669</v>
      </c>
      <c r="U1913" s="9" t="str">
        <f t="shared" si="178"/>
        <v>Jul</v>
      </c>
      <c r="V1913">
        <f t="shared" si="179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7" t="s">
        <v>8221</v>
      </c>
      <c r="G1914" t="s">
        <v>8224</v>
      </c>
      <c r="H1914" t="s">
        <v>8246</v>
      </c>
      <c r="I1914" s="9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59.3</v>
      </c>
      <c r="P1914" s="11">
        <f t="shared" si="175"/>
        <v>70.595238095238102</v>
      </c>
      <c r="Q1914" t="s">
        <v>8319</v>
      </c>
      <c r="R1914" t="s">
        <v>8348</v>
      </c>
      <c r="S1914" s="8">
        <f t="shared" si="176"/>
        <v>42128.93472222222</v>
      </c>
      <c r="T1914" s="8">
        <f t="shared" si="177"/>
        <v>42158.93472222222</v>
      </c>
      <c r="U1914" s="9" t="str">
        <f t="shared" si="178"/>
        <v>May</v>
      </c>
      <c r="V1914">
        <f t="shared" si="179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7" t="s">
        <v>8221</v>
      </c>
      <c r="G1915" t="s">
        <v>8225</v>
      </c>
      <c r="H1915" t="s">
        <v>8247</v>
      </c>
      <c r="I1915" s="9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</v>
      </c>
      <c r="P1915" s="11">
        <f t="shared" si="175"/>
        <v>24.5</v>
      </c>
      <c r="Q1915" t="s">
        <v>8319</v>
      </c>
      <c r="R1915" t="s">
        <v>8348</v>
      </c>
      <c r="S1915" s="8">
        <f t="shared" si="176"/>
        <v>41890.219652777778</v>
      </c>
      <c r="T1915" s="8">
        <f t="shared" si="177"/>
        <v>41920.219652777778</v>
      </c>
      <c r="U1915" s="9" t="str">
        <f t="shared" si="178"/>
        <v>Sep</v>
      </c>
      <c r="V1915">
        <f t="shared" si="179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7" t="s">
        <v>8221</v>
      </c>
      <c r="G1916" t="s">
        <v>8224</v>
      </c>
      <c r="H1916" t="s">
        <v>8246</v>
      </c>
      <c r="I1916" s="9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9.0090090090090094</v>
      </c>
      <c r="P1916" s="11">
        <f t="shared" si="175"/>
        <v>30</v>
      </c>
      <c r="Q1916" t="s">
        <v>8319</v>
      </c>
      <c r="R1916" t="s">
        <v>8348</v>
      </c>
      <c r="S1916" s="8">
        <f t="shared" si="176"/>
        <v>41928.882789351854</v>
      </c>
      <c r="T1916" s="8">
        <f t="shared" si="177"/>
        <v>41943.874305555561</v>
      </c>
      <c r="U1916" s="9" t="str">
        <f t="shared" si="178"/>
        <v>Oct</v>
      </c>
      <c r="V1916">
        <f t="shared" si="179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7" t="s">
        <v>8221</v>
      </c>
      <c r="G1917" t="s">
        <v>8224</v>
      </c>
      <c r="H1917" t="s">
        <v>8246</v>
      </c>
      <c r="I1917" s="9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</v>
      </c>
      <c r="P1917" s="11">
        <f t="shared" si="175"/>
        <v>2</v>
      </c>
      <c r="Q1917" t="s">
        <v>8319</v>
      </c>
      <c r="R1917" t="s">
        <v>8348</v>
      </c>
      <c r="S1917" s="8">
        <f t="shared" si="176"/>
        <v>41863.757199074076</v>
      </c>
      <c r="T1917" s="8">
        <f t="shared" si="177"/>
        <v>41883.757199074076</v>
      </c>
      <c r="U1917" s="9" t="str">
        <f t="shared" si="178"/>
        <v>Aug</v>
      </c>
      <c r="V1917">
        <f t="shared" si="179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7" t="s">
        <v>8221</v>
      </c>
      <c r="G1918" t="s">
        <v>8224</v>
      </c>
      <c r="H1918" t="s">
        <v>8246</v>
      </c>
      <c r="I1918" s="9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0.51</v>
      </c>
      <c r="P1918" s="11">
        <f t="shared" si="175"/>
        <v>17</v>
      </c>
      <c r="Q1918" t="s">
        <v>8319</v>
      </c>
      <c r="R1918" t="s">
        <v>8348</v>
      </c>
      <c r="S1918" s="8">
        <f t="shared" si="176"/>
        <v>42656.42563657408</v>
      </c>
      <c r="T1918" s="8">
        <f t="shared" si="177"/>
        <v>42681.467303240745</v>
      </c>
      <c r="U1918" s="9" t="str">
        <f t="shared" si="178"/>
        <v>Oct</v>
      </c>
      <c r="V1918">
        <f t="shared" si="179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7" t="s">
        <v>8221</v>
      </c>
      <c r="G1919" t="s">
        <v>8231</v>
      </c>
      <c r="H1919" t="s">
        <v>8252</v>
      </c>
      <c r="I1919" s="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52.570512820512818</v>
      </c>
      <c r="P1919" s="11">
        <f t="shared" si="175"/>
        <v>2928.9285714285716</v>
      </c>
      <c r="Q1919" t="s">
        <v>8319</v>
      </c>
      <c r="R1919" t="s">
        <v>8348</v>
      </c>
      <c r="S1919" s="8">
        <f t="shared" si="176"/>
        <v>42745.978391203702</v>
      </c>
      <c r="T1919" s="8">
        <f t="shared" si="177"/>
        <v>42775.978391203702</v>
      </c>
      <c r="U1919" s="9" t="str">
        <f t="shared" si="178"/>
        <v>Jan</v>
      </c>
      <c r="V1919">
        <f t="shared" si="179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7" t="s">
        <v>8221</v>
      </c>
      <c r="G1920" t="s">
        <v>8224</v>
      </c>
      <c r="H1920" t="s">
        <v>8246</v>
      </c>
      <c r="I1920" s="9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</v>
      </c>
      <c r="P1920" s="11">
        <f t="shared" si="175"/>
        <v>28.888888888888889</v>
      </c>
      <c r="Q1920" t="s">
        <v>8319</v>
      </c>
      <c r="R1920" t="s">
        <v>8348</v>
      </c>
      <c r="S1920" s="8">
        <f t="shared" si="176"/>
        <v>41828.498275462967</v>
      </c>
      <c r="T1920" s="8">
        <f t="shared" si="177"/>
        <v>41863.498275462967</v>
      </c>
      <c r="U1920" s="9" t="str">
        <f t="shared" si="178"/>
        <v>Jul</v>
      </c>
      <c r="V1920">
        <f t="shared" si="179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7" t="s">
        <v>8221</v>
      </c>
      <c r="G1921" t="s">
        <v>8224</v>
      </c>
      <c r="H1921" t="s">
        <v>8246</v>
      </c>
      <c r="I1921" s="9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47.4</v>
      </c>
      <c r="P1921" s="11">
        <f t="shared" si="175"/>
        <v>29.625</v>
      </c>
      <c r="Q1921" t="s">
        <v>8319</v>
      </c>
      <c r="R1921" t="s">
        <v>8348</v>
      </c>
      <c r="S1921" s="8">
        <f t="shared" si="176"/>
        <v>42113.583900462967</v>
      </c>
      <c r="T1921" s="8">
        <f t="shared" si="177"/>
        <v>42143.583900462967</v>
      </c>
      <c r="U1921" s="9" t="str">
        <f t="shared" si="178"/>
        <v>Apr</v>
      </c>
      <c r="V1921">
        <f t="shared" si="179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7" t="s">
        <v>8221</v>
      </c>
      <c r="G1922" t="s">
        <v>8225</v>
      </c>
      <c r="H1922" t="s">
        <v>8247</v>
      </c>
      <c r="I1922" s="9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ref="O1922:O1985" si="180">E1922/D1922*100</f>
        <v>43.03</v>
      </c>
      <c r="P1922" s="11">
        <f t="shared" ref="P1922:P1985" si="181">E1922/L1922</f>
        <v>40.980952380952381</v>
      </c>
      <c r="Q1922" t="s">
        <v>8319</v>
      </c>
      <c r="R1922" t="s">
        <v>8348</v>
      </c>
      <c r="S1922" s="8">
        <f t="shared" si="176"/>
        <v>42270.584039351852</v>
      </c>
      <c r="T1922" s="8">
        <f t="shared" si="177"/>
        <v>42298.666666666664</v>
      </c>
      <c r="U1922" s="9" t="str">
        <f t="shared" si="178"/>
        <v>Sep</v>
      </c>
      <c r="V1922">
        <f t="shared" si="179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si="180"/>
        <v>136.80000000000001</v>
      </c>
      <c r="P1923" s="11">
        <f t="shared" si="181"/>
        <v>54</v>
      </c>
      <c r="Q1923" t="s">
        <v>8325</v>
      </c>
      <c r="R1923" t="s">
        <v>8329</v>
      </c>
      <c r="S1923" s="8">
        <f t="shared" ref="S1923:S1986" si="182">(J1923/86400)+25569+(-7/24)</f>
        <v>41073.929895833338</v>
      </c>
      <c r="T1923" s="8">
        <f t="shared" ref="T1923:T1986" si="183">(I1923/86400)+25569+(-7/24)</f>
        <v>41103.929895833338</v>
      </c>
      <c r="U1923" s="9" t="str">
        <f t="shared" ref="U1923:U1986" si="184">TEXT(S1923,"mmm")</f>
        <v>Jun</v>
      </c>
      <c r="V1923">
        <f t="shared" ref="V1923:V1986" si="185">YEAR(S1923)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115.55</v>
      </c>
      <c r="P1924" s="11">
        <f t="shared" si="181"/>
        <v>36.109375</v>
      </c>
      <c r="Q1924" t="s">
        <v>8325</v>
      </c>
      <c r="R1924" t="s">
        <v>8329</v>
      </c>
      <c r="S1924" s="8">
        <f t="shared" si="182"/>
        <v>41589.964201388888</v>
      </c>
      <c r="T1924" s="8">
        <f t="shared" si="183"/>
        <v>41619.964201388888</v>
      </c>
      <c r="U1924" s="9" t="str">
        <f t="shared" si="184"/>
        <v>Nov</v>
      </c>
      <c r="V1924">
        <f t="shared" si="185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240.79999999999998</v>
      </c>
      <c r="P1925" s="11">
        <f t="shared" si="181"/>
        <v>23.153846153846153</v>
      </c>
      <c r="Q1925" t="s">
        <v>8325</v>
      </c>
      <c r="R1925" t="s">
        <v>8329</v>
      </c>
      <c r="S1925" s="8">
        <f t="shared" si="182"/>
        <v>40772.557083333333</v>
      </c>
      <c r="T1925" s="8">
        <f t="shared" si="183"/>
        <v>40812.915972222225</v>
      </c>
      <c r="U1925" s="9" t="str">
        <f t="shared" si="184"/>
        <v>Aug</v>
      </c>
      <c r="V1925">
        <f t="shared" si="185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114.39999999999999</v>
      </c>
      <c r="P1926" s="11">
        <f t="shared" si="181"/>
        <v>104</v>
      </c>
      <c r="Q1926" t="s">
        <v>8325</v>
      </c>
      <c r="R1926" t="s">
        <v>8329</v>
      </c>
      <c r="S1926" s="8">
        <f t="shared" si="182"/>
        <v>41626.469386574077</v>
      </c>
      <c r="T1926" s="8">
        <f t="shared" si="183"/>
        <v>41654.522916666669</v>
      </c>
      <c r="U1926" s="9" t="str">
        <f t="shared" si="184"/>
        <v>Dec</v>
      </c>
      <c r="V1926">
        <f t="shared" si="185"/>
        <v>2013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110.33333333333333</v>
      </c>
      <c r="P1927" s="11">
        <f t="shared" si="181"/>
        <v>31.826923076923077</v>
      </c>
      <c r="Q1927" t="s">
        <v>8325</v>
      </c>
      <c r="R1927" t="s">
        <v>8329</v>
      </c>
      <c r="S1927" s="8">
        <f t="shared" si="182"/>
        <v>41535.609814814816</v>
      </c>
      <c r="T1927" s="8">
        <f t="shared" si="183"/>
        <v>41557.708333333336</v>
      </c>
      <c r="U1927" s="9" t="str">
        <f t="shared" si="184"/>
        <v>Sep</v>
      </c>
      <c r="V1927">
        <f t="shared" si="185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195.37933333333334</v>
      </c>
      <c r="P1928" s="11">
        <f t="shared" si="181"/>
        <v>27.3896261682243</v>
      </c>
      <c r="Q1928" t="s">
        <v>8325</v>
      </c>
      <c r="R1928" t="s">
        <v>8329</v>
      </c>
      <c r="S1928" s="8">
        <f t="shared" si="182"/>
        <v>40456.662685185183</v>
      </c>
      <c r="T1928" s="8">
        <f t="shared" si="183"/>
        <v>40483.726388888892</v>
      </c>
      <c r="U1928" s="9" t="str">
        <f t="shared" si="184"/>
        <v>Oct</v>
      </c>
      <c r="V1928">
        <f t="shared" si="185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103.33333333333334</v>
      </c>
      <c r="P1929" s="11">
        <f t="shared" si="181"/>
        <v>56.363636363636367</v>
      </c>
      <c r="Q1929" t="s">
        <v>8325</v>
      </c>
      <c r="R1929" t="s">
        <v>8329</v>
      </c>
      <c r="S1929" s="8">
        <f t="shared" si="182"/>
        <v>40960.569895833338</v>
      </c>
      <c r="T1929" s="8">
        <f t="shared" si="183"/>
        <v>40975.915972222225</v>
      </c>
      <c r="U1929" s="9" t="str">
        <f t="shared" si="184"/>
        <v>Feb</v>
      </c>
      <c r="V1929">
        <f t="shared" si="185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103.1372549019608</v>
      </c>
      <c r="P1930" s="11">
        <f t="shared" si="181"/>
        <v>77.352941176470594</v>
      </c>
      <c r="Q1930" t="s">
        <v>8325</v>
      </c>
      <c r="R1930" t="s">
        <v>8329</v>
      </c>
      <c r="S1930" s="8">
        <f t="shared" si="182"/>
        <v>41371.356412037036</v>
      </c>
      <c r="T1930" s="8">
        <f t="shared" si="183"/>
        <v>41401.356412037036</v>
      </c>
      <c r="U1930" s="9" t="str">
        <f t="shared" si="184"/>
        <v>Apr</v>
      </c>
      <c r="V1930">
        <f t="shared" si="185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100.3125</v>
      </c>
      <c r="P1931" s="11">
        <f t="shared" si="181"/>
        <v>42.8</v>
      </c>
      <c r="Q1931" t="s">
        <v>8325</v>
      </c>
      <c r="R1931" t="s">
        <v>8329</v>
      </c>
      <c r="S1931" s="8">
        <f t="shared" si="182"/>
        <v>40686.729930555557</v>
      </c>
      <c r="T1931" s="8">
        <f t="shared" si="183"/>
        <v>40728.729930555557</v>
      </c>
      <c r="U1931" s="9" t="str">
        <f t="shared" si="184"/>
        <v>May</v>
      </c>
      <c r="V1931">
        <f t="shared" si="185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127</v>
      </c>
      <c r="P1932" s="11">
        <f t="shared" si="181"/>
        <v>48.846153846153847</v>
      </c>
      <c r="Q1932" t="s">
        <v>8325</v>
      </c>
      <c r="R1932" t="s">
        <v>8329</v>
      </c>
      <c r="S1932" s="8">
        <f t="shared" si="182"/>
        <v>41402.267152777778</v>
      </c>
      <c r="T1932" s="8">
        <f t="shared" si="183"/>
        <v>41462.267152777778</v>
      </c>
      <c r="U1932" s="9" t="str">
        <f t="shared" si="184"/>
        <v>May</v>
      </c>
      <c r="V1932">
        <f t="shared" si="185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120.601</v>
      </c>
      <c r="P1933" s="11">
        <f t="shared" si="181"/>
        <v>48.240400000000001</v>
      </c>
      <c r="Q1933" t="s">
        <v>8325</v>
      </c>
      <c r="R1933" t="s">
        <v>8329</v>
      </c>
      <c r="S1933" s="8">
        <f t="shared" si="182"/>
        <v>41037.600798611114</v>
      </c>
      <c r="T1933" s="8">
        <f t="shared" si="183"/>
        <v>41050.854166666672</v>
      </c>
      <c r="U1933" s="9" t="str">
        <f t="shared" si="184"/>
        <v>May</v>
      </c>
      <c r="V1933">
        <f t="shared" si="185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106.99047619047619</v>
      </c>
      <c r="P1934" s="11">
        <f t="shared" si="181"/>
        <v>70.212500000000006</v>
      </c>
      <c r="Q1934" t="s">
        <v>8325</v>
      </c>
      <c r="R1934" t="s">
        <v>8329</v>
      </c>
      <c r="S1934" s="8">
        <f t="shared" si="182"/>
        <v>40911.518206018525</v>
      </c>
      <c r="T1934" s="8">
        <f t="shared" si="183"/>
        <v>40932.518206018525</v>
      </c>
      <c r="U1934" s="9" t="str">
        <f t="shared" si="184"/>
        <v>Jan</v>
      </c>
      <c r="V1934">
        <f t="shared" si="185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172.43333333333334</v>
      </c>
      <c r="P1935" s="11">
        <f t="shared" si="181"/>
        <v>94.054545454545448</v>
      </c>
      <c r="Q1935" t="s">
        <v>8325</v>
      </c>
      <c r="R1935" t="s">
        <v>8329</v>
      </c>
      <c r="S1935" s="8">
        <f t="shared" si="182"/>
        <v>41878.839201388888</v>
      </c>
      <c r="T1935" s="8">
        <f t="shared" si="183"/>
        <v>41908.839201388888</v>
      </c>
      <c r="U1935" s="9" t="str">
        <f t="shared" si="184"/>
        <v>Aug</v>
      </c>
      <c r="V1935">
        <f t="shared" si="185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123.61999999999999</v>
      </c>
      <c r="P1936" s="11">
        <f t="shared" si="181"/>
        <v>80.272727272727266</v>
      </c>
      <c r="Q1936" t="s">
        <v>8325</v>
      </c>
      <c r="R1936" t="s">
        <v>8329</v>
      </c>
      <c r="S1936" s="8">
        <f t="shared" si="182"/>
        <v>40865.575474537043</v>
      </c>
      <c r="T1936" s="8">
        <f t="shared" si="183"/>
        <v>40901.916666666672</v>
      </c>
      <c r="U1936" s="9" t="str">
        <f t="shared" si="184"/>
        <v>Nov</v>
      </c>
      <c r="V1936">
        <f t="shared" si="185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108.4</v>
      </c>
      <c r="P1937" s="11">
        <f t="shared" si="181"/>
        <v>54.2</v>
      </c>
      <c r="Q1937" t="s">
        <v>8325</v>
      </c>
      <c r="R1937" t="s">
        <v>8329</v>
      </c>
      <c r="S1937" s="8">
        <f t="shared" si="182"/>
        <v>41773.640868055554</v>
      </c>
      <c r="T1937" s="8">
        <f t="shared" si="183"/>
        <v>41810.915972222225</v>
      </c>
      <c r="U1937" s="9" t="str">
        <f t="shared" si="184"/>
        <v>May</v>
      </c>
      <c r="V1937">
        <f t="shared" si="185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116.52013333333333</v>
      </c>
      <c r="P1938" s="11">
        <f t="shared" si="181"/>
        <v>60.26903448275862</v>
      </c>
      <c r="Q1938" t="s">
        <v>8325</v>
      </c>
      <c r="R1938" t="s">
        <v>8329</v>
      </c>
      <c r="S1938" s="8">
        <f t="shared" si="182"/>
        <v>40852.598032407412</v>
      </c>
      <c r="T1938" s="8">
        <f t="shared" si="183"/>
        <v>40882.957638888889</v>
      </c>
      <c r="U1938" s="9" t="str">
        <f t="shared" si="184"/>
        <v>Nov</v>
      </c>
      <c r="V1938">
        <f t="shared" si="185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187.245</v>
      </c>
      <c r="P1939" s="11">
        <f t="shared" si="181"/>
        <v>38.740344827586206</v>
      </c>
      <c r="Q1939" t="s">
        <v>8325</v>
      </c>
      <c r="R1939" t="s">
        <v>8329</v>
      </c>
      <c r="S1939" s="8">
        <f t="shared" si="182"/>
        <v>41058.827326388891</v>
      </c>
      <c r="T1939" s="8">
        <f t="shared" si="183"/>
        <v>41074.874305555561</v>
      </c>
      <c r="U1939" s="9" t="str">
        <f t="shared" si="184"/>
        <v>May</v>
      </c>
      <c r="V1939">
        <f t="shared" si="185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115.93333333333334</v>
      </c>
      <c r="P1940" s="11">
        <f t="shared" si="181"/>
        <v>152.54385964912279</v>
      </c>
      <c r="Q1940" t="s">
        <v>8325</v>
      </c>
      <c r="R1940" t="s">
        <v>8329</v>
      </c>
      <c r="S1940" s="8">
        <f t="shared" si="182"/>
        <v>41425.967951388891</v>
      </c>
      <c r="T1940" s="8">
        <f t="shared" si="183"/>
        <v>41456.916666666672</v>
      </c>
      <c r="U1940" s="9" t="str">
        <f t="shared" si="184"/>
        <v>May</v>
      </c>
      <c r="V1940">
        <f t="shared" si="185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110.7</v>
      </c>
      <c r="P1941" s="11">
        <f t="shared" si="181"/>
        <v>115.3125</v>
      </c>
      <c r="Q1941" t="s">
        <v>8325</v>
      </c>
      <c r="R1941" t="s">
        <v>8329</v>
      </c>
      <c r="S1941" s="8">
        <f t="shared" si="182"/>
        <v>41313.693379629629</v>
      </c>
      <c r="T1941" s="8">
        <f t="shared" si="183"/>
        <v>41343.651712962965</v>
      </c>
      <c r="U1941" s="9" t="str">
        <f t="shared" si="184"/>
        <v>Feb</v>
      </c>
      <c r="V1941">
        <f t="shared" si="185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170.92307692307693</v>
      </c>
      <c r="P1942" s="11">
        <f t="shared" si="181"/>
        <v>35.838709677419352</v>
      </c>
      <c r="Q1942" t="s">
        <v>8325</v>
      </c>
      <c r="R1942" t="s">
        <v>8329</v>
      </c>
      <c r="S1942" s="8">
        <f t="shared" si="182"/>
        <v>40670.215659722227</v>
      </c>
      <c r="T1942" s="8">
        <f t="shared" si="183"/>
        <v>40708.874305555561</v>
      </c>
      <c r="U1942" s="9" t="str">
        <f t="shared" si="184"/>
        <v>May</v>
      </c>
      <c r="V1942">
        <f t="shared" si="185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126.11835600000001</v>
      </c>
      <c r="P1943" s="11">
        <f t="shared" si="181"/>
        <v>64.570118779438872</v>
      </c>
      <c r="Q1943" t="s">
        <v>8319</v>
      </c>
      <c r="R1943" t="s">
        <v>8349</v>
      </c>
      <c r="S1943" s="8">
        <f t="shared" si="182"/>
        <v>41743.999201388891</v>
      </c>
      <c r="T1943" s="8">
        <f t="shared" si="183"/>
        <v>41773.999201388891</v>
      </c>
      <c r="U1943" s="9" t="str">
        <f t="shared" si="184"/>
        <v>Apr</v>
      </c>
      <c r="V1943">
        <f t="shared" si="185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138.44033333333334</v>
      </c>
      <c r="P1944" s="11">
        <f t="shared" si="181"/>
        <v>87.436000000000007</v>
      </c>
      <c r="Q1944" t="s">
        <v>8319</v>
      </c>
      <c r="R1944" t="s">
        <v>8349</v>
      </c>
      <c r="S1944" s="8">
        <f t="shared" si="182"/>
        <v>40638.536342592597</v>
      </c>
      <c r="T1944" s="8">
        <f t="shared" si="183"/>
        <v>40728.536342592597</v>
      </c>
      <c r="U1944" s="9" t="str">
        <f t="shared" si="184"/>
        <v>Apr</v>
      </c>
      <c r="V1944">
        <f t="shared" si="185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1705.2499999999998</v>
      </c>
      <c r="P1945" s="11">
        <f t="shared" si="181"/>
        <v>68.815577078288939</v>
      </c>
      <c r="Q1945" t="s">
        <v>8319</v>
      </c>
      <c r="R1945" t="s">
        <v>8349</v>
      </c>
      <c r="S1945" s="8">
        <f t="shared" si="182"/>
        <v>42547.978194444448</v>
      </c>
      <c r="T1945" s="8">
        <f t="shared" si="183"/>
        <v>42592.978194444448</v>
      </c>
      <c r="U1945" s="9" t="str">
        <f t="shared" si="184"/>
        <v>Jun</v>
      </c>
      <c r="V1945">
        <f t="shared" si="185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788.05550000000005</v>
      </c>
      <c r="P1946" s="11">
        <f t="shared" si="181"/>
        <v>176.200223588597</v>
      </c>
      <c r="Q1946" t="s">
        <v>8319</v>
      </c>
      <c r="R1946" t="s">
        <v>8349</v>
      </c>
      <c r="S1946" s="8">
        <f t="shared" si="182"/>
        <v>41730.292708333334</v>
      </c>
      <c r="T1946" s="8">
        <f t="shared" si="183"/>
        <v>41760.292708333334</v>
      </c>
      <c r="U1946" s="9" t="str">
        <f t="shared" si="184"/>
        <v>Apr</v>
      </c>
      <c r="V1946">
        <f t="shared" si="185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348.01799999999997</v>
      </c>
      <c r="P1947" s="11">
        <f t="shared" si="181"/>
        <v>511.79117647058825</v>
      </c>
      <c r="Q1947" t="s">
        <v>8319</v>
      </c>
      <c r="R1947" t="s">
        <v>8349</v>
      </c>
      <c r="S1947" s="8">
        <f t="shared" si="182"/>
        <v>42156.960162037038</v>
      </c>
      <c r="T1947" s="8">
        <f t="shared" si="183"/>
        <v>42196.960162037038</v>
      </c>
      <c r="U1947" s="9" t="str">
        <f t="shared" si="184"/>
        <v>Jun</v>
      </c>
      <c r="V1947">
        <f t="shared" si="185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149.74666666666667</v>
      </c>
      <c r="P1948" s="11">
        <f t="shared" si="181"/>
        <v>160.44285714285715</v>
      </c>
      <c r="Q1948" t="s">
        <v>8319</v>
      </c>
      <c r="R1948" t="s">
        <v>8349</v>
      </c>
      <c r="S1948" s="8">
        <f t="shared" si="182"/>
        <v>41688.858344907414</v>
      </c>
      <c r="T1948" s="8">
        <f t="shared" si="183"/>
        <v>41748.816678240742</v>
      </c>
      <c r="U1948" s="9" t="str">
        <f t="shared" si="184"/>
        <v>Feb</v>
      </c>
      <c r="V1948">
        <f t="shared" si="185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100.63375000000001</v>
      </c>
      <c r="P1949" s="11">
        <f t="shared" si="181"/>
        <v>35.003043478260871</v>
      </c>
      <c r="Q1949" t="s">
        <v>8319</v>
      </c>
      <c r="R1949" t="s">
        <v>8349</v>
      </c>
      <c r="S1949" s="8">
        <f t="shared" si="182"/>
        <v>40102.626388888893</v>
      </c>
      <c r="T1949" s="8">
        <f t="shared" si="183"/>
        <v>40139.957638888889</v>
      </c>
      <c r="U1949" s="9" t="str">
        <f t="shared" si="184"/>
        <v>Oct</v>
      </c>
      <c r="V1949">
        <f t="shared" si="185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800.21100000000001</v>
      </c>
      <c r="P1950" s="11">
        <f t="shared" si="181"/>
        <v>188.50671378091872</v>
      </c>
      <c r="Q1950" t="s">
        <v>8319</v>
      </c>
      <c r="R1950" t="s">
        <v>8349</v>
      </c>
      <c r="S1950" s="8">
        <f t="shared" si="182"/>
        <v>42473.312604166669</v>
      </c>
      <c r="T1950" s="8">
        <f t="shared" si="183"/>
        <v>42527.418055555558</v>
      </c>
      <c r="U1950" s="9" t="str">
        <f t="shared" si="184"/>
        <v>Apr</v>
      </c>
      <c r="V1950">
        <f t="shared" si="185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106.00260000000002</v>
      </c>
      <c r="P1951" s="11">
        <f t="shared" si="181"/>
        <v>56.204984093319197</v>
      </c>
      <c r="Q1951" t="s">
        <v>8319</v>
      </c>
      <c r="R1951" t="s">
        <v>8349</v>
      </c>
      <c r="S1951" s="8">
        <f t="shared" si="182"/>
        <v>41800.131377314821</v>
      </c>
      <c r="T1951" s="8">
        <f t="shared" si="183"/>
        <v>41830.131377314821</v>
      </c>
      <c r="U1951" s="9" t="str">
        <f t="shared" si="184"/>
        <v>Jun</v>
      </c>
      <c r="V1951">
        <f t="shared" si="185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200.51866666666669</v>
      </c>
      <c r="P1952" s="11">
        <f t="shared" si="181"/>
        <v>51.3054157782516</v>
      </c>
      <c r="Q1952" t="s">
        <v>8319</v>
      </c>
      <c r="R1952" t="s">
        <v>8349</v>
      </c>
      <c r="S1952" s="8">
        <f t="shared" si="182"/>
        <v>40623.889733796299</v>
      </c>
      <c r="T1952" s="8">
        <f t="shared" si="183"/>
        <v>40654.889733796299</v>
      </c>
      <c r="U1952" s="9" t="str">
        <f t="shared" si="184"/>
        <v>Mar</v>
      </c>
      <c r="V1952">
        <f t="shared" si="185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212.44399999999999</v>
      </c>
      <c r="P1953" s="11">
        <f t="shared" si="181"/>
        <v>127.36450839328538</v>
      </c>
      <c r="Q1953" t="s">
        <v>8319</v>
      </c>
      <c r="R1953" t="s">
        <v>8349</v>
      </c>
      <c r="S1953" s="8">
        <f t="shared" si="182"/>
        <v>42651.128900462965</v>
      </c>
      <c r="T1953" s="8">
        <f t="shared" si="183"/>
        <v>42681.170567129629</v>
      </c>
      <c r="U1953" s="9" t="str">
        <f t="shared" si="184"/>
        <v>Oct</v>
      </c>
      <c r="V1953">
        <f t="shared" si="185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198.47237142857145</v>
      </c>
      <c r="P1954" s="11">
        <f t="shared" si="181"/>
        <v>101.85532258064516</v>
      </c>
      <c r="Q1954" t="s">
        <v>8319</v>
      </c>
      <c r="R1954" t="s">
        <v>8349</v>
      </c>
      <c r="S1954" s="8">
        <f t="shared" si="182"/>
        <v>41526.314988425926</v>
      </c>
      <c r="T1954" s="8">
        <f t="shared" si="183"/>
        <v>41563.314988425926</v>
      </c>
      <c r="U1954" s="9" t="str">
        <f t="shared" si="184"/>
        <v>Sep</v>
      </c>
      <c r="V1954">
        <f t="shared" si="185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225.94666666666666</v>
      </c>
      <c r="P1955" s="11">
        <f t="shared" si="181"/>
        <v>230.55782312925169</v>
      </c>
      <c r="Q1955" t="s">
        <v>8319</v>
      </c>
      <c r="R1955" t="s">
        <v>8349</v>
      </c>
      <c r="S1955" s="8">
        <f t="shared" si="182"/>
        <v>40940.908159722225</v>
      </c>
      <c r="T1955" s="8">
        <f t="shared" si="183"/>
        <v>40969.833333333336</v>
      </c>
      <c r="U1955" s="9" t="str">
        <f t="shared" si="184"/>
        <v>Feb</v>
      </c>
      <c r="V1955">
        <f t="shared" si="185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698.94800000000009</v>
      </c>
      <c r="P1956" s="11">
        <f t="shared" si="181"/>
        <v>842.10602409638557</v>
      </c>
      <c r="Q1956" t="s">
        <v>8319</v>
      </c>
      <c r="R1956" t="s">
        <v>8349</v>
      </c>
      <c r="S1956" s="8">
        <f t="shared" si="182"/>
        <v>42394.289074074077</v>
      </c>
      <c r="T1956" s="8">
        <f t="shared" si="183"/>
        <v>42440.916666666664</v>
      </c>
      <c r="U1956" s="9" t="str">
        <f t="shared" si="184"/>
        <v>Jan</v>
      </c>
      <c r="V1956">
        <f t="shared" si="185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398.59528571428569</v>
      </c>
      <c r="P1957" s="11">
        <f t="shared" si="181"/>
        <v>577.27593103448271</v>
      </c>
      <c r="Q1957" t="s">
        <v>8319</v>
      </c>
      <c r="R1957" t="s">
        <v>8349</v>
      </c>
      <c r="S1957" s="8">
        <f t="shared" si="182"/>
        <v>41019.980104166672</v>
      </c>
      <c r="T1957" s="8">
        <f t="shared" si="183"/>
        <v>41052.5</v>
      </c>
      <c r="U1957" s="9" t="str">
        <f t="shared" si="184"/>
        <v>Apr</v>
      </c>
      <c r="V1957">
        <f t="shared" si="185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294.0333333333333</v>
      </c>
      <c r="P1958" s="11">
        <f t="shared" si="181"/>
        <v>483.34246575342468</v>
      </c>
      <c r="Q1958" t="s">
        <v>8319</v>
      </c>
      <c r="R1958" t="s">
        <v>8349</v>
      </c>
      <c r="S1958" s="8">
        <f t="shared" si="182"/>
        <v>42067.632002314822</v>
      </c>
      <c r="T1958" s="8">
        <f t="shared" si="183"/>
        <v>42112.59033564815</v>
      </c>
      <c r="U1958" s="9" t="str">
        <f t="shared" si="184"/>
        <v>Mar</v>
      </c>
      <c r="V1958">
        <f t="shared" si="185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167.50470000000001</v>
      </c>
      <c r="P1959" s="11">
        <f t="shared" si="181"/>
        <v>76.138500000000008</v>
      </c>
      <c r="Q1959" t="s">
        <v>8319</v>
      </c>
      <c r="R1959" t="s">
        <v>8349</v>
      </c>
      <c r="S1959" s="8">
        <f t="shared" si="182"/>
        <v>41178.806863425933</v>
      </c>
      <c r="T1959" s="8">
        <f t="shared" si="183"/>
        <v>41208.806863425933</v>
      </c>
      <c r="U1959" s="9" t="str">
        <f t="shared" si="184"/>
        <v>Sep</v>
      </c>
      <c r="V1959">
        <f t="shared" si="185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1435.5717142857143</v>
      </c>
      <c r="P1960" s="11">
        <f t="shared" si="181"/>
        <v>74.107684365781708</v>
      </c>
      <c r="Q1960" t="s">
        <v>8319</v>
      </c>
      <c r="R1960" t="s">
        <v>8349</v>
      </c>
      <c r="S1960" s="8">
        <f t="shared" si="182"/>
        <v>41326.69630787037</v>
      </c>
      <c r="T1960" s="8">
        <f t="shared" si="183"/>
        <v>41356.654641203706</v>
      </c>
      <c r="U1960" s="9" t="str">
        <f t="shared" si="184"/>
        <v>Feb</v>
      </c>
      <c r="V1960">
        <f t="shared" si="185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156.73439999999999</v>
      </c>
      <c r="P1961" s="11">
        <f t="shared" si="181"/>
        <v>36.965660377358489</v>
      </c>
      <c r="Q1961" t="s">
        <v>8319</v>
      </c>
      <c r="R1961" t="s">
        <v>8349</v>
      </c>
      <c r="S1961" s="8">
        <f t="shared" si="182"/>
        <v>41871.553935185184</v>
      </c>
      <c r="T1961" s="8">
        <f t="shared" si="183"/>
        <v>41912.708333333336</v>
      </c>
      <c r="U1961" s="9" t="str">
        <f t="shared" si="184"/>
        <v>Aug</v>
      </c>
      <c r="V1961">
        <f t="shared" si="185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117.90285714285716</v>
      </c>
      <c r="P1962" s="11">
        <f t="shared" si="181"/>
        <v>2500.969696969697</v>
      </c>
      <c r="Q1962" t="s">
        <v>8319</v>
      </c>
      <c r="R1962" t="s">
        <v>8349</v>
      </c>
      <c r="S1962" s="8">
        <f t="shared" si="182"/>
        <v>41964.071076388893</v>
      </c>
      <c r="T1962" s="8">
        <f t="shared" si="183"/>
        <v>41994.071076388893</v>
      </c>
      <c r="U1962" s="9" t="str">
        <f t="shared" si="184"/>
        <v>Nov</v>
      </c>
      <c r="V1962">
        <f t="shared" si="185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1105.3811999999998</v>
      </c>
      <c r="P1963" s="11">
        <f t="shared" si="181"/>
        <v>67.690214329454989</v>
      </c>
      <c r="Q1963" t="s">
        <v>8319</v>
      </c>
      <c r="R1963" t="s">
        <v>8349</v>
      </c>
      <c r="S1963" s="8">
        <f t="shared" si="182"/>
        <v>41147.902974537043</v>
      </c>
      <c r="T1963" s="8">
        <f t="shared" si="183"/>
        <v>41187.874305555561</v>
      </c>
      <c r="U1963" s="9" t="str">
        <f t="shared" si="184"/>
        <v>Aug</v>
      </c>
      <c r="V1963">
        <f t="shared" si="185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192.92499999999998</v>
      </c>
      <c r="P1964" s="11">
        <f t="shared" si="181"/>
        <v>63.04738562091503</v>
      </c>
      <c r="Q1964" t="s">
        <v>8319</v>
      </c>
      <c r="R1964" t="s">
        <v>8349</v>
      </c>
      <c r="S1964" s="8">
        <f t="shared" si="182"/>
        <v>41742.488842592596</v>
      </c>
      <c r="T1964" s="8">
        <f t="shared" si="183"/>
        <v>41772.488842592596</v>
      </c>
      <c r="U1964" s="9" t="str">
        <f t="shared" si="184"/>
        <v>Apr</v>
      </c>
      <c r="V1964">
        <f t="shared" si="185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126.8842105263158</v>
      </c>
      <c r="P1965" s="11">
        <f t="shared" si="181"/>
        <v>117.6</v>
      </c>
      <c r="Q1965" t="s">
        <v>8319</v>
      </c>
      <c r="R1965" t="s">
        <v>8349</v>
      </c>
      <c r="S1965" s="8">
        <f t="shared" si="182"/>
        <v>41863.138125000005</v>
      </c>
      <c r="T1965" s="8">
        <f t="shared" si="183"/>
        <v>41898.138125000005</v>
      </c>
      <c r="U1965" s="9" t="str">
        <f t="shared" si="184"/>
        <v>Aug</v>
      </c>
      <c r="V1965">
        <f t="shared" si="185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259.57748878923763</v>
      </c>
      <c r="P1966" s="11">
        <f t="shared" si="181"/>
        <v>180.75185011709601</v>
      </c>
      <c r="Q1966" t="s">
        <v>8319</v>
      </c>
      <c r="R1966" t="s">
        <v>8349</v>
      </c>
      <c r="S1966" s="8">
        <f t="shared" si="182"/>
        <v>42451.981157407405</v>
      </c>
      <c r="T1966" s="8">
        <f t="shared" si="183"/>
        <v>42481.981157407405</v>
      </c>
      <c r="U1966" s="9" t="str">
        <f t="shared" si="184"/>
        <v>Mar</v>
      </c>
      <c r="V1966">
        <f t="shared" si="185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262.27999999999997</v>
      </c>
      <c r="P1967" s="11">
        <f t="shared" si="181"/>
        <v>127.32038834951456</v>
      </c>
      <c r="Q1967" t="s">
        <v>8319</v>
      </c>
      <c r="R1967" t="s">
        <v>8349</v>
      </c>
      <c r="S1967" s="8">
        <f t="shared" si="182"/>
        <v>40897.797569444447</v>
      </c>
      <c r="T1967" s="8">
        <f t="shared" si="183"/>
        <v>40919.75</v>
      </c>
      <c r="U1967" s="9" t="str">
        <f t="shared" si="184"/>
        <v>Dec</v>
      </c>
      <c r="V1967">
        <f t="shared" si="185"/>
        <v>2011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206.74309000000002</v>
      </c>
      <c r="P1968" s="11">
        <f t="shared" si="181"/>
        <v>136.6444745538665</v>
      </c>
      <c r="Q1968" t="s">
        <v>8319</v>
      </c>
      <c r="R1968" t="s">
        <v>8349</v>
      </c>
      <c r="S1968" s="8">
        <f t="shared" si="182"/>
        <v>41835.248819444445</v>
      </c>
      <c r="T1968" s="8">
        <f t="shared" si="183"/>
        <v>41865.248819444445</v>
      </c>
      <c r="U1968" s="9" t="str">
        <f t="shared" si="184"/>
        <v>Jul</v>
      </c>
      <c r="V1968">
        <f t="shared" si="185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370.13</v>
      </c>
      <c r="P1969" s="11">
        <f t="shared" si="181"/>
        <v>182.78024691358024</v>
      </c>
      <c r="Q1969" t="s">
        <v>8319</v>
      </c>
      <c r="R1969" t="s">
        <v>8349</v>
      </c>
      <c r="S1969" s="8">
        <f t="shared" si="182"/>
        <v>41730.371863425928</v>
      </c>
      <c r="T1969" s="8">
        <f t="shared" si="183"/>
        <v>41760.371863425928</v>
      </c>
      <c r="U1969" s="9" t="str">
        <f t="shared" si="184"/>
        <v>Apr</v>
      </c>
      <c r="V1969">
        <f t="shared" si="185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284.96600000000001</v>
      </c>
      <c r="P1970" s="11">
        <f t="shared" si="181"/>
        <v>279.37843137254902</v>
      </c>
      <c r="Q1970" t="s">
        <v>8319</v>
      </c>
      <c r="R1970" t="s">
        <v>8349</v>
      </c>
      <c r="S1970" s="8">
        <f t="shared" si="182"/>
        <v>42676.295312499999</v>
      </c>
      <c r="T1970" s="8">
        <f t="shared" si="183"/>
        <v>42707.33697916667</v>
      </c>
      <c r="U1970" s="9" t="str">
        <f t="shared" si="184"/>
        <v>Nov</v>
      </c>
      <c r="V1970">
        <f t="shared" si="185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579.08000000000004</v>
      </c>
      <c r="P1971" s="11">
        <f t="shared" si="181"/>
        <v>61.375728669846318</v>
      </c>
      <c r="Q1971" t="s">
        <v>8319</v>
      </c>
      <c r="R1971" t="s">
        <v>8349</v>
      </c>
      <c r="S1971" s="8">
        <f t="shared" si="182"/>
        <v>42557.500787037039</v>
      </c>
      <c r="T1971" s="8">
        <f t="shared" si="183"/>
        <v>42587.500787037039</v>
      </c>
      <c r="U1971" s="9" t="str">
        <f t="shared" si="184"/>
        <v>Jul</v>
      </c>
      <c r="V1971">
        <f t="shared" si="185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1131.8</v>
      </c>
      <c r="P1972" s="11">
        <f t="shared" si="181"/>
        <v>80.727532097004286</v>
      </c>
      <c r="Q1972" t="s">
        <v>8319</v>
      </c>
      <c r="R1972" t="s">
        <v>8349</v>
      </c>
      <c r="S1972" s="8">
        <f t="shared" si="182"/>
        <v>41323.901631944449</v>
      </c>
      <c r="T1972" s="8">
        <f t="shared" si="183"/>
        <v>41383.859965277778</v>
      </c>
      <c r="U1972" s="9" t="str">
        <f t="shared" si="184"/>
        <v>Feb</v>
      </c>
      <c r="V1972">
        <f t="shared" si="185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263.02771750000005</v>
      </c>
      <c r="P1973" s="11">
        <f t="shared" si="181"/>
        <v>272.35590732591254</v>
      </c>
      <c r="Q1973" t="s">
        <v>8319</v>
      </c>
      <c r="R1973" t="s">
        <v>8349</v>
      </c>
      <c r="S1973" s="8">
        <f t="shared" si="182"/>
        <v>41561.209039351852</v>
      </c>
      <c r="T1973" s="8">
        <f t="shared" si="183"/>
        <v>41592.875</v>
      </c>
      <c r="U1973" s="9" t="str">
        <f t="shared" si="184"/>
        <v>Oct</v>
      </c>
      <c r="V1973">
        <f t="shared" si="185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674.48</v>
      </c>
      <c r="P1974" s="11">
        <f t="shared" si="181"/>
        <v>70.848739495798313</v>
      </c>
      <c r="Q1974" t="s">
        <v>8319</v>
      </c>
      <c r="R1974" t="s">
        <v>8349</v>
      </c>
      <c r="S1974" s="8">
        <f t="shared" si="182"/>
        <v>41200.720416666671</v>
      </c>
      <c r="T1974" s="8">
        <f t="shared" si="183"/>
        <v>41230.762083333335</v>
      </c>
      <c r="U1974" s="9" t="str">
        <f t="shared" si="184"/>
        <v>Oct</v>
      </c>
      <c r="V1974">
        <f t="shared" si="185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256.83081313131316</v>
      </c>
      <c r="P1975" s="11">
        <f t="shared" si="181"/>
        <v>247.94003412969283</v>
      </c>
      <c r="Q1975" t="s">
        <v>8319</v>
      </c>
      <c r="R1975" t="s">
        <v>8349</v>
      </c>
      <c r="S1975" s="8">
        <f t="shared" si="182"/>
        <v>42549.431296296294</v>
      </c>
      <c r="T1975" s="8">
        <f t="shared" si="183"/>
        <v>42588.000000000007</v>
      </c>
      <c r="U1975" s="9" t="str">
        <f t="shared" si="184"/>
        <v>Jun</v>
      </c>
      <c r="V1975">
        <f t="shared" si="185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375.49599999999998</v>
      </c>
      <c r="P1976" s="11">
        <f t="shared" si="181"/>
        <v>186.81393034825871</v>
      </c>
      <c r="Q1976" t="s">
        <v>8319</v>
      </c>
      <c r="R1976" t="s">
        <v>8349</v>
      </c>
      <c r="S1976" s="8">
        <f t="shared" si="182"/>
        <v>41445.04246527778</v>
      </c>
      <c r="T1976" s="8">
        <f t="shared" si="183"/>
        <v>41505.04246527778</v>
      </c>
      <c r="U1976" s="9" t="str">
        <f t="shared" si="184"/>
        <v>Jun</v>
      </c>
      <c r="V1976">
        <f t="shared" si="185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208.70837499999996</v>
      </c>
      <c r="P1977" s="11">
        <f t="shared" si="181"/>
        <v>131.98948616600788</v>
      </c>
      <c r="Q1977" t="s">
        <v>8319</v>
      </c>
      <c r="R1977" t="s">
        <v>8349</v>
      </c>
      <c r="S1977" s="8">
        <f t="shared" si="182"/>
        <v>41313.463553240741</v>
      </c>
      <c r="T1977" s="8">
        <f t="shared" si="183"/>
        <v>41343.463553240741</v>
      </c>
      <c r="U1977" s="9" t="str">
        <f t="shared" si="184"/>
        <v>Feb</v>
      </c>
      <c r="V1977">
        <f t="shared" si="185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346.6</v>
      </c>
      <c r="P1978" s="11">
        <f t="shared" si="181"/>
        <v>29.310782241014799</v>
      </c>
      <c r="Q1978" t="s">
        <v>8319</v>
      </c>
      <c r="R1978" t="s">
        <v>8349</v>
      </c>
      <c r="S1978" s="8">
        <f t="shared" si="182"/>
        <v>41438.607928240745</v>
      </c>
      <c r="T1978" s="8">
        <f t="shared" si="183"/>
        <v>41468.607928240745</v>
      </c>
      <c r="U1978" s="9" t="str">
        <f t="shared" si="184"/>
        <v>Jun</v>
      </c>
      <c r="V1978">
        <f t="shared" si="185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402.33</v>
      </c>
      <c r="P1979" s="11">
        <f t="shared" si="181"/>
        <v>245.02436053593178</v>
      </c>
      <c r="Q1979" t="s">
        <v>8319</v>
      </c>
      <c r="R1979" t="s">
        <v>8349</v>
      </c>
      <c r="S1979" s="8">
        <f t="shared" si="182"/>
        <v>42310.925231481488</v>
      </c>
      <c r="T1979" s="8">
        <f t="shared" si="183"/>
        <v>42357.040972222225</v>
      </c>
      <c r="U1979" s="9" t="str">
        <f t="shared" si="184"/>
        <v>Nov</v>
      </c>
      <c r="V1979">
        <f t="shared" si="185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1026.8451399999999</v>
      </c>
      <c r="P1980" s="11">
        <f t="shared" si="181"/>
        <v>1323.2540463917526</v>
      </c>
      <c r="Q1980" t="s">
        <v>8319</v>
      </c>
      <c r="R1980" t="s">
        <v>8349</v>
      </c>
      <c r="S1980" s="8">
        <f t="shared" si="182"/>
        <v>41038.933935185189</v>
      </c>
      <c r="T1980" s="8">
        <f t="shared" si="183"/>
        <v>41072</v>
      </c>
      <c r="U1980" s="9" t="str">
        <f t="shared" si="184"/>
        <v>May</v>
      </c>
      <c r="V1980">
        <f t="shared" si="185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114.901155</v>
      </c>
      <c r="P1981" s="11">
        <f t="shared" si="181"/>
        <v>282.65966789667897</v>
      </c>
      <c r="Q1981" t="s">
        <v>8319</v>
      </c>
      <c r="R1981" t="s">
        <v>8349</v>
      </c>
      <c r="S1981" s="8">
        <f t="shared" si="182"/>
        <v>42290.168356481481</v>
      </c>
      <c r="T1981" s="8">
        <f t="shared" si="183"/>
        <v>42326.915972222225</v>
      </c>
      <c r="U1981" s="9" t="str">
        <f t="shared" si="184"/>
        <v>Oct</v>
      </c>
      <c r="V1981">
        <f t="shared" si="185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354.82402000000002</v>
      </c>
      <c r="P1982" s="11">
        <f t="shared" si="181"/>
        <v>91.214401028277635</v>
      </c>
      <c r="Q1982" t="s">
        <v>8319</v>
      </c>
      <c r="R1982" t="s">
        <v>8349</v>
      </c>
      <c r="S1982" s="8">
        <f t="shared" si="182"/>
        <v>42423.250717592593</v>
      </c>
      <c r="T1982" s="8">
        <f t="shared" si="183"/>
        <v>42463.209050925929</v>
      </c>
      <c r="U1982" s="9" t="str">
        <f t="shared" si="184"/>
        <v>Feb</v>
      </c>
      <c r="V1982">
        <f t="shared" si="185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7" t="s">
        <v>8221</v>
      </c>
      <c r="G1983" t="s">
        <v>8229</v>
      </c>
      <c r="H1983" t="s">
        <v>8251</v>
      </c>
      <c r="I1983" s="9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5.08</v>
      </c>
      <c r="P1983" s="11">
        <f t="shared" si="181"/>
        <v>31.75</v>
      </c>
      <c r="Q1983" t="s">
        <v>8338</v>
      </c>
      <c r="R1983" t="s">
        <v>8350</v>
      </c>
      <c r="S1983" s="8">
        <f t="shared" si="182"/>
        <v>41799.433622685188</v>
      </c>
      <c r="T1983" s="8">
        <f t="shared" si="183"/>
        <v>41829.433622685188</v>
      </c>
      <c r="U1983" s="9" t="str">
        <f t="shared" si="184"/>
        <v>Jun</v>
      </c>
      <c r="V1983">
        <f t="shared" si="185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7" t="s">
        <v>8221</v>
      </c>
      <c r="G1984" t="s">
        <v>8231</v>
      </c>
      <c r="H1984" t="s">
        <v>8252</v>
      </c>
      <c r="I1984" s="9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s="11" t="e">
        <f t="shared" si="181"/>
        <v>#DIV/0!</v>
      </c>
      <c r="Q1984" t="s">
        <v>8338</v>
      </c>
      <c r="R1984" t="s">
        <v>8350</v>
      </c>
      <c r="S1984" s="8">
        <f t="shared" si="182"/>
        <v>42678.294988425929</v>
      </c>
      <c r="T1984" s="8">
        <f t="shared" si="183"/>
        <v>42708.336655092593</v>
      </c>
      <c r="U1984" s="9" t="str">
        <f t="shared" si="184"/>
        <v>Nov</v>
      </c>
      <c r="V1984">
        <f t="shared" si="185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7" t="s">
        <v>8221</v>
      </c>
      <c r="G1985" t="s">
        <v>8224</v>
      </c>
      <c r="H1985" t="s">
        <v>8246</v>
      </c>
      <c r="I1985" s="9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4.3</v>
      </c>
      <c r="P1985" s="11">
        <f t="shared" si="181"/>
        <v>88.6875</v>
      </c>
      <c r="Q1985" t="s">
        <v>8338</v>
      </c>
      <c r="R1985" t="s">
        <v>8350</v>
      </c>
      <c r="S1985" s="8">
        <f t="shared" si="182"/>
        <v>42592.720115740747</v>
      </c>
      <c r="T1985" s="8">
        <f t="shared" si="183"/>
        <v>42615.000000000007</v>
      </c>
      <c r="U1985" s="9" t="str">
        <f t="shared" si="184"/>
        <v>Aug</v>
      </c>
      <c r="V1985">
        <f t="shared" si="185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7" t="s">
        <v>8221</v>
      </c>
      <c r="G1986" t="s">
        <v>8224</v>
      </c>
      <c r="H1986" t="s">
        <v>8246</v>
      </c>
      <c r="I1986" s="9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ref="O1986:O2049" si="186">E1986/D1986*100</f>
        <v>21.146666666666665</v>
      </c>
      <c r="P1986" s="11">
        <f t="shared" ref="P1986:P2049" si="187">E1986/L1986</f>
        <v>453.14285714285717</v>
      </c>
      <c r="Q1986" t="s">
        <v>8338</v>
      </c>
      <c r="R1986" t="s">
        <v>8350</v>
      </c>
      <c r="S1986" s="8">
        <f t="shared" si="182"/>
        <v>41913.498622685183</v>
      </c>
      <c r="T1986" s="8">
        <f t="shared" si="183"/>
        <v>41973.540289351855</v>
      </c>
      <c r="U1986" s="9" t="str">
        <f t="shared" si="184"/>
        <v>Oct</v>
      </c>
      <c r="V1986">
        <f t="shared" si="185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7" t="s">
        <v>8221</v>
      </c>
      <c r="G1987" t="s">
        <v>8225</v>
      </c>
      <c r="H1987" t="s">
        <v>8247</v>
      </c>
      <c r="I1987" s="9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si="186"/>
        <v>3.1875</v>
      </c>
      <c r="P1987" s="11">
        <f t="shared" si="187"/>
        <v>12.75</v>
      </c>
      <c r="Q1987" t="s">
        <v>8338</v>
      </c>
      <c r="R1987" t="s">
        <v>8350</v>
      </c>
      <c r="S1987" s="8">
        <f t="shared" ref="S1987:S2050" si="188">(J1987/86400)+25569+(-7/24)</f>
        <v>42555.407071759262</v>
      </c>
      <c r="T1987" s="8">
        <f t="shared" ref="T1987:T2050" si="189">(I1987/86400)+25569+(-7/24)</f>
        <v>42584.666666666664</v>
      </c>
      <c r="U1987" s="9" t="str">
        <f t="shared" ref="U1987:U2050" si="190">TEXT(S1987,"mmm")</f>
        <v>Jul</v>
      </c>
      <c r="V1987">
        <f t="shared" ref="V1987:V2050" si="191">YEAR(S1987)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7" t="s">
        <v>8221</v>
      </c>
      <c r="G1988" t="s">
        <v>8225</v>
      </c>
      <c r="H1988" t="s">
        <v>8247</v>
      </c>
      <c r="I1988" s="9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0.05</v>
      </c>
      <c r="P1988" s="11">
        <f t="shared" si="187"/>
        <v>1</v>
      </c>
      <c r="Q1988" t="s">
        <v>8338</v>
      </c>
      <c r="R1988" t="s">
        <v>8350</v>
      </c>
      <c r="S1988" s="8">
        <f t="shared" si="188"/>
        <v>42413.142164351855</v>
      </c>
      <c r="T1988" s="8">
        <f t="shared" si="189"/>
        <v>42443.100497685191</v>
      </c>
      <c r="U1988" s="9" t="str">
        <f t="shared" si="190"/>
        <v>Feb</v>
      </c>
      <c r="V1988">
        <f t="shared" si="191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7" t="s">
        <v>8221</v>
      </c>
      <c r="G1989" t="s">
        <v>8225</v>
      </c>
      <c r="H1989" t="s">
        <v>8247</v>
      </c>
      <c r="I1989" s="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42.472727272727276</v>
      </c>
      <c r="P1989" s="11">
        <f t="shared" si="187"/>
        <v>83.428571428571431</v>
      </c>
      <c r="Q1989" t="s">
        <v>8338</v>
      </c>
      <c r="R1989" t="s">
        <v>8350</v>
      </c>
      <c r="S1989" s="8">
        <f t="shared" si="188"/>
        <v>42034.348101851858</v>
      </c>
      <c r="T1989" s="8">
        <f t="shared" si="189"/>
        <v>42064.348101851858</v>
      </c>
      <c r="U1989" s="9" t="str">
        <f t="shared" si="190"/>
        <v>Jan</v>
      </c>
      <c r="V1989">
        <f t="shared" si="191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7" t="s">
        <v>8221</v>
      </c>
      <c r="G1990" t="s">
        <v>8224</v>
      </c>
      <c r="H1990" t="s">
        <v>8246</v>
      </c>
      <c r="I1990" s="9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0.41666666666666669</v>
      </c>
      <c r="P1990" s="11">
        <f t="shared" si="187"/>
        <v>25</v>
      </c>
      <c r="Q1990" t="s">
        <v>8338</v>
      </c>
      <c r="R1990" t="s">
        <v>8350</v>
      </c>
      <c r="S1990" s="8">
        <f t="shared" si="188"/>
        <v>42206.471550925933</v>
      </c>
      <c r="T1990" s="8">
        <f t="shared" si="189"/>
        <v>42236.471550925933</v>
      </c>
      <c r="U1990" s="9" t="str">
        <f t="shared" si="190"/>
        <v>Jul</v>
      </c>
      <c r="V1990">
        <f t="shared" si="191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7" t="s">
        <v>8221</v>
      </c>
      <c r="G1991" t="s">
        <v>8224</v>
      </c>
      <c r="H1991" t="s">
        <v>8246</v>
      </c>
      <c r="I1991" s="9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1</v>
      </c>
      <c r="P1991" s="11">
        <f t="shared" si="187"/>
        <v>50</v>
      </c>
      <c r="Q1991" t="s">
        <v>8338</v>
      </c>
      <c r="R1991" t="s">
        <v>8350</v>
      </c>
      <c r="S1991" s="8">
        <f t="shared" si="188"/>
        <v>42685.388981481483</v>
      </c>
      <c r="T1991" s="8">
        <f t="shared" si="189"/>
        <v>42715.388981481483</v>
      </c>
      <c r="U1991" s="9" t="str">
        <f t="shared" si="190"/>
        <v>Nov</v>
      </c>
      <c r="V1991">
        <f t="shared" si="191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7" t="s">
        <v>8221</v>
      </c>
      <c r="G1992" t="s">
        <v>8224</v>
      </c>
      <c r="H1992" t="s">
        <v>8246</v>
      </c>
      <c r="I1992" s="9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16.966666666666665</v>
      </c>
      <c r="P1992" s="11">
        <f t="shared" si="187"/>
        <v>101.8</v>
      </c>
      <c r="Q1992" t="s">
        <v>8338</v>
      </c>
      <c r="R1992" t="s">
        <v>8350</v>
      </c>
      <c r="S1992" s="8">
        <f t="shared" si="188"/>
        <v>42397.904305555559</v>
      </c>
      <c r="T1992" s="8">
        <f t="shared" si="189"/>
        <v>42412.904305555559</v>
      </c>
      <c r="U1992" s="9" t="str">
        <f t="shared" si="190"/>
        <v>Jan</v>
      </c>
      <c r="V1992">
        <f t="shared" si="191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7" t="s">
        <v>8221</v>
      </c>
      <c r="G1993" t="s">
        <v>8224</v>
      </c>
      <c r="H1993" t="s">
        <v>8246</v>
      </c>
      <c r="I1993" s="9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7.0000000000000009</v>
      </c>
      <c r="P1993" s="11">
        <f t="shared" si="187"/>
        <v>46.666666666666664</v>
      </c>
      <c r="Q1993" t="s">
        <v>8338</v>
      </c>
      <c r="R1993" t="s">
        <v>8350</v>
      </c>
      <c r="S1993" s="8">
        <f t="shared" si="188"/>
        <v>42167.601689814815</v>
      </c>
      <c r="T1993" s="8">
        <f t="shared" si="189"/>
        <v>42188.601689814815</v>
      </c>
      <c r="U1993" s="9" t="str">
        <f t="shared" si="190"/>
        <v>Jun</v>
      </c>
      <c r="V1993">
        <f t="shared" si="191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7" t="s">
        <v>8221</v>
      </c>
      <c r="G1994" t="s">
        <v>8224</v>
      </c>
      <c r="H1994" t="s">
        <v>8246</v>
      </c>
      <c r="I1994" s="9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0.13333333333333333</v>
      </c>
      <c r="P1994" s="11">
        <f t="shared" si="187"/>
        <v>1</v>
      </c>
      <c r="Q1994" t="s">
        <v>8338</v>
      </c>
      <c r="R1994" t="s">
        <v>8350</v>
      </c>
      <c r="S1994" s="8">
        <f t="shared" si="188"/>
        <v>42022.851747685192</v>
      </c>
      <c r="T1994" s="8">
        <f t="shared" si="189"/>
        <v>42052.851747685192</v>
      </c>
      <c r="U1994" s="9" t="str">
        <f t="shared" si="190"/>
        <v>Jan</v>
      </c>
      <c r="V1994">
        <f t="shared" si="191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7" t="s">
        <v>8221</v>
      </c>
      <c r="G1995" t="s">
        <v>8225</v>
      </c>
      <c r="H1995" t="s">
        <v>8247</v>
      </c>
      <c r="I1995" s="9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s="11" t="e">
        <f t="shared" si="187"/>
        <v>#DIV/0!</v>
      </c>
      <c r="Q1995" t="s">
        <v>8338</v>
      </c>
      <c r="R1995" t="s">
        <v>8350</v>
      </c>
      <c r="S1995" s="8">
        <f t="shared" si="188"/>
        <v>42329.296724537038</v>
      </c>
      <c r="T1995" s="8">
        <f t="shared" si="189"/>
        <v>42359.296724537038</v>
      </c>
      <c r="U1995" s="9" t="str">
        <f t="shared" si="190"/>
        <v>Nov</v>
      </c>
      <c r="V1995">
        <f t="shared" si="191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7" t="s">
        <v>8221</v>
      </c>
      <c r="G1996" t="s">
        <v>8224</v>
      </c>
      <c r="H1996" t="s">
        <v>8246</v>
      </c>
      <c r="I1996" s="9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s="11" t="e">
        <f t="shared" si="187"/>
        <v>#DIV/0!</v>
      </c>
      <c r="Q1996" t="s">
        <v>8338</v>
      </c>
      <c r="R1996" t="s">
        <v>8350</v>
      </c>
      <c r="S1996" s="8">
        <f t="shared" si="188"/>
        <v>42650.714606481481</v>
      </c>
      <c r="T1996" s="8">
        <f t="shared" si="189"/>
        <v>42710.756273148152</v>
      </c>
      <c r="U1996" s="9" t="str">
        <f t="shared" si="190"/>
        <v>Oct</v>
      </c>
      <c r="V1996">
        <f t="shared" si="191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7" t="s">
        <v>8221</v>
      </c>
      <c r="G1997" t="s">
        <v>8229</v>
      </c>
      <c r="H1997" t="s">
        <v>8251</v>
      </c>
      <c r="I1997" s="9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</v>
      </c>
      <c r="P1997" s="11">
        <f t="shared" si="187"/>
        <v>26</v>
      </c>
      <c r="Q1997" t="s">
        <v>8338</v>
      </c>
      <c r="R1997" t="s">
        <v>8350</v>
      </c>
      <c r="S1997" s="8">
        <f t="shared" si="188"/>
        <v>42181.610370370377</v>
      </c>
      <c r="T1997" s="8">
        <f t="shared" si="189"/>
        <v>42201.610370370377</v>
      </c>
      <c r="U1997" s="9" t="str">
        <f t="shared" si="190"/>
        <v>Jun</v>
      </c>
      <c r="V1997">
        <f t="shared" si="191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7" t="s">
        <v>8221</v>
      </c>
      <c r="G1998" t="s">
        <v>8224</v>
      </c>
      <c r="H1998" t="s">
        <v>8246</v>
      </c>
      <c r="I1998" s="9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s="11" t="e">
        <f t="shared" si="187"/>
        <v>#DIV/0!</v>
      </c>
      <c r="Q1998" t="s">
        <v>8338</v>
      </c>
      <c r="R1998" t="s">
        <v>8350</v>
      </c>
      <c r="S1998" s="8">
        <f t="shared" si="188"/>
        <v>41800.527905092596</v>
      </c>
      <c r="T1998" s="8">
        <f t="shared" si="189"/>
        <v>41830.527905092596</v>
      </c>
      <c r="U1998" s="9" t="str">
        <f t="shared" si="190"/>
        <v>Jun</v>
      </c>
      <c r="V1998">
        <f t="shared" si="191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7" t="s">
        <v>8221</v>
      </c>
      <c r="G1999" t="s">
        <v>8224</v>
      </c>
      <c r="H1999" t="s">
        <v>8246</v>
      </c>
      <c r="I1999" s="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s="11" t="e">
        <f t="shared" si="187"/>
        <v>#DIV/0!</v>
      </c>
      <c r="Q1999" t="s">
        <v>8338</v>
      </c>
      <c r="R1999" t="s">
        <v>8350</v>
      </c>
      <c r="S1999" s="8">
        <f t="shared" si="188"/>
        <v>41847.639027777783</v>
      </c>
      <c r="T1999" s="8">
        <f t="shared" si="189"/>
        <v>41877.639027777783</v>
      </c>
      <c r="U1999" s="9" t="str">
        <f t="shared" si="190"/>
        <v>Jul</v>
      </c>
      <c r="V1999">
        <f t="shared" si="191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7" t="s">
        <v>8221</v>
      </c>
      <c r="G2000" t="s">
        <v>8224</v>
      </c>
      <c r="H2000" t="s">
        <v>8246</v>
      </c>
      <c r="I2000" s="9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26.200000000000003</v>
      </c>
      <c r="P2000" s="11">
        <f t="shared" si="187"/>
        <v>218.33333333333334</v>
      </c>
      <c r="Q2000" t="s">
        <v>8338</v>
      </c>
      <c r="R2000" t="s">
        <v>8350</v>
      </c>
      <c r="S2000" s="8">
        <f t="shared" si="188"/>
        <v>41806.826828703706</v>
      </c>
      <c r="T2000" s="8">
        <f t="shared" si="189"/>
        <v>41851.826828703706</v>
      </c>
      <c r="U2000" s="9" t="str">
        <f t="shared" si="190"/>
        <v>Jun</v>
      </c>
      <c r="V2000">
        <f t="shared" si="191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7" t="s">
        <v>8221</v>
      </c>
      <c r="G2001" t="s">
        <v>8225</v>
      </c>
      <c r="H2001" t="s">
        <v>8247</v>
      </c>
      <c r="I2001" s="9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0.76129032258064511</v>
      </c>
      <c r="P2001" s="11">
        <f t="shared" si="187"/>
        <v>33.714285714285715</v>
      </c>
      <c r="Q2001" t="s">
        <v>8338</v>
      </c>
      <c r="R2001" t="s">
        <v>8350</v>
      </c>
      <c r="S2001" s="8">
        <f t="shared" si="188"/>
        <v>41926.191064814819</v>
      </c>
      <c r="T2001" s="8">
        <f t="shared" si="189"/>
        <v>41956.232731481483</v>
      </c>
      <c r="U2001" s="9" t="str">
        <f t="shared" si="190"/>
        <v>Oct</v>
      </c>
      <c r="V2001">
        <f t="shared" si="191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7" t="s">
        <v>8221</v>
      </c>
      <c r="G2002" t="s">
        <v>8229</v>
      </c>
      <c r="H2002" t="s">
        <v>8251</v>
      </c>
      <c r="I2002" s="9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12.5</v>
      </c>
      <c r="P2002" s="11">
        <f t="shared" si="187"/>
        <v>25</v>
      </c>
      <c r="Q2002" t="s">
        <v>8338</v>
      </c>
      <c r="R2002" t="s">
        <v>8350</v>
      </c>
      <c r="S2002" s="8">
        <f t="shared" si="188"/>
        <v>42345.659872685188</v>
      </c>
      <c r="T2002" s="8">
        <f t="shared" si="189"/>
        <v>42375.659872685188</v>
      </c>
      <c r="U2002" s="9" t="str">
        <f t="shared" si="190"/>
        <v>Dec</v>
      </c>
      <c r="V2002">
        <f t="shared" si="191"/>
        <v>2015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382.12909090909091</v>
      </c>
      <c r="P2003" s="11">
        <f t="shared" si="187"/>
        <v>128.38790470372632</v>
      </c>
      <c r="Q2003" t="s">
        <v>8319</v>
      </c>
      <c r="R2003" t="s">
        <v>8349</v>
      </c>
      <c r="S2003" s="8">
        <f t="shared" si="188"/>
        <v>42135.918009259265</v>
      </c>
      <c r="T2003" s="8">
        <f t="shared" si="189"/>
        <v>42167.541666666664</v>
      </c>
      <c r="U2003" s="9" t="str">
        <f t="shared" si="190"/>
        <v>May</v>
      </c>
      <c r="V2003">
        <f t="shared" si="191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216.79422000000002</v>
      </c>
      <c r="P2004" s="11">
        <f t="shared" si="187"/>
        <v>78.834261818181815</v>
      </c>
      <c r="Q2004" t="s">
        <v>8319</v>
      </c>
      <c r="R2004" t="s">
        <v>8349</v>
      </c>
      <c r="S2004" s="8">
        <f t="shared" si="188"/>
        <v>42728.420636574076</v>
      </c>
      <c r="T2004" s="8">
        <f t="shared" si="189"/>
        <v>42758.420636574076</v>
      </c>
      <c r="U2004" s="9" t="str">
        <f t="shared" si="190"/>
        <v>Dec</v>
      </c>
      <c r="V2004">
        <f t="shared" si="191"/>
        <v>2016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312</v>
      </c>
      <c r="P2005" s="11">
        <f t="shared" si="187"/>
        <v>91.764705882352942</v>
      </c>
      <c r="Q2005" t="s">
        <v>8319</v>
      </c>
      <c r="R2005" t="s">
        <v>8349</v>
      </c>
      <c r="S2005" s="8">
        <f t="shared" si="188"/>
        <v>40346.83393518519</v>
      </c>
      <c r="T2005" s="8">
        <f t="shared" si="189"/>
        <v>40361.666666666672</v>
      </c>
      <c r="U2005" s="9" t="str">
        <f t="shared" si="190"/>
        <v>Jun</v>
      </c>
      <c r="V2005">
        <f t="shared" si="191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234.42048</v>
      </c>
      <c r="P2006" s="11">
        <f t="shared" si="187"/>
        <v>331.10237288135596</v>
      </c>
      <c r="Q2006" t="s">
        <v>8319</v>
      </c>
      <c r="R2006" t="s">
        <v>8349</v>
      </c>
      <c r="S2006" s="8">
        <f t="shared" si="188"/>
        <v>41800.31322916667</v>
      </c>
      <c r="T2006" s="8">
        <f t="shared" si="189"/>
        <v>41830.31322916667</v>
      </c>
      <c r="U2006" s="9" t="str">
        <f t="shared" si="190"/>
        <v>Jun</v>
      </c>
      <c r="V2006">
        <f t="shared" si="191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123.68010000000001</v>
      </c>
      <c r="P2007" s="11">
        <f t="shared" si="187"/>
        <v>194.26193717277485</v>
      </c>
      <c r="Q2007" t="s">
        <v>8319</v>
      </c>
      <c r="R2007" t="s">
        <v>8349</v>
      </c>
      <c r="S2007" s="8">
        <f t="shared" si="188"/>
        <v>41535.521041666667</v>
      </c>
      <c r="T2007" s="8">
        <f t="shared" si="189"/>
        <v>41562.874305555561</v>
      </c>
      <c r="U2007" s="9" t="str">
        <f t="shared" si="190"/>
        <v>Sep</v>
      </c>
      <c r="V2007">
        <f t="shared" si="191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247.84</v>
      </c>
      <c r="P2008" s="11">
        <f t="shared" si="187"/>
        <v>408.97689768976898</v>
      </c>
      <c r="Q2008" t="s">
        <v>8319</v>
      </c>
      <c r="R2008" t="s">
        <v>8349</v>
      </c>
      <c r="S2008" s="8">
        <f t="shared" si="188"/>
        <v>41941.208854166667</v>
      </c>
      <c r="T2008" s="8">
        <f t="shared" si="189"/>
        <v>41976.250520833339</v>
      </c>
      <c r="U2008" s="9" t="str">
        <f t="shared" si="190"/>
        <v>Oct</v>
      </c>
      <c r="V2008">
        <f t="shared" si="191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115.7092</v>
      </c>
      <c r="P2009" s="11">
        <f t="shared" si="187"/>
        <v>84.459270072992695</v>
      </c>
      <c r="Q2009" t="s">
        <v>8319</v>
      </c>
      <c r="R2009" t="s">
        <v>8349</v>
      </c>
      <c r="S2009" s="8">
        <f t="shared" si="188"/>
        <v>40347.546134259261</v>
      </c>
      <c r="T2009" s="8">
        <f t="shared" si="189"/>
        <v>40413.875</v>
      </c>
      <c r="U2009" s="9" t="str">
        <f t="shared" si="190"/>
        <v>Jun</v>
      </c>
      <c r="V2009">
        <f t="shared" si="191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117.07484768810599</v>
      </c>
      <c r="P2010" s="11">
        <f t="shared" si="187"/>
        <v>44.853658536585364</v>
      </c>
      <c r="Q2010" t="s">
        <v>8319</v>
      </c>
      <c r="R2010" t="s">
        <v>8349</v>
      </c>
      <c r="S2010" s="8">
        <f t="shared" si="188"/>
        <v>40761.312754629631</v>
      </c>
      <c r="T2010" s="8">
        <f t="shared" si="189"/>
        <v>40805.312754629631</v>
      </c>
      <c r="U2010" s="9" t="str">
        <f t="shared" si="190"/>
        <v>Aug</v>
      </c>
      <c r="V2010">
        <f t="shared" si="191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305.15800000000002</v>
      </c>
      <c r="P2011" s="11">
        <f t="shared" si="187"/>
        <v>383.3643216080402</v>
      </c>
      <c r="Q2011" t="s">
        <v>8319</v>
      </c>
      <c r="R2011" t="s">
        <v>8349</v>
      </c>
      <c r="S2011" s="8">
        <f t="shared" si="188"/>
        <v>42661.031747685185</v>
      </c>
      <c r="T2011" s="8">
        <f t="shared" si="189"/>
        <v>42697.073414351857</v>
      </c>
      <c r="U2011" s="9" t="str">
        <f t="shared" si="190"/>
        <v>Oct</v>
      </c>
      <c r="V2011">
        <f t="shared" si="191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320.05299999999994</v>
      </c>
      <c r="P2012" s="11">
        <f t="shared" si="187"/>
        <v>55.276856649395505</v>
      </c>
      <c r="Q2012" t="s">
        <v>8319</v>
      </c>
      <c r="R2012" t="s">
        <v>8349</v>
      </c>
      <c r="S2012" s="8">
        <f t="shared" si="188"/>
        <v>42570.704756944448</v>
      </c>
      <c r="T2012" s="8">
        <f t="shared" si="189"/>
        <v>42600.704756944448</v>
      </c>
      <c r="U2012" s="9" t="str">
        <f t="shared" si="190"/>
        <v>Jul</v>
      </c>
      <c r="V2012">
        <f t="shared" si="191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819.56399999999996</v>
      </c>
      <c r="P2013" s="11">
        <f t="shared" si="187"/>
        <v>422.02059732234807</v>
      </c>
      <c r="Q2013" t="s">
        <v>8319</v>
      </c>
      <c r="R2013" t="s">
        <v>8349</v>
      </c>
      <c r="S2013" s="8">
        <f t="shared" si="188"/>
        <v>42347.066817129635</v>
      </c>
      <c r="T2013" s="8">
        <f t="shared" si="189"/>
        <v>42380.666666666664</v>
      </c>
      <c r="U2013" s="9" t="str">
        <f t="shared" si="190"/>
        <v>Dec</v>
      </c>
      <c r="V2013">
        <f t="shared" si="191"/>
        <v>2015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234.90000000000003</v>
      </c>
      <c r="P2014" s="11">
        <f t="shared" si="187"/>
        <v>64.180327868852459</v>
      </c>
      <c r="Q2014" t="s">
        <v>8319</v>
      </c>
      <c r="R2014" t="s">
        <v>8349</v>
      </c>
      <c r="S2014" s="8">
        <f t="shared" si="188"/>
        <v>42010.53056712963</v>
      </c>
      <c r="T2014" s="8">
        <f t="shared" si="189"/>
        <v>42040.53056712963</v>
      </c>
      <c r="U2014" s="9" t="str">
        <f t="shared" si="190"/>
        <v>Jan</v>
      </c>
      <c r="V2014">
        <f t="shared" si="191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494.91374999999999</v>
      </c>
      <c r="P2015" s="11">
        <f t="shared" si="187"/>
        <v>173.57781674704077</v>
      </c>
      <c r="Q2015" t="s">
        <v>8319</v>
      </c>
      <c r="R2015" t="s">
        <v>8349</v>
      </c>
      <c r="S2015" s="8">
        <f t="shared" si="188"/>
        <v>42499.66914351852</v>
      </c>
      <c r="T2015" s="8">
        <f t="shared" si="189"/>
        <v>42559.66914351852</v>
      </c>
      <c r="U2015" s="9" t="str">
        <f t="shared" si="190"/>
        <v>May</v>
      </c>
      <c r="V2015">
        <f t="shared" si="191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7813.7822333333334</v>
      </c>
      <c r="P2016" s="11">
        <f t="shared" si="187"/>
        <v>88.601680840609291</v>
      </c>
      <c r="Q2016" t="s">
        <v>8319</v>
      </c>
      <c r="R2016" t="s">
        <v>8349</v>
      </c>
      <c r="S2016" s="8">
        <f t="shared" si="188"/>
        <v>41323.922905092593</v>
      </c>
      <c r="T2016" s="8">
        <f t="shared" si="189"/>
        <v>41357.881238425929</v>
      </c>
      <c r="U2016" s="9" t="str">
        <f t="shared" si="190"/>
        <v>Feb</v>
      </c>
      <c r="V2016">
        <f t="shared" si="191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113.00013888888888</v>
      </c>
      <c r="P2017" s="11">
        <f t="shared" si="187"/>
        <v>50.222283950617282</v>
      </c>
      <c r="Q2017" t="s">
        <v>8319</v>
      </c>
      <c r="R2017" t="s">
        <v>8349</v>
      </c>
      <c r="S2017" s="8">
        <f t="shared" si="188"/>
        <v>40765.585219907407</v>
      </c>
      <c r="T2017" s="8">
        <f t="shared" si="189"/>
        <v>40795.585219907407</v>
      </c>
      <c r="U2017" s="9" t="str">
        <f t="shared" si="190"/>
        <v>Aug</v>
      </c>
      <c r="V2017">
        <f t="shared" si="191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921.54219999999998</v>
      </c>
      <c r="P2018" s="11">
        <f t="shared" si="187"/>
        <v>192.38876826722338</v>
      </c>
      <c r="Q2018" t="s">
        <v>8319</v>
      </c>
      <c r="R2018" t="s">
        <v>8349</v>
      </c>
      <c r="S2018" s="8">
        <f t="shared" si="188"/>
        <v>41312.589108796303</v>
      </c>
      <c r="T2018" s="8">
        <f t="shared" si="189"/>
        <v>41342.589108796303</v>
      </c>
      <c r="U2018" s="9" t="str">
        <f t="shared" si="190"/>
        <v>Feb</v>
      </c>
      <c r="V2018">
        <f t="shared" si="191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125.10239999999999</v>
      </c>
      <c r="P2019" s="11">
        <f t="shared" si="187"/>
        <v>73.416901408450698</v>
      </c>
      <c r="Q2019" t="s">
        <v>8319</v>
      </c>
      <c r="R2019" t="s">
        <v>8349</v>
      </c>
      <c r="S2019" s="8">
        <f t="shared" si="188"/>
        <v>40960.765682870369</v>
      </c>
      <c r="T2019" s="8">
        <f t="shared" si="189"/>
        <v>40991.875</v>
      </c>
      <c r="U2019" s="9" t="str">
        <f t="shared" si="190"/>
        <v>Feb</v>
      </c>
      <c r="V2019">
        <f t="shared" si="191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102.24343076923077</v>
      </c>
      <c r="P2020" s="11">
        <f t="shared" si="187"/>
        <v>147.68495555555555</v>
      </c>
      <c r="Q2020" t="s">
        <v>8319</v>
      </c>
      <c r="R2020" t="s">
        <v>8349</v>
      </c>
      <c r="S2020" s="8">
        <f t="shared" si="188"/>
        <v>42199.074178240742</v>
      </c>
      <c r="T2020" s="8">
        <f t="shared" si="189"/>
        <v>42229.074178240742</v>
      </c>
      <c r="U2020" s="9" t="str">
        <f t="shared" si="190"/>
        <v>Jul</v>
      </c>
      <c r="V2020">
        <f t="shared" si="191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484.90975000000003</v>
      </c>
      <c r="P2021" s="11">
        <f t="shared" si="187"/>
        <v>108.96848314606741</v>
      </c>
      <c r="Q2021" t="s">
        <v>8319</v>
      </c>
      <c r="R2021" t="s">
        <v>8349</v>
      </c>
      <c r="S2021" s="8">
        <f t="shared" si="188"/>
        <v>42605.416909722226</v>
      </c>
      <c r="T2021" s="8">
        <f t="shared" si="189"/>
        <v>42635.416909722226</v>
      </c>
      <c r="U2021" s="9" t="str">
        <f t="shared" si="190"/>
        <v>Aug</v>
      </c>
      <c r="V2021">
        <f t="shared" si="191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192.33333333333334</v>
      </c>
      <c r="P2022" s="11">
        <f t="shared" si="187"/>
        <v>23.647540983606557</v>
      </c>
      <c r="Q2022" t="s">
        <v>8319</v>
      </c>
      <c r="R2022" t="s">
        <v>8349</v>
      </c>
      <c r="S2022" s="8">
        <f t="shared" si="188"/>
        <v>41736.805833333339</v>
      </c>
      <c r="T2022" s="8">
        <f t="shared" si="189"/>
        <v>41773.669444444451</v>
      </c>
      <c r="U2022" s="9" t="str">
        <f t="shared" si="190"/>
        <v>Apr</v>
      </c>
      <c r="V2022">
        <f t="shared" si="191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281.10000000000002</v>
      </c>
      <c r="P2023" s="11">
        <f t="shared" si="187"/>
        <v>147.94736842105263</v>
      </c>
      <c r="Q2023" t="s">
        <v>8319</v>
      </c>
      <c r="R2023" t="s">
        <v>8349</v>
      </c>
      <c r="S2023" s="8">
        <f t="shared" si="188"/>
        <v>41860.778900462967</v>
      </c>
      <c r="T2023" s="8">
        <f t="shared" si="189"/>
        <v>41905.778900462967</v>
      </c>
      <c r="U2023" s="9" t="str">
        <f t="shared" si="190"/>
        <v>Aug</v>
      </c>
      <c r="V2023">
        <f t="shared" si="191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125.13700000000001</v>
      </c>
      <c r="P2024" s="11">
        <f t="shared" si="187"/>
        <v>385.03692307692307</v>
      </c>
      <c r="Q2024" t="s">
        <v>8319</v>
      </c>
      <c r="R2024" t="s">
        <v>8349</v>
      </c>
      <c r="S2024" s="8">
        <f t="shared" si="188"/>
        <v>42502.277453703711</v>
      </c>
      <c r="T2024" s="8">
        <f t="shared" si="189"/>
        <v>42532.277453703711</v>
      </c>
      <c r="U2024" s="9" t="str">
        <f t="shared" si="190"/>
        <v>May</v>
      </c>
      <c r="V2024">
        <f t="shared" si="191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161.459</v>
      </c>
      <c r="P2025" s="11">
        <f t="shared" si="187"/>
        <v>457.39093484419266</v>
      </c>
      <c r="Q2025" t="s">
        <v>8319</v>
      </c>
      <c r="R2025" t="s">
        <v>8349</v>
      </c>
      <c r="S2025" s="8">
        <f t="shared" si="188"/>
        <v>42136.12908564815</v>
      </c>
      <c r="T2025" s="8">
        <f t="shared" si="189"/>
        <v>42166.12908564815</v>
      </c>
      <c r="U2025" s="9" t="str">
        <f t="shared" si="190"/>
        <v>May</v>
      </c>
      <c r="V2025">
        <f t="shared" si="191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585.35</v>
      </c>
      <c r="P2026" s="11">
        <f t="shared" si="187"/>
        <v>222.99047619047619</v>
      </c>
      <c r="Q2026" t="s">
        <v>8319</v>
      </c>
      <c r="R2026" t="s">
        <v>8349</v>
      </c>
      <c r="S2026" s="8">
        <f t="shared" si="188"/>
        <v>41099.67527777778</v>
      </c>
      <c r="T2026" s="8">
        <f t="shared" si="189"/>
        <v>41133.833333333336</v>
      </c>
      <c r="U2026" s="9" t="str">
        <f t="shared" si="190"/>
        <v>Jul</v>
      </c>
      <c r="V2026">
        <f t="shared" si="191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201.14999999999998</v>
      </c>
      <c r="P2027" s="11">
        <f t="shared" si="187"/>
        <v>220.74074074074073</v>
      </c>
      <c r="Q2027" t="s">
        <v>8319</v>
      </c>
      <c r="R2027" t="s">
        <v>8349</v>
      </c>
      <c r="S2027" s="8">
        <f t="shared" si="188"/>
        <v>42135.892893518518</v>
      </c>
      <c r="T2027" s="8">
        <f t="shared" si="189"/>
        <v>42165.892893518518</v>
      </c>
      <c r="U2027" s="9" t="str">
        <f t="shared" si="190"/>
        <v>May</v>
      </c>
      <c r="V2027">
        <f t="shared" si="191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133.48307999999997</v>
      </c>
      <c r="P2028" s="11">
        <f t="shared" si="187"/>
        <v>73.503898678414089</v>
      </c>
      <c r="Q2028" t="s">
        <v>8319</v>
      </c>
      <c r="R2028" t="s">
        <v>8349</v>
      </c>
      <c r="S2028" s="8">
        <f t="shared" si="188"/>
        <v>41704.444270833337</v>
      </c>
      <c r="T2028" s="8">
        <f t="shared" si="189"/>
        <v>41749.874305555561</v>
      </c>
      <c r="U2028" s="9" t="str">
        <f t="shared" si="190"/>
        <v>Mar</v>
      </c>
      <c r="V2028">
        <f t="shared" si="191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120.24900000000001</v>
      </c>
      <c r="P2029" s="11">
        <f t="shared" si="187"/>
        <v>223.09647495361781</v>
      </c>
      <c r="Q2029" t="s">
        <v>8319</v>
      </c>
      <c r="R2029" t="s">
        <v>8349</v>
      </c>
      <c r="S2029" s="8">
        <f t="shared" si="188"/>
        <v>42048.522210648145</v>
      </c>
      <c r="T2029" s="8">
        <f t="shared" si="189"/>
        <v>42093.480543981488</v>
      </c>
      <c r="U2029" s="9" t="str">
        <f t="shared" si="190"/>
        <v>Feb</v>
      </c>
      <c r="V2029">
        <f t="shared" si="191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126.16666666666667</v>
      </c>
      <c r="P2030" s="11">
        <f t="shared" si="187"/>
        <v>47.911392405063289</v>
      </c>
      <c r="Q2030" t="s">
        <v>8319</v>
      </c>
      <c r="R2030" t="s">
        <v>8349</v>
      </c>
      <c r="S2030" s="8">
        <f t="shared" si="188"/>
        <v>40215.627384259264</v>
      </c>
      <c r="T2030" s="8">
        <f t="shared" si="189"/>
        <v>40252.621527777781</v>
      </c>
      <c r="U2030" s="9" t="str">
        <f t="shared" si="190"/>
        <v>Feb</v>
      </c>
      <c r="V2030">
        <f t="shared" si="191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361.2</v>
      </c>
      <c r="P2031" s="11">
        <f t="shared" si="187"/>
        <v>96.063829787234042</v>
      </c>
      <c r="Q2031" t="s">
        <v>8319</v>
      </c>
      <c r="R2031" t="s">
        <v>8349</v>
      </c>
      <c r="S2031" s="8">
        <f t="shared" si="188"/>
        <v>41847.730104166672</v>
      </c>
      <c r="T2031" s="8">
        <f t="shared" si="189"/>
        <v>41877.730104166672</v>
      </c>
      <c r="U2031" s="9" t="str">
        <f t="shared" si="190"/>
        <v>Jul</v>
      </c>
      <c r="V2031">
        <f t="shared" si="191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226.239013671875</v>
      </c>
      <c r="P2032" s="11">
        <f t="shared" si="187"/>
        <v>118.6144</v>
      </c>
      <c r="Q2032" t="s">
        <v>8319</v>
      </c>
      <c r="R2032" t="s">
        <v>8349</v>
      </c>
      <c r="S2032" s="8">
        <f t="shared" si="188"/>
        <v>41212.704814814817</v>
      </c>
      <c r="T2032" s="8">
        <f t="shared" si="189"/>
        <v>41242.704814814817</v>
      </c>
      <c r="U2032" s="9" t="str">
        <f t="shared" si="190"/>
        <v>Oct</v>
      </c>
      <c r="V2032">
        <f t="shared" si="191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120.35</v>
      </c>
      <c r="P2033" s="11">
        <f t="shared" si="187"/>
        <v>118.45472440944881</v>
      </c>
      <c r="Q2033" t="s">
        <v>8319</v>
      </c>
      <c r="R2033" t="s">
        <v>8349</v>
      </c>
      <c r="S2033" s="8">
        <f t="shared" si="188"/>
        <v>41975.03765046296</v>
      </c>
      <c r="T2033" s="8">
        <f t="shared" si="189"/>
        <v>42012.750000000007</v>
      </c>
      <c r="U2033" s="9" t="str">
        <f t="shared" si="190"/>
        <v>Dec</v>
      </c>
      <c r="V2033">
        <f t="shared" si="191"/>
        <v>2014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304.18799999999999</v>
      </c>
      <c r="P2034" s="11">
        <f t="shared" si="187"/>
        <v>143.21468926553672</v>
      </c>
      <c r="Q2034" t="s">
        <v>8319</v>
      </c>
      <c r="R2034" t="s">
        <v>8349</v>
      </c>
      <c r="S2034" s="8">
        <f t="shared" si="188"/>
        <v>42689.274004629631</v>
      </c>
      <c r="T2034" s="8">
        <f t="shared" si="189"/>
        <v>42718.916666666664</v>
      </c>
      <c r="U2034" s="9" t="str">
        <f t="shared" si="190"/>
        <v>Nov</v>
      </c>
      <c r="V2034">
        <f t="shared" si="191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178.67599999999999</v>
      </c>
      <c r="P2035" s="11">
        <f t="shared" si="187"/>
        <v>282.71518987341773</v>
      </c>
      <c r="Q2035" t="s">
        <v>8319</v>
      </c>
      <c r="R2035" t="s">
        <v>8349</v>
      </c>
      <c r="S2035" s="8">
        <f t="shared" si="188"/>
        <v>41724.790717592594</v>
      </c>
      <c r="T2035" s="8">
        <f t="shared" si="189"/>
        <v>41754.790717592594</v>
      </c>
      <c r="U2035" s="9" t="str">
        <f t="shared" si="190"/>
        <v>Mar</v>
      </c>
      <c r="V2035">
        <f t="shared" si="191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386.81998717948721</v>
      </c>
      <c r="P2036" s="11">
        <f t="shared" si="187"/>
        <v>593.93620078740162</v>
      </c>
      <c r="Q2036" t="s">
        <v>8319</v>
      </c>
      <c r="R2036" t="s">
        <v>8349</v>
      </c>
      <c r="S2036" s="8">
        <f t="shared" si="188"/>
        <v>42075.83834490741</v>
      </c>
      <c r="T2036" s="8">
        <f t="shared" si="189"/>
        <v>42130.998611111114</v>
      </c>
      <c r="U2036" s="9" t="str">
        <f t="shared" si="190"/>
        <v>Mar</v>
      </c>
      <c r="V2036">
        <f t="shared" si="191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211.03642500000004</v>
      </c>
      <c r="P2037" s="11">
        <f t="shared" si="187"/>
        <v>262.15704968944101</v>
      </c>
      <c r="Q2037" t="s">
        <v>8319</v>
      </c>
      <c r="R2037" t="s">
        <v>8349</v>
      </c>
      <c r="S2037" s="8">
        <f t="shared" si="188"/>
        <v>42311.333414351851</v>
      </c>
      <c r="T2037" s="8">
        <f t="shared" si="189"/>
        <v>42356.750000000007</v>
      </c>
      <c r="U2037" s="9" t="str">
        <f t="shared" si="190"/>
        <v>Nov</v>
      </c>
      <c r="V2037">
        <f t="shared" si="191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131.66833333333335</v>
      </c>
      <c r="P2038" s="11">
        <f t="shared" si="187"/>
        <v>46.580778301886795</v>
      </c>
      <c r="Q2038" t="s">
        <v>8319</v>
      </c>
      <c r="R2038" t="s">
        <v>8349</v>
      </c>
      <c r="S2038" s="8">
        <f t="shared" si="188"/>
        <v>41738.573136574072</v>
      </c>
      <c r="T2038" s="8">
        <f t="shared" si="189"/>
        <v>41768.573136574072</v>
      </c>
      <c r="U2038" s="9" t="str">
        <f t="shared" si="190"/>
        <v>Apr</v>
      </c>
      <c r="V2038">
        <f t="shared" si="191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300.47639999999996</v>
      </c>
      <c r="P2039" s="11">
        <f t="shared" si="187"/>
        <v>70.041118881118877</v>
      </c>
      <c r="Q2039" t="s">
        <v>8319</v>
      </c>
      <c r="R2039" t="s">
        <v>8349</v>
      </c>
      <c r="S2039" s="8">
        <f t="shared" si="188"/>
        <v>41577.918437500004</v>
      </c>
      <c r="T2039" s="8">
        <f t="shared" si="189"/>
        <v>41637.960104166668</v>
      </c>
      <c r="U2039" s="9" t="str">
        <f t="shared" si="190"/>
        <v>Oct</v>
      </c>
      <c r="V2039">
        <f t="shared" si="191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420.51249999999999</v>
      </c>
      <c r="P2040" s="11">
        <f t="shared" si="187"/>
        <v>164.90686274509804</v>
      </c>
      <c r="Q2040" t="s">
        <v>8319</v>
      </c>
      <c r="R2040" t="s">
        <v>8349</v>
      </c>
      <c r="S2040" s="8">
        <f t="shared" si="188"/>
        <v>41423.979409722226</v>
      </c>
      <c r="T2040" s="8">
        <f t="shared" si="189"/>
        <v>41456.458333333336</v>
      </c>
      <c r="U2040" s="9" t="str">
        <f t="shared" si="190"/>
        <v>May</v>
      </c>
      <c r="V2040">
        <f t="shared" si="191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136.21680000000001</v>
      </c>
      <c r="P2041" s="11">
        <f t="shared" si="187"/>
        <v>449.26385224274406</v>
      </c>
      <c r="Q2041" t="s">
        <v>8319</v>
      </c>
      <c r="R2041" t="s">
        <v>8349</v>
      </c>
      <c r="S2041" s="8">
        <f t="shared" si="188"/>
        <v>42675.147280092591</v>
      </c>
      <c r="T2041" s="8">
        <f t="shared" si="189"/>
        <v>42704.915972222225</v>
      </c>
      <c r="U2041" s="9" t="str">
        <f t="shared" si="190"/>
        <v>Nov</v>
      </c>
      <c r="V2041">
        <f t="shared" si="191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248.17133333333334</v>
      </c>
      <c r="P2042" s="11">
        <f t="shared" si="187"/>
        <v>27.472841328413285</v>
      </c>
      <c r="Q2042" t="s">
        <v>8319</v>
      </c>
      <c r="R2042" t="s">
        <v>8349</v>
      </c>
      <c r="S2042" s="8">
        <f t="shared" si="188"/>
        <v>41578.635451388887</v>
      </c>
      <c r="T2042" s="8">
        <f t="shared" si="189"/>
        <v>41593.677118055559</v>
      </c>
      <c r="U2042" s="9" t="str">
        <f t="shared" si="190"/>
        <v>Oct</v>
      </c>
      <c r="V2042">
        <f t="shared" si="191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181.86315789473684</v>
      </c>
      <c r="P2043" s="11">
        <f t="shared" si="187"/>
        <v>143.97499999999999</v>
      </c>
      <c r="Q2043" t="s">
        <v>8319</v>
      </c>
      <c r="R2043" t="s">
        <v>8349</v>
      </c>
      <c r="S2043" s="8">
        <f t="shared" si="188"/>
        <v>42654.2341087963</v>
      </c>
      <c r="T2043" s="8">
        <f t="shared" si="189"/>
        <v>42684.275775462964</v>
      </c>
      <c r="U2043" s="9" t="str">
        <f t="shared" si="190"/>
        <v>Oct</v>
      </c>
      <c r="V2043">
        <f t="shared" si="191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123.53</v>
      </c>
      <c r="P2044" s="11">
        <f t="shared" si="187"/>
        <v>88.23571428571428</v>
      </c>
      <c r="Q2044" t="s">
        <v>8319</v>
      </c>
      <c r="R2044" t="s">
        <v>8349</v>
      </c>
      <c r="S2044" s="8">
        <f t="shared" si="188"/>
        <v>42331.416365740741</v>
      </c>
      <c r="T2044" s="8">
        <f t="shared" si="189"/>
        <v>42391.416365740741</v>
      </c>
      <c r="U2044" s="9" t="str">
        <f t="shared" si="190"/>
        <v>Nov</v>
      </c>
      <c r="V2044">
        <f t="shared" si="191"/>
        <v>2015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506.20938628158842</v>
      </c>
      <c r="P2045" s="11">
        <f t="shared" si="187"/>
        <v>36.326424870466319</v>
      </c>
      <c r="Q2045" t="s">
        <v>8319</v>
      </c>
      <c r="R2045" t="s">
        <v>8349</v>
      </c>
      <c r="S2045" s="8">
        <f t="shared" si="188"/>
        <v>42660.885150462964</v>
      </c>
      <c r="T2045" s="8">
        <f t="shared" si="189"/>
        <v>42714.915972222225</v>
      </c>
      <c r="U2045" s="9" t="str">
        <f t="shared" si="190"/>
        <v>Oct</v>
      </c>
      <c r="V2045">
        <f t="shared" si="191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108.21333333333334</v>
      </c>
      <c r="P2046" s="11">
        <f t="shared" si="187"/>
        <v>90.177777777777777</v>
      </c>
      <c r="Q2046" t="s">
        <v>8319</v>
      </c>
      <c r="R2046" t="s">
        <v>8349</v>
      </c>
      <c r="S2046" s="8">
        <f t="shared" si="188"/>
        <v>42138.392523148148</v>
      </c>
      <c r="T2046" s="8">
        <f t="shared" si="189"/>
        <v>42168.392523148148</v>
      </c>
      <c r="U2046" s="9" t="str">
        <f t="shared" si="190"/>
        <v>May</v>
      </c>
      <c r="V2046">
        <f t="shared" si="191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819.18387755102037</v>
      </c>
      <c r="P2047" s="11">
        <f t="shared" si="187"/>
        <v>152.62361216730039</v>
      </c>
      <c r="Q2047" t="s">
        <v>8319</v>
      </c>
      <c r="R2047" t="s">
        <v>8349</v>
      </c>
      <c r="S2047" s="8">
        <f t="shared" si="188"/>
        <v>41068.796840277784</v>
      </c>
      <c r="T2047" s="8">
        <f t="shared" si="189"/>
        <v>41098.796840277784</v>
      </c>
      <c r="U2047" s="9" t="str">
        <f t="shared" si="190"/>
        <v>Jun</v>
      </c>
      <c r="V2047">
        <f t="shared" si="191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121.10000000000001</v>
      </c>
      <c r="P2048" s="11">
        <f t="shared" si="187"/>
        <v>55.806451612903224</v>
      </c>
      <c r="Q2048" t="s">
        <v>8319</v>
      </c>
      <c r="R2048" t="s">
        <v>8349</v>
      </c>
      <c r="S2048" s="8">
        <f t="shared" si="188"/>
        <v>41386.88013888889</v>
      </c>
      <c r="T2048" s="8">
        <f t="shared" si="189"/>
        <v>41416.88013888889</v>
      </c>
      <c r="U2048" s="9" t="str">
        <f t="shared" si="190"/>
        <v>Apr</v>
      </c>
      <c r="V2048">
        <f t="shared" si="191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102.99897959183673</v>
      </c>
      <c r="P2049" s="11">
        <f t="shared" si="187"/>
        <v>227.85327313769753</v>
      </c>
      <c r="Q2049" t="s">
        <v>8319</v>
      </c>
      <c r="R2049" t="s">
        <v>8349</v>
      </c>
      <c r="S2049" s="8">
        <f t="shared" si="188"/>
        <v>42081.611921296302</v>
      </c>
      <c r="T2049" s="8">
        <f t="shared" si="189"/>
        <v>42110.708333333336</v>
      </c>
      <c r="U2049" s="9" t="str">
        <f t="shared" si="190"/>
        <v>Mar</v>
      </c>
      <c r="V2049">
        <f t="shared" si="191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ref="O2050:O2113" si="192">E2050/D2050*100</f>
        <v>148.33229411764705</v>
      </c>
      <c r="P2050" s="11">
        <f t="shared" ref="P2050:P2113" si="193">E2050/L2050</f>
        <v>91.82989803350327</v>
      </c>
      <c r="Q2050" t="s">
        <v>8319</v>
      </c>
      <c r="R2050" t="s">
        <v>8349</v>
      </c>
      <c r="S2050" s="8">
        <f t="shared" si="188"/>
        <v>41387.359849537039</v>
      </c>
      <c r="T2050" s="8">
        <f t="shared" si="189"/>
        <v>41417.359849537039</v>
      </c>
      <c r="U2050" s="9" t="str">
        <f t="shared" si="190"/>
        <v>Apr</v>
      </c>
      <c r="V2050">
        <f t="shared" si="191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si="192"/>
        <v>120.19070000000001</v>
      </c>
      <c r="P2051" s="11">
        <f t="shared" si="193"/>
        <v>80.991037735849048</v>
      </c>
      <c r="Q2051" t="s">
        <v>8319</v>
      </c>
      <c r="R2051" t="s">
        <v>8349</v>
      </c>
      <c r="S2051" s="8">
        <f t="shared" ref="S2051:S2114" si="194">(J2051/86400)+25569+(-7/24)</f>
        <v>41575.235682870371</v>
      </c>
      <c r="T2051" s="8">
        <f t="shared" ref="T2051:T2114" si="195">(I2051/86400)+25569+(-7/24)</f>
        <v>41610.665972222225</v>
      </c>
      <c r="U2051" s="9" t="str">
        <f t="shared" ref="U2051:U2114" si="196">TEXT(S2051,"mmm")</f>
        <v>Oct</v>
      </c>
      <c r="V2051">
        <f t="shared" ref="V2051:V2114" si="197">YEAR(S2051)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473.27000000000004</v>
      </c>
      <c r="P2052" s="11">
        <f t="shared" si="193"/>
        <v>278.39411764705881</v>
      </c>
      <c r="Q2052" t="s">
        <v>8319</v>
      </c>
      <c r="R2052" t="s">
        <v>8349</v>
      </c>
      <c r="S2052" s="8">
        <f t="shared" si="194"/>
        <v>42114.77983796296</v>
      </c>
      <c r="T2052" s="8">
        <f t="shared" si="195"/>
        <v>42154.77983796296</v>
      </c>
      <c r="U2052" s="9" t="str">
        <f t="shared" si="196"/>
        <v>Apr</v>
      </c>
      <c r="V2052">
        <f t="shared" si="197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130.36250000000001</v>
      </c>
      <c r="P2053" s="11">
        <f t="shared" si="193"/>
        <v>43.095041322314053</v>
      </c>
      <c r="Q2053" t="s">
        <v>8319</v>
      </c>
      <c r="R2053" t="s">
        <v>8349</v>
      </c>
      <c r="S2053" s="8">
        <f t="shared" si="194"/>
        <v>41603.730752314819</v>
      </c>
      <c r="T2053" s="8">
        <f t="shared" si="195"/>
        <v>41633.730752314819</v>
      </c>
      <c r="U2053" s="9" t="str">
        <f t="shared" si="196"/>
        <v>Nov</v>
      </c>
      <c r="V2053">
        <f t="shared" si="197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353.048</v>
      </c>
      <c r="P2054" s="11">
        <f t="shared" si="193"/>
        <v>326.29205175600737</v>
      </c>
      <c r="Q2054" t="s">
        <v>8319</v>
      </c>
      <c r="R2054" t="s">
        <v>8349</v>
      </c>
      <c r="S2054" s="8">
        <f t="shared" si="194"/>
        <v>42374.792280092595</v>
      </c>
      <c r="T2054" s="8">
        <f t="shared" si="195"/>
        <v>42419.792280092595</v>
      </c>
      <c r="U2054" s="9" t="str">
        <f t="shared" si="196"/>
        <v>Jan</v>
      </c>
      <c r="V2054">
        <f t="shared" si="197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101.02</v>
      </c>
      <c r="P2055" s="11">
        <f t="shared" si="193"/>
        <v>41.743801652892564</v>
      </c>
      <c r="Q2055" t="s">
        <v>8319</v>
      </c>
      <c r="R2055" t="s">
        <v>8349</v>
      </c>
      <c r="S2055" s="8">
        <f t="shared" si="194"/>
        <v>42303.325821759259</v>
      </c>
      <c r="T2055" s="8">
        <f t="shared" si="195"/>
        <v>42333.367488425931</v>
      </c>
      <c r="U2055" s="9" t="str">
        <f t="shared" si="196"/>
        <v>Oct</v>
      </c>
      <c r="V2055">
        <f t="shared" si="197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113.59142857142857</v>
      </c>
      <c r="P2056" s="11">
        <f t="shared" si="193"/>
        <v>64.020933977455712</v>
      </c>
      <c r="Q2056" t="s">
        <v>8319</v>
      </c>
      <c r="R2056" t="s">
        <v>8349</v>
      </c>
      <c r="S2056" s="8">
        <f t="shared" si="194"/>
        <v>41731.22928240741</v>
      </c>
      <c r="T2056" s="8">
        <f t="shared" si="195"/>
        <v>41761.22928240741</v>
      </c>
      <c r="U2056" s="9" t="str">
        <f t="shared" si="196"/>
        <v>Apr</v>
      </c>
      <c r="V2056">
        <f t="shared" si="197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167.41666666666666</v>
      </c>
      <c r="P2057" s="11">
        <f t="shared" si="193"/>
        <v>99.455445544554451</v>
      </c>
      <c r="Q2057" t="s">
        <v>8319</v>
      </c>
      <c r="R2057" t="s">
        <v>8349</v>
      </c>
      <c r="S2057" s="8">
        <f t="shared" si="194"/>
        <v>41946.38244212963</v>
      </c>
      <c r="T2057" s="8">
        <f t="shared" si="195"/>
        <v>41975.875000000007</v>
      </c>
      <c r="U2057" s="9" t="str">
        <f t="shared" si="196"/>
        <v>Nov</v>
      </c>
      <c r="V2057">
        <f t="shared" si="197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153.452</v>
      </c>
      <c r="P2058" s="11">
        <f t="shared" si="193"/>
        <v>138.49458483754512</v>
      </c>
      <c r="Q2058" t="s">
        <v>8319</v>
      </c>
      <c r="R2058" t="s">
        <v>8349</v>
      </c>
      <c r="S2058" s="8">
        <f t="shared" si="194"/>
        <v>41351.469236111116</v>
      </c>
      <c r="T2058" s="8">
        <f t="shared" si="195"/>
        <v>41381.469236111116</v>
      </c>
      <c r="U2058" s="9" t="str">
        <f t="shared" si="196"/>
        <v>Mar</v>
      </c>
      <c r="V2058">
        <f t="shared" si="197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202.23220000000001</v>
      </c>
      <c r="P2059" s="11">
        <f t="shared" si="193"/>
        <v>45.547792792792798</v>
      </c>
      <c r="Q2059" t="s">
        <v>8319</v>
      </c>
      <c r="R2059" t="s">
        <v>8349</v>
      </c>
      <c r="S2059" s="8">
        <f t="shared" si="194"/>
        <v>42396.202916666669</v>
      </c>
      <c r="T2059" s="8">
        <f t="shared" si="195"/>
        <v>42426.202916666669</v>
      </c>
      <c r="U2059" s="9" t="str">
        <f t="shared" si="196"/>
        <v>Jan</v>
      </c>
      <c r="V2059">
        <f t="shared" si="197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168.28125</v>
      </c>
      <c r="P2060" s="11">
        <f t="shared" si="193"/>
        <v>10.507317073170732</v>
      </c>
      <c r="Q2060" t="s">
        <v>8319</v>
      </c>
      <c r="R2060" t="s">
        <v>8349</v>
      </c>
      <c r="S2060" s="8">
        <f t="shared" si="194"/>
        <v>42026.079050925931</v>
      </c>
      <c r="T2060" s="8">
        <f t="shared" si="195"/>
        <v>42065.541666666664</v>
      </c>
      <c r="U2060" s="9" t="str">
        <f t="shared" si="196"/>
        <v>Jan</v>
      </c>
      <c r="V2060">
        <f t="shared" si="197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143.45666666666668</v>
      </c>
      <c r="P2061" s="11">
        <f t="shared" si="193"/>
        <v>114.76533333333333</v>
      </c>
      <c r="Q2061" t="s">
        <v>8319</v>
      </c>
      <c r="R2061" t="s">
        <v>8349</v>
      </c>
      <c r="S2061" s="8">
        <f t="shared" si="194"/>
        <v>42361.31081018519</v>
      </c>
      <c r="T2061" s="8">
        <f t="shared" si="195"/>
        <v>42400.624305555561</v>
      </c>
      <c r="U2061" s="9" t="str">
        <f t="shared" si="196"/>
        <v>Dec</v>
      </c>
      <c r="V2061">
        <f t="shared" si="197"/>
        <v>2015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196.4</v>
      </c>
      <c r="P2062" s="11">
        <f t="shared" si="193"/>
        <v>35.997067448680355</v>
      </c>
      <c r="Q2062" t="s">
        <v>8319</v>
      </c>
      <c r="R2062" t="s">
        <v>8349</v>
      </c>
      <c r="S2062" s="8">
        <f t="shared" si="194"/>
        <v>41783.351273148153</v>
      </c>
      <c r="T2062" s="8">
        <f t="shared" si="195"/>
        <v>41843.351273148153</v>
      </c>
      <c r="U2062" s="9" t="str">
        <f t="shared" si="196"/>
        <v>May</v>
      </c>
      <c r="V2062">
        <f t="shared" si="197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107.91999999999999</v>
      </c>
      <c r="P2063" s="11">
        <f t="shared" si="193"/>
        <v>154.17142857142858</v>
      </c>
      <c r="Q2063" t="s">
        <v>8319</v>
      </c>
      <c r="R2063" t="s">
        <v>8349</v>
      </c>
      <c r="S2063" s="8">
        <f t="shared" si="194"/>
        <v>42705.472847222227</v>
      </c>
      <c r="T2063" s="8">
        <f t="shared" si="195"/>
        <v>42735.472847222227</v>
      </c>
      <c r="U2063" s="9" t="str">
        <f t="shared" si="196"/>
        <v>Dec</v>
      </c>
      <c r="V2063">
        <f t="shared" si="197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114.97699999999999</v>
      </c>
      <c r="P2064" s="11">
        <f t="shared" si="193"/>
        <v>566.38916256157631</v>
      </c>
      <c r="Q2064" t="s">
        <v>8319</v>
      </c>
      <c r="R2064" t="s">
        <v>8349</v>
      </c>
      <c r="S2064" s="8">
        <f t="shared" si="194"/>
        <v>42423.091412037036</v>
      </c>
      <c r="T2064" s="8">
        <f t="shared" si="195"/>
        <v>42453.049745370372</v>
      </c>
      <c r="U2064" s="9" t="str">
        <f t="shared" si="196"/>
        <v>Feb</v>
      </c>
      <c r="V2064">
        <f t="shared" si="197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148.04999999999998</v>
      </c>
      <c r="P2065" s="11">
        <f t="shared" si="193"/>
        <v>120.85714285714286</v>
      </c>
      <c r="Q2065" t="s">
        <v>8319</v>
      </c>
      <c r="R2065" t="s">
        <v>8349</v>
      </c>
      <c r="S2065" s="8">
        <f t="shared" si="194"/>
        <v>42472.440983796296</v>
      </c>
      <c r="T2065" s="8">
        <f t="shared" si="195"/>
        <v>42505.440983796296</v>
      </c>
      <c r="U2065" s="9" t="str">
        <f t="shared" si="196"/>
        <v>Apr</v>
      </c>
      <c r="V2065">
        <f t="shared" si="197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191.16676082790633</v>
      </c>
      <c r="P2066" s="11">
        <f t="shared" si="193"/>
        <v>86.163845492085343</v>
      </c>
      <c r="Q2066" t="s">
        <v>8319</v>
      </c>
      <c r="R2066" t="s">
        <v>8349</v>
      </c>
      <c r="S2066" s="8">
        <f t="shared" si="194"/>
        <v>41389.073182870372</v>
      </c>
      <c r="T2066" s="8">
        <f t="shared" si="195"/>
        <v>41425.208333333336</v>
      </c>
      <c r="U2066" s="9" t="str">
        <f t="shared" si="196"/>
        <v>Apr</v>
      </c>
      <c r="V2066">
        <f t="shared" si="197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199.215125</v>
      </c>
      <c r="P2067" s="11">
        <f t="shared" si="193"/>
        <v>51.212114395886893</v>
      </c>
      <c r="Q2067" t="s">
        <v>8319</v>
      </c>
      <c r="R2067" t="s">
        <v>8349</v>
      </c>
      <c r="S2067" s="8">
        <f t="shared" si="194"/>
        <v>41603.042002314818</v>
      </c>
      <c r="T2067" s="8">
        <f t="shared" si="195"/>
        <v>41633.042002314818</v>
      </c>
      <c r="U2067" s="9" t="str">
        <f t="shared" si="196"/>
        <v>Nov</v>
      </c>
      <c r="V2067">
        <f t="shared" si="197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218.6</v>
      </c>
      <c r="P2068" s="11">
        <f t="shared" si="193"/>
        <v>67.261538461538464</v>
      </c>
      <c r="Q2068" t="s">
        <v>8319</v>
      </c>
      <c r="R2068" t="s">
        <v>8349</v>
      </c>
      <c r="S2068" s="8">
        <f t="shared" si="194"/>
        <v>41844.480127314819</v>
      </c>
      <c r="T2068" s="8">
        <f t="shared" si="195"/>
        <v>41874.480127314819</v>
      </c>
      <c r="U2068" s="9" t="str">
        <f t="shared" si="196"/>
        <v>Jul</v>
      </c>
      <c r="V2068">
        <f t="shared" si="197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126.86868686868686</v>
      </c>
      <c r="P2069" s="11">
        <f t="shared" si="193"/>
        <v>62.8</v>
      </c>
      <c r="Q2069" t="s">
        <v>8319</v>
      </c>
      <c r="R2069" t="s">
        <v>8349</v>
      </c>
      <c r="S2069" s="8">
        <f t="shared" si="194"/>
        <v>42115.562222222223</v>
      </c>
      <c r="T2069" s="8">
        <f t="shared" si="195"/>
        <v>42148.562222222223</v>
      </c>
      <c r="U2069" s="9" t="str">
        <f t="shared" si="196"/>
        <v>Apr</v>
      </c>
      <c r="V2069">
        <f t="shared" si="197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105.22388000000001</v>
      </c>
      <c r="P2070" s="11">
        <f t="shared" si="193"/>
        <v>346.13118421052633</v>
      </c>
      <c r="Q2070" t="s">
        <v>8319</v>
      </c>
      <c r="R2070" t="s">
        <v>8349</v>
      </c>
      <c r="S2070" s="8">
        <f t="shared" si="194"/>
        <v>42633.549942129634</v>
      </c>
      <c r="T2070" s="8">
        <f t="shared" si="195"/>
        <v>42663.549942129634</v>
      </c>
      <c r="U2070" s="9" t="str">
        <f t="shared" si="196"/>
        <v>Sep</v>
      </c>
      <c r="V2070">
        <f t="shared" si="197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128.40666000000002</v>
      </c>
      <c r="P2071" s="11">
        <f t="shared" si="193"/>
        <v>244.11912547528519</v>
      </c>
      <c r="Q2071" t="s">
        <v>8319</v>
      </c>
      <c r="R2071" t="s">
        <v>8349</v>
      </c>
      <c r="S2071" s="8">
        <f t="shared" si="194"/>
        <v>42340.680451388893</v>
      </c>
      <c r="T2071" s="8">
        <f t="shared" si="195"/>
        <v>42371.680451388893</v>
      </c>
      <c r="U2071" s="9" t="str">
        <f t="shared" si="196"/>
        <v>Dec</v>
      </c>
      <c r="V2071">
        <f t="shared" si="197"/>
        <v>2015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317.3272</v>
      </c>
      <c r="P2072" s="11">
        <f t="shared" si="193"/>
        <v>259.25424836601309</v>
      </c>
      <c r="Q2072" t="s">
        <v>8319</v>
      </c>
      <c r="R2072" t="s">
        <v>8349</v>
      </c>
      <c r="S2072" s="8">
        <f t="shared" si="194"/>
        <v>42519.364849537036</v>
      </c>
      <c r="T2072" s="8">
        <f t="shared" si="195"/>
        <v>42549.364849537036</v>
      </c>
      <c r="U2072" s="9" t="str">
        <f t="shared" si="196"/>
        <v>May</v>
      </c>
      <c r="V2072">
        <f t="shared" si="197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280.73</v>
      </c>
      <c r="P2073" s="11">
        <f t="shared" si="193"/>
        <v>201.96402877697841</v>
      </c>
      <c r="Q2073" t="s">
        <v>8319</v>
      </c>
      <c r="R2073" t="s">
        <v>8349</v>
      </c>
      <c r="S2073" s="8">
        <f t="shared" si="194"/>
        <v>42599.987083333333</v>
      </c>
      <c r="T2073" s="8">
        <f t="shared" si="195"/>
        <v>42644.987083333333</v>
      </c>
      <c r="U2073" s="9" t="str">
        <f t="shared" si="196"/>
        <v>Aug</v>
      </c>
      <c r="V2073">
        <f t="shared" si="197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110.73146853146854</v>
      </c>
      <c r="P2074" s="11">
        <f t="shared" si="193"/>
        <v>226.20857142857142</v>
      </c>
      <c r="Q2074" t="s">
        <v>8319</v>
      </c>
      <c r="R2074" t="s">
        <v>8349</v>
      </c>
      <c r="S2074" s="8">
        <f t="shared" si="194"/>
        <v>42467.289722222224</v>
      </c>
      <c r="T2074" s="8">
        <f t="shared" si="195"/>
        <v>42497.289722222224</v>
      </c>
      <c r="U2074" s="9" t="str">
        <f t="shared" si="196"/>
        <v>Apr</v>
      </c>
      <c r="V2074">
        <f t="shared" si="197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152.60429999999999</v>
      </c>
      <c r="P2075" s="11">
        <f t="shared" si="193"/>
        <v>324.69</v>
      </c>
      <c r="Q2075" t="s">
        <v>8319</v>
      </c>
      <c r="R2075" t="s">
        <v>8349</v>
      </c>
      <c r="S2075" s="8">
        <f t="shared" si="194"/>
        <v>42087.376365740747</v>
      </c>
      <c r="T2075" s="8">
        <f t="shared" si="195"/>
        <v>42132.376365740747</v>
      </c>
      <c r="U2075" s="9" t="str">
        <f t="shared" si="196"/>
        <v>Mar</v>
      </c>
      <c r="V2075">
        <f t="shared" si="197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102.49999999999999</v>
      </c>
      <c r="P2076" s="11">
        <f t="shared" si="193"/>
        <v>205</v>
      </c>
      <c r="Q2076" t="s">
        <v>8319</v>
      </c>
      <c r="R2076" t="s">
        <v>8349</v>
      </c>
      <c r="S2076" s="8">
        <f t="shared" si="194"/>
        <v>42466.534513888888</v>
      </c>
      <c r="T2076" s="8">
        <f t="shared" si="195"/>
        <v>42496.534513888888</v>
      </c>
      <c r="U2076" s="9" t="str">
        <f t="shared" si="196"/>
        <v>Apr</v>
      </c>
      <c r="V2076">
        <f t="shared" si="197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1678.3738373837384</v>
      </c>
      <c r="P2077" s="11">
        <f t="shared" si="193"/>
        <v>20.465926829268295</v>
      </c>
      <c r="Q2077" t="s">
        <v>8319</v>
      </c>
      <c r="R2077" t="s">
        <v>8349</v>
      </c>
      <c r="S2077" s="8">
        <f t="shared" si="194"/>
        <v>41450.389907407407</v>
      </c>
      <c r="T2077" s="8">
        <f t="shared" si="195"/>
        <v>41480.389907407407</v>
      </c>
      <c r="U2077" s="9" t="str">
        <f t="shared" si="196"/>
        <v>Jun</v>
      </c>
      <c r="V2077">
        <f t="shared" si="197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543.349156424581</v>
      </c>
      <c r="P2078" s="11">
        <f t="shared" si="193"/>
        <v>116.35303146309367</v>
      </c>
      <c r="Q2078" t="s">
        <v>8319</v>
      </c>
      <c r="R2078" t="s">
        <v>8349</v>
      </c>
      <c r="S2078" s="8">
        <f t="shared" si="194"/>
        <v>41803.588993055557</v>
      </c>
      <c r="T2078" s="8">
        <f t="shared" si="195"/>
        <v>41843.588993055557</v>
      </c>
      <c r="U2078" s="9" t="str">
        <f t="shared" si="196"/>
        <v>Jun</v>
      </c>
      <c r="V2078">
        <f t="shared" si="197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115.50800000000001</v>
      </c>
      <c r="P2079" s="11">
        <f t="shared" si="193"/>
        <v>307.20212765957444</v>
      </c>
      <c r="Q2079" t="s">
        <v>8319</v>
      </c>
      <c r="R2079" t="s">
        <v>8349</v>
      </c>
      <c r="S2079" s="8">
        <f t="shared" si="194"/>
        <v>42102.750879629632</v>
      </c>
      <c r="T2079" s="8">
        <f t="shared" si="195"/>
        <v>42160.583333333336</v>
      </c>
      <c r="U2079" s="9" t="str">
        <f t="shared" si="196"/>
        <v>Apr</v>
      </c>
      <c r="V2079">
        <f t="shared" si="197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131.20499999999998</v>
      </c>
      <c r="P2080" s="11">
        <f t="shared" si="193"/>
        <v>546.6875</v>
      </c>
      <c r="Q2080" t="s">
        <v>8319</v>
      </c>
      <c r="R2080" t="s">
        <v>8349</v>
      </c>
      <c r="S2080" s="8">
        <f t="shared" si="194"/>
        <v>42692.479826388888</v>
      </c>
      <c r="T2080" s="8">
        <f t="shared" si="195"/>
        <v>42722.479826388888</v>
      </c>
      <c r="U2080" s="9" t="str">
        <f t="shared" si="196"/>
        <v>Nov</v>
      </c>
      <c r="V2080">
        <f t="shared" si="197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288.17</v>
      </c>
      <c r="P2081" s="11">
        <f t="shared" si="193"/>
        <v>47.474464579901152</v>
      </c>
      <c r="Q2081" t="s">
        <v>8319</v>
      </c>
      <c r="R2081" t="s">
        <v>8349</v>
      </c>
      <c r="S2081" s="8">
        <f t="shared" si="194"/>
        <v>42150.418900462966</v>
      </c>
      <c r="T2081" s="8">
        <f t="shared" si="195"/>
        <v>42180.500000000007</v>
      </c>
      <c r="U2081" s="9" t="str">
        <f t="shared" si="196"/>
        <v>May</v>
      </c>
      <c r="V2081">
        <f t="shared" si="197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507.8</v>
      </c>
      <c r="P2082" s="11">
        <f t="shared" si="193"/>
        <v>101.56</v>
      </c>
      <c r="Q2082" t="s">
        <v>8319</v>
      </c>
      <c r="R2082" t="s">
        <v>8349</v>
      </c>
      <c r="S2082" s="8">
        <f t="shared" si="194"/>
        <v>42289.665509259263</v>
      </c>
      <c r="T2082" s="8">
        <f t="shared" si="195"/>
        <v>42319.707175925927</v>
      </c>
      <c r="U2082" s="9" t="str">
        <f t="shared" si="196"/>
        <v>Oct</v>
      </c>
      <c r="V2082">
        <f t="shared" si="197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114.57142857142857</v>
      </c>
      <c r="P2083" s="11">
        <f t="shared" si="193"/>
        <v>72.909090909090907</v>
      </c>
      <c r="Q2083" t="s">
        <v>8325</v>
      </c>
      <c r="R2083" t="s">
        <v>8329</v>
      </c>
      <c r="S2083" s="8">
        <f t="shared" si="194"/>
        <v>41003.865219907406</v>
      </c>
      <c r="T2083" s="8">
        <f t="shared" si="195"/>
        <v>41044.915972222225</v>
      </c>
      <c r="U2083" s="9" t="str">
        <f t="shared" si="196"/>
        <v>Apr</v>
      </c>
      <c r="V2083">
        <f t="shared" si="197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110.73333333333333</v>
      </c>
      <c r="P2084" s="11">
        <f t="shared" si="193"/>
        <v>43.710526315789473</v>
      </c>
      <c r="Q2084" t="s">
        <v>8325</v>
      </c>
      <c r="R2084" t="s">
        <v>8329</v>
      </c>
      <c r="S2084" s="8">
        <f t="shared" si="194"/>
        <v>40810.828657407408</v>
      </c>
      <c r="T2084" s="8">
        <f t="shared" si="195"/>
        <v>40870.87032407408</v>
      </c>
      <c r="U2084" s="9" t="str">
        <f t="shared" si="196"/>
        <v>Sep</v>
      </c>
      <c r="V2084">
        <f t="shared" si="197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113.33333333333333</v>
      </c>
      <c r="P2085" s="11">
        <f t="shared" si="193"/>
        <v>34</v>
      </c>
      <c r="Q2085" t="s">
        <v>8325</v>
      </c>
      <c r="R2085" t="s">
        <v>8329</v>
      </c>
      <c r="S2085" s="8">
        <f t="shared" si="194"/>
        <v>41034.430497685185</v>
      </c>
      <c r="T2085" s="8">
        <f t="shared" si="195"/>
        <v>41064.430497685185</v>
      </c>
      <c r="U2085" s="9" t="str">
        <f t="shared" si="196"/>
        <v>May</v>
      </c>
      <c r="V2085">
        <f t="shared" si="197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108.33333333333333</v>
      </c>
      <c r="P2086" s="11">
        <f t="shared" si="193"/>
        <v>70.652173913043484</v>
      </c>
      <c r="Q2086" t="s">
        <v>8325</v>
      </c>
      <c r="R2086" t="s">
        <v>8329</v>
      </c>
      <c r="S2086" s="8">
        <f t="shared" si="194"/>
        <v>41731.541458333333</v>
      </c>
      <c r="T2086" s="8">
        <f t="shared" si="195"/>
        <v>41762.999305555561</v>
      </c>
      <c r="U2086" s="9" t="str">
        <f t="shared" si="196"/>
        <v>Apr</v>
      </c>
      <c r="V2086">
        <f t="shared" si="197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123.53333333333335</v>
      </c>
      <c r="P2087" s="11">
        <f t="shared" si="193"/>
        <v>89.301204819277103</v>
      </c>
      <c r="Q2087" t="s">
        <v>8325</v>
      </c>
      <c r="R2087" t="s">
        <v>8329</v>
      </c>
      <c r="S2087" s="8">
        <f t="shared" si="194"/>
        <v>41075.54383101852</v>
      </c>
      <c r="T2087" s="8">
        <f t="shared" si="195"/>
        <v>41105.54383101852</v>
      </c>
      <c r="U2087" s="9" t="str">
        <f t="shared" si="196"/>
        <v>Jun</v>
      </c>
      <c r="V2087">
        <f t="shared" si="197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100.69999999999999</v>
      </c>
      <c r="P2088" s="11">
        <f t="shared" si="193"/>
        <v>115.08571428571429</v>
      </c>
      <c r="Q2088" t="s">
        <v>8325</v>
      </c>
      <c r="R2088" t="s">
        <v>8329</v>
      </c>
      <c r="S2088" s="8">
        <f t="shared" si="194"/>
        <v>40860.378842592596</v>
      </c>
      <c r="T2088" s="8">
        <f t="shared" si="195"/>
        <v>40890.915972222225</v>
      </c>
      <c r="U2088" s="9" t="str">
        <f t="shared" si="196"/>
        <v>Nov</v>
      </c>
      <c r="V2088">
        <f t="shared" si="197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103.53333333333335</v>
      </c>
      <c r="P2089" s="11">
        <f t="shared" si="193"/>
        <v>62.12</v>
      </c>
      <c r="Q2089" t="s">
        <v>8325</v>
      </c>
      <c r="R2089" t="s">
        <v>8329</v>
      </c>
      <c r="S2089" s="8">
        <f t="shared" si="194"/>
        <v>40763.912708333337</v>
      </c>
      <c r="T2089" s="8">
        <f t="shared" si="195"/>
        <v>40793.912708333337</v>
      </c>
      <c r="U2089" s="9" t="str">
        <f t="shared" si="196"/>
        <v>Aug</v>
      </c>
      <c r="V2089">
        <f t="shared" si="197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115.51066666666668</v>
      </c>
      <c r="P2090" s="11">
        <f t="shared" si="193"/>
        <v>46.204266666666669</v>
      </c>
      <c r="Q2090" t="s">
        <v>8325</v>
      </c>
      <c r="R2090" t="s">
        <v>8329</v>
      </c>
      <c r="S2090" s="8">
        <f t="shared" si="194"/>
        <v>40395.423055555562</v>
      </c>
      <c r="T2090" s="8">
        <f t="shared" si="195"/>
        <v>40431.874305555561</v>
      </c>
      <c r="U2090" s="9" t="str">
        <f t="shared" si="196"/>
        <v>Aug</v>
      </c>
      <c r="V2090">
        <f t="shared" si="197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120.4004</v>
      </c>
      <c r="P2091" s="11">
        <f t="shared" si="193"/>
        <v>48.54854838709678</v>
      </c>
      <c r="Q2091" t="s">
        <v>8325</v>
      </c>
      <c r="R2091" t="s">
        <v>8329</v>
      </c>
      <c r="S2091" s="8">
        <f t="shared" si="194"/>
        <v>41452.78465277778</v>
      </c>
      <c r="T2091" s="8">
        <f t="shared" si="195"/>
        <v>41487.78465277778</v>
      </c>
      <c r="U2091" s="9" t="str">
        <f t="shared" si="196"/>
        <v>Jun</v>
      </c>
      <c r="V2091">
        <f t="shared" si="197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115.040375</v>
      </c>
      <c r="P2092" s="11">
        <f t="shared" si="193"/>
        <v>57.520187499999999</v>
      </c>
      <c r="Q2092" t="s">
        <v>8325</v>
      </c>
      <c r="R2092" t="s">
        <v>8329</v>
      </c>
      <c r="S2092" s="8">
        <f t="shared" si="194"/>
        <v>41299.089756944442</v>
      </c>
      <c r="T2092" s="8">
        <f t="shared" si="195"/>
        <v>41329.089756944442</v>
      </c>
      <c r="U2092" s="9" t="str">
        <f t="shared" si="196"/>
        <v>Jan</v>
      </c>
      <c r="V2092">
        <f t="shared" si="197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120.46777777777777</v>
      </c>
      <c r="P2093" s="11">
        <f t="shared" si="193"/>
        <v>88.147154471544724</v>
      </c>
      <c r="Q2093" t="s">
        <v>8325</v>
      </c>
      <c r="R2093" t="s">
        <v>8329</v>
      </c>
      <c r="S2093" s="8">
        <f t="shared" si="194"/>
        <v>40555.030995370376</v>
      </c>
      <c r="T2093" s="8">
        <f t="shared" si="195"/>
        <v>40603.541666666672</v>
      </c>
      <c r="U2093" s="9" t="str">
        <f t="shared" si="196"/>
        <v>Jan</v>
      </c>
      <c r="V2093">
        <f t="shared" si="197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101.28333333333333</v>
      </c>
      <c r="P2094" s="11">
        <f t="shared" si="193"/>
        <v>110.49090909090908</v>
      </c>
      <c r="Q2094" t="s">
        <v>8325</v>
      </c>
      <c r="R2094" t="s">
        <v>8329</v>
      </c>
      <c r="S2094" s="8">
        <f t="shared" si="194"/>
        <v>40763.415879629632</v>
      </c>
      <c r="T2094" s="8">
        <f t="shared" si="195"/>
        <v>40823.415879629632</v>
      </c>
      <c r="U2094" s="9" t="str">
        <f t="shared" si="196"/>
        <v>Aug</v>
      </c>
      <c r="V2094">
        <f t="shared" si="197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102.46666666666667</v>
      </c>
      <c r="P2095" s="11">
        <f t="shared" si="193"/>
        <v>66.826086956521735</v>
      </c>
      <c r="Q2095" t="s">
        <v>8325</v>
      </c>
      <c r="R2095" t="s">
        <v>8329</v>
      </c>
      <c r="S2095" s="8">
        <f t="shared" si="194"/>
        <v>41205.562870370377</v>
      </c>
      <c r="T2095" s="8">
        <f t="shared" si="195"/>
        <v>41265.604537037041</v>
      </c>
      <c r="U2095" s="9" t="str">
        <f t="shared" si="196"/>
        <v>Oct</v>
      </c>
      <c r="V2095">
        <f t="shared" si="197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120.54285714285714</v>
      </c>
      <c r="P2096" s="11">
        <f t="shared" si="193"/>
        <v>58.597222222222221</v>
      </c>
      <c r="Q2096" t="s">
        <v>8325</v>
      </c>
      <c r="R2096" t="s">
        <v>8329</v>
      </c>
      <c r="S2096" s="8">
        <f t="shared" si="194"/>
        <v>40938.728356481486</v>
      </c>
      <c r="T2096" s="8">
        <f t="shared" si="195"/>
        <v>40972.833333333336</v>
      </c>
      <c r="U2096" s="9" t="str">
        <f t="shared" si="196"/>
        <v>Jan</v>
      </c>
      <c r="V2096">
        <f t="shared" si="197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100</v>
      </c>
      <c r="P2097" s="11">
        <f t="shared" si="193"/>
        <v>113.63636363636364</v>
      </c>
      <c r="Q2097" t="s">
        <v>8325</v>
      </c>
      <c r="R2097" t="s">
        <v>8329</v>
      </c>
      <c r="S2097" s="8">
        <f t="shared" si="194"/>
        <v>40758.441817129635</v>
      </c>
      <c r="T2097" s="8">
        <f t="shared" si="195"/>
        <v>40818.441817129635</v>
      </c>
      <c r="U2097" s="9" t="str">
        <f t="shared" si="196"/>
        <v>Aug</v>
      </c>
      <c r="V2097">
        <f t="shared" si="197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101.66666666666666</v>
      </c>
      <c r="P2098" s="11">
        <f t="shared" si="193"/>
        <v>43.571428571428569</v>
      </c>
      <c r="Q2098" t="s">
        <v>8325</v>
      </c>
      <c r="R2098" t="s">
        <v>8329</v>
      </c>
      <c r="S2098" s="8">
        <f t="shared" si="194"/>
        <v>41192.466840277782</v>
      </c>
      <c r="T2098" s="8">
        <f t="shared" si="195"/>
        <v>41207.874305555561</v>
      </c>
      <c r="U2098" s="9" t="str">
        <f t="shared" si="196"/>
        <v>Oct</v>
      </c>
      <c r="V2098">
        <f t="shared" si="197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100</v>
      </c>
      <c r="P2099" s="11">
        <f t="shared" si="193"/>
        <v>78.94736842105263</v>
      </c>
      <c r="Q2099" t="s">
        <v>8325</v>
      </c>
      <c r="R2099" t="s">
        <v>8329</v>
      </c>
      <c r="S2099" s="8">
        <f t="shared" si="194"/>
        <v>40818.293229166673</v>
      </c>
      <c r="T2099" s="8">
        <f t="shared" si="195"/>
        <v>40878.334895833337</v>
      </c>
      <c r="U2099" s="9" t="str">
        <f t="shared" si="196"/>
        <v>Oct</v>
      </c>
      <c r="V2099">
        <f t="shared" si="197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100.33333333333334</v>
      </c>
      <c r="P2100" s="11">
        <f t="shared" si="193"/>
        <v>188.125</v>
      </c>
      <c r="Q2100" t="s">
        <v>8325</v>
      </c>
      <c r="R2100" t="s">
        <v>8329</v>
      </c>
      <c r="S2100" s="8">
        <f t="shared" si="194"/>
        <v>40945.822164351855</v>
      </c>
      <c r="T2100" s="8">
        <f t="shared" si="195"/>
        <v>40975.822164351855</v>
      </c>
      <c r="U2100" s="9" t="str">
        <f t="shared" si="196"/>
        <v>Feb</v>
      </c>
      <c r="V2100">
        <f t="shared" si="197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132.36666666666667</v>
      </c>
      <c r="P2101" s="11">
        <f t="shared" si="193"/>
        <v>63.031746031746032</v>
      </c>
      <c r="Q2101" t="s">
        <v>8325</v>
      </c>
      <c r="R2101" t="s">
        <v>8329</v>
      </c>
      <c r="S2101" s="8">
        <f t="shared" si="194"/>
        <v>42173.454675925932</v>
      </c>
      <c r="T2101" s="8">
        <f t="shared" si="195"/>
        <v>42186.861111111117</v>
      </c>
      <c r="U2101" s="9" t="str">
        <f t="shared" si="196"/>
        <v>Jun</v>
      </c>
      <c r="V2101">
        <f t="shared" si="197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136.66666666666666</v>
      </c>
      <c r="P2102" s="11">
        <f t="shared" si="193"/>
        <v>30.37037037037037</v>
      </c>
      <c r="Q2102" t="s">
        <v>8325</v>
      </c>
      <c r="R2102" t="s">
        <v>8329</v>
      </c>
      <c r="S2102" s="8">
        <f t="shared" si="194"/>
        <v>41074.543298611112</v>
      </c>
      <c r="T2102" s="8">
        <f t="shared" si="195"/>
        <v>41089.874305555561</v>
      </c>
      <c r="U2102" s="9" t="str">
        <f t="shared" si="196"/>
        <v>Jun</v>
      </c>
      <c r="V2102">
        <f t="shared" si="197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113.25</v>
      </c>
      <c r="P2103" s="11">
        <f t="shared" si="193"/>
        <v>51.477272727272727</v>
      </c>
      <c r="Q2103" t="s">
        <v>8325</v>
      </c>
      <c r="R2103" t="s">
        <v>8329</v>
      </c>
      <c r="S2103" s="8">
        <f t="shared" si="194"/>
        <v>40891.857800925929</v>
      </c>
      <c r="T2103" s="8">
        <f t="shared" si="195"/>
        <v>40951.857800925929</v>
      </c>
      <c r="U2103" s="9" t="str">
        <f t="shared" si="196"/>
        <v>Dec</v>
      </c>
      <c r="V2103">
        <f t="shared" si="197"/>
        <v>2011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136</v>
      </c>
      <c r="P2104" s="11">
        <f t="shared" si="193"/>
        <v>35.789473684210527</v>
      </c>
      <c r="Q2104" t="s">
        <v>8325</v>
      </c>
      <c r="R2104" t="s">
        <v>8329</v>
      </c>
      <c r="S2104" s="8">
        <f t="shared" si="194"/>
        <v>40638.576944444445</v>
      </c>
      <c r="T2104" s="8">
        <f t="shared" si="195"/>
        <v>40668.576944444445</v>
      </c>
      <c r="U2104" s="9" t="str">
        <f t="shared" si="196"/>
        <v>Apr</v>
      </c>
      <c r="V2104">
        <f t="shared" si="197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146.12318374694613</v>
      </c>
      <c r="P2105" s="11">
        <f t="shared" si="193"/>
        <v>98.817391304347822</v>
      </c>
      <c r="Q2105" t="s">
        <v>8325</v>
      </c>
      <c r="R2105" t="s">
        <v>8329</v>
      </c>
      <c r="S2105" s="8">
        <f t="shared" si="194"/>
        <v>41192.463275462964</v>
      </c>
      <c r="T2105" s="8">
        <f t="shared" si="195"/>
        <v>41222.504942129635</v>
      </c>
      <c r="U2105" s="9" t="str">
        <f t="shared" si="196"/>
        <v>Oct</v>
      </c>
      <c r="V2105">
        <f t="shared" si="197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129.5</v>
      </c>
      <c r="P2106" s="11">
        <f t="shared" si="193"/>
        <v>28</v>
      </c>
      <c r="Q2106" t="s">
        <v>8325</v>
      </c>
      <c r="R2106" t="s">
        <v>8329</v>
      </c>
      <c r="S2106" s="8">
        <f t="shared" si="194"/>
        <v>41393.782800925932</v>
      </c>
      <c r="T2106" s="8">
        <f t="shared" si="195"/>
        <v>41424.708333333336</v>
      </c>
      <c r="U2106" s="9" t="str">
        <f t="shared" si="196"/>
        <v>Apr</v>
      </c>
      <c r="V2106">
        <f t="shared" si="197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254</v>
      </c>
      <c r="P2107" s="11">
        <f t="shared" si="193"/>
        <v>51.313131313131315</v>
      </c>
      <c r="Q2107" t="s">
        <v>8325</v>
      </c>
      <c r="R2107" t="s">
        <v>8329</v>
      </c>
      <c r="S2107" s="8">
        <f t="shared" si="194"/>
        <v>41951.497141203705</v>
      </c>
      <c r="T2107" s="8">
        <f t="shared" si="195"/>
        <v>41963.875000000007</v>
      </c>
      <c r="U2107" s="9" t="str">
        <f t="shared" si="196"/>
        <v>Nov</v>
      </c>
      <c r="V2107">
        <f t="shared" si="197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107.04545454545456</v>
      </c>
      <c r="P2108" s="11">
        <f t="shared" si="193"/>
        <v>53.522727272727273</v>
      </c>
      <c r="Q2108" t="s">
        <v>8325</v>
      </c>
      <c r="R2108" t="s">
        <v>8329</v>
      </c>
      <c r="S2108" s="8">
        <f t="shared" si="194"/>
        <v>41269.923310185186</v>
      </c>
      <c r="T2108" s="8">
        <f t="shared" si="195"/>
        <v>41299.923310185186</v>
      </c>
      <c r="U2108" s="9" t="str">
        <f t="shared" si="196"/>
        <v>Dec</v>
      </c>
      <c r="V2108">
        <f t="shared" si="197"/>
        <v>2012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107.73299999999999</v>
      </c>
      <c r="P2109" s="11">
        <f t="shared" si="193"/>
        <v>37.149310344827583</v>
      </c>
      <c r="Q2109" t="s">
        <v>8325</v>
      </c>
      <c r="R2109" t="s">
        <v>8329</v>
      </c>
      <c r="S2109" s="8">
        <f t="shared" si="194"/>
        <v>41934.418900462966</v>
      </c>
      <c r="T2109" s="8">
        <f t="shared" si="195"/>
        <v>41955.46056712963</v>
      </c>
      <c r="U2109" s="9" t="str">
        <f t="shared" si="196"/>
        <v>Oct</v>
      </c>
      <c r="V2109">
        <f t="shared" si="197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107.31250000000001</v>
      </c>
      <c r="P2110" s="11">
        <f t="shared" si="193"/>
        <v>89.895287958115176</v>
      </c>
      <c r="Q2110" t="s">
        <v>8325</v>
      </c>
      <c r="R2110" t="s">
        <v>8329</v>
      </c>
      <c r="S2110" s="8">
        <f t="shared" si="194"/>
        <v>41134.884027777778</v>
      </c>
      <c r="T2110" s="8">
        <f t="shared" si="195"/>
        <v>41161.871527777781</v>
      </c>
      <c r="U2110" s="9" t="str">
        <f t="shared" si="196"/>
        <v>Aug</v>
      </c>
      <c r="V2110">
        <f t="shared" si="197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106.52500000000001</v>
      </c>
      <c r="P2111" s="11">
        <f t="shared" si="193"/>
        <v>106.52500000000001</v>
      </c>
      <c r="Q2111" t="s">
        <v>8325</v>
      </c>
      <c r="R2111" t="s">
        <v>8329</v>
      </c>
      <c r="S2111" s="8">
        <f t="shared" si="194"/>
        <v>42160.416863425933</v>
      </c>
      <c r="T2111" s="8">
        <f t="shared" si="195"/>
        <v>42190.416863425933</v>
      </c>
      <c r="U2111" s="9" t="str">
        <f t="shared" si="196"/>
        <v>Jun</v>
      </c>
      <c r="V2111">
        <f t="shared" si="197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100.35000000000001</v>
      </c>
      <c r="P2112" s="11">
        <f t="shared" si="193"/>
        <v>52.815789473684212</v>
      </c>
      <c r="Q2112" t="s">
        <v>8325</v>
      </c>
      <c r="R2112" t="s">
        <v>8329</v>
      </c>
      <c r="S2112" s="8">
        <f t="shared" si="194"/>
        <v>41759.379270833335</v>
      </c>
      <c r="T2112" s="8">
        <f t="shared" si="195"/>
        <v>41786.915972222225</v>
      </c>
      <c r="U2112" s="9" t="str">
        <f t="shared" si="196"/>
        <v>Apr</v>
      </c>
      <c r="V2112">
        <f t="shared" si="197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106.5</v>
      </c>
      <c r="P2113" s="11">
        <f t="shared" si="193"/>
        <v>54.615384615384613</v>
      </c>
      <c r="Q2113" t="s">
        <v>8325</v>
      </c>
      <c r="R2113" t="s">
        <v>8329</v>
      </c>
      <c r="S2113" s="8">
        <f t="shared" si="194"/>
        <v>40702.905381944445</v>
      </c>
      <c r="T2113" s="8">
        <f t="shared" si="195"/>
        <v>40769.75</v>
      </c>
      <c r="U2113" s="9" t="str">
        <f t="shared" si="196"/>
        <v>Jun</v>
      </c>
      <c r="V2113">
        <f t="shared" si="197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ref="O2114:O2177" si="198">E2114/D2114*100</f>
        <v>100</v>
      </c>
      <c r="P2114" s="11">
        <f t="shared" ref="P2114:P2177" si="199">E2114/L2114</f>
        <v>27.272727272727273</v>
      </c>
      <c r="Q2114" t="s">
        <v>8325</v>
      </c>
      <c r="R2114" t="s">
        <v>8329</v>
      </c>
      <c r="S2114" s="8">
        <f t="shared" si="194"/>
        <v>41365.636493055557</v>
      </c>
      <c r="T2114" s="8">
        <f t="shared" si="195"/>
        <v>41379.636493055557</v>
      </c>
      <c r="U2114" s="9" t="str">
        <f t="shared" si="196"/>
        <v>Apr</v>
      </c>
      <c r="V2114">
        <f t="shared" si="197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si="198"/>
        <v>104.85714285714285</v>
      </c>
      <c r="P2115" s="11">
        <f t="shared" si="199"/>
        <v>68.598130841121488</v>
      </c>
      <c r="Q2115" t="s">
        <v>8325</v>
      </c>
      <c r="R2115" t="s">
        <v>8329</v>
      </c>
      <c r="S2115" s="8">
        <f t="shared" ref="S2115:S2178" si="200">(J2115/86400)+25569+(-7/24)</f>
        <v>41870.573796296296</v>
      </c>
      <c r="T2115" s="8">
        <f t="shared" ref="T2115:T2178" si="201">(I2115/86400)+25569+(-7/24)</f>
        <v>41905.573796296296</v>
      </c>
      <c r="U2115" s="9" t="str">
        <f t="shared" ref="U2115:U2178" si="202">TEXT(S2115,"mmm")</f>
        <v>Aug</v>
      </c>
      <c r="V2115">
        <f t="shared" ref="V2115:V2178" si="203">YEAR(S2115)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104.69999999999999</v>
      </c>
      <c r="P2116" s="11">
        <f t="shared" si="199"/>
        <v>35.612244897959187</v>
      </c>
      <c r="Q2116" t="s">
        <v>8325</v>
      </c>
      <c r="R2116" t="s">
        <v>8329</v>
      </c>
      <c r="S2116" s="8">
        <f t="shared" si="200"/>
        <v>40458.523958333339</v>
      </c>
      <c r="T2116" s="8">
        <f t="shared" si="201"/>
        <v>40520.915972222225</v>
      </c>
      <c r="U2116" s="9" t="str">
        <f t="shared" si="202"/>
        <v>Oct</v>
      </c>
      <c r="V2116">
        <f t="shared" si="203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225.66666666666669</v>
      </c>
      <c r="P2117" s="11">
        <f t="shared" si="199"/>
        <v>94.027777777777771</v>
      </c>
      <c r="Q2117" t="s">
        <v>8325</v>
      </c>
      <c r="R2117" t="s">
        <v>8329</v>
      </c>
      <c r="S2117" s="8">
        <f t="shared" si="200"/>
        <v>40563.789363425931</v>
      </c>
      <c r="T2117" s="8">
        <f t="shared" si="201"/>
        <v>40593.789363425931</v>
      </c>
      <c r="U2117" s="9" t="str">
        <f t="shared" si="202"/>
        <v>Jan</v>
      </c>
      <c r="V2117">
        <f t="shared" si="203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100.90416666666667</v>
      </c>
      <c r="P2118" s="11">
        <f t="shared" si="199"/>
        <v>526.45652173913038</v>
      </c>
      <c r="Q2118" t="s">
        <v>8325</v>
      </c>
      <c r="R2118" t="s">
        <v>8329</v>
      </c>
      <c r="S2118" s="8">
        <f t="shared" si="200"/>
        <v>41136.48614583334</v>
      </c>
      <c r="T2118" s="8">
        <f t="shared" si="201"/>
        <v>41184.48614583334</v>
      </c>
      <c r="U2118" s="9" t="str">
        <f t="shared" si="202"/>
        <v>Aug</v>
      </c>
      <c r="V2118">
        <f t="shared" si="203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147.75</v>
      </c>
      <c r="P2119" s="11">
        <f t="shared" si="199"/>
        <v>50.657142857142858</v>
      </c>
      <c r="Q2119" t="s">
        <v>8325</v>
      </c>
      <c r="R2119" t="s">
        <v>8329</v>
      </c>
      <c r="S2119" s="8">
        <f t="shared" si="200"/>
        <v>42289.767928240741</v>
      </c>
      <c r="T2119" s="8">
        <f t="shared" si="201"/>
        <v>42303.915972222225</v>
      </c>
      <c r="U2119" s="9" t="str">
        <f t="shared" si="202"/>
        <v>Oct</v>
      </c>
      <c r="V2119">
        <f t="shared" si="203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134.61099999999999</v>
      </c>
      <c r="P2120" s="11">
        <f t="shared" si="199"/>
        <v>79.182941176470578</v>
      </c>
      <c r="Q2120" t="s">
        <v>8325</v>
      </c>
      <c r="R2120" t="s">
        <v>8329</v>
      </c>
      <c r="S2120" s="8">
        <f t="shared" si="200"/>
        <v>40718.54787037037</v>
      </c>
      <c r="T2120" s="8">
        <f t="shared" si="201"/>
        <v>40748.54787037037</v>
      </c>
      <c r="U2120" s="9" t="str">
        <f t="shared" si="202"/>
        <v>Jun</v>
      </c>
      <c r="V2120">
        <f t="shared" si="203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100.75</v>
      </c>
      <c r="P2121" s="11">
        <f t="shared" si="199"/>
        <v>91.590909090909093</v>
      </c>
      <c r="Q2121" t="s">
        <v>8325</v>
      </c>
      <c r="R2121" t="s">
        <v>8329</v>
      </c>
      <c r="S2121" s="8">
        <f t="shared" si="200"/>
        <v>41106.838483796302</v>
      </c>
      <c r="T2121" s="8">
        <f t="shared" si="201"/>
        <v>41136.838483796302</v>
      </c>
      <c r="U2121" s="9" t="str">
        <f t="shared" si="202"/>
        <v>Jul</v>
      </c>
      <c r="V2121">
        <f t="shared" si="203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100.880375</v>
      </c>
      <c r="P2122" s="11">
        <f t="shared" si="199"/>
        <v>116.96275362318841</v>
      </c>
      <c r="Q2122" t="s">
        <v>8325</v>
      </c>
      <c r="R2122" t="s">
        <v>8329</v>
      </c>
      <c r="S2122" s="8">
        <f t="shared" si="200"/>
        <v>41591.67287037037</v>
      </c>
      <c r="T2122" s="8">
        <f t="shared" si="201"/>
        <v>41640.67287037037</v>
      </c>
      <c r="U2122" s="9" t="str">
        <f t="shared" si="202"/>
        <v>Nov</v>
      </c>
      <c r="V2122">
        <f t="shared" si="203"/>
        <v>2013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7" t="s">
        <v>8221</v>
      </c>
      <c r="G2123" t="s">
        <v>8240</v>
      </c>
      <c r="H2123" t="s">
        <v>8257</v>
      </c>
      <c r="I2123" s="9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0.56800000000000006</v>
      </c>
      <c r="P2123" s="11">
        <f t="shared" si="199"/>
        <v>28.4</v>
      </c>
      <c r="Q2123" t="s">
        <v>8333</v>
      </c>
      <c r="R2123" t="s">
        <v>8334</v>
      </c>
      <c r="S2123" s="8">
        <f t="shared" si="200"/>
        <v>42716.450787037036</v>
      </c>
      <c r="T2123" s="8">
        <f t="shared" si="201"/>
        <v>42746.450787037036</v>
      </c>
      <c r="U2123" s="9" t="str">
        <f t="shared" si="202"/>
        <v>Dec</v>
      </c>
      <c r="V2123">
        <f t="shared" si="203"/>
        <v>2016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7" t="s">
        <v>8221</v>
      </c>
      <c r="G2124" t="s">
        <v>8238</v>
      </c>
      <c r="H2124" t="s">
        <v>8256</v>
      </c>
      <c r="I2124" s="9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0.38750000000000001</v>
      </c>
      <c r="P2124" s="11">
        <f t="shared" si="199"/>
        <v>103.33333333333333</v>
      </c>
      <c r="Q2124" t="s">
        <v>8333</v>
      </c>
      <c r="R2124" t="s">
        <v>8334</v>
      </c>
      <c r="S2124" s="8">
        <f t="shared" si="200"/>
        <v>42712.008900462963</v>
      </c>
      <c r="T2124" s="8">
        <f t="shared" si="201"/>
        <v>42742.008900462963</v>
      </c>
      <c r="U2124" s="9" t="str">
        <f t="shared" si="202"/>
        <v>Dec</v>
      </c>
      <c r="V2124">
        <f t="shared" si="203"/>
        <v>2016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7" t="s">
        <v>8221</v>
      </c>
      <c r="G2125" t="s">
        <v>8224</v>
      </c>
      <c r="H2125" t="s">
        <v>8246</v>
      </c>
      <c r="I2125" s="9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10</v>
      </c>
      <c r="P2125" s="11">
        <f t="shared" si="199"/>
        <v>10</v>
      </c>
      <c r="Q2125" t="s">
        <v>8333</v>
      </c>
      <c r="R2125" t="s">
        <v>8334</v>
      </c>
      <c r="S2125" s="8">
        <f t="shared" si="200"/>
        <v>40198.133182870377</v>
      </c>
      <c r="T2125" s="8">
        <f t="shared" si="201"/>
        <v>40251.999305555561</v>
      </c>
      <c r="U2125" s="9" t="str">
        <f t="shared" si="202"/>
        <v>Jan</v>
      </c>
      <c r="V2125">
        <f t="shared" si="203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7" t="s">
        <v>8221</v>
      </c>
      <c r="G2126" t="s">
        <v>8224</v>
      </c>
      <c r="H2126" t="s">
        <v>8246</v>
      </c>
      <c r="I2126" s="9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10.454545454545453</v>
      </c>
      <c r="P2126" s="11">
        <f t="shared" si="199"/>
        <v>23</v>
      </c>
      <c r="Q2126" t="s">
        <v>8333</v>
      </c>
      <c r="R2126" t="s">
        <v>8334</v>
      </c>
      <c r="S2126" s="8">
        <f t="shared" si="200"/>
        <v>40463.736516203709</v>
      </c>
      <c r="T2126" s="8">
        <f t="shared" si="201"/>
        <v>40511.916666666672</v>
      </c>
      <c r="U2126" s="9" t="str">
        <f t="shared" si="202"/>
        <v>Oct</v>
      </c>
      <c r="V2126">
        <f t="shared" si="203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7" t="s">
        <v>8221</v>
      </c>
      <c r="G2127" t="s">
        <v>8224</v>
      </c>
      <c r="H2127" t="s">
        <v>8246</v>
      </c>
      <c r="I2127" s="9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1.4200000000000002</v>
      </c>
      <c r="P2127" s="11">
        <f t="shared" si="199"/>
        <v>31.555555555555557</v>
      </c>
      <c r="Q2127" t="s">
        <v>8333</v>
      </c>
      <c r="R2127" t="s">
        <v>8334</v>
      </c>
      <c r="S2127" s="8">
        <f t="shared" si="200"/>
        <v>42190.731863425928</v>
      </c>
      <c r="T2127" s="8">
        <f t="shared" si="201"/>
        <v>42220.731863425928</v>
      </c>
      <c r="U2127" s="9" t="str">
        <f t="shared" si="202"/>
        <v>Jul</v>
      </c>
      <c r="V2127">
        <f t="shared" si="203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7" t="s">
        <v>8221</v>
      </c>
      <c r="G2128" t="s">
        <v>8224</v>
      </c>
      <c r="H2128" t="s">
        <v>8246</v>
      </c>
      <c r="I2128" s="9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0.05</v>
      </c>
      <c r="P2128" s="11">
        <f t="shared" si="199"/>
        <v>5</v>
      </c>
      <c r="Q2128" t="s">
        <v>8333</v>
      </c>
      <c r="R2128" t="s">
        <v>8334</v>
      </c>
      <c r="S2128" s="8">
        <f t="shared" si="200"/>
        <v>41951.681562500002</v>
      </c>
      <c r="T2128" s="8">
        <f t="shared" si="201"/>
        <v>41981.681562500002</v>
      </c>
      <c r="U2128" s="9" t="str">
        <f t="shared" si="202"/>
        <v>Nov</v>
      </c>
      <c r="V2128">
        <f t="shared" si="203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7" t="s">
        <v>8221</v>
      </c>
      <c r="G2129" t="s">
        <v>8225</v>
      </c>
      <c r="H2129" t="s">
        <v>8247</v>
      </c>
      <c r="I2129" s="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28.842857142857142</v>
      </c>
      <c r="P2129" s="11">
        <f t="shared" si="199"/>
        <v>34.220338983050844</v>
      </c>
      <c r="Q2129" t="s">
        <v>8333</v>
      </c>
      <c r="R2129" t="s">
        <v>8334</v>
      </c>
      <c r="S2129" s="8">
        <f t="shared" si="200"/>
        <v>42045.213692129633</v>
      </c>
      <c r="T2129" s="8">
        <f t="shared" si="201"/>
        <v>42075.172025462969</v>
      </c>
      <c r="U2129" s="9" t="str">
        <f t="shared" si="202"/>
        <v>Feb</v>
      </c>
      <c r="V2129">
        <f t="shared" si="203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7" t="s">
        <v>8221</v>
      </c>
      <c r="G2130" t="s">
        <v>8229</v>
      </c>
      <c r="H2130" t="s">
        <v>8251</v>
      </c>
      <c r="I2130" s="9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0.16666666666666669</v>
      </c>
      <c r="P2130" s="11">
        <f t="shared" si="199"/>
        <v>25</v>
      </c>
      <c r="Q2130" t="s">
        <v>8333</v>
      </c>
      <c r="R2130" t="s">
        <v>8334</v>
      </c>
      <c r="S2130" s="8">
        <f t="shared" si="200"/>
        <v>41843.481122685189</v>
      </c>
      <c r="T2130" s="8">
        <f t="shared" si="201"/>
        <v>41903.481122685189</v>
      </c>
      <c r="U2130" s="9" t="str">
        <f t="shared" si="202"/>
        <v>Jul</v>
      </c>
      <c r="V2130">
        <f t="shared" si="203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7" t="s">
        <v>8221</v>
      </c>
      <c r="G2131" t="s">
        <v>8224</v>
      </c>
      <c r="H2131" t="s">
        <v>8246</v>
      </c>
      <c r="I2131" s="9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11.799999999999999</v>
      </c>
      <c r="P2131" s="11">
        <f t="shared" si="199"/>
        <v>19.666666666666668</v>
      </c>
      <c r="Q2131" t="s">
        <v>8333</v>
      </c>
      <c r="R2131" t="s">
        <v>8334</v>
      </c>
      <c r="S2131" s="8">
        <f t="shared" si="200"/>
        <v>42408.732638888891</v>
      </c>
      <c r="T2131" s="8">
        <f t="shared" si="201"/>
        <v>42438.732638888891</v>
      </c>
      <c r="U2131" s="9" t="str">
        <f t="shared" si="202"/>
        <v>Feb</v>
      </c>
      <c r="V2131">
        <f t="shared" si="203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7" t="s">
        <v>8221</v>
      </c>
      <c r="G2132" t="s">
        <v>8224</v>
      </c>
      <c r="H2132" t="s">
        <v>8246</v>
      </c>
      <c r="I2132" s="9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0.20238095238095236</v>
      </c>
      <c r="P2132" s="11">
        <f t="shared" si="199"/>
        <v>21.25</v>
      </c>
      <c r="Q2132" t="s">
        <v>8333</v>
      </c>
      <c r="R2132" t="s">
        <v>8334</v>
      </c>
      <c r="S2132" s="8">
        <f t="shared" si="200"/>
        <v>41831.794710648152</v>
      </c>
      <c r="T2132" s="8">
        <f t="shared" si="201"/>
        <v>41866.794710648152</v>
      </c>
      <c r="U2132" s="9" t="str">
        <f t="shared" si="202"/>
        <v>Jul</v>
      </c>
      <c r="V2132">
        <f t="shared" si="203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7" t="s">
        <v>8221</v>
      </c>
      <c r="G2133" t="s">
        <v>8224</v>
      </c>
      <c r="H2133" t="s">
        <v>8246</v>
      </c>
      <c r="I2133" s="9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5</v>
      </c>
      <c r="P2133" s="11">
        <f t="shared" si="199"/>
        <v>8.3333333333333339</v>
      </c>
      <c r="Q2133" t="s">
        <v>8333</v>
      </c>
      <c r="R2133" t="s">
        <v>8334</v>
      </c>
      <c r="S2133" s="8">
        <f t="shared" si="200"/>
        <v>42166.915405092594</v>
      </c>
      <c r="T2133" s="8">
        <f t="shared" si="201"/>
        <v>42196.915405092594</v>
      </c>
      <c r="U2133" s="9" t="str">
        <f t="shared" si="202"/>
        <v>Jun</v>
      </c>
      <c r="V2133">
        <f t="shared" si="203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7" t="s">
        <v>8221</v>
      </c>
      <c r="G2134" t="s">
        <v>8224</v>
      </c>
      <c r="H2134" t="s">
        <v>8246</v>
      </c>
      <c r="I2134" s="9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2.1129899999999995</v>
      </c>
      <c r="P2134" s="11">
        <f t="shared" si="199"/>
        <v>21.34333333333333</v>
      </c>
      <c r="Q2134" t="s">
        <v>8333</v>
      </c>
      <c r="R2134" t="s">
        <v>8334</v>
      </c>
      <c r="S2134" s="8">
        <f t="shared" si="200"/>
        <v>41643.195509259262</v>
      </c>
      <c r="T2134" s="8">
        <f t="shared" si="201"/>
        <v>41673.195509259262</v>
      </c>
      <c r="U2134" s="9" t="str">
        <f t="shared" si="202"/>
        <v>Jan</v>
      </c>
      <c r="V2134">
        <f t="shared" si="203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7" t="s">
        <v>8221</v>
      </c>
      <c r="G2135" t="s">
        <v>8224</v>
      </c>
      <c r="H2135" t="s">
        <v>8246</v>
      </c>
      <c r="I2135" s="9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</v>
      </c>
      <c r="P2135" s="11">
        <f t="shared" si="199"/>
        <v>5.333333333333333</v>
      </c>
      <c r="Q2135" t="s">
        <v>8333</v>
      </c>
      <c r="R2135" t="s">
        <v>8334</v>
      </c>
      <c r="S2135" s="8">
        <f t="shared" si="200"/>
        <v>40618.805543981485</v>
      </c>
      <c r="T2135" s="8">
        <f t="shared" si="201"/>
        <v>40656.999305555561</v>
      </c>
      <c r="U2135" s="9" t="str">
        <f t="shared" si="202"/>
        <v>Mar</v>
      </c>
      <c r="V2135">
        <f t="shared" si="203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7" t="s">
        <v>8221</v>
      </c>
      <c r="G2136" t="s">
        <v>8224</v>
      </c>
      <c r="H2136" t="s">
        <v>8246</v>
      </c>
      <c r="I2136" s="9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1.7333333333333332</v>
      </c>
      <c r="P2136" s="11">
        <f t="shared" si="199"/>
        <v>34.666666666666664</v>
      </c>
      <c r="Q2136" t="s">
        <v>8333</v>
      </c>
      <c r="R2136" t="s">
        <v>8334</v>
      </c>
      <c r="S2136" s="8">
        <f t="shared" si="200"/>
        <v>41361.59480324074</v>
      </c>
      <c r="T2136" s="8">
        <f t="shared" si="201"/>
        <v>41391.59480324074</v>
      </c>
      <c r="U2136" s="9" t="str">
        <f t="shared" si="202"/>
        <v>Mar</v>
      </c>
      <c r="V2136">
        <f t="shared" si="203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7" t="s">
        <v>8221</v>
      </c>
      <c r="G2137" t="s">
        <v>8224</v>
      </c>
      <c r="H2137" t="s">
        <v>8246</v>
      </c>
      <c r="I2137" s="9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</v>
      </c>
      <c r="P2137" s="11">
        <f t="shared" si="199"/>
        <v>21.727272727272727</v>
      </c>
      <c r="Q2137" t="s">
        <v>8333</v>
      </c>
      <c r="R2137" t="s">
        <v>8334</v>
      </c>
      <c r="S2137" s="8">
        <f t="shared" si="200"/>
        <v>41156.671678240746</v>
      </c>
      <c r="T2137" s="8">
        <f t="shared" si="201"/>
        <v>41186.671678240746</v>
      </c>
      <c r="U2137" s="9" t="str">
        <f t="shared" si="202"/>
        <v>Sep</v>
      </c>
      <c r="V2137">
        <f t="shared" si="203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7" t="s">
        <v>8221</v>
      </c>
      <c r="G2138" t="s">
        <v>8224</v>
      </c>
      <c r="H2138" t="s">
        <v>8246</v>
      </c>
      <c r="I2138" s="9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5.9612499999999999E-2</v>
      </c>
      <c r="P2138" s="11">
        <f t="shared" si="199"/>
        <v>11.922499999999999</v>
      </c>
      <c r="Q2138" t="s">
        <v>8333</v>
      </c>
      <c r="R2138" t="s">
        <v>8334</v>
      </c>
      <c r="S2138" s="8">
        <f t="shared" si="200"/>
        <v>41536.21743055556</v>
      </c>
      <c r="T2138" s="8">
        <f t="shared" si="201"/>
        <v>41566.21743055556</v>
      </c>
      <c r="U2138" s="9" t="str">
        <f t="shared" si="202"/>
        <v>Sep</v>
      </c>
      <c r="V2138">
        <f t="shared" si="203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7" t="s">
        <v>8221</v>
      </c>
      <c r="G2139" t="s">
        <v>8229</v>
      </c>
      <c r="H2139" t="s">
        <v>8251</v>
      </c>
      <c r="I2139" s="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28.405999999999999</v>
      </c>
      <c r="P2139" s="11">
        <f t="shared" si="199"/>
        <v>26.59737827715356</v>
      </c>
      <c r="Q2139" t="s">
        <v>8333</v>
      </c>
      <c r="R2139" t="s">
        <v>8334</v>
      </c>
      <c r="S2139" s="8">
        <f t="shared" si="200"/>
        <v>41948.479502314818</v>
      </c>
      <c r="T2139" s="8">
        <f t="shared" si="201"/>
        <v>41978.479502314818</v>
      </c>
      <c r="U2139" s="9" t="str">
        <f t="shared" si="202"/>
        <v>Nov</v>
      </c>
      <c r="V2139">
        <f t="shared" si="203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7" t="s">
        <v>8221</v>
      </c>
      <c r="G2140" t="s">
        <v>8225</v>
      </c>
      <c r="H2140" t="s">
        <v>8247</v>
      </c>
      <c r="I2140" s="9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12.8</v>
      </c>
      <c r="P2140" s="11">
        <f t="shared" si="199"/>
        <v>10.666666666666666</v>
      </c>
      <c r="Q2140" t="s">
        <v>8333</v>
      </c>
      <c r="R2140" t="s">
        <v>8334</v>
      </c>
      <c r="S2140" s="8">
        <f t="shared" si="200"/>
        <v>41556.72151620371</v>
      </c>
      <c r="T2140" s="8">
        <f t="shared" si="201"/>
        <v>41586.763182870374</v>
      </c>
      <c r="U2140" s="9" t="str">
        <f t="shared" si="202"/>
        <v>Oct</v>
      </c>
      <c r="V2140">
        <f t="shared" si="203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7" t="s">
        <v>8221</v>
      </c>
      <c r="G2141" t="s">
        <v>8224</v>
      </c>
      <c r="H2141" t="s">
        <v>8246</v>
      </c>
      <c r="I2141" s="9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5.42</v>
      </c>
      <c r="P2141" s="11">
        <f t="shared" si="199"/>
        <v>29.035714285714285</v>
      </c>
      <c r="Q2141" t="s">
        <v>8333</v>
      </c>
      <c r="R2141" t="s">
        <v>8334</v>
      </c>
      <c r="S2141" s="8">
        <f t="shared" si="200"/>
        <v>42647.458425925928</v>
      </c>
      <c r="T2141" s="8">
        <f t="shared" si="201"/>
        <v>42677.458425925928</v>
      </c>
      <c r="U2141" s="9" t="str">
        <f t="shared" si="202"/>
        <v>Oct</v>
      </c>
      <c r="V2141">
        <f t="shared" si="203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7" t="s">
        <v>8221</v>
      </c>
      <c r="G2142" t="s">
        <v>8224</v>
      </c>
      <c r="H2142" t="s">
        <v>8246</v>
      </c>
      <c r="I2142" s="9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0.11199999999999999</v>
      </c>
      <c r="P2142" s="11">
        <f t="shared" si="199"/>
        <v>50.909090909090907</v>
      </c>
      <c r="Q2142" t="s">
        <v>8333</v>
      </c>
      <c r="R2142" t="s">
        <v>8334</v>
      </c>
      <c r="S2142" s="8">
        <f t="shared" si="200"/>
        <v>41255.541944444449</v>
      </c>
      <c r="T2142" s="8">
        <f t="shared" si="201"/>
        <v>41285.541944444449</v>
      </c>
      <c r="U2142" s="9" t="str">
        <f t="shared" si="202"/>
        <v>Dec</v>
      </c>
      <c r="V2142">
        <f t="shared" si="203"/>
        <v>2012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7" t="s">
        <v>8221</v>
      </c>
      <c r="G2143" t="s">
        <v>8224</v>
      </c>
      <c r="H2143" t="s">
        <v>8246</v>
      </c>
      <c r="I2143" s="9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s="11" t="e">
        <f t="shared" si="199"/>
        <v>#DIV/0!</v>
      </c>
      <c r="Q2143" t="s">
        <v>8333</v>
      </c>
      <c r="R2143" t="s">
        <v>8334</v>
      </c>
      <c r="S2143" s="8">
        <f t="shared" si="200"/>
        <v>41926.943969907406</v>
      </c>
      <c r="T2143" s="8">
        <f t="shared" si="201"/>
        <v>41956.985636574078</v>
      </c>
      <c r="U2143" s="9" t="str">
        <f t="shared" si="202"/>
        <v>Oct</v>
      </c>
      <c r="V2143">
        <f t="shared" si="203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7" t="s">
        <v>8221</v>
      </c>
      <c r="G2144" t="s">
        <v>8236</v>
      </c>
      <c r="H2144" t="s">
        <v>8249</v>
      </c>
      <c r="I2144" s="9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5.7238095238095239</v>
      </c>
      <c r="P2144" s="11">
        <f t="shared" si="199"/>
        <v>50.083333333333336</v>
      </c>
      <c r="Q2144" t="s">
        <v>8333</v>
      </c>
      <c r="R2144" t="s">
        <v>8334</v>
      </c>
      <c r="S2144" s="8">
        <f t="shared" si="200"/>
        <v>42340.409837962965</v>
      </c>
      <c r="T2144" s="8">
        <f t="shared" si="201"/>
        <v>42368.409837962965</v>
      </c>
      <c r="U2144" s="9" t="str">
        <f t="shared" si="202"/>
        <v>Dec</v>
      </c>
      <c r="V2144">
        <f t="shared" si="203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7" t="s">
        <v>8221</v>
      </c>
      <c r="G2145" t="s">
        <v>8224</v>
      </c>
      <c r="H2145" t="s">
        <v>8246</v>
      </c>
      <c r="I2145" s="9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11.25</v>
      </c>
      <c r="P2145" s="11">
        <f t="shared" si="199"/>
        <v>45</v>
      </c>
      <c r="Q2145" t="s">
        <v>8333</v>
      </c>
      <c r="R2145" t="s">
        <v>8334</v>
      </c>
      <c r="S2145" s="8">
        <f t="shared" si="200"/>
        <v>40332.595046296301</v>
      </c>
      <c r="T2145" s="8">
        <f t="shared" si="201"/>
        <v>40380.5</v>
      </c>
      <c r="U2145" s="9" t="str">
        <f t="shared" si="202"/>
        <v>Jun</v>
      </c>
      <c r="V2145">
        <f t="shared" si="203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7" t="s">
        <v>8221</v>
      </c>
      <c r="G2146" t="s">
        <v>8224</v>
      </c>
      <c r="H2146" t="s">
        <v>8246</v>
      </c>
      <c r="I2146" s="9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1.7098591549295776</v>
      </c>
      <c r="P2146" s="11">
        <f t="shared" si="199"/>
        <v>25.291666666666668</v>
      </c>
      <c r="Q2146" t="s">
        <v>8333</v>
      </c>
      <c r="R2146" t="s">
        <v>8334</v>
      </c>
      <c r="S2146" s="8">
        <f t="shared" si="200"/>
        <v>41499.255092592597</v>
      </c>
      <c r="T2146" s="8">
        <f t="shared" si="201"/>
        <v>41531.255092592597</v>
      </c>
      <c r="U2146" s="9" t="str">
        <f t="shared" si="202"/>
        <v>Aug</v>
      </c>
      <c r="V2146">
        <f t="shared" si="203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7" t="s">
        <v>8221</v>
      </c>
      <c r="G2147" t="s">
        <v>8224</v>
      </c>
      <c r="H2147" t="s">
        <v>8246</v>
      </c>
      <c r="I2147" s="9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30.433333333333334</v>
      </c>
      <c r="P2147" s="11">
        <f t="shared" si="199"/>
        <v>51.292134831460672</v>
      </c>
      <c r="Q2147" t="s">
        <v>8333</v>
      </c>
      <c r="R2147" t="s">
        <v>8334</v>
      </c>
      <c r="S2147" s="8">
        <f t="shared" si="200"/>
        <v>41574.945763888893</v>
      </c>
      <c r="T2147" s="8">
        <f t="shared" si="201"/>
        <v>41604.987430555557</v>
      </c>
      <c r="U2147" s="9" t="str">
        <f t="shared" si="202"/>
        <v>Oct</v>
      </c>
      <c r="V2147">
        <f t="shared" si="203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7" t="s">
        <v>8221</v>
      </c>
      <c r="G2148" t="s">
        <v>8224</v>
      </c>
      <c r="H2148" t="s">
        <v>8246</v>
      </c>
      <c r="I2148" s="9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0.02</v>
      </c>
      <c r="P2148" s="11">
        <f t="shared" si="199"/>
        <v>1</v>
      </c>
      <c r="Q2148" t="s">
        <v>8333</v>
      </c>
      <c r="R2148" t="s">
        <v>8334</v>
      </c>
      <c r="S2148" s="8">
        <f t="shared" si="200"/>
        <v>42397.38784722222</v>
      </c>
      <c r="T2148" s="8">
        <f t="shared" si="201"/>
        <v>42411.38784722222</v>
      </c>
      <c r="U2148" s="9" t="str">
        <f t="shared" si="202"/>
        <v>Jan</v>
      </c>
      <c r="V2148">
        <f t="shared" si="203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7" t="s">
        <v>8221</v>
      </c>
      <c r="G2149" t="s">
        <v>8224</v>
      </c>
      <c r="H2149" t="s">
        <v>8246</v>
      </c>
      <c r="I2149" s="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0.69641025641025645</v>
      </c>
      <c r="P2149" s="11">
        <f t="shared" si="199"/>
        <v>49.381818181818183</v>
      </c>
      <c r="Q2149" t="s">
        <v>8333</v>
      </c>
      <c r="R2149" t="s">
        <v>8334</v>
      </c>
      <c r="S2149" s="8">
        <f t="shared" si="200"/>
        <v>41927.004027777781</v>
      </c>
      <c r="T2149" s="8">
        <f t="shared" si="201"/>
        <v>41959.045694444452</v>
      </c>
      <c r="U2149" s="9" t="str">
        <f t="shared" si="202"/>
        <v>Oct</v>
      </c>
      <c r="V2149">
        <f t="shared" si="203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7" t="s">
        <v>8221</v>
      </c>
      <c r="G2150" t="s">
        <v>8225</v>
      </c>
      <c r="H2150" t="s">
        <v>8247</v>
      </c>
      <c r="I2150" s="9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2</v>
      </c>
      <c r="P2150" s="11">
        <f t="shared" si="199"/>
        <v>1</v>
      </c>
      <c r="Q2150" t="s">
        <v>8333</v>
      </c>
      <c r="R2150" t="s">
        <v>8334</v>
      </c>
      <c r="S2150" s="8">
        <f t="shared" si="200"/>
        <v>42066.441921296304</v>
      </c>
      <c r="T2150" s="8">
        <f t="shared" si="201"/>
        <v>42096.400254629632</v>
      </c>
      <c r="U2150" s="9" t="str">
        <f t="shared" si="202"/>
        <v>Mar</v>
      </c>
      <c r="V2150">
        <f t="shared" si="203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7" t="s">
        <v>8221</v>
      </c>
      <c r="G2151" t="s">
        <v>8224</v>
      </c>
      <c r="H2151" t="s">
        <v>8246</v>
      </c>
      <c r="I2151" s="9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s="11" t="e">
        <f t="shared" si="199"/>
        <v>#DIV/0!</v>
      </c>
      <c r="Q2151" t="s">
        <v>8333</v>
      </c>
      <c r="R2151" t="s">
        <v>8334</v>
      </c>
      <c r="S2151" s="8">
        <f t="shared" si="200"/>
        <v>40354.733287037037</v>
      </c>
      <c r="T2151" s="8">
        <f t="shared" si="201"/>
        <v>40389.708333333336</v>
      </c>
      <c r="U2151" s="9" t="str">
        <f t="shared" si="202"/>
        <v>Jun</v>
      </c>
      <c r="V2151">
        <f t="shared" si="203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7" t="s">
        <v>8221</v>
      </c>
      <c r="G2152" t="s">
        <v>8234</v>
      </c>
      <c r="H2152" t="s">
        <v>8254</v>
      </c>
      <c r="I2152" s="9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0.80999999999999994</v>
      </c>
      <c r="P2152" s="11">
        <f t="shared" si="199"/>
        <v>101.25</v>
      </c>
      <c r="Q2152" t="s">
        <v>8333</v>
      </c>
      <c r="R2152" t="s">
        <v>8334</v>
      </c>
      <c r="S2152" s="8">
        <f t="shared" si="200"/>
        <v>42533.993043981485</v>
      </c>
      <c r="T2152" s="8">
        <f t="shared" si="201"/>
        <v>42563.993043981485</v>
      </c>
      <c r="U2152" s="9" t="str">
        <f t="shared" si="202"/>
        <v>Jun</v>
      </c>
      <c r="V2152">
        <f t="shared" si="203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7" t="s">
        <v>8221</v>
      </c>
      <c r="G2153" t="s">
        <v>8224</v>
      </c>
      <c r="H2153" t="s">
        <v>8246</v>
      </c>
      <c r="I2153" s="9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0.26222222222222225</v>
      </c>
      <c r="P2153" s="11">
        <f t="shared" si="199"/>
        <v>19.666666666666668</v>
      </c>
      <c r="Q2153" t="s">
        <v>8333</v>
      </c>
      <c r="R2153" t="s">
        <v>8334</v>
      </c>
      <c r="S2153" s="8">
        <f t="shared" si="200"/>
        <v>42520.555717592593</v>
      </c>
      <c r="T2153" s="8">
        <f t="shared" si="201"/>
        <v>42550.555717592593</v>
      </c>
      <c r="U2153" s="9" t="str">
        <f t="shared" si="202"/>
        <v>May</v>
      </c>
      <c r="V2153">
        <f t="shared" si="203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7" t="s">
        <v>8221</v>
      </c>
      <c r="G2154" t="s">
        <v>8224</v>
      </c>
      <c r="H2154" t="s">
        <v>8246</v>
      </c>
      <c r="I2154" s="9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0.16666666666666669</v>
      </c>
      <c r="P2154" s="11">
        <f t="shared" si="199"/>
        <v>12.5</v>
      </c>
      <c r="Q2154" t="s">
        <v>8333</v>
      </c>
      <c r="R2154" t="s">
        <v>8334</v>
      </c>
      <c r="S2154" s="8">
        <f t="shared" si="200"/>
        <v>41683.540613425932</v>
      </c>
      <c r="T2154" s="8">
        <f t="shared" si="201"/>
        <v>41713.49894675926</v>
      </c>
      <c r="U2154" s="9" t="str">
        <f t="shared" si="202"/>
        <v>Feb</v>
      </c>
      <c r="V2154">
        <f t="shared" si="203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7" t="s">
        <v>8221</v>
      </c>
      <c r="G2155" t="s">
        <v>8224</v>
      </c>
      <c r="H2155" t="s">
        <v>8246</v>
      </c>
      <c r="I2155" s="9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9.124454880912446E-3</v>
      </c>
      <c r="P2155" s="11">
        <f t="shared" si="199"/>
        <v>8.5</v>
      </c>
      <c r="Q2155" t="s">
        <v>8333</v>
      </c>
      <c r="R2155" t="s">
        <v>8334</v>
      </c>
      <c r="S2155" s="8">
        <f t="shared" si="200"/>
        <v>41974.619421296295</v>
      </c>
      <c r="T2155" s="8">
        <f t="shared" si="201"/>
        <v>42014.040972222225</v>
      </c>
      <c r="U2155" s="9" t="str">
        <f t="shared" si="202"/>
        <v>Dec</v>
      </c>
      <c r="V2155">
        <f t="shared" si="203"/>
        <v>2014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7" t="s">
        <v>8221</v>
      </c>
      <c r="G2156" t="s">
        <v>8224</v>
      </c>
      <c r="H2156" t="s">
        <v>8246</v>
      </c>
      <c r="I2156" s="9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0.8</v>
      </c>
      <c r="P2156" s="11">
        <f t="shared" si="199"/>
        <v>1</v>
      </c>
      <c r="Q2156" t="s">
        <v>8333</v>
      </c>
      <c r="R2156" t="s">
        <v>8334</v>
      </c>
      <c r="S2156" s="8">
        <f t="shared" si="200"/>
        <v>41647.340590277781</v>
      </c>
      <c r="T2156" s="8">
        <f t="shared" si="201"/>
        <v>41667.340590277781</v>
      </c>
      <c r="U2156" s="9" t="str">
        <f t="shared" si="202"/>
        <v>Jan</v>
      </c>
      <c r="V2156">
        <f t="shared" si="203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7" t="s">
        <v>8221</v>
      </c>
      <c r="G2157" t="s">
        <v>8225</v>
      </c>
      <c r="H2157" t="s">
        <v>8247</v>
      </c>
      <c r="I2157" s="9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2.2999999999999998</v>
      </c>
      <c r="P2157" s="11">
        <f t="shared" si="199"/>
        <v>23</v>
      </c>
      <c r="Q2157" t="s">
        <v>8333</v>
      </c>
      <c r="R2157" t="s">
        <v>8334</v>
      </c>
      <c r="S2157" s="8">
        <f t="shared" si="200"/>
        <v>42430.45584490741</v>
      </c>
      <c r="T2157" s="8">
        <f t="shared" si="201"/>
        <v>42460.414178240746</v>
      </c>
      <c r="U2157" s="9" t="str">
        <f t="shared" si="202"/>
        <v>Mar</v>
      </c>
      <c r="V2157">
        <f t="shared" si="203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7" t="s">
        <v>8221</v>
      </c>
      <c r="G2158" t="s">
        <v>8224</v>
      </c>
      <c r="H2158" t="s">
        <v>8246</v>
      </c>
      <c r="I2158" s="9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2.6660714285714282</v>
      </c>
      <c r="P2158" s="11">
        <f t="shared" si="199"/>
        <v>17.987951807228917</v>
      </c>
      <c r="Q2158" t="s">
        <v>8333</v>
      </c>
      <c r="R2158" t="s">
        <v>8334</v>
      </c>
      <c r="S2158" s="8">
        <f t="shared" si="200"/>
        <v>41488.562569444446</v>
      </c>
      <c r="T2158" s="8">
        <f t="shared" si="201"/>
        <v>41533.562569444446</v>
      </c>
      <c r="U2158" s="9" t="str">
        <f t="shared" si="202"/>
        <v>Aug</v>
      </c>
      <c r="V2158">
        <f t="shared" si="203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7" t="s">
        <v>8221</v>
      </c>
      <c r="G2159" t="s">
        <v>8224</v>
      </c>
      <c r="H2159" t="s">
        <v>8246</v>
      </c>
      <c r="I2159" s="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28.192</v>
      </c>
      <c r="P2159" s="11">
        <f t="shared" si="199"/>
        <v>370.94736842105266</v>
      </c>
      <c r="Q2159" t="s">
        <v>8333</v>
      </c>
      <c r="R2159" t="s">
        <v>8334</v>
      </c>
      <c r="S2159" s="8">
        <f t="shared" si="200"/>
        <v>42694.689618055556</v>
      </c>
      <c r="T2159" s="8">
        <f t="shared" si="201"/>
        <v>42727.040972222225</v>
      </c>
      <c r="U2159" s="9" t="str">
        <f t="shared" si="202"/>
        <v>Nov</v>
      </c>
      <c r="V2159">
        <f t="shared" si="203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7" t="s">
        <v>8221</v>
      </c>
      <c r="G2160" t="s">
        <v>8224</v>
      </c>
      <c r="H2160" t="s">
        <v>8246</v>
      </c>
      <c r="I2160" s="9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6.5900366666666672</v>
      </c>
      <c r="P2160" s="11">
        <f t="shared" si="199"/>
        <v>63.569485530546629</v>
      </c>
      <c r="Q2160" t="s">
        <v>8333</v>
      </c>
      <c r="R2160" t="s">
        <v>8334</v>
      </c>
      <c r="S2160" s="8">
        <f t="shared" si="200"/>
        <v>41264.562199074076</v>
      </c>
      <c r="T2160" s="8">
        <f t="shared" si="201"/>
        <v>41309.562199074076</v>
      </c>
      <c r="U2160" s="9" t="str">
        <f t="shared" si="202"/>
        <v>Dec</v>
      </c>
      <c r="V2160">
        <f t="shared" si="203"/>
        <v>2012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7" t="s">
        <v>8221</v>
      </c>
      <c r="G2161" t="s">
        <v>8224</v>
      </c>
      <c r="H2161" t="s">
        <v>8246</v>
      </c>
      <c r="I2161" s="9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0.72222222222222221</v>
      </c>
      <c r="P2161" s="11">
        <f t="shared" si="199"/>
        <v>13</v>
      </c>
      <c r="Q2161" t="s">
        <v>8333</v>
      </c>
      <c r="R2161" t="s">
        <v>8334</v>
      </c>
      <c r="S2161" s="8">
        <f t="shared" si="200"/>
        <v>40710.439513888894</v>
      </c>
      <c r="T2161" s="8">
        <f t="shared" si="201"/>
        <v>40740.439513888894</v>
      </c>
      <c r="U2161" s="9" t="str">
        <f t="shared" si="202"/>
        <v>Jun</v>
      </c>
      <c r="V2161">
        <f t="shared" si="203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7" t="s">
        <v>8221</v>
      </c>
      <c r="G2162" t="s">
        <v>8224</v>
      </c>
      <c r="H2162" t="s">
        <v>8246</v>
      </c>
      <c r="I2162" s="9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0.85000000000000009</v>
      </c>
      <c r="P2162" s="11">
        <f t="shared" si="199"/>
        <v>5.3125</v>
      </c>
      <c r="Q2162" t="s">
        <v>8333</v>
      </c>
      <c r="R2162" t="s">
        <v>8334</v>
      </c>
      <c r="S2162" s="8">
        <f t="shared" si="200"/>
        <v>41018.42019675926</v>
      </c>
      <c r="T2162" s="8">
        <f t="shared" si="201"/>
        <v>41048.42019675926</v>
      </c>
      <c r="U2162" s="9" t="str">
        <f t="shared" si="202"/>
        <v>Apr</v>
      </c>
      <c r="V2162">
        <f t="shared" si="203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115.75</v>
      </c>
      <c r="P2163" s="11">
        <f t="shared" si="199"/>
        <v>35.615384615384613</v>
      </c>
      <c r="Q2163" t="s">
        <v>8325</v>
      </c>
      <c r="R2163" t="s">
        <v>8326</v>
      </c>
      <c r="S2163" s="8">
        <f t="shared" si="200"/>
        <v>42240.56086805556</v>
      </c>
      <c r="T2163" s="8">
        <f t="shared" si="201"/>
        <v>42270.56086805556</v>
      </c>
      <c r="U2163" s="9" t="str">
        <f t="shared" si="202"/>
        <v>Aug</v>
      </c>
      <c r="V2163">
        <f t="shared" si="203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112.26666666666667</v>
      </c>
      <c r="P2164" s="11">
        <f t="shared" si="199"/>
        <v>87.103448275862064</v>
      </c>
      <c r="Q2164" t="s">
        <v>8325</v>
      </c>
      <c r="R2164" t="s">
        <v>8326</v>
      </c>
      <c r="S2164" s="8">
        <f t="shared" si="200"/>
        <v>41813.474432870375</v>
      </c>
      <c r="T2164" s="8">
        <f t="shared" si="201"/>
        <v>41844.474432870375</v>
      </c>
      <c r="U2164" s="9" t="str">
        <f t="shared" si="202"/>
        <v>Jun</v>
      </c>
      <c r="V2164">
        <f t="shared" si="203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132.20000000000002</v>
      </c>
      <c r="P2165" s="11">
        <f t="shared" si="199"/>
        <v>75.11363636363636</v>
      </c>
      <c r="Q2165" t="s">
        <v>8325</v>
      </c>
      <c r="R2165" t="s">
        <v>8326</v>
      </c>
      <c r="S2165" s="8">
        <f t="shared" si="200"/>
        <v>42111.607870370375</v>
      </c>
      <c r="T2165" s="8">
        <f t="shared" si="201"/>
        <v>42162.868055555555</v>
      </c>
      <c r="U2165" s="9" t="str">
        <f t="shared" si="202"/>
        <v>Apr</v>
      </c>
      <c r="V2165">
        <f t="shared" si="203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102.63636363636364</v>
      </c>
      <c r="P2166" s="11">
        <f t="shared" si="199"/>
        <v>68.01204819277109</v>
      </c>
      <c r="Q2166" t="s">
        <v>8325</v>
      </c>
      <c r="R2166" t="s">
        <v>8326</v>
      </c>
      <c r="S2166" s="8">
        <f t="shared" si="200"/>
        <v>42515.426087962966</v>
      </c>
      <c r="T2166" s="8">
        <f t="shared" si="201"/>
        <v>42545.874305555561</v>
      </c>
      <c r="U2166" s="9" t="str">
        <f t="shared" si="202"/>
        <v>May</v>
      </c>
      <c r="V2166">
        <f t="shared" si="203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138.64000000000001</v>
      </c>
      <c r="P2167" s="11">
        <f t="shared" si="199"/>
        <v>29.623931623931625</v>
      </c>
      <c r="Q2167" t="s">
        <v>8325</v>
      </c>
      <c r="R2167" t="s">
        <v>8326</v>
      </c>
      <c r="S2167" s="8">
        <f t="shared" si="200"/>
        <v>42438.3754050926</v>
      </c>
      <c r="T2167" s="8">
        <f t="shared" si="201"/>
        <v>42468.333738425928</v>
      </c>
      <c r="U2167" s="9" t="str">
        <f t="shared" si="202"/>
        <v>Mar</v>
      </c>
      <c r="V2167">
        <f t="shared" si="203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146.6</v>
      </c>
      <c r="P2168" s="11">
        <f t="shared" si="199"/>
        <v>91.625</v>
      </c>
      <c r="Q2168" t="s">
        <v>8325</v>
      </c>
      <c r="R2168" t="s">
        <v>8326</v>
      </c>
      <c r="S2168" s="8">
        <f t="shared" si="200"/>
        <v>41933.54650462963</v>
      </c>
      <c r="T2168" s="8">
        <f t="shared" si="201"/>
        <v>41978.588171296295</v>
      </c>
      <c r="U2168" s="9" t="str">
        <f t="shared" si="202"/>
        <v>Oct</v>
      </c>
      <c r="V2168">
        <f t="shared" si="203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120</v>
      </c>
      <c r="P2169" s="11">
        <f t="shared" si="199"/>
        <v>22.5</v>
      </c>
      <c r="Q2169" t="s">
        <v>8325</v>
      </c>
      <c r="R2169" t="s">
        <v>8326</v>
      </c>
      <c r="S2169" s="8">
        <f t="shared" si="200"/>
        <v>41152.774733796301</v>
      </c>
      <c r="T2169" s="8">
        <f t="shared" si="201"/>
        <v>41166.774733796301</v>
      </c>
      <c r="U2169" s="9" t="str">
        <f t="shared" si="202"/>
        <v>Aug</v>
      </c>
      <c r="V2169">
        <f t="shared" si="203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121.5816111111111</v>
      </c>
      <c r="P2170" s="11">
        <f t="shared" si="199"/>
        <v>64.366735294117646</v>
      </c>
      <c r="Q2170" t="s">
        <v>8325</v>
      </c>
      <c r="R2170" t="s">
        <v>8326</v>
      </c>
      <c r="S2170" s="8">
        <f t="shared" si="200"/>
        <v>42745.308576388888</v>
      </c>
      <c r="T2170" s="8">
        <f t="shared" si="201"/>
        <v>42775.916666666664</v>
      </c>
      <c r="U2170" s="9" t="str">
        <f t="shared" si="202"/>
        <v>Jan</v>
      </c>
      <c r="V2170">
        <f t="shared" si="203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100</v>
      </c>
      <c r="P2171" s="11">
        <f t="shared" si="199"/>
        <v>21.857142857142858</v>
      </c>
      <c r="Q2171" t="s">
        <v>8325</v>
      </c>
      <c r="R2171" t="s">
        <v>8326</v>
      </c>
      <c r="S2171" s="8">
        <f t="shared" si="200"/>
        <v>42793.409155092595</v>
      </c>
      <c r="T2171" s="8">
        <f t="shared" si="201"/>
        <v>42796.409155092595</v>
      </c>
      <c r="U2171" s="9" t="str">
        <f t="shared" si="202"/>
        <v>Feb</v>
      </c>
      <c r="V2171">
        <f t="shared" si="203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180.85714285714286</v>
      </c>
      <c r="P2172" s="11">
        <f t="shared" si="199"/>
        <v>33.315789473684212</v>
      </c>
      <c r="Q2172" t="s">
        <v>8325</v>
      </c>
      <c r="R2172" t="s">
        <v>8326</v>
      </c>
      <c r="S2172" s="8">
        <f t="shared" si="200"/>
        <v>42198.458587962967</v>
      </c>
      <c r="T2172" s="8">
        <f t="shared" si="201"/>
        <v>42238.458587962967</v>
      </c>
      <c r="U2172" s="9" t="str">
        <f t="shared" si="202"/>
        <v>Jul</v>
      </c>
      <c r="V2172">
        <f t="shared" si="203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106.075</v>
      </c>
      <c r="P2173" s="11">
        <f t="shared" si="199"/>
        <v>90.276595744680847</v>
      </c>
      <c r="Q2173" t="s">
        <v>8325</v>
      </c>
      <c r="R2173" t="s">
        <v>8326</v>
      </c>
      <c r="S2173" s="8">
        <f t="shared" si="200"/>
        <v>42141.665451388886</v>
      </c>
      <c r="T2173" s="8">
        <f t="shared" si="201"/>
        <v>42176.916666666664</v>
      </c>
      <c r="U2173" s="9" t="str">
        <f t="shared" si="202"/>
        <v>May</v>
      </c>
      <c r="V2173">
        <f t="shared" si="203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100</v>
      </c>
      <c r="P2174" s="11">
        <f t="shared" si="199"/>
        <v>76.92307692307692</v>
      </c>
      <c r="Q2174" t="s">
        <v>8325</v>
      </c>
      <c r="R2174" t="s">
        <v>8326</v>
      </c>
      <c r="S2174" s="8">
        <f t="shared" si="200"/>
        <v>42082.28842592593</v>
      </c>
      <c r="T2174" s="8">
        <f t="shared" si="201"/>
        <v>42112.28842592593</v>
      </c>
      <c r="U2174" s="9" t="str">
        <f t="shared" si="202"/>
        <v>Mar</v>
      </c>
      <c r="V2174">
        <f t="shared" si="203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126.92857142857143</v>
      </c>
      <c r="P2175" s="11">
        <f t="shared" si="199"/>
        <v>59.233333333333334</v>
      </c>
      <c r="Q2175" t="s">
        <v>8325</v>
      </c>
      <c r="R2175" t="s">
        <v>8326</v>
      </c>
      <c r="S2175" s="8">
        <f t="shared" si="200"/>
        <v>41495.400960648149</v>
      </c>
      <c r="T2175" s="8">
        <f t="shared" si="201"/>
        <v>41526.874305555561</v>
      </c>
      <c r="U2175" s="9" t="str">
        <f t="shared" si="202"/>
        <v>Aug</v>
      </c>
      <c r="V2175">
        <f t="shared" si="203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102.97499999999999</v>
      </c>
      <c r="P2176" s="11">
        <f t="shared" si="199"/>
        <v>65.38095238095238</v>
      </c>
      <c r="Q2176" t="s">
        <v>8325</v>
      </c>
      <c r="R2176" t="s">
        <v>8326</v>
      </c>
      <c r="S2176" s="8">
        <f t="shared" si="200"/>
        <v>42465.251238425924</v>
      </c>
      <c r="T2176" s="8">
        <f t="shared" si="201"/>
        <v>42495.251238425924</v>
      </c>
      <c r="U2176" s="9" t="str">
        <f t="shared" si="202"/>
        <v>Apr</v>
      </c>
      <c r="V2176">
        <f t="shared" si="203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250</v>
      </c>
      <c r="P2177" s="11">
        <f t="shared" si="199"/>
        <v>67.307692307692307</v>
      </c>
      <c r="Q2177" t="s">
        <v>8325</v>
      </c>
      <c r="R2177" t="s">
        <v>8326</v>
      </c>
      <c r="S2177" s="8">
        <f t="shared" si="200"/>
        <v>42564.71743055556</v>
      </c>
      <c r="T2177" s="8">
        <f t="shared" si="201"/>
        <v>42571.71743055556</v>
      </c>
      <c r="U2177" s="9" t="str">
        <f t="shared" si="202"/>
        <v>Jul</v>
      </c>
      <c r="V2177">
        <f t="shared" si="203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ref="O2178:O2241" si="204">E2178/D2178*100</f>
        <v>126.02</v>
      </c>
      <c r="P2178" s="11">
        <f t="shared" ref="P2178:P2241" si="205">E2178/L2178</f>
        <v>88.74647887323944</v>
      </c>
      <c r="Q2178" t="s">
        <v>8325</v>
      </c>
      <c r="R2178" t="s">
        <v>8326</v>
      </c>
      <c r="S2178" s="8">
        <f t="shared" si="200"/>
        <v>42096.341539351859</v>
      </c>
      <c r="T2178" s="8">
        <f t="shared" si="201"/>
        <v>42126.341539351859</v>
      </c>
      <c r="U2178" s="9" t="str">
        <f t="shared" si="202"/>
        <v>Apr</v>
      </c>
      <c r="V2178">
        <f t="shared" si="203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si="204"/>
        <v>100.12</v>
      </c>
      <c r="P2179" s="11">
        <f t="shared" si="205"/>
        <v>65.868421052631575</v>
      </c>
      <c r="Q2179" t="s">
        <v>8325</v>
      </c>
      <c r="R2179" t="s">
        <v>8326</v>
      </c>
      <c r="S2179" s="8">
        <f t="shared" ref="S2179:S2242" si="206">(J2179/86400)+25569+(-7/24)</f>
        <v>42501.959108796298</v>
      </c>
      <c r="T2179" s="8">
        <f t="shared" ref="T2179:T2242" si="207">(I2179/86400)+25569+(-7/24)</f>
        <v>42526.959108796298</v>
      </c>
      <c r="U2179" s="9" t="str">
        <f t="shared" ref="U2179:U2242" si="208">TEXT(S2179,"mmm")</f>
        <v>May</v>
      </c>
      <c r="V2179">
        <f t="shared" ref="V2179:V2242" si="209">YEAR(S2179)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138.64000000000001</v>
      </c>
      <c r="P2180" s="11">
        <f t="shared" si="205"/>
        <v>40.349243306169967</v>
      </c>
      <c r="Q2180" t="s">
        <v>8325</v>
      </c>
      <c r="R2180" t="s">
        <v>8326</v>
      </c>
      <c r="S2180" s="8">
        <f t="shared" si="206"/>
        <v>42723.344872685186</v>
      </c>
      <c r="T2180" s="8">
        <f t="shared" si="207"/>
        <v>42753.344872685186</v>
      </c>
      <c r="U2180" s="9" t="str">
        <f t="shared" si="208"/>
        <v>Dec</v>
      </c>
      <c r="V2180">
        <f t="shared" si="209"/>
        <v>2016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161.4</v>
      </c>
      <c r="P2181" s="11">
        <f t="shared" si="205"/>
        <v>76.857142857142861</v>
      </c>
      <c r="Q2181" t="s">
        <v>8325</v>
      </c>
      <c r="R2181" t="s">
        <v>8326</v>
      </c>
      <c r="S2181" s="8">
        <f t="shared" si="206"/>
        <v>42074.879537037043</v>
      </c>
      <c r="T2181" s="8">
        <f t="shared" si="207"/>
        <v>42104.879537037043</v>
      </c>
      <c r="U2181" s="9" t="str">
        <f t="shared" si="208"/>
        <v>Mar</v>
      </c>
      <c r="V2181">
        <f t="shared" si="209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107.18419999999999</v>
      </c>
      <c r="P2182" s="11">
        <f t="shared" si="205"/>
        <v>68.707820512820518</v>
      </c>
      <c r="Q2182" t="s">
        <v>8325</v>
      </c>
      <c r="R2182" t="s">
        <v>8326</v>
      </c>
      <c r="S2182" s="8">
        <f t="shared" si="206"/>
        <v>42279.378101851857</v>
      </c>
      <c r="T2182" s="8">
        <f t="shared" si="207"/>
        <v>42321.419768518521</v>
      </c>
      <c r="U2182" s="9" t="str">
        <f t="shared" si="208"/>
        <v>Oct</v>
      </c>
      <c r="V2182">
        <f t="shared" si="209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153.1</v>
      </c>
      <c r="P2183" s="11">
        <f t="shared" si="205"/>
        <v>57.773584905660378</v>
      </c>
      <c r="Q2183" t="s">
        <v>8333</v>
      </c>
      <c r="R2183" t="s">
        <v>8351</v>
      </c>
      <c r="S2183" s="8">
        <f t="shared" si="206"/>
        <v>42772.713576388887</v>
      </c>
      <c r="T2183" s="8">
        <f t="shared" si="207"/>
        <v>42786.713576388887</v>
      </c>
      <c r="U2183" s="9" t="str">
        <f t="shared" si="208"/>
        <v>Feb</v>
      </c>
      <c r="V2183">
        <f t="shared" si="209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524.16666666666663</v>
      </c>
      <c r="P2184" s="11">
        <f t="shared" si="205"/>
        <v>44.171348314606739</v>
      </c>
      <c r="Q2184" t="s">
        <v>8333</v>
      </c>
      <c r="R2184" t="s">
        <v>8351</v>
      </c>
      <c r="S2184" s="8">
        <f t="shared" si="206"/>
        <v>41879.609085648153</v>
      </c>
      <c r="T2184" s="8">
        <f t="shared" si="207"/>
        <v>41914.609085648153</v>
      </c>
      <c r="U2184" s="9" t="str">
        <f t="shared" si="208"/>
        <v>Aug</v>
      </c>
      <c r="V2184">
        <f t="shared" si="209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489.27777777777777</v>
      </c>
      <c r="P2185" s="11">
        <f t="shared" si="205"/>
        <v>31.566308243727597</v>
      </c>
      <c r="Q2185" t="s">
        <v>8333</v>
      </c>
      <c r="R2185" t="s">
        <v>8351</v>
      </c>
      <c r="S2185" s="8">
        <f t="shared" si="206"/>
        <v>42745.073807870373</v>
      </c>
      <c r="T2185" s="8">
        <f t="shared" si="207"/>
        <v>42774.916666666664</v>
      </c>
      <c r="U2185" s="9" t="str">
        <f t="shared" si="208"/>
        <v>Jan</v>
      </c>
      <c r="V2185">
        <f t="shared" si="209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284.74</v>
      </c>
      <c r="P2186" s="11">
        <f t="shared" si="205"/>
        <v>107.04511278195488</v>
      </c>
      <c r="Q2186" t="s">
        <v>8333</v>
      </c>
      <c r="R2186" t="s">
        <v>8351</v>
      </c>
      <c r="S2186" s="8">
        <f t="shared" si="206"/>
        <v>42380.398622685192</v>
      </c>
      <c r="T2186" s="8">
        <f t="shared" si="207"/>
        <v>42394.375000000007</v>
      </c>
      <c r="U2186" s="9" t="str">
        <f t="shared" si="208"/>
        <v>Jan</v>
      </c>
      <c r="V2186">
        <f t="shared" si="209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1856.97</v>
      </c>
      <c r="P2187" s="11">
        <f t="shared" si="205"/>
        <v>149.03451043338683</v>
      </c>
      <c r="Q2187" t="s">
        <v>8333</v>
      </c>
      <c r="R2187" t="s">
        <v>8351</v>
      </c>
      <c r="S2187" s="8">
        <f t="shared" si="206"/>
        <v>41319.058321759258</v>
      </c>
      <c r="T2187" s="8">
        <f t="shared" si="207"/>
        <v>41359.058321759258</v>
      </c>
      <c r="U2187" s="9" t="str">
        <f t="shared" si="208"/>
        <v>Feb</v>
      </c>
      <c r="V2187">
        <f t="shared" si="209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109.67499999999998</v>
      </c>
      <c r="P2188" s="11">
        <f t="shared" si="205"/>
        <v>55.956632653061227</v>
      </c>
      <c r="Q2188" t="s">
        <v>8333</v>
      </c>
      <c r="R2188" t="s">
        <v>8351</v>
      </c>
      <c r="S2188" s="8">
        <f t="shared" si="206"/>
        <v>42583.323414351857</v>
      </c>
      <c r="T2188" s="8">
        <f t="shared" si="207"/>
        <v>42619.791666666664</v>
      </c>
      <c r="U2188" s="9" t="str">
        <f t="shared" si="208"/>
        <v>Aug</v>
      </c>
      <c r="V2188">
        <f t="shared" si="209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1014.6425</v>
      </c>
      <c r="P2189" s="11">
        <f t="shared" si="205"/>
        <v>56.970381807973048</v>
      </c>
      <c r="Q2189" t="s">
        <v>8333</v>
      </c>
      <c r="R2189" t="s">
        <v>8351</v>
      </c>
      <c r="S2189" s="8">
        <f t="shared" si="206"/>
        <v>42067.917430555557</v>
      </c>
      <c r="T2189" s="8">
        <f t="shared" si="207"/>
        <v>42096.874305555561</v>
      </c>
      <c r="U2189" s="9" t="str">
        <f t="shared" si="208"/>
        <v>Mar</v>
      </c>
      <c r="V2189">
        <f t="shared" si="209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412.17692027666544</v>
      </c>
      <c r="P2190" s="11">
        <f t="shared" si="205"/>
        <v>44.056420233463037</v>
      </c>
      <c r="Q2190" t="s">
        <v>8333</v>
      </c>
      <c r="R2190" t="s">
        <v>8351</v>
      </c>
      <c r="S2190" s="8">
        <f t="shared" si="206"/>
        <v>42633.294456018521</v>
      </c>
      <c r="T2190" s="8">
        <f t="shared" si="207"/>
        <v>42668.416666666664</v>
      </c>
      <c r="U2190" s="9" t="str">
        <f t="shared" si="208"/>
        <v>Sep</v>
      </c>
      <c r="V2190">
        <f t="shared" si="209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503.25</v>
      </c>
      <c r="P2191" s="11">
        <f t="shared" si="205"/>
        <v>68.625</v>
      </c>
      <c r="Q2191" t="s">
        <v>8333</v>
      </c>
      <c r="R2191" t="s">
        <v>8351</v>
      </c>
      <c r="S2191" s="8">
        <f t="shared" si="206"/>
        <v>42467.496527777781</v>
      </c>
      <c r="T2191" s="8">
        <f t="shared" si="207"/>
        <v>42481.625000000007</v>
      </c>
      <c r="U2191" s="9" t="str">
        <f t="shared" si="208"/>
        <v>Apr</v>
      </c>
      <c r="V2191">
        <f t="shared" si="209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184.61052631578946</v>
      </c>
      <c r="P2192" s="11">
        <f t="shared" si="205"/>
        <v>65.318435754189949</v>
      </c>
      <c r="Q2192" t="s">
        <v>8333</v>
      </c>
      <c r="R2192" t="s">
        <v>8351</v>
      </c>
      <c r="S2192" s="8">
        <f t="shared" si="206"/>
        <v>42417.333379629628</v>
      </c>
      <c r="T2192" s="8">
        <f t="shared" si="207"/>
        <v>42451.999305555561</v>
      </c>
      <c r="U2192" s="9" t="str">
        <f t="shared" si="208"/>
        <v>Feb</v>
      </c>
      <c r="V2192">
        <f t="shared" si="209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119.73333333333333</v>
      </c>
      <c r="P2193" s="11">
        <f t="shared" si="205"/>
        <v>35.92</v>
      </c>
      <c r="Q2193" t="s">
        <v>8333</v>
      </c>
      <c r="R2193" t="s">
        <v>8351</v>
      </c>
      <c r="S2193" s="8">
        <f t="shared" si="206"/>
        <v>42768.541979166672</v>
      </c>
      <c r="T2193" s="8">
        <f t="shared" si="207"/>
        <v>42780.541979166672</v>
      </c>
      <c r="U2193" s="9" t="str">
        <f t="shared" si="208"/>
        <v>Feb</v>
      </c>
      <c r="V2193">
        <f t="shared" si="209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1081.2401666666667</v>
      </c>
      <c r="P2194" s="11">
        <f t="shared" si="205"/>
        <v>40.070667078443485</v>
      </c>
      <c r="Q2194" t="s">
        <v>8333</v>
      </c>
      <c r="R2194" t="s">
        <v>8351</v>
      </c>
      <c r="S2194" s="8">
        <f t="shared" si="206"/>
        <v>42691.559537037036</v>
      </c>
      <c r="T2194" s="8">
        <f t="shared" si="207"/>
        <v>42719.666666666664</v>
      </c>
      <c r="U2194" s="9" t="str">
        <f t="shared" si="208"/>
        <v>Nov</v>
      </c>
      <c r="V2194">
        <f t="shared" si="209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452.37333333333333</v>
      </c>
      <c r="P2195" s="11">
        <f t="shared" si="205"/>
        <v>75.647714604236342</v>
      </c>
      <c r="Q2195" t="s">
        <v>8333</v>
      </c>
      <c r="R2195" t="s">
        <v>8351</v>
      </c>
      <c r="S2195" s="8">
        <f t="shared" si="206"/>
        <v>42664.114259259259</v>
      </c>
      <c r="T2195" s="8">
        <f t="shared" si="207"/>
        <v>42694.915972222225</v>
      </c>
      <c r="U2195" s="9" t="str">
        <f t="shared" si="208"/>
        <v>Oct</v>
      </c>
      <c r="V2195">
        <f t="shared" si="209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537.37</v>
      </c>
      <c r="P2196" s="11">
        <f t="shared" si="205"/>
        <v>61.203872437357631</v>
      </c>
      <c r="Q2196" t="s">
        <v>8333</v>
      </c>
      <c r="R2196" t="s">
        <v>8351</v>
      </c>
      <c r="S2196" s="8">
        <f t="shared" si="206"/>
        <v>42425.466319444451</v>
      </c>
      <c r="T2196" s="8">
        <f t="shared" si="207"/>
        <v>42455.42465277778</v>
      </c>
      <c r="U2196" s="9" t="str">
        <f t="shared" si="208"/>
        <v>Feb</v>
      </c>
      <c r="V2196">
        <f t="shared" si="209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120.32608695652173</v>
      </c>
      <c r="P2197" s="11">
        <f t="shared" si="205"/>
        <v>48.130434782608695</v>
      </c>
      <c r="Q2197" t="s">
        <v>8333</v>
      </c>
      <c r="R2197" t="s">
        <v>8351</v>
      </c>
      <c r="S2197" s="8">
        <f t="shared" si="206"/>
        <v>42197.48032407408</v>
      </c>
      <c r="T2197" s="8">
        <f t="shared" si="207"/>
        <v>42227.48032407408</v>
      </c>
      <c r="U2197" s="9" t="str">
        <f t="shared" si="208"/>
        <v>Jul</v>
      </c>
      <c r="V2197">
        <f t="shared" si="209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113.83571428571429</v>
      </c>
      <c r="P2198" s="11">
        <f t="shared" si="205"/>
        <v>68.106837606837601</v>
      </c>
      <c r="Q2198" t="s">
        <v>8333</v>
      </c>
      <c r="R2198" t="s">
        <v>8351</v>
      </c>
      <c r="S2198" s="8">
        <f t="shared" si="206"/>
        <v>42675.195625</v>
      </c>
      <c r="T2198" s="8">
        <f t="shared" si="207"/>
        <v>42706.000000000007</v>
      </c>
      <c r="U2198" s="9" t="str">
        <f t="shared" si="208"/>
        <v>Nov</v>
      </c>
      <c r="V2198">
        <f t="shared" si="209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951.03109999999992</v>
      </c>
      <c r="P2199" s="11">
        <f t="shared" si="205"/>
        <v>65.891300230946882</v>
      </c>
      <c r="Q2199" t="s">
        <v>8333</v>
      </c>
      <c r="R2199" t="s">
        <v>8351</v>
      </c>
      <c r="S2199" s="8">
        <f t="shared" si="206"/>
        <v>42033.292349537041</v>
      </c>
      <c r="T2199" s="8">
        <f t="shared" si="207"/>
        <v>42063.292349537041</v>
      </c>
      <c r="U2199" s="9" t="str">
        <f t="shared" si="208"/>
        <v>Jan</v>
      </c>
      <c r="V2199">
        <f t="shared" si="209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132.89249999999998</v>
      </c>
      <c r="P2200" s="11">
        <f t="shared" si="205"/>
        <v>81.654377880184327</v>
      </c>
      <c r="Q2200" t="s">
        <v>8333</v>
      </c>
      <c r="R2200" t="s">
        <v>8351</v>
      </c>
      <c r="S2200" s="8">
        <f t="shared" si="206"/>
        <v>42292.222222222226</v>
      </c>
      <c r="T2200" s="8">
        <f t="shared" si="207"/>
        <v>42322.263888888891</v>
      </c>
      <c r="U2200" s="9" t="str">
        <f t="shared" si="208"/>
        <v>Oct</v>
      </c>
      <c r="V2200">
        <f t="shared" si="209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146.97777777777779</v>
      </c>
      <c r="P2201" s="11">
        <f t="shared" si="205"/>
        <v>52.701195219123505</v>
      </c>
      <c r="Q2201" t="s">
        <v>8333</v>
      </c>
      <c r="R2201" t="s">
        <v>8351</v>
      </c>
      <c r="S2201" s="8">
        <f t="shared" si="206"/>
        <v>42262.124976851854</v>
      </c>
      <c r="T2201" s="8">
        <f t="shared" si="207"/>
        <v>42292.124976851854</v>
      </c>
      <c r="U2201" s="9" t="str">
        <f t="shared" si="208"/>
        <v>Sep</v>
      </c>
      <c r="V2201">
        <f t="shared" si="209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542.15</v>
      </c>
      <c r="P2202" s="11">
        <f t="shared" si="205"/>
        <v>41.228136882129277</v>
      </c>
      <c r="Q2202" t="s">
        <v>8333</v>
      </c>
      <c r="R2202" t="s">
        <v>8351</v>
      </c>
      <c r="S2202" s="8">
        <f t="shared" si="206"/>
        <v>42163.334120370368</v>
      </c>
      <c r="T2202" s="8">
        <f t="shared" si="207"/>
        <v>42190.833333333336</v>
      </c>
      <c r="U2202" s="9" t="str">
        <f t="shared" si="208"/>
        <v>Jun</v>
      </c>
      <c r="V2202">
        <f t="shared" si="209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382.71818181818185</v>
      </c>
      <c r="P2203" s="11">
        <f t="shared" si="205"/>
        <v>15.035357142857142</v>
      </c>
      <c r="Q2203" t="s">
        <v>8325</v>
      </c>
      <c r="R2203" t="s">
        <v>8330</v>
      </c>
      <c r="S2203" s="8">
        <f t="shared" si="206"/>
        <v>41276.555150462962</v>
      </c>
      <c r="T2203" s="8">
        <f t="shared" si="207"/>
        <v>41290.555150462962</v>
      </c>
      <c r="U2203" s="9" t="str">
        <f t="shared" si="208"/>
        <v>Jan</v>
      </c>
      <c r="V2203">
        <f t="shared" si="209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704.18124999999998</v>
      </c>
      <c r="P2204" s="11">
        <f t="shared" si="205"/>
        <v>39.066920943134534</v>
      </c>
      <c r="Q2204" t="s">
        <v>8325</v>
      </c>
      <c r="R2204" t="s">
        <v>8330</v>
      </c>
      <c r="S2204" s="8">
        <f t="shared" si="206"/>
        <v>41184.557500000003</v>
      </c>
      <c r="T2204" s="8">
        <f t="shared" si="207"/>
        <v>41214.557500000003</v>
      </c>
      <c r="U2204" s="9" t="str">
        <f t="shared" si="208"/>
        <v>Oct</v>
      </c>
      <c r="V2204">
        <f t="shared" si="209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109.55</v>
      </c>
      <c r="P2205" s="11">
        <f t="shared" si="205"/>
        <v>43.82</v>
      </c>
      <c r="Q2205" t="s">
        <v>8325</v>
      </c>
      <c r="R2205" t="s">
        <v>8330</v>
      </c>
      <c r="S2205" s="8">
        <f t="shared" si="206"/>
        <v>42241.568078703705</v>
      </c>
      <c r="T2205" s="8">
        <f t="shared" si="207"/>
        <v>42271.568078703705</v>
      </c>
      <c r="U2205" s="9" t="str">
        <f t="shared" si="208"/>
        <v>Aug</v>
      </c>
      <c r="V2205">
        <f t="shared" si="209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132.86666666666667</v>
      </c>
      <c r="P2206" s="11">
        <f t="shared" si="205"/>
        <v>27.301369863013697</v>
      </c>
      <c r="Q2206" t="s">
        <v>8325</v>
      </c>
      <c r="R2206" t="s">
        <v>8330</v>
      </c>
      <c r="S2206" s="8">
        <f t="shared" si="206"/>
        <v>41312.019895833335</v>
      </c>
      <c r="T2206" s="8">
        <f t="shared" si="207"/>
        <v>41342.019895833335</v>
      </c>
      <c r="U2206" s="9" t="str">
        <f t="shared" si="208"/>
        <v>Feb</v>
      </c>
      <c r="V2206">
        <f t="shared" si="209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152</v>
      </c>
      <c r="P2207" s="11">
        <f t="shared" si="205"/>
        <v>42.222222222222221</v>
      </c>
      <c r="Q2207" t="s">
        <v>8325</v>
      </c>
      <c r="R2207" t="s">
        <v>8330</v>
      </c>
      <c r="S2207" s="8">
        <f t="shared" si="206"/>
        <v>41031.529965277783</v>
      </c>
      <c r="T2207" s="8">
        <f t="shared" si="207"/>
        <v>41061.529965277783</v>
      </c>
      <c r="U2207" s="9" t="str">
        <f t="shared" si="208"/>
        <v>May</v>
      </c>
      <c r="V2207">
        <f t="shared" si="209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102.72727272727273</v>
      </c>
      <c r="P2208" s="11">
        <f t="shared" si="205"/>
        <v>33.235294117647058</v>
      </c>
      <c r="Q2208" t="s">
        <v>8325</v>
      </c>
      <c r="R2208" t="s">
        <v>8330</v>
      </c>
      <c r="S2208" s="8">
        <f t="shared" si="206"/>
        <v>40996.965555555558</v>
      </c>
      <c r="T2208" s="8">
        <f t="shared" si="207"/>
        <v>41014.965555555558</v>
      </c>
      <c r="U2208" s="9" t="str">
        <f t="shared" si="208"/>
        <v>Mar</v>
      </c>
      <c r="V2208">
        <f t="shared" si="209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100</v>
      </c>
      <c r="P2209" s="11">
        <f t="shared" si="205"/>
        <v>285.71428571428572</v>
      </c>
      <c r="Q2209" t="s">
        <v>8325</v>
      </c>
      <c r="R2209" t="s">
        <v>8330</v>
      </c>
      <c r="S2209" s="8">
        <f t="shared" si="206"/>
        <v>41563.902465277781</v>
      </c>
      <c r="T2209" s="8">
        <f t="shared" si="207"/>
        <v>41593.944131944445</v>
      </c>
      <c r="U2209" s="9" t="str">
        <f t="shared" si="208"/>
        <v>Oct</v>
      </c>
      <c r="V2209">
        <f t="shared" si="209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101.6</v>
      </c>
      <c r="P2210" s="11">
        <f t="shared" si="205"/>
        <v>42.333333333333336</v>
      </c>
      <c r="Q2210" t="s">
        <v>8325</v>
      </c>
      <c r="R2210" t="s">
        <v>8330</v>
      </c>
      <c r="S2210" s="8">
        <f t="shared" si="206"/>
        <v>40946.590578703705</v>
      </c>
      <c r="T2210" s="8">
        <f t="shared" si="207"/>
        <v>41005.875</v>
      </c>
      <c r="U2210" s="9" t="str">
        <f t="shared" si="208"/>
        <v>Feb</v>
      </c>
      <c r="V2210">
        <f t="shared" si="209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150.80000000000001</v>
      </c>
      <c r="P2211" s="11">
        <f t="shared" si="205"/>
        <v>50.266666666666666</v>
      </c>
      <c r="Q2211" t="s">
        <v>8325</v>
      </c>
      <c r="R2211" t="s">
        <v>8330</v>
      </c>
      <c r="S2211" s="8">
        <f t="shared" si="206"/>
        <v>41732.188009259262</v>
      </c>
      <c r="T2211" s="8">
        <f t="shared" si="207"/>
        <v>41743.666666666672</v>
      </c>
      <c r="U2211" s="9" t="str">
        <f t="shared" si="208"/>
        <v>Apr</v>
      </c>
      <c r="V2211">
        <f t="shared" si="209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111.425</v>
      </c>
      <c r="P2212" s="11">
        <f t="shared" si="205"/>
        <v>61.902777777777779</v>
      </c>
      <c r="Q2212" t="s">
        <v>8325</v>
      </c>
      <c r="R2212" t="s">
        <v>8330</v>
      </c>
      <c r="S2212" s="8">
        <f t="shared" si="206"/>
        <v>40955.774421296301</v>
      </c>
      <c r="T2212" s="8">
        <f t="shared" si="207"/>
        <v>41013.441666666673</v>
      </c>
      <c r="U2212" s="9" t="str">
        <f t="shared" si="208"/>
        <v>Feb</v>
      </c>
      <c r="V2212">
        <f t="shared" si="209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195.6</v>
      </c>
      <c r="P2213" s="11">
        <f t="shared" si="205"/>
        <v>40.75</v>
      </c>
      <c r="Q2213" t="s">
        <v>8325</v>
      </c>
      <c r="R2213" t="s">
        <v>8330</v>
      </c>
      <c r="S2213" s="8">
        <f t="shared" si="206"/>
        <v>41716.493344907409</v>
      </c>
      <c r="T2213" s="8">
        <f t="shared" si="207"/>
        <v>41738.999305555561</v>
      </c>
      <c r="U2213" s="9" t="str">
        <f t="shared" si="208"/>
        <v>Mar</v>
      </c>
      <c r="V2213">
        <f t="shared" si="209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114.38333333333333</v>
      </c>
      <c r="P2214" s="11">
        <f t="shared" si="205"/>
        <v>55.796747967479675</v>
      </c>
      <c r="Q2214" t="s">
        <v>8325</v>
      </c>
      <c r="R2214" t="s">
        <v>8330</v>
      </c>
      <c r="S2214" s="8">
        <f t="shared" si="206"/>
        <v>41548.455752314818</v>
      </c>
      <c r="T2214" s="8">
        <f t="shared" si="207"/>
        <v>41581.75</v>
      </c>
      <c r="U2214" s="9" t="str">
        <f t="shared" si="208"/>
        <v>Oct</v>
      </c>
      <c r="V2214">
        <f t="shared" si="209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200</v>
      </c>
      <c r="P2215" s="11">
        <f t="shared" si="205"/>
        <v>10</v>
      </c>
      <c r="Q2215" t="s">
        <v>8325</v>
      </c>
      <c r="R2215" t="s">
        <v>8330</v>
      </c>
      <c r="S2215" s="8">
        <f t="shared" si="206"/>
        <v>42109.534479166665</v>
      </c>
      <c r="T2215" s="8">
        <f t="shared" si="207"/>
        <v>42139.534479166665</v>
      </c>
      <c r="U2215" s="9" t="str">
        <f t="shared" si="208"/>
        <v>Apr</v>
      </c>
      <c r="V2215">
        <f t="shared" si="209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292.50166666666667</v>
      </c>
      <c r="P2216" s="11">
        <f t="shared" si="205"/>
        <v>73.125416666666666</v>
      </c>
      <c r="Q2216" t="s">
        <v>8325</v>
      </c>
      <c r="R2216" t="s">
        <v>8330</v>
      </c>
      <c r="S2216" s="8">
        <f t="shared" si="206"/>
        <v>41646.500555555562</v>
      </c>
      <c r="T2216" s="8">
        <f t="shared" si="207"/>
        <v>41676.500555555562</v>
      </c>
      <c r="U2216" s="9" t="str">
        <f t="shared" si="208"/>
        <v>Jan</v>
      </c>
      <c r="V2216">
        <f t="shared" si="209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156.36363636363637</v>
      </c>
      <c r="P2217" s="11">
        <f t="shared" si="205"/>
        <v>26.060606060606062</v>
      </c>
      <c r="Q2217" t="s">
        <v>8325</v>
      </c>
      <c r="R2217" t="s">
        <v>8330</v>
      </c>
      <c r="S2217" s="8">
        <f t="shared" si="206"/>
        <v>40958.425601851857</v>
      </c>
      <c r="T2217" s="8">
        <f t="shared" si="207"/>
        <v>40980.999305555561</v>
      </c>
      <c r="U2217" s="9" t="str">
        <f t="shared" si="208"/>
        <v>Feb</v>
      </c>
      <c r="V2217">
        <f t="shared" si="209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105.66666666666666</v>
      </c>
      <c r="P2218" s="11">
        <f t="shared" si="205"/>
        <v>22.642857142857142</v>
      </c>
      <c r="Q2218" t="s">
        <v>8325</v>
      </c>
      <c r="R2218" t="s">
        <v>8330</v>
      </c>
      <c r="S2218" s="8">
        <f t="shared" si="206"/>
        <v>42194.460011574076</v>
      </c>
      <c r="T2218" s="8">
        <f t="shared" si="207"/>
        <v>42208.460011574076</v>
      </c>
      <c r="U2218" s="9" t="str">
        <f t="shared" si="208"/>
        <v>Jul</v>
      </c>
      <c r="V2218">
        <f t="shared" si="209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101.19047619047619</v>
      </c>
      <c r="P2219" s="11">
        <f t="shared" si="205"/>
        <v>47.222222222222221</v>
      </c>
      <c r="Q2219" t="s">
        <v>8325</v>
      </c>
      <c r="R2219" t="s">
        <v>8330</v>
      </c>
      <c r="S2219" s="8">
        <f t="shared" si="206"/>
        <v>42299.48510416667</v>
      </c>
      <c r="T2219" s="8">
        <f t="shared" si="207"/>
        <v>42310.041666666664</v>
      </c>
      <c r="U2219" s="9" t="str">
        <f t="shared" si="208"/>
        <v>Oct</v>
      </c>
      <c r="V2219">
        <f t="shared" si="209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122.833</v>
      </c>
      <c r="P2220" s="11">
        <f t="shared" si="205"/>
        <v>32.324473684210524</v>
      </c>
      <c r="Q2220" t="s">
        <v>8325</v>
      </c>
      <c r="R2220" t="s">
        <v>8330</v>
      </c>
      <c r="S2220" s="8">
        <f t="shared" si="206"/>
        <v>41127.520636574074</v>
      </c>
      <c r="T2220" s="8">
        <f t="shared" si="207"/>
        <v>41149.708333333336</v>
      </c>
      <c r="U2220" s="9" t="str">
        <f t="shared" si="208"/>
        <v>Aug</v>
      </c>
      <c r="V2220">
        <f t="shared" si="209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101.49999999999999</v>
      </c>
      <c r="P2221" s="11">
        <f t="shared" si="205"/>
        <v>53.421052631578945</v>
      </c>
      <c r="Q2221" t="s">
        <v>8325</v>
      </c>
      <c r="R2221" t="s">
        <v>8330</v>
      </c>
      <c r="S2221" s="8">
        <f t="shared" si="206"/>
        <v>42205.427222222228</v>
      </c>
      <c r="T2221" s="8">
        <f t="shared" si="207"/>
        <v>42235.427222222228</v>
      </c>
      <c r="U2221" s="9" t="str">
        <f t="shared" si="208"/>
        <v>Jul</v>
      </c>
      <c r="V2221">
        <f t="shared" si="209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101.14285714285714</v>
      </c>
      <c r="P2222" s="11">
        <f t="shared" si="205"/>
        <v>51.304347826086953</v>
      </c>
      <c r="Q2222" t="s">
        <v>8325</v>
      </c>
      <c r="R2222" t="s">
        <v>8330</v>
      </c>
      <c r="S2222" s="8">
        <f t="shared" si="206"/>
        <v>41451.768935185188</v>
      </c>
      <c r="T2222" s="8">
        <f t="shared" si="207"/>
        <v>41481.768935185188</v>
      </c>
      <c r="U2222" s="9" t="str">
        <f t="shared" si="208"/>
        <v>Jun</v>
      </c>
      <c r="V2222">
        <f t="shared" si="209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108.11999999999999</v>
      </c>
      <c r="P2223" s="11">
        <f t="shared" si="205"/>
        <v>37.197247706422019</v>
      </c>
      <c r="Q2223" t="s">
        <v>8333</v>
      </c>
      <c r="R2223" t="s">
        <v>8351</v>
      </c>
      <c r="S2223" s="8">
        <f t="shared" si="206"/>
        <v>42452.375104166669</v>
      </c>
      <c r="T2223" s="8">
        <f t="shared" si="207"/>
        <v>42482.708333333336</v>
      </c>
      <c r="U2223" s="9" t="str">
        <f t="shared" si="208"/>
        <v>Mar</v>
      </c>
      <c r="V2223">
        <f t="shared" si="209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162.6</v>
      </c>
      <c r="P2224" s="11">
        <f t="shared" si="205"/>
        <v>27.1</v>
      </c>
      <c r="Q2224" t="s">
        <v>8333</v>
      </c>
      <c r="R2224" t="s">
        <v>8351</v>
      </c>
      <c r="S2224" s="8">
        <f t="shared" si="206"/>
        <v>40906.495914351857</v>
      </c>
      <c r="T2224" s="8">
        <f t="shared" si="207"/>
        <v>40936.495914351857</v>
      </c>
      <c r="U2224" s="9" t="str">
        <f t="shared" si="208"/>
        <v>Dec</v>
      </c>
      <c r="V2224">
        <f t="shared" si="209"/>
        <v>2011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105.80000000000001</v>
      </c>
      <c r="P2225" s="11">
        <f t="shared" si="205"/>
        <v>206.31</v>
      </c>
      <c r="Q2225" t="s">
        <v>8333</v>
      </c>
      <c r="R2225" t="s">
        <v>8351</v>
      </c>
      <c r="S2225" s="8">
        <f t="shared" si="206"/>
        <v>42152.349166666674</v>
      </c>
      <c r="T2225" s="8">
        <f t="shared" si="207"/>
        <v>42182.349166666674</v>
      </c>
      <c r="U2225" s="9" t="str">
        <f t="shared" si="208"/>
        <v>May</v>
      </c>
      <c r="V2225">
        <f t="shared" si="209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243.15000000000003</v>
      </c>
      <c r="P2226" s="11">
        <f t="shared" si="205"/>
        <v>82.145270270270274</v>
      </c>
      <c r="Q2226" t="s">
        <v>8333</v>
      </c>
      <c r="R2226" t="s">
        <v>8351</v>
      </c>
      <c r="S2226" s="8">
        <f t="shared" si="206"/>
        <v>42644.375868055555</v>
      </c>
      <c r="T2226" s="8">
        <f t="shared" si="207"/>
        <v>42672.500000000007</v>
      </c>
      <c r="U2226" s="9" t="str">
        <f t="shared" si="208"/>
        <v>Oct</v>
      </c>
      <c r="V2226">
        <f t="shared" si="209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944.83338095238094</v>
      </c>
      <c r="P2227" s="11">
        <f t="shared" si="205"/>
        <v>164.79651993355483</v>
      </c>
      <c r="Q2227" t="s">
        <v>8333</v>
      </c>
      <c r="R2227" t="s">
        <v>8351</v>
      </c>
      <c r="S2227" s="8">
        <f t="shared" si="206"/>
        <v>41873.500173611115</v>
      </c>
      <c r="T2227" s="8">
        <f t="shared" si="207"/>
        <v>41903.500173611115</v>
      </c>
      <c r="U2227" s="9" t="str">
        <f t="shared" si="208"/>
        <v>Aug</v>
      </c>
      <c r="V2227">
        <f t="shared" si="209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108.46283333333334</v>
      </c>
      <c r="P2228" s="11">
        <f t="shared" si="205"/>
        <v>60.820280373831778</v>
      </c>
      <c r="Q2228" t="s">
        <v>8333</v>
      </c>
      <c r="R2228" t="s">
        <v>8351</v>
      </c>
      <c r="S2228" s="8">
        <f t="shared" si="206"/>
        <v>42381.507199074076</v>
      </c>
      <c r="T2228" s="8">
        <f t="shared" si="207"/>
        <v>42411.915972222225</v>
      </c>
      <c r="U2228" s="9" t="str">
        <f t="shared" si="208"/>
        <v>Jan</v>
      </c>
      <c r="V2228">
        <f t="shared" si="209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157.37692307692308</v>
      </c>
      <c r="P2229" s="11">
        <f t="shared" si="205"/>
        <v>67.970099667774093</v>
      </c>
      <c r="Q2229" t="s">
        <v>8333</v>
      </c>
      <c r="R2229" t="s">
        <v>8351</v>
      </c>
      <c r="S2229" s="8">
        <f t="shared" si="206"/>
        <v>41561.515682870369</v>
      </c>
      <c r="T2229" s="8">
        <f t="shared" si="207"/>
        <v>41591.557349537041</v>
      </c>
      <c r="U2229" s="9" t="str">
        <f t="shared" si="208"/>
        <v>Oct</v>
      </c>
      <c r="V2229">
        <f t="shared" si="209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1174.49</v>
      </c>
      <c r="P2230" s="11">
        <f t="shared" si="205"/>
        <v>81.561805555555551</v>
      </c>
      <c r="Q2230" t="s">
        <v>8333</v>
      </c>
      <c r="R2230" t="s">
        <v>8351</v>
      </c>
      <c r="S2230" s="8">
        <f t="shared" si="206"/>
        <v>42201.986527777779</v>
      </c>
      <c r="T2230" s="8">
        <f t="shared" si="207"/>
        <v>42231.986527777779</v>
      </c>
      <c r="U2230" s="9" t="str">
        <f t="shared" si="208"/>
        <v>Jul</v>
      </c>
      <c r="V2230">
        <f t="shared" si="209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171.04755366949576</v>
      </c>
      <c r="P2231" s="11">
        <f t="shared" si="205"/>
        <v>25.42547309833024</v>
      </c>
      <c r="Q2231" t="s">
        <v>8333</v>
      </c>
      <c r="R2231" t="s">
        <v>8351</v>
      </c>
      <c r="S2231" s="8">
        <f t="shared" si="206"/>
        <v>41484.372581018521</v>
      </c>
      <c r="T2231" s="8">
        <f t="shared" si="207"/>
        <v>41519.875</v>
      </c>
      <c r="U2231" s="9" t="str">
        <f t="shared" si="208"/>
        <v>Jul</v>
      </c>
      <c r="V2231">
        <f t="shared" si="209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125.95294117647057</v>
      </c>
      <c r="P2232" s="11">
        <f t="shared" si="205"/>
        <v>21.497991967871485</v>
      </c>
      <c r="Q2232" t="s">
        <v>8333</v>
      </c>
      <c r="R2232" t="s">
        <v>8351</v>
      </c>
      <c r="S2232" s="8">
        <f t="shared" si="206"/>
        <v>41724.589432870373</v>
      </c>
      <c r="T2232" s="8">
        <f t="shared" si="207"/>
        <v>41754.589432870373</v>
      </c>
      <c r="U2232" s="9" t="str">
        <f t="shared" si="208"/>
        <v>Mar</v>
      </c>
      <c r="V2232">
        <f t="shared" si="209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1212.1296000000002</v>
      </c>
      <c r="P2233" s="11">
        <f t="shared" si="205"/>
        <v>27.226630727762803</v>
      </c>
      <c r="Q2233" t="s">
        <v>8333</v>
      </c>
      <c r="R2233" t="s">
        <v>8351</v>
      </c>
      <c r="S2233" s="8">
        <f t="shared" si="206"/>
        <v>41423.61922453704</v>
      </c>
      <c r="T2233" s="8">
        <f t="shared" si="207"/>
        <v>41449.916666666672</v>
      </c>
      <c r="U2233" s="9" t="str">
        <f t="shared" si="208"/>
        <v>May</v>
      </c>
      <c r="V2233">
        <f t="shared" si="209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495.8</v>
      </c>
      <c r="P2234" s="11">
        <f t="shared" si="205"/>
        <v>25.091093117408906</v>
      </c>
      <c r="Q2234" t="s">
        <v>8333</v>
      </c>
      <c r="R2234" t="s">
        <v>8351</v>
      </c>
      <c r="S2234" s="8">
        <f t="shared" si="206"/>
        <v>41806.50240740741</v>
      </c>
      <c r="T2234" s="8">
        <f t="shared" si="207"/>
        <v>41838.833333333336</v>
      </c>
      <c r="U2234" s="9" t="str">
        <f t="shared" si="208"/>
        <v>Jun</v>
      </c>
      <c r="V2234">
        <f t="shared" si="209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332.03999999999996</v>
      </c>
      <c r="P2235" s="11">
        <f t="shared" si="205"/>
        <v>21.230179028132991</v>
      </c>
      <c r="Q2235" t="s">
        <v>8333</v>
      </c>
      <c r="R2235" t="s">
        <v>8351</v>
      </c>
      <c r="S2235" s="8">
        <f t="shared" si="206"/>
        <v>42331.087256944447</v>
      </c>
      <c r="T2235" s="8">
        <f t="shared" si="207"/>
        <v>42351.708333333336</v>
      </c>
      <c r="U2235" s="9" t="str">
        <f t="shared" si="208"/>
        <v>Nov</v>
      </c>
      <c r="V2235">
        <f t="shared" si="209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1165</v>
      </c>
      <c r="P2236" s="11">
        <f t="shared" si="205"/>
        <v>41.607142857142854</v>
      </c>
      <c r="Q2236" t="s">
        <v>8333</v>
      </c>
      <c r="R2236" t="s">
        <v>8351</v>
      </c>
      <c r="S2236" s="8">
        <f t="shared" si="206"/>
        <v>42710.532951388894</v>
      </c>
      <c r="T2236" s="8">
        <f t="shared" si="207"/>
        <v>42740.532951388894</v>
      </c>
      <c r="U2236" s="9" t="str">
        <f t="shared" si="208"/>
        <v>Dec</v>
      </c>
      <c r="V2236">
        <f t="shared" si="209"/>
        <v>2016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153.3153846153846</v>
      </c>
      <c r="P2237" s="11">
        <f t="shared" si="205"/>
        <v>135.58503401360545</v>
      </c>
      <c r="Q2237" t="s">
        <v>8333</v>
      </c>
      <c r="R2237" t="s">
        <v>8351</v>
      </c>
      <c r="S2237" s="8">
        <f t="shared" si="206"/>
        <v>42061.730451388888</v>
      </c>
      <c r="T2237" s="8">
        <f t="shared" si="207"/>
        <v>42091.688784722224</v>
      </c>
      <c r="U2237" s="9" t="str">
        <f t="shared" si="208"/>
        <v>Feb</v>
      </c>
      <c r="V2237">
        <f t="shared" si="209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537.10714285714289</v>
      </c>
      <c r="P2238" s="11">
        <f t="shared" si="205"/>
        <v>22.116176470588236</v>
      </c>
      <c r="Q2238" t="s">
        <v>8333</v>
      </c>
      <c r="R2238" t="s">
        <v>8351</v>
      </c>
      <c r="S2238" s="8">
        <f t="shared" si="206"/>
        <v>42371.325497685182</v>
      </c>
      <c r="T2238" s="8">
        <f t="shared" si="207"/>
        <v>42401.325497685182</v>
      </c>
      <c r="U2238" s="9" t="str">
        <f t="shared" si="208"/>
        <v>Jan</v>
      </c>
      <c r="V2238">
        <f t="shared" si="209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352.92777777777775</v>
      </c>
      <c r="P2239" s="11">
        <f t="shared" si="205"/>
        <v>64.625635808748726</v>
      </c>
      <c r="Q2239" t="s">
        <v>8333</v>
      </c>
      <c r="R2239" t="s">
        <v>8351</v>
      </c>
      <c r="S2239" s="8">
        <f t="shared" si="206"/>
        <v>41914.7116087963</v>
      </c>
      <c r="T2239" s="8">
        <f t="shared" si="207"/>
        <v>41955.040972222225</v>
      </c>
      <c r="U2239" s="9" t="str">
        <f t="shared" si="208"/>
        <v>Oct</v>
      </c>
      <c r="V2239">
        <f t="shared" si="209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137.4</v>
      </c>
      <c r="P2240" s="11">
        <f t="shared" si="205"/>
        <v>69.569620253164558</v>
      </c>
      <c r="Q2240" t="s">
        <v>8333</v>
      </c>
      <c r="R2240" t="s">
        <v>8351</v>
      </c>
      <c r="S2240" s="8">
        <f t="shared" si="206"/>
        <v>42774.330046296302</v>
      </c>
      <c r="T2240" s="8">
        <f t="shared" si="207"/>
        <v>42804.330046296302</v>
      </c>
      <c r="U2240" s="9" t="str">
        <f t="shared" si="208"/>
        <v>Feb</v>
      </c>
      <c r="V2240">
        <f t="shared" si="209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128.02668</v>
      </c>
      <c r="P2241" s="11">
        <f t="shared" si="205"/>
        <v>75.133028169014082</v>
      </c>
      <c r="Q2241" t="s">
        <v>8333</v>
      </c>
      <c r="R2241" t="s">
        <v>8351</v>
      </c>
      <c r="S2241" s="8">
        <f t="shared" si="206"/>
        <v>41572.66682870371</v>
      </c>
      <c r="T2241" s="8">
        <f t="shared" si="207"/>
        <v>41608.876388888893</v>
      </c>
      <c r="U2241" s="9" t="str">
        <f t="shared" si="208"/>
        <v>Oct</v>
      </c>
      <c r="V2241">
        <f t="shared" si="209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ref="O2242:O2305" si="210">E2242/D2242*100</f>
        <v>270.68</v>
      </c>
      <c r="P2242" s="11">
        <f t="shared" ref="P2242:P2305" si="211">E2242/L2242</f>
        <v>140.97916666666666</v>
      </c>
      <c r="Q2242" t="s">
        <v>8333</v>
      </c>
      <c r="R2242" t="s">
        <v>8351</v>
      </c>
      <c r="S2242" s="8">
        <f t="shared" si="206"/>
        <v>42452.534074074072</v>
      </c>
      <c r="T2242" s="8">
        <f t="shared" si="207"/>
        <v>42482.534074074072</v>
      </c>
      <c r="U2242" s="9" t="str">
        <f t="shared" si="208"/>
        <v>Mar</v>
      </c>
      <c r="V2242">
        <f t="shared" si="209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si="210"/>
        <v>806.4</v>
      </c>
      <c r="P2243" s="11">
        <f t="shared" si="211"/>
        <v>49.472392638036808</v>
      </c>
      <c r="Q2243" t="s">
        <v>8333</v>
      </c>
      <c r="R2243" t="s">
        <v>8351</v>
      </c>
      <c r="S2243" s="8">
        <f t="shared" ref="S2243:S2306" si="212">(J2243/86400)+25569+(-7/24)</f>
        <v>42766.535879629628</v>
      </c>
      <c r="T2243" s="8">
        <f t="shared" ref="T2243:T2306" si="213">(I2243/86400)+25569+(-7/24)</f>
        <v>42796.535879629628</v>
      </c>
      <c r="U2243" s="9" t="str">
        <f t="shared" ref="U2243:U2306" si="214">TEXT(S2243,"mmm")</f>
        <v>Jan</v>
      </c>
      <c r="V2243">
        <f t="shared" ref="V2243:V2306" si="215">YEAR(S2243)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1360.0976000000001</v>
      </c>
      <c r="P2244" s="11">
        <f t="shared" si="211"/>
        <v>53.865251485148519</v>
      </c>
      <c r="Q2244" t="s">
        <v>8333</v>
      </c>
      <c r="R2244" t="s">
        <v>8351</v>
      </c>
      <c r="S2244" s="8">
        <f t="shared" si="212"/>
        <v>41569.283946759264</v>
      </c>
      <c r="T2244" s="8">
        <f t="shared" si="213"/>
        <v>41604.834722222229</v>
      </c>
      <c r="U2244" s="9" t="str">
        <f t="shared" si="214"/>
        <v>Oct</v>
      </c>
      <c r="V2244">
        <f t="shared" si="215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930250</v>
      </c>
      <c r="P2245" s="11">
        <f t="shared" si="211"/>
        <v>4.5712530712530715</v>
      </c>
      <c r="Q2245" t="s">
        <v>8333</v>
      </c>
      <c r="R2245" t="s">
        <v>8351</v>
      </c>
      <c r="S2245" s="8">
        <f t="shared" si="212"/>
        <v>42800.459374999999</v>
      </c>
      <c r="T2245" s="8">
        <f t="shared" si="213"/>
        <v>42806.833333333336</v>
      </c>
      <c r="U2245" s="9" t="str">
        <f t="shared" si="214"/>
        <v>Mar</v>
      </c>
      <c r="V2245">
        <f t="shared" si="215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377.02</v>
      </c>
      <c r="P2246" s="11">
        <f t="shared" si="211"/>
        <v>65.00344827586207</v>
      </c>
      <c r="Q2246" t="s">
        <v>8333</v>
      </c>
      <c r="R2246" t="s">
        <v>8351</v>
      </c>
      <c r="S2246" s="8">
        <f t="shared" si="212"/>
        <v>42647.52715277778</v>
      </c>
      <c r="T2246" s="8">
        <f t="shared" si="213"/>
        <v>42659.562500000007</v>
      </c>
      <c r="U2246" s="9" t="str">
        <f t="shared" si="214"/>
        <v>Oct</v>
      </c>
      <c r="V2246">
        <f t="shared" si="215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2647.0250000000001</v>
      </c>
      <c r="P2247" s="11">
        <f t="shared" si="211"/>
        <v>53.475252525252522</v>
      </c>
      <c r="Q2247" t="s">
        <v>8333</v>
      </c>
      <c r="R2247" t="s">
        <v>8351</v>
      </c>
      <c r="S2247" s="8">
        <f t="shared" si="212"/>
        <v>41660.416863425926</v>
      </c>
      <c r="T2247" s="8">
        <f t="shared" si="213"/>
        <v>41691.458333333336</v>
      </c>
      <c r="U2247" s="9" t="str">
        <f t="shared" si="214"/>
        <v>Jan</v>
      </c>
      <c r="V2247">
        <f t="shared" si="215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100.12</v>
      </c>
      <c r="P2248" s="11">
        <f t="shared" si="211"/>
        <v>43.912280701754383</v>
      </c>
      <c r="Q2248" t="s">
        <v>8333</v>
      </c>
      <c r="R2248" t="s">
        <v>8351</v>
      </c>
      <c r="S2248" s="8">
        <f t="shared" si="212"/>
        <v>42221.500115740746</v>
      </c>
      <c r="T2248" s="8">
        <f t="shared" si="213"/>
        <v>42251.500115740746</v>
      </c>
      <c r="U2248" s="9" t="str">
        <f t="shared" si="214"/>
        <v>Aug</v>
      </c>
      <c r="V2248">
        <f t="shared" si="215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104.45405405405405</v>
      </c>
      <c r="P2249" s="11">
        <f t="shared" si="211"/>
        <v>50.852631578947367</v>
      </c>
      <c r="Q2249" t="s">
        <v>8333</v>
      </c>
      <c r="R2249" t="s">
        <v>8351</v>
      </c>
      <c r="S2249" s="8">
        <f t="shared" si="212"/>
        <v>42200.374594907415</v>
      </c>
      <c r="T2249" s="8">
        <f t="shared" si="213"/>
        <v>42214.374594907415</v>
      </c>
      <c r="U2249" s="9" t="str">
        <f t="shared" si="214"/>
        <v>Jul</v>
      </c>
      <c r="V2249">
        <f t="shared" si="215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107.21428571428571</v>
      </c>
      <c r="P2250" s="11">
        <f t="shared" si="211"/>
        <v>58.6328125</v>
      </c>
      <c r="Q2250" t="s">
        <v>8333</v>
      </c>
      <c r="R2250" t="s">
        <v>8351</v>
      </c>
      <c r="S2250" s="8">
        <f t="shared" si="212"/>
        <v>42688.584236111114</v>
      </c>
      <c r="T2250" s="8">
        <f t="shared" si="213"/>
        <v>42718.584236111114</v>
      </c>
      <c r="U2250" s="9" t="str">
        <f t="shared" si="214"/>
        <v>Nov</v>
      </c>
      <c r="V2250">
        <f t="shared" si="215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168.77142857142857</v>
      </c>
      <c r="P2251" s="11">
        <f t="shared" si="211"/>
        <v>32.81666666666667</v>
      </c>
      <c r="Q2251" t="s">
        <v>8333</v>
      </c>
      <c r="R2251" t="s">
        <v>8351</v>
      </c>
      <c r="S2251" s="8">
        <f t="shared" si="212"/>
        <v>41336.411631944451</v>
      </c>
      <c r="T2251" s="8">
        <f t="shared" si="213"/>
        <v>41366.36996527778</v>
      </c>
      <c r="U2251" s="9" t="str">
        <f t="shared" si="214"/>
        <v>Mar</v>
      </c>
      <c r="V2251">
        <f t="shared" si="215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975.11200000000008</v>
      </c>
      <c r="P2252" s="11">
        <f t="shared" si="211"/>
        <v>426.93169877408059</v>
      </c>
      <c r="Q2252" t="s">
        <v>8333</v>
      </c>
      <c r="R2252" t="s">
        <v>8351</v>
      </c>
      <c r="S2252" s="8">
        <f t="shared" si="212"/>
        <v>42676.713807870372</v>
      </c>
      <c r="T2252" s="8">
        <f t="shared" si="213"/>
        <v>42706.755474537036</v>
      </c>
      <c r="U2252" s="9" t="str">
        <f t="shared" si="214"/>
        <v>Nov</v>
      </c>
      <c r="V2252">
        <f t="shared" si="215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134.44929411764704</v>
      </c>
      <c r="P2253" s="11">
        <f t="shared" si="211"/>
        <v>23.808729166666669</v>
      </c>
      <c r="Q2253" t="s">
        <v>8333</v>
      </c>
      <c r="R2253" t="s">
        <v>8351</v>
      </c>
      <c r="S2253" s="8">
        <f t="shared" si="212"/>
        <v>41846.054131944446</v>
      </c>
      <c r="T2253" s="8">
        <f t="shared" si="213"/>
        <v>41867.054131944446</v>
      </c>
      <c r="U2253" s="9" t="str">
        <f t="shared" si="214"/>
        <v>Jul</v>
      </c>
      <c r="V2253">
        <f t="shared" si="215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272.27777777777777</v>
      </c>
      <c r="P2254" s="11">
        <f t="shared" si="211"/>
        <v>98.413654618473899</v>
      </c>
      <c r="Q2254" t="s">
        <v>8333</v>
      </c>
      <c r="R2254" t="s">
        <v>8351</v>
      </c>
      <c r="S2254" s="8">
        <f t="shared" si="212"/>
        <v>42573.036319444444</v>
      </c>
      <c r="T2254" s="8">
        <f t="shared" si="213"/>
        <v>42588.036319444444</v>
      </c>
      <c r="U2254" s="9" t="str">
        <f t="shared" si="214"/>
        <v>Jul</v>
      </c>
      <c r="V2254">
        <f t="shared" si="215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112.6875</v>
      </c>
      <c r="P2255" s="11">
        <f t="shared" si="211"/>
        <v>107.32142857142857</v>
      </c>
      <c r="Q2255" t="s">
        <v>8333</v>
      </c>
      <c r="R2255" t="s">
        <v>8351</v>
      </c>
      <c r="S2255" s="8">
        <f t="shared" si="212"/>
        <v>42296.339664351857</v>
      </c>
      <c r="T2255" s="8">
        <f t="shared" si="213"/>
        <v>42326.381331018521</v>
      </c>
      <c r="U2255" s="9" t="str">
        <f t="shared" si="214"/>
        <v>Oct</v>
      </c>
      <c r="V2255">
        <f t="shared" si="215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459.8</v>
      </c>
      <c r="P2256" s="11">
        <f t="shared" si="211"/>
        <v>11.67005076142132</v>
      </c>
      <c r="Q2256" t="s">
        <v>8333</v>
      </c>
      <c r="R2256" t="s">
        <v>8351</v>
      </c>
      <c r="S2256" s="8">
        <f t="shared" si="212"/>
        <v>42752.356111111112</v>
      </c>
      <c r="T2256" s="8">
        <f t="shared" si="213"/>
        <v>42759.356111111112</v>
      </c>
      <c r="U2256" s="9" t="str">
        <f t="shared" si="214"/>
        <v>Jan</v>
      </c>
      <c r="V2256">
        <f t="shared" si="215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286.65822784810126</v>
      </c>
      <c r="P2257" s="11">
        <f t="shared" si="211"/>
        <v>41.782287822878232</v>
      </c>
      <c r="Q2257" t="s">
        <v>8333</v>
      </c>
      <c r="R2257" t="s">
        <v>8351</v>
      </c>
      <c r="S2257" s="8">
        <f t="shared" si="212"/>
        <v>42467.660312500004</v>
      </c>
      <c r="T2257" s="8">
        <f t="shared" si="213"/>
        <v>42497.660312500004</v>
      </c>
      <c r="U2257" s="9" t="str">
        <f t="shared" si="214"/>
        <v>Apr</v>
      </c>
      <c r="V2257">
        <f t="shared" si="215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222.70833333333334</v>
      </c>
      <c r="P2258" s="11">
        <f t="shared" si="211"/>
        <v>21.38</v>
      </c>
      <c r="Q2258" t="s">
        <v>8333</v>
      </c>
      <c r="R2258" t="s">
        <v>8351</v>
      </c>
      <c r="S2258" s="8">
        <f t="shared" si="212"/>
        <v>42682.160254629627</v>
      </c>
      <c r="T2258" s="8">
        <f t="shared" si="213"/>
        <v>42696.160254629627</v>
      </c>
      <c r="U2258" s="9" t="str">
        <f t="shared" si="214"/>
        <v>Nov</v>
      </c>
      <c r="V2258">
        <f t="shared" si="215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636.14</v>
      </c>
      <c r="P2259" s="11">
        <f t="shared" si="211"/>
        <v>94.103550295857985</v>
      </c>
      <c r="Q2259" t="s">
        <v>8333</v>
      </c>
      <c r="R2259" t="s">
        <v>8351</v>
      </c>
      <c r="S2259" s="8">
        <f t="shared" si="212"/>
        <v>42505.645011574081</v>
      </c>
      <c r="T2259" s="8">
        <f t="shared" si="213"/>
        <v>42540.666666666664</v>
      </c>
      <c r="U2259" s="9" t="str">
        <f t="shared" si="214"/>
        <v>May</v>
      </c>
      <c r="V2259">
        <f t="shared" si="215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146.5</v>
      </c>
      <c r="P2260" s="11">
        <f t="shared" si="211"/>
        <v>15.721951219512196</v>
      </c>
      <c r="Q2260" t="s">
        <v>8333</v>
      </c>
      <c r="R2260" t="s">
        <v>8351</v>
      </c>
      <c r="S2260" s="8">
        <f t="shared" si="212"/>
        <v>42136.459340277775</v>
      </c>
      <c r="T2260" s="8">
        <f t="shared" si="213"/>
        <v>42166.459340277775</v>
      </c>
      <c r="U2260" s="9" t="str">
        <f t="shared" si="214"/>
        <v>May</v>
      </c>
      <c r="V2260">
        <f t="shared" si="215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1867.1</v>
      </c>
      <c r="P2261" s="11">
        <f t="shared" si="211"/>
        <v>90.635922330097088</v>
      </c>
      <c r="Q2261" t="s">
        <v>8333</v>
      </c>
      <c r="R2261" t="s">
        <v>8351</v>
      </c>
      <c r="S2261" s="8">
        <f t="shared" si="212"/>
        <v>42702.513148148151</v>
      </c>
      <c r="T2261" s="8">
        <f t="shared" si="213"/>
        <v>42712.513148148151</v>
      </c>
      <c r="U2261" s="9" t="str">
        <f t="shared" si="214"/>
        <v>Nov</v>
      </c>
      <c r="V2261">
        <f t="shared" si="215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326.92</v>
      </c>
      <c r="P2262" s="11">
        <f t="shared" si="211"/>
        <v>97.297619047619051</v>
      </c>
      <c r="Q2262" t="s">
        <v>8333</v>
      </c>
      <c r="R2262" t="s">
        <v>8351</v>
      </c>
      <c r="S2262" s="8">
        <f t="shared" si="212"/>
        <v>41694.725115740745</v>
      </c>
      <c r="T2262" s="8">
        <f t="shared" si="213"/>
        <v>41724.68344907408</v>
      </c>
      <c r="U2262" s="9" t="str">
        <f t="shared" si="214"/>
        <v>Feb</v>
      </c>
      <c r="V2262">
        <f t="shared" si="215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779.5</v>
      </c>
      <c r="P2263" s="11">
        <f t="shared" si="211"/>
        <v>37.11904761904762</v>
      </c>
      <c r="Q2263" t="s">
        <v>8333</v>
      </c>
      <c r="R2263" t="s">
        <v>8351</v>
      </c>
      <c r="S2263" s="8">
        <f t="shared" si="212"/>
        <v>42759.43310185185</v>
      </c>
      <c r="T2263" s="8">
        <f t="shared" si="213"/>
        <v>42780.43310185185</v>
      </c>
      <c r="U2263" s="9" t="str">
        <f t="shared" si="214"/>
        <v>Jan</v>
      </c>
      <c r="V2263">
        <f t="shared" si="215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154.15151515151516</v>
      </c>
      <c r="P2264" s="11">
        <f t="shared" si="211"/>
        <v>28.104972375690608</v>
      </c>
      <c r="Q2264" t="s">
        <v>8333</v>
      </c>
      <c r="R2264" t="s">
        <v>8351</v>
      </c>
      <c r="S2264" s="8">
        <f t="shared" si="212"/>
        <v>41926.293495370373</v>
      </c>
      <c r="T2264" s="8">
        <f t="shared" si="213"/>
        <v>41960.708333333336</v>
      </c>
      <c r="U2264" s="9" t="str">
        <f t="shared" si="214"/>
        <v>Oct</v>
      </c>
      <c r="V2264">
        <f t="shared" si="215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115.54666666666667</v>
      </c>
      <c r="P2265" s="11">
        <f t="shared" si="211"/>
        <v>144.43333333333334</v>
      </c>
      <c r="Q2265" t="s">
        <v>8333</v>
      </c>
      <c r="R2265" t="s">
        <v>8351</v>
      </c>
      <c r="S2265" s="8">
        <f t="shared" si="212"/>
        <v>42014.540659722225</v>
      </c>
      <c r="T2265" s="8">
        <f t="shared" si="213"/>
        <v>42035.540659722225</v>
      </c>
      <c r="U2265" s="9" t="str">
        <f t="shared" si="214"/>
        <v>Jan</v>
      </c>
      <c r="V2265">
        <f t="shared" si="215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180.03333333333333</v>
      </c>
      <c r="P2266" s="11">
        <f t="shared" si="211"/>
        <v>24.274157303370785</v>
      </c>
      <c r="Q2266" t="s">
        <v>8333</v>
      </c>
      <c r="R2266" t="s">
        <v>8351</v>
      </c>
      <c r="S2266" s="8">
        <f t="shared" si="212"/>
        <v>42496.290671296294</v>
      </c>
      <c r="T2266" s="8">
        <f t="shared" si="213"/>
        <v>42512.833333333336</v>
      </c>
      <c r="U2266" s="9" t="str">
        <f t="shared" si="214"/>
        <v>May</v>
      </c>
      <c r="V2266">
        <f t="shared" si="215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298.5</v>
      </c>
      <c r="P2267" s="11">
        <f t="shared" si="211"/>
        <v>35.117647058823529</v>
      </c>
      <c r="Q2267" t="s">
        <v>8333</v>
      </c>
      <c r="R2267" t="s">
        <v>8351</v>
      </c>
      <c r="S2267" s="8">
        <f t="shared" si="212"/>
        <v>42689.561423611114</v>
      </c>
      <c r="T2267" s="8">
        <f t="shared" si="213"/>
        <v>42696.561423611114</v>
      </c>
      <c r="U2267" s="9" t="str">
        <f t="shared" si="214"/>
        <v>Nov</v>
      </c>
      <c r="V2267">
        <f t="shared" si="215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320.26666666666665</v>
      </c>
      <c r="P2268" s="11">
        <f t="shared" si="211"/>
        <v>24.762886597938145</v>
      </c>
      <c r="Q2268" t="s">
        <v>8333</v>
      </c>
      <c r="R2268" t="s">
        <v>8351</v>
      </c>
      <c r="S2268" s="8">
        <f t="shared" si="212"/>
        <v>42469.583240740743</v>
      </c>
      <c r="T2268" s="8">
        <f t="shared" si="213"/>
        <v>42486.791666666664</v>
      </c>
      <c r="U2268" s="9" t="str">
        <f t="shared" si="214"/>
        <v>Apr</v>
      </c>
      <c r="V2268">
        <f t="shared" si="215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380.52499999999998</v>
      </c>
      <c r="P2269" s="11">
        <f t="shared" si="211"/>
        <v>188.37871287128712</v>
      </c>
      <c r="Q2269" t="s">
        <v>8333</v>
      </c>
      <c r="R2269" t="s">
        <v>8351</v>
      </c>
      <c r="S2269" s="8">
        <f t="shared" si="212"/>
        <v>41968.538159722222</v>
      </c>
      <c r="T2269" s="8">
        <f t="shared" si="213"/>
        <v>41993.750000000007</v>
      </c>
      <c r="U2269" s="9" t="str">
        <f t="shared" si="214"/>
        <v>Nov</v>
      </c>
      <c r="V2269">
        <f t="shared" si="215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102.60000000000001</v>
      </c>
      <c r="P2270" s="11">
        <f t="shared" si="211"/>
        <v>148.08247422680412</v>
      </c>
      <c r="Q2270" t="s">
        <v>8333</v>
      </c>
      <c r="R2270" t="s">
        <v>8351</v>
      </c>
      <c r="S2270" s="8">
        <f t="shared" si="212"/>
        <v>42775.790682870378</v>
      </c>
      <c r="T2270" s="8">
        <f t="shared" si="213"/>
        <v>42805.790682870378</v>
      </c>
      <c r="U2270" s="9" t="str">
        <f t="shared" si="214"/>
        <v>Feb</v>
      </c>
      <c r="V2270">
        <f t="shared" si="215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1801.64</v>
      </c>
      <c r="P2271" s="11">
        <f t="shared" si="211"/>
        <v>49.934589800443462</v>
      </c>
      <c r="Q2271" t="s">
        <v>8333</v>
      </c>
      <c r="R2271" t="s">
        <v>8351</v>
      </c>
      <c r="S2271" s="8">
        <f t="shared" si="212"/>
        <v>42776.412766203706</v>
      </c>
      <c r="T2271" s="8">
        <f t="shared" si="213"/>
        <v>42800.916666666664</v>
      </c>
      <c r="U2271" s="9" t="str">
        <f t="shared" si="214"/>
        <v>Feb</v>
      </c>
      <c r="V2271">
        <f t="shared" si="215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720.24800000000005</v>
      </c>
      <c r="P2272" s="11">
        <f t="shared" si="211"/>
        <v>107.82155688622754</v>
      </c>
      <c r="Q2272" t="s">
        <v>8333</v>
      </c>
      <c r="R2272" t="s">
        <v>8351</v>
      </c>
      <c r="S2272" s="8">
        <f t="shared" si="212"/>
        <v>42725.577696759261</v>
      </c>
      <c r="T2272" s="8">
        <f t="shared" si="213"/>
        <v>42745.624305555561</v>
      </c>
      <c r="U2272" s="9" t="str">
        <f t="shared" si="214"/>
        <v>Dec</v>
      </c>
      <c r="V2272">
        <f t="shared" si="215"/>
        <v>2016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283.09000000000003</v>
      </c>
      <c r="P2273" s="11">
        <f t="shared" si="211"/>
        <v>42.63403614457831</v>
      </c>
      <c r="Q2273" t="s">
        <v>8333</v>
      </c>
      <c r="R2273" t="s">
        <v>8351</v>
      </c>
      <c r="S2273" s="8">
        <f t="shared" si="212"/>
        <v>42683.708379629628</v>
      </c>
      <c r="T2273" s="8">
        <f t="shared" si="213"/>
        <v>42713.708379629628</v>
      </c>
      <c r="U2273" s="9" t="str">
        <f t="shared" si="214"/>
        <v>Nov</v>
      </c>
      <c r="V2273">
        <f t="shared" si="215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1356.6000000000001</v>
      </c>
      <c r="P2274" s="11">
        <f t="shared" si="211"/>
        <v>14.370762711864407</v>
      </c>
      <c r="Q2274" t="s">
        <v>8333</v>
      </c>
      <c r="R2274" t="s">
        <v>8351</v>
      </c>
      <c r="S2274" s="8">
        <f t="shared" si="212"/>
        <v>42315.407824074078</v>
      </c>
      <c r="T2274" s="8">
        <f t="shared" si="213"/>
        <v>42345.407824074078</v>
      </c>
      <c r="U2274" s="9" t="str">
        <f t="shared" si="214"/>
        <v>Nov</v>
      </c>
      <c r="V2274">
        <f t="shared" si="215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220.35999999999999</v>
      </c>
      <c r="P2275" s="11">
        <f t="shared" si="211"/>
        <v>37.476190476190474</v>
      </c>
      <c r="Q2275" t="s">
        <v>8333</v>
      </c>
      <c r="R2275" t="s">
        <v>8351</v>
      </c>
      <c r="S2275" s="8">
        <f t="shared" si="212"/>
        <v>42781.257430555554</v>
      </c>
      <c r="T2275" s="8">
        <f t="shared" si="213"/>
        <v>42806.215763888897</v>
      </c>
      <c r="U2275" s="9" t="str">
        <f t="shared" si="214"/>
        <v>Feb</v>
      </c>
      <c r="V2275">
        <f t="shared" si="215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119.6</v>
      </c>
      <c r="P2276" s="11">
        <f t="shared" si="211"/>
        <v>30.202020202020201</v>
      </c>
      <c r="Q2276" t="s">
        <v>8333</v>
      </c>
      <c r="R2276" t="s">
        <v>8351</v>
      </c>
      <c r="S2276" s="8">
        <f t="shared" si="212"/>
        <v>41663.208993055559</v>
      </c>
      <c r="T2276" s="8">
        <f t="shared" si="213"/>
        <v>41693.208993055559</v>
      </c>
      <c r="U2276" s="9" t="str">
        <f t="shared" si="214"/>
        <v>Jan</v>
      </c>
      <c r="V2276">
        <f t="shared" si="215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407.76923076923077</v>
      </c>
      <c r="P2277" s="11">
        <f t="shared" si="211"/>
        <v>33.550632911392405</v>
      </c>
      <c r="Q2277" t="s">
        <v>8333</v>
      </c>
      <c r="R2277" t="s">
        <v>8351</v>
      </c>
      <c r="S2277" s="8">
        <f t="shared" si="212"/>
        <v>41965.324988425928</v>
      </c>
      <c r="T2277" s="8">
        <f t="shared" si="213"/>
        <v>41995.324988425928</v>
      </c>
      <c r="U2277" s="9" t="str">
        <f t="shared" si="214"/>
        <v>Nov</v>
      </c>
      <c r="V2277">
        <f t="shared" si="215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105.81826105905425</v>
      </c>
      <c r="P2278" s="11">
        <f t="shared" si="211"/>
        <v>64.74666666666667</v>
      </c>
      <c r="Q2278" t="s">
        <v>8333</v>
      </c>
      <c r="R2278" t="s">
        <v>8351</v>
      </c>
      <c r="S2278" s="8">
        <f t="shared" si="212"/>
        <v>41614.359826388893</v>
      </c>
      <c r="T2278" s="8">
        <f t="shared" si="213"/>
        <v>41644.359826388893</v>
      </c>
      <c r="U2278" s="9" t="str">
        <f t="shared" si="214"/>
        <v>Dec</v>
      </c>
      <c r="V2278">
        <f t="shared" si="215"/>
        <v>2013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141.08235294117648</v>
      </c>
      <c r="P2279" s="11">
        <f t="shared" si="211"/>
        <v>57.932367149758456</v>
      </c>
      <c r="Q2279" t="s">
        <v>8333</v>
      </c>
      <c r="R2279" t="s">
        <v>8351</v>
      </c>
      <c r="S2279" s="8">
        <f t="shared" si="212"/>
        <v>40936.386840277781</v>
      </c>
      <c r="T2279" s="8">
        <f t="shared" si="213"/>
        <v>40966.386840277781</v>
      </c>
      <c r="U2279" s="9" t="str">
        <f t="shared" si="214"/>
        <v>Jan</v>
      </c>
      <c r="V2279">
        <f t="shared" si="215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270.7</v>
      </c>
      <c r="P2280" s="11">
        <f t="shared" si="211"/>
        <v>53.078431372549019</v>
      </c>
      <c r="Q2280" t="s">
        <v>8333</v>
      </c>
      <c r="R2280" t="s">
        <v>8351</v>
      </c>
      <c r="S2280" s="8">
        <f t="shared" si="212"/>
        <v>42338.417442129634</v>
      </c>
      <c r="T2280" s="8">
        <f t="shared" si="213"/>
        <v>42372.665972222225</v>
      </c>
      <c r="U2280" s="9" t="str">
        <f t="shared" si="214"/>
        <v>Nov</v>
      </c>
      <c r="V2280">
        <f t="shared" si="215"/>
        <v>2015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153.80000000000001</v>
      </c>
      <c r="P2281" s="11">
        <f t="shared" si="211"/>
        <v>48.0625</v>
      </c>
      <c r="Q2281" t="s">
        <v>8333</v>
      </c>
      <c r="R2281" t="s">
        <v>8351</v>
      </c>
      <c r="S2281" s="8">
        <f t="shared" si="212"/>
        <v>42020.51503472223</v>
      </c>
      <c r="T2281" s="8">
        <f t="shared" si="213"/>
        <v>42038.875000000007</v>
      </c>
      <c r="U2281" s="9" t="str">
        <f t="shared" si="214"/>
        <v>Jan</v>
      </c>
      <c r="V2281">
        <f t="shared" si="215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403.57653061224488</v>
      </c>
      <c r="P2282" s="11">
        <f t="shared" si="211"/>
        <v>82.396874999999994</v>
      </c>
      <c r="Q2282" t="s">
        <v>8333</v>
      </c>
      <c r="R2282" t="s">
        <v>8351</v>
      </c>
      <c r="S2282" s="8">
        <f t="shared" si="212"/>
        <v>42234.333229166667</v>
      </c>
      <c r="T2282" s="8">
        <f t="shared" si="213"/>
        <v>42264.333229166667</v>
      </c>
      <c r="U2282" s="9" t="str">
        <f t="shared" si="214"/>
        <v>Aug</v>
      </c>
      <c r="V2282">
        <f t="shared" si="215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185</v>
      </c>
      <c r="P2283" s="11">
        <f t="shared" si="211"/>
        <v>50.454545454545453</v>
      </c>
      <c r="Q2283" t="s">
        <v>8325</v>
      </c>
      <c r="R2283" t="s">
        <v>8326</v>
      </c>
      <c r="S2283" s="8">
        <f t="shared" si="212"/>
        <v>40686.99417824074</v>
      </c>
      <c r="T2283" s="8">
        <f t="shared" si="213"/>
        <v>40748.993055555555</v>
      </c>
      <c r="U2283" s="9" t="str">
        <f t="shared" si="214"/>
        <v>May</v>
      </c>
      <c r="V2283">
        <f t="shared" si="215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185.33333333333331</v>
      </c>
      <c r="P2284" s="11">
        <f t="shared" si="211"/>
        <v>115.83333333333333</v>
      </c>
      <c r="Q2284" t="s">
        <v>8325</v>
      </c>
      <c r="R2284" t="s">
        <v>8326</v>
      </c>
      <c r="S2284" s="8">
        <f t="shared" si="212"/>
        <v>42322.882939814815</v>
      </c>
      <c r="T2284" s="8">
        <f t="shared" si="213"/>
        <v>42382.882939814815</v>
      </c>
      <c r="U2284" s="9" t="str">
        <f t="shared" si="214"/>
        <v>Nov</v>
      </c>
      <c r="V2284">
        <f t="shared" si="215"/>
        <v>2015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100.85533333333332</v>
      </c>
      <c r="P2285" s="11">
        <f t="shared" si="211"/>
        <v>63.03458333333333</v>
      </c>
      <c r="Q2285" t="s">
        <v>8325</v>
      </c>
      <c r="R2285" t="s">
        <v>8326</v>
      </c>
      <c r="S2285" s="8">
        <f t="shared" si="212"/>
        <v>40977.833379629628</v>
      </c>
      <c r="T2285" s="8">
        <f t="shared" si="213"/>
        <v>41037.791712962964</v>
      </c>
      <c r="U2285" s="9" t="str">
        <f t="shared" si="214"/>
        <v>Mar</v>
      </c>
      <c r="V2285">
        <f t="shared" si="215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106.22116666666668</v>
      </c>
      <c r="P2286" s="11">
        <f t="shared" si="211"/>
        <v>108.02152542372882</v>
      </c>
      <c r="Q2286" t="s">
        <v>8325</v>
      </c>
      <c r="R2286" t="s">
        <v>8326</v>
      </c>
      <c r="S2286" s="8">
        <f t="shared" si="212"/>
        <v>40585.505150462966</v>
      </c>
      <c r="T2286" s="8">
        <f t="shared" si="213"/>
        <v>40613.875</v>
      </c>
      <c r="U2286" s="9" t="str">
        <f t="shared" si="214"/>
        <v>Feb</v>
      </c>
      <c r="V2286">
        <f t="shared" si="215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121.36666666666667</v>
      </c>
      <c r="P2287" s="11">
        <f t="shared" si="211"/>
        <v>46.088607594936711</v>
      </c>
      <c r="Q2287" t="s">
        <v>8325</v>
      </c>
      <c r="R2287" t="s">
        <v>8326</v>
      </c>
      <c r="S2287" s="8">
        <f t="shared" si="212"/>
        <v>41058.894016203711</v>
      </c>
      <c r="T2287" s="8">
        <f t="shared" si="213"/>
        <v>41088.894016203711</v>
      </c>
      <c r="U2287" s="9" t="str">
        <f t="shared" si="214"/>
        <v>May</v>
      </c>
      <c r="V2287">
        <f t="shared" si="215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100.06666666666666</v>
      </c>
      <c r="P2288" s="11">
        <f t="shared" si="211"/>
        <v>107.21428571428571</v>
      </c>
      <c r="Q2288" t="s">
        <v>8325</v>
      </c>
      <c r="R2288" t="s">
        <v>8326</v>
      </c>
      <c r="S2288" s="8">
        <f t="shared" si="212"/>
        <v>41494.6719212963</v>
      </c>
      <c r="T2288" s="8">
        <f t="shared" si="213"/>
        <v>41522.874305555561</v>
      </c>
      <c r="U2288" s="9" t="str">
        <f t="shared" si="214"/>
        <v>Aug</v>
      </c>
      <c r="V2288">
        <f t="shared" si="215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119.97755555555555</v>
      </c>
      <c r="P2289" s="11">
        <f t="shared" si="211"/>
        <v>50.9338679245283</v>
      </c>
      <c r="Q2289" t="s">
        <v>8325</v>
      </c>
      <c r="R2289" t="s">
        <v>8326</v>
      </c>
      <c r="S2289" s="8">
        <f t="shared" si="212"/>
        <v>41792.375694444447</v>
      </c>
      <c r="T2289" s="8">
        <f t="shared" si="213"/>
        <v>41813.375694444447</v>
      </c>
      <c r="U2289" s="9" t="str">
        <f t="shared" si="214"/>
        <v>Jun</v>
      </c>
      <c r="V2289">
        <f t="shared" si="215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100.1</v>
      </c>
      <c r="P2290" s="11">
        <f t="shared" si="211"/>
        <v>40.04</v>
      </c>
      <c r="Q2290" t="s">
        <v>8325</v>
      </c>
      <c r="R2290" t="s">
        <v>8326</v>
      </c>
      <c r="S2290" s="8">
        <f t="shared" si="212"/>
        <v>41067.53575231482</v>
      </c>
      <c r="T2290" s="8">
        <f t="shared" si="213"/>
        <v>41086.458333333336</v>
      </c>
      <c r="U2290" s="9" t="str">
        <f t="shared" si="214"/>
        <v>Jun</v>
      </c>
      <c r="V2290">
        <f t="shared" si="215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107.4</v>
      </c>
      <c r="P2291" s="11">
        <f t="shared" si="211"/>
        <v>64.44</v>
      </c>
      <c r="Q2291" t="s">
        <v>8325</v>
      </c>
      <c r="R2291" t="s">
        <v>8326</v>
      </c>
      <c r="S2291" s="8">
        <f t="shared" si="212"/>
        <v>41571.706712962965</v>
      </c>
      <c r="T2291" s="8">
        <f t="shared" si="213"/>
        <v>41614.681944444448</v>
      </c>
      <c r="U2291" s="9" t="str">
        <f t="shared" si="214"/>
        <v>Oct</v>
      </c>
      <c r="V2291">
        <f t="shared" si="215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104.06666666666666</v>
      </c>
      <c r="P2292" s="11">
        <f t="shared" si="211"/>
        <v>53.827586206896555</v>
      </c>
      <c r="Q2292" t="s">
        <v>8325</v>
      </c>
      <c r="R2292" t="s">
        <v>8326</v>
      </c>
      <c r="S2292" s="8">
        <f t="shared" si="212"/>
        <v>40069.962152777778</v>
      </c>
      <c r="T2292" s="8">
        <f t="shared" si="213"/>
        <v>40148.416666666672</v>
      </c>
      <c r="U2292" s="9" t="str">
        <f t="shared" si="214"/>
        <v>Sep</v>
      </c>
      <c r="V2292">
        <f t="shared" si="215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172.8</v>
      </c>
      <c r="P2293" s="11">
        <f t="shared" si="211"/>
        <v>100.46511627906976</v>
      </c>
      <c r="Q2293" t="s">
        <v>8325</v>
      </c>
      <c r="R2293" t="s">
        <v>8326</v>
      </c>
      <c r="S2293" s="8">
        <f t="shared" si="212"/>
        <v>40987.685393518521</v>
      </c>
      <c r="T2293" s="8">
        <f t="shared" si="213"/>
        <v>41021.875</v>
      </c>
      <c r="U2293" s="9" t="str">
        <f t="shared" si="214"/>
        <v>Mar</v>
      </c>
      <c r="V2293">
        <f t="shared" si="215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107.2505</v>
      </c>
      <c r="P2294" s="11">
        <f t="shared" si="211"/>
        <v>46.630652173913049</v>
      </c>
      <c r="Q2294" t="s">
        <v>8325</v>
      </c>
      <c r="R2294" t="s">
        <v>8326</v>
      </c>
      <c r="S2294" s="8">
        <f t="shared" si="212"/>
        <v>40987.405972222223</v>
      </c>
      <c r="T2294" s="8">
        <f t="shared" si="213"/>
        <v>41017.405972222223</v>
      </c>
      <c r="U2294" s="9" t="str">
        <f t="shared" si="214"/>
        <v>Mar</v>
      </c>
      <c r="V2294">
        <f t="shared" si="215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108.23529411764706</v>
      </c>
      <c r="P2295" s="11">
        <f t="shared" si="211"/>
        <v>34.074074074074076</v>
      </c>
      <c r="Q2295" t="s">
        <v>8325</v>
      </c>
      <c r="R2295" t="s">
        <v>8326</v>
      </c>
      <c r="S2295" s="8">
        <f t="shared" si="212"/>
        <v>41151.416655092595</v>
      </c>
      <c r="T2295" s="8">
        <f t="shared" si="213"/>
        <v>41176.874305555561</v>
      </c>
      <c r="U2295" s="9" t="str">
        <f t="shared" si="214"/>
        <v>Aug</v>
      </c>
      <c r="V2295">
        <f t="shared" si="215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146.08079999999998</v>
      </c>
      <c r="P2296" s="11">
        <f t="shared" si="211"/>
        <v>65.214642857142863</v>
      </c>
      <c r="Q2296" t="s">
        <v>8325</v>
      </c>
      <c r="R2296" t="s">
        <v>8326</v>
      </c>
      <c r="S2296" s="8">
        <f t="shared" si="212"/>
        <v>41264.431481481486</v>
      </c>
      <c r="T2296" s="8">
        <f t="shared" si="213"/>
        <v>41294.431481481486</v>
      </c>
      <c r="U2296" s="9" t="str">
        <f t="shared" si="214"/>
        <v>Dec</v>
      </c>
      <c r="V2296">
        <f t="shared" si="215"/>
        <v>2012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125.25</v>
      </c>
      <c r="P2297" s="11">
        <f t="shared" si="211"/>
        <v>44.205882352941174</v>
      </c>
      <c r="Q2297" t="s">
        <v>8325</v>
      </c>
      <c r="R2297" t="s">
        <v>8326</v>
      </c>
      <c r="S2297" s="8">
        <f t="shared" si="212"/>
        <v>41270.662685185183</v>
      </c>
      <c r="T2297" s="8">
        <f t="shared" si="213"/>
        <v>41300.662685185183</v>
      </c>
      <c r="U2297" s="9" t="str">
        <f t="shared" si="214"/>
        <v>Dec</v>
      </c>
      <c r="V2297">
        <f t="shared" si="215"/>
        <v>2012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149.07142857142856</v>
      </c>
      <c r="P2298" s="11">
        <f t="shared" si="211"/>
        <v>71.965517241379317</v>
      </c>
      <c r="Q2298" t="s">
        <v>8325</v>
      </c>
      <c r="R2298" t="s">
        <v>8326</v>
      </c>
      <c r="S2298" s="8">
        <f t="shared" si="212"/>
        <v>40927.440115740741</v>
      </c>
      <c r="T2298" s="8">
        <f t="shared" si="213"/>
        <v>40962.440115740741</v>
      </c>
      <c r="U2298" s="9" t="str">
        <f t="shared" si="214"/>
        <v>Jan</v>
      </c>
      <c r="V2298">
        <f t="shared" si="215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100.6</v>
      </c>
      <c r="P2299" s="11">
        <f t="shared" si="211"/>
        <v>52.94736842105263</v>
      </c>
      <c r="Q2299" t="s">
        <v>8325</v>
      </c>
      <c r="R2299" t="s">
        <v>8326</v>
      </c>
      <c r="S2299" s="8">
        <f t="shared" si="212"/>
        <v>40947.750567129631</v>
      </c>
      <c r="T2299" s="8">
        <f t="shared" si="213"/>
        <v>40981.874305555561</v>
      </c>
      <c r="U2299" s="9" t="str">
        <f t="shared" si="214"/>
        <v>Feb</v>
      </c>
      <c r="V2299">
        <f t="shared" si="215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105.07333333333332</v>
      </c>
      <c r="P2300" s="11">
        <f t="shared" si="211"/>
        <v>109.45138888888889</v>
      </c>
      <c r="Q2300" t="s">
        <v>8325</v>
      </c>
      <c r="R2300" t="s">
        <v>8326</v>
      </c>
      <c r="S2300" s="8">
        <f t="shared" si="212"/>
        <v>41694.548993055556</v>
      </c>
      <c r="T2300" s="8">
        <f t="shared" si="213"/>
        <v>41724.507326388892</v>
      </c>
      <c r="U2300" s="9" t="str">
        <f t="shared" si="214"/>
        <v>Feb</v>
      </c>
      <c r="V2300">
        <f t="shared" si="215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350.16666666666663</v>
      </c>
      <c r="P2301" s="11">
        <f t="shared" si="211"/>
        <v>75.035714285714292</v>
      </c>
      <c r="Q2301" t="s">
        <v>8325</v>
      </c>
      <c r="R2301" t="s">
        <v>8326</v>
      </c>
      <c r="S2301" s="8">
        <f t="shared" si="212"/>
        <v>40564.740844907406</v>
      </c>
      <c r="T2301" s="8">
        <f t="shared" si="213"/>
        <v>40579.740844907406</v>
      </c>
      <c r="U2301" s="9" t="str">
        <f t="shared" si="214"/>
        <v>Jan</v>
      </c>
      <c r="V2301">
        <f t="shared" si="215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101.25</v>
      </c>
      <c r="P2302" s="11">
        <f t="shared" si="211"/>
        <v>115.71428571428571</v>
      </c>
      <c r="Q2302" t="s">
        <v>8325</v>
      </c>
      <c r="R2302" t="s">
        <v>8326</v>
      </c>
      <c r="S2302" s="8">
        <f t="shared" si="212"/>
        <v>41074.435370370375</v>
      </c>
      <c r="T2302" s="8">
        <f t="shared" si="213"/>
        <v>41088.435370370375</v>
      </c>
      <c r="U2302" s="9" t="str">
        <f t="shared" si="214"/>
        <v>Jun</v>
      </c>
      <c r="V2302">
        <f t="shared" si="215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133.6044</v>
      </c>
      <c r="P2303" s="11">
        <f t="shared" si="211"/>
        <v>31.659810426540286</v>
      </c>
      <c r="Q2303" t="s">
        <v>8325</v>
      </c>
      <c r="R2303" t="s">
        <v>8329</v>
      </c>
      <c r="S2303" s="8">
        <f t="shared" si="212"/>
        <v>41415.85527777778</v>
      </c>
      <c r="T2303" s="8">
        <f t="shared" si="213"/>
        <v>41445.85527777778</v>
      </c>
      <c r="U2303" s="9" t="str">
        <f t="shared" si="214"/>
        <v>May</v>
      </c>
      <c r="V2303">
        <f t="shared" si="215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170.65217391304347</v>
      </c>
      <c r="P2304" s="11">
        <f t="shared" si="211"/>
        <v>46.176470588235297</v>
      </c>
      <c r="Q2304" t="s">
        <v>8325</v>
      </c>
      <c r="R2304" t="s">
        <v>8329</v>
      </c>
      <c r="S2304" s="8">
        <f t="shared" si="212"/>
        <v>41605.576782407406</v>
      </c>
      <c r="T2304" s="8">
        <f t="shared" si="213"/>
        <v>41639</v>
      </c>
      <c r="U2304" s="9" t="str">
        <f t="shared" si="214"/>
        <v>Nov</v>
      </c>
      <c r="V2304">
        <f t="shared" si="215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109.35829457364341</v>
      </c>
      <c r="P2305" s="11">
        <f t="shared" si="211"/>
        <v>68.481650485436887</v>
      </c>
      <c r="Q2305" t="s">
        <v>8325</v>
      </c>
      <c r="R2305" t="s">
        <v>8329</v>
      </c>
      <c r="S2305" s="8">
        <f t="shared" si="212"/>
        <v>40849.819398148153</v>
      </c>
      <c r="T2305" s="8">
        <f t="shared" si="213"/>
        <v>40889.861064814817</v>
      </c>
      <c r="U2305" s="9" t="str">
        <f t="shared" si="214"/>
        <v>Nov</v>
      </c>
      <c r="V2305">
        <f t="shared" si="215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ref="O2306:O2369" si="216">E2306/D2306*100</f>
        <v>100.70033333333335</v>
      </c>
      <c r="P2306" s="11">
        <f t="shared" ref="P2306:P2369" si="217">E2306/L2306</f>
        <v>53.469203539823013</v>
      </c>
      <c r="Q2306" t="s">
        <v>8325</v>
      </c>
      <c r="R2306" t="s">
        <v>8329</v>
      </c>
      <c r="S2306" s="8">
        <f t="shared" si="212"/>
        <v>40502.524201388893</v>
      </c>
      <c r="T2306" s="8">
        <f t="shared" si="213"/>
        <v>40543.915972222225</v>
      </c>
      <c r="U2306" s="9" t="str">
        <f t="shared" si="214"/>
        <v>Nov</v>
      </c>
      <c r="V2306">
        <f t="shared" si="215"/>
        <v>2010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si="216"/>
        <v>101.22777777777779</v>
      </c>
      <c r="P2307" s="11">
        <f t="shared" si="217"/>
        <v>109.10778443113773</v>
      </c>
      <c r="Q2307" t="s">
        <v>8325</v>
      </c>
      <c r="R2307" t="s">
        <v>8329</v>
      </c>
      <c r="S2307" s="8">
        <f t="shared" ref="S2307:S2370" si="218">(J2307/86400)+25569+(-7/24)</f>
        <v>41834.403611111113</v>
      </c>
      <c r="T2307" s="8">
        <f t="shared" ref="T2307:T2370" si="219">(I2307/86400)+25569+(-7/24)</f>
        <v>41859.458333333336</v>
      </c>
      <c r="U2307" s="9" t="str">
        <f t="shared" ref="U2307:U2370" si="220">TEXT(S2307,"mmm")</f>
        <v>Jul</v>
      </c>
      <c r="V2307">
        <f t="shared" ref="V2307:V2370" si="221">YEAR(S2307)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106.75857142857143</v>
      </c>
      <c r="P2308" s="11">
        <f t="shared" si="217"/>
        <v>51.185616438356163</v>
      </c>
      <c r="Q2308" t="s">
        <v>8325</v>
      </c>
      <c r="R2308" t="s">
        <v>8329</v>
      </c>
      <c r="S2308" s="8">
        <f t="shared" si="218"/>
        <v>40947.876493055555</v>
      </c>
      <c r="T2308" s="8">
        <f t="shared" si="219"/>
        <v>40977.876493055555</v>
      </c>
      <c r="U2308" s="9" t="str">
        <f t="shared" si="220"/>
        <v>Feb</v>
      </c>
      <c r="V2308">
        <f t="shared" si="221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106.65777537961894</v>
      </c>
      <c r="P2309" s="11">
        <f t="shared" si="217"/>
        <v>27.936800000000002</v>
      </c>
      <c r="Q2309" t="s">
        <v>8325</v>
      </c>
      <c r="R2309" t="s">
        <v>8329</v>
      </c>
      <c r="S2309" s="8">
        <f t="shared" si="218"/>
        <v>41004.510798611118</v>
      </c>
      <c r="T2309" s="8">
        <f t="shared" si="219"/>
        <v>41034.510740740741</v>
      </c>
      <c r="U2309" s="9" t="str">
        <f t="shared" si="220"/>
        <v>Apr</v>
      </c>
      <c r="V2309">
        <f t="shared" si="221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101.30622</v>
      </c>
      <c r="P2310" s="11">
        <f t="shared" si="217"/>
        <v>82.496921824104234</v>
      </c>
      <c r="Q2310" t="s">
        <v>8325</v>
      </c>
      <c r="R2310" t="s">
        <v>8329</v>
      </c>
      <c r="S2310" s="8">
        <f t="shared" si="218"/>
        <v>41851.671250000007</v>
      </c>
      <c r="T2310" s="8">
        <f t="shared" si="219"/>
        <v>41879.75</v>
      </c>
      <c r="U2310" s="9" t="str">
        <f t="shared" si="220"/>
        <v>Jul</v>
      </c>
      <c r="V2310">
        <f t="shared" si="221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106.67450000000001</v>
      </c>
      <c r="P2311" s="11">
        <f t="shared" si="217"/>
        <v>59.817476635514019</v>
      </c>
      <c r="Q2311" t="s">
        <v>8325</v>
      </c>
      <c r="R2311" t="s">
        <v>8329</v>
      </c>
      <c r="S2311" s="8">
        <f t="shared" si="218"/>
        <v>41307.696030092593</v>
      </c>
      <c r="T2311" s="8">
        <f t="shared" si="219"/>
        <v>41342.696030092593</v>
      </c>
      <c r="U2311" s="9" t="str">
        <f t="shared" si="220"/>
        <v>Feb</v>
      </c>
      <c r="V2311">
        <f t="shared" si="221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428.83978378378379</v>
      </c>
      <c r="P2312" s="11">
        <f t="shared" si="217"/>
        <v>64.816470588235291</v>
      </c>
      <c r="Q2312" t="s">
        <v>8325</v>
      </c>
      <c r="R2312" t="s">
        <v>8329</v>
      </c>
      <c r="S2312" s="8">
        <f t="shared" si="218"/>
        <v>41324.502488425926</v>
      </c>
      <c r="T2312" s="8">
        <f t="shared" si="219"/>
        <v>41354.460821759261</v>
      </c>
      <c r="U2312" s="9" t="str">
        <f t="shared" si="220"/>
        <v>Feb</v>
      </c>
      <c r="V2312">
        <f t="shared" si="221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104.11111111111111</v>
      </c>
      <c r="P2313" s="11">
        <f t="shared" si="217"/>
        <v>90.09615384615384</v>
      </c>
      <c r="Q2313" t="s">
        <v>8325</v>
      </c>
      <c r="R2313" t="s">
        <v>8329</v>
      </c>
      <c r="S2313" s="8">
        <f t="shared" si="218"/>
        <v>41735.712835648148</v>
      </c>
      <c r="T2313" s="8">
        <f t="shared" si="219"/>
        <v>41765.712835648148</v>
      </c>
      <c r="U2313" s="9" t="str">
        <f t="shared" si="220"/>
        <v>Apr</v>
      </c>
      <c r="V2313">
        <f t="shared" si="221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107.86666666666666</v>
      </c>
      <c r="P2314" s="11">
        <f t="shared" si="217"/>
        <v>40.962025316455694</v>
      </c>
      <c r="Q2314" t="s">
        <v>8325</v>
      </c>
      <c r="R2314" t="s">
        <v>8329</v>
      </c>
      <c r="S2314" s="8">
        <f t="shared" si="218"/>
        <v>41716.341180555559</v>
      </c>
      <c r="T2314" s="8">
        <f t="shared" si="219"/>
        <v>41747.666666666672</v>
      </c>
      <c r="U2314" s="9" t="str">
        <f t="shared" si="220"/>
        <v>Mar</v>
      </c>
      <c r="V2314">
        <f t="shared" si="221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175.84040000000002</v>
      </c>
      <c r="P2315" s="11">
        <f t="shared" si="217"/>
        <v>56.000127388535034</v>
      </c>
      <c r="Q2315" t="s">
        <v>8325</v>
      </c>
      <c r="R2315" t="s">
        <v>8329</v>
      </c>
      <c r="S2315" s="8">
        <f t="shared" si="218"/>
        <v>41002.666967592595</v>
      </c>
      <c r="T2315" s="8">
        <f t="shared" si="219"/>
        <v>41032.666967592595</v>
      </c>
      <c r="U2315" s="9" t="str">
        <f t="shared" si="220"/>
        <v>Apr</v>
      </c>
      <c r="V2315">
        <f t="shared" si="221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156.97</v>
      </c>
      <c r="P2316" s="11">
        <f t="shared" si="217"/>
        <v>37.672800000000002</v>
      </c>
      <c r="Q2316" t="s">
        <v>8325</v>
      </c>
      <c r="R2316" t="s">
        <v>8329</v>
      </c>
      <c r="S2316" s="8">
        <f t="shared" si="218"/>
        <v>41037.259918981486</v>
      </c>
      <c r="T2316" s="8">
        <f t="shared" si="219"/>
        <v>41067.259918981486</v>
      </c>
      <c r="U2316" s="9" t="str">
        <f t="shared" si="220"/>
        <v>May</v>
      </c>
      <c r="V2316">
        <f t="shared" si="221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102.60000000000001</v>
      </c>
      <c r="P2317" s="11">
        <f t="shared" si="217"/>
        <v>40.078125</v>
      </c>
      <c r="Q2317" t="s">
        <v>8325</v>
      </c>
      <c r="R2317" t="s">
        <v>8329</v>
      </c>
      <c r="S2317" s="8">
        <f t="shared" si="218"/>
        <v>41004.434525462966</v>
      </c>
      <c r="T2317" s="8">
        <f t="shared" si="219"/>
        <v>41034.434525462966</v>
      </c>
      <c r="U2317" s="9" t="str">
        <f t="shared" si="220"/>
        <v>Apr</v>
      </c>
      <c r="V2317">
        <f t="shared" si="221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104.04266666666666</v>
      </c>
      <c r="P2318" s="11">
        <f t="shared" si="217"/>
        <v>78.031999999999996</v>
      </c>
      <c r="Q2318" t="s">
        <v>8325</v>
      </c>
      <c r="R2318" t="s">
        <v>8329</v>
      </c>
      <c r="S2318" s="8">
        <f t="shared" si="218"/>
        <v>40079.43344907408</v>
      </c>
      <c r="T2318" s="8">
        <f t="shared" si="219"/>
        <v>40156.474999999999</v>
      </c>
      <c r="U2318" s="9" t="str">
        <f t="shared" si="220"/>
        <v>Sep</v>
      </c>
      <c r="V2318">
        <f t="shared" si="221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104</v>
      </c>
      <c r="P2319" s="11">
        <f t="shared" si="217"/>
        <v>18.90909090909091</v>
      </c>
      <c r="Q2319" t="s">
        <v>8325</v>
      </c>
      <c r="R2319" t="s">
        <v>8329</v>
      </c>
      <c r="S2319" s="8">
        <f t="shared" si="218"/>
        <v>40192.250567129631</v>
      </c>
      <c r="T2319" s="8">
        <f t="shared" si="219"/>
        <v>40223.916666666672</v>
      </c>
      <c r="U2319" s="9" t="str">
        <f t="shared" si="220"/>
        <v>Jan</v>
      </c>
      <c r="V2319">
        <f t="shared" si="221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121.05999999999999</v>
      </c>
      <c r="P2320" s="11">
        <f t="shared" si="217"/>
        <v>37.134969325153371</v>
      </c>
      <c r="Q2320" t="s">
        <v>8325</v>
      </c>
      <c r="R2320" t="s">
        <v>8329</v>
      </c>
      <c r="S2320" s="8">
        <f t="shared" si="218"/>
        <v>40050.352013888893</v>
      </c>
      <c r="T2320" s="8">
        <f t="shared" si="219"/>
        <v>40081.874305555561</v>
      </c>
      <c r="U2320" s="9" t="str">
        <f t="shared" si="220"/>
        <v>Aug</v>
      </c>
      <c r="V2320">
        <f t="shared" si="221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107.69999999999999</v>
      </c>
      <c r="P2321" s="11">
        <f t="shared" si="217"/>
        <v>41.961038961038959</v>
      </c>
      <c r="Q2321" t="s">
        <v>8325</v>
      </c>
      <c r="R2321" t="s">
        <v>8329</v>
      </c>
      <c r="S2321" s="8">
        <f t="shared" si="218"/>
        <v>41592.790335648147</v>
      </c>
      <c r="T2321" s="8">
        <f t="shared" si="219"/>
        <v>41622.790335648147</v>
      </c>
      <c r="U2321" s="9" t="str">
        <f t="shared" si="220"/>
        <v>Nov</v>
      </c>
      <c r="V2321">
        <f t="shared" si="221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108.66</v>
      </c>
      <c r="P2322" s="11">
        <f t="shared" si="217"/>
        <v>61.044943820224717</v>
      </c>
      <c r="Q2322" t="s">
        <v>8325</v>
      </c>
      <c r="R2322" t="s">
        <v>8329</v>
      </c>
      <c r="S2322" s="8">
        <f t="shared" si="218"/>
        <v>41696.525462962964</v>
      </c>
      <c r="T2322" s="8">
        <f t="shared" si="219"/>
        <v>41731.483796296299</v>
      </c>
      <c r="U2322" s="9" t="str">
        <f t="shared" si="220"/>
        <v>Feb</v>
      </c>
      <c r="V2322">
        <f t="shared" si="221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 s="9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39.120962394619681</v>
      </c>
      <c r="P2323" s="11">
        <f t="shared" si="217"/>
        <v>64.53125</v>
      </c>
      <c r="Q2323" t="s">
        <v>8336</v>
      </c>
      <c r="R2323" t="s">
        <v>8352</v>
      </c>
      <c r="S2323" s="8">
        <f t="shared" si="218"/>
        <v>42798.968761574077</v>
      </c>
      <c r="T2323" s="8">
        <f t="shared" si="219"/>
        <v>42828.927094907405</v>
      </c>
      <c r="U2323" s="9" t="str">
        <f t="shared" si="220"/>
        <v>Mar</v>
      </c>
      <c r="V2323">
        <f t="shared" si="221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 s="9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3.1481481481481479</v>
      </c>
      <c r="P2324" s="11">
        <f t="shared" si="217"/>
        <v>21.25</v>
      </c>
      <c r="Q2324" t="s">
        <v>8336</v>
      </c>
      <c r="R2324" t="s">
        <v>8352</v>
      </c>
      <c r="S2324" s="8">
        <f t="shared" si="218"/>
        <v>42804.603807870371</v>
      </c>
      <c r="T2324" s="8">
        <f t="shared" si="219"/>
        <v>42834.562141203707</v>
      </c>
      <c r="U2324" s="9" t="str">
        <f t="shared" si="220"/>
        <v>Mar</v>
      </c>
      <c r="V2324">
        <f t="shared" si="221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 s="9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48</v>
      </c>
      <c r="P2325" s="11">
        <f t="shared" si="217"/>
        <v>30</v>
      </c>
      <c r="Q2325" t="s">
        <v>8336</v>
      </c>
      <c r="R2325" t="s">
        <v>8352</v>
      </c>
      <c r="S2325" s="8">
        <f t="shared" si="218"/>
        <v>42807.463506944448</v>
      </c>
      <c r="T2325" s="8">
        <f t="shared" si="219"/>
        <v>42814.463506944448</v>
      </c>
      <c r="U2325" s="9" t="str">
        <f t="shared" si="220"/>
        <v>Mar</v>
      </c>
      <c r="V2325">
        <f t="shared" si="221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 s="9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20.733333333333334</v>
      </c>
      <c r="P2326" s="11">
        <f t="shared" si="217"/>
        <v>25.491803278688526</v>
      </c>
      <c r="Q2326" t="s">
        <v>8336</v>
      </c>
      <c r="R2326" t="s">
        <v>8352</v>
      </c>
      <c r="S2326" s="8">
        <f t="shared" si="218"/>
        <v>42790.593576388892</v>
      </c>
      <c r="T2326" s="8">
        <f t="shared" si="219"/>
        <v>42820.55190972222</v>
      </c>
      <c r="U2326" s="9" t="str">
        <f t="shared" si="220"/>
        <v>Feb</v>
      </c>
      <c r="V2326">
        <f t="shared" si="221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 s="9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8</v>
      </c>
      <c r="P2327" s="11">
        <f t="shared" si="217"/>
        <v>11.428571428571429</v>
      </c>
      <c r="Q2327" t="s">
        <v>8336</v>
      </c>
      <c r="R2327" t="s">
        <v>8352</v>
      </c>
      <c r="S2327" s="8">
        <f t="shared" si="218"/>
        <v>42793.730682870373</v>
      </c>
      <c r="T2327" s="8">
        <f t="shared" si="219"/>
        <v>42823.689016203709</v>
      </c>
      <c r="U2327" s="9" t="str">
        <f t="shared" si="220"/>
        <v>Feb</v>
      </c>
      <c r="V2327">
        <f t="shared" si="221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 s="9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0.72</v>
      </c>
      <c r="P2328" s="11">
        <f t="shared" si="217"/>
        <v>108</v>
      </c>
      <c r="Q2328" t="s">
        <v>8336</v>
      </c>
      <c r="R2328" t="s">
        <v>8352</v>
      </c>
      <c r="S2328" s="8">
        <f t="shared" si="218"/>
        <v>42803.742453703708</v>
      </c>
      <c r="T2328" s="8">
        <f t="shared" si="219"/>
        <v>42855.416666666664</v>
      </c>
      <c r="U2328" s="9" t="str">
        <f t="shared" si="220"/>
        <v>Mar</v>
      </c>
      <c r="V2328">
        <f t="shared" si="221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526.09431428571429</v>
      </c>
      <c r="P2329" s="11">
        <f t="shared" si="217"/>
        <v>54.883162444113267</v>
      </c>
      <c r="Q2329" t="s">
        <v>8336</v>
      </c>
      <c r="R2329" t="s">
        <v>8352</v>
      </c>
      <c r="S2329" s="8">
        <f t="shared" si="218"/>
        <v>41842.625462962962</v>
      </c>
      <c r="T2329" s="8">
        <f t="shared" si="219"/>
        <v>41877.625462962962</v>
      </c>
      <c r="U2329" s="9" t="str">
        <f t="shared" si="220"/>
        <v>Jul</v>
      </c>
      <c r="V2329">
        <f t="shared" si="221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254.45000000000002</v>
      </c>
      <c r="P2330" s="11">
        <f t="shared" si="217"/>
        <v>47.383612662942269</v>
      </c>
      <c r="Q2330" t="s">
        <v>8336</v>
      </c>
      <c r="R2330" t="s">
        <v>8352</v>
      </c>
      <c r="S2330" s="8">
        <f t="shared" si="218"/>
        <v>42139.490011574075</v>
      </c>
      <c r="T2330" s="8">
        <f t="shared" si="219"/>
        <v>42169.490011574075</v>
      </c>
      <c r="U2330" s="9" t="str">
        <f t="shared" si="220"/>
        <v>May</v>
      </c>
      <c r="V2330">
        <f t="shared" si="221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105.91999999999999</v>
      </c>
      <c r="P2331" s="11">
        <f t="shared" si="217"/>
        <v>211.84</v>
      </c>
      <c r="Q2331" t="s">
        <v>8336</v>
      </c>
      <c r="R2331" t="s">
        <v>8352</v>
      </c>
      <c r="S2331" s="8">
        <f t="shared" si="218"/>
        <v>41807.332708333335</v>
      </c>
      <c r="T2331" s="8">
        <f t="shared" si="219"/>
        <v>41837.332708333335</v>
      </c>
      <c r="U2331" s="9" t="str">
        <f t="shared" si="220"/>
        <v>Jun</v>
      </c>
      <c r="V2331">
        <f t="shared" si="221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102.42285714285715</v>
      </c>
      <c r="P2332" s="11">
        <f t="shared" si="217"/>
        <v>219.92638036809817</v>
      </c>
      <c r="Q2332" t="s">
        <v>8336</v>
      </c>
      <c r="R2332" t="s">
        <v>8352</v>
      </c>
      <c r="S2332" s="8">
        <f t="shared" si="218"/>
        <v>42332.608136574076</v>
      </c>
      <c r="T2332" s="8">
        <f t="shared" si="219"/>
        <v>42362.708333333336</v>
      </c>
      <c r="U2332" s="9" t="str">
        <f t="shared" si="220"/>
        <v>Nov</v>
      </c>
      <c r="V2332">
        <f t="shared" si="221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144.31375</v>
      </c>
      <c r="P2333" s="11">
        <f t="shared" si="217"/>
        <v>40.795406360424032</v>
      </c>
      <c r="Q2333" t="s">
        <v>8336</v>
      </c>
      <c r="R2333" t="s">
        <v>8352</v>
      </c>
      <c r="S2333" s="8">
        <f t="shared" si="218"/>
        <v>41838.714004629634</v>
      </c>
      <c r="T2333" s="8">
        <f t="shared" si="219"/>
        <v>41868.714004629634</v>
      </c>
      <c r="U2333" s="9" t="str">
        <f t="shared" si="220"/>
        <v>Jul</v>
      </c>
      <c r="V2333">
        <f t="shared" si="221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106.30800000000001</v>
      </c>
      <c r="P2334" s="11">
        <f t="shared" si="217"/>
        <v>75.502840909090907</v>
      </c>
      <c r="Q2334" t="s">
        <v>8336</v>
      </c>
      <c r="R2334" t="s">
        <v>8352</v>
      </c>
      <c r="S2334" s="8">
        <f t="shared" si="218"/>
        <v>42011.336469907408</v>
      </c>
      <c r="T2334" s="8">
        <f t="shared" si="219"/>
        <v>42041.336469907408</v>
      </c>
      <c r="U2334" s="9" t="str">
        <f t="shared" si="220"/>
        <v>Jan</v>
      </c>
      <c r="V2334">
        <f t="shared" si="221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212.16666666666666</v>
      </c>
      <c r="P2335" s="11">
        <f t="shared" si="217"/>
        <v>13.542553191489361</v>
      </c>
      <c r="Q2335" t="s">
        <v>8336</v>
      </c>
      <c r="R2335" t="s">
        <v>8352</v>
      </c>
      <c r="S2335" s="8">
        <f t="shared" si="218"/>
        <v>41767.358680555561</v>
      </c>
      <c r="T2335" s="8">
        <f t="shared" si="219"/>
        <v>41788.451388888891</v>
      </c>
      <c r="U2335" s="9" t="str">
        <f t="shared" si="220"/>
        <v>May</v>
      </c>
      <c r="V2335">
        <f t="shared" si="221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101.95</v>
      </c>
      <c r="P2336" s="11">
        <f t="shared" si="217"/>
        <v>60.865671641791046</v>
      </c>
      <c r="Q2336" t="s">
        <v>8336</v>
      </c>
      <c r="R2336" t="s">
        <v>8352</v>
      </c>
      <c r="S2336" s="8">
        <f t="shared" si="218"/>
        <v>41918.378449074073</v>
      </c>
      <c r="T2336" s="8">
        <f t="shared" si="219"/>
        <v>41948.44027777778</v>
      </c>
      <c r="U2336" s="9" t="str">
        <f t="shared" si="220"/>
        <v>Oct</v>
      </c>
      <c r="V2336">
        <f t="shared" si="221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102.27200000000001</v>
      </c>
      <c r="P2337" s="11">
        <f t="shared" si="217"/>
        <v>115.69230769230769</v>
      </c>
      <c r="Q2337" t="s">
        <v>8336</v>
      </c>
      <c r="R2337" t="s">
        <v>8352</v>
      </c>
      <c r="S2337" s="8">
        <f t="shared" si="218"/>
        <v>41771.280590277784</v>
      </c>
      <c r="T2337" s="8">
        <f t="shared" si="219"/>
        <v>41801.280590277784</v>
      </c>
      <c r="U2337" s="9" t="str">
        <f t="shared" si="220"/>
        <v>May</v>
      </c>
      <c r="V2337">
        <f t="shared" si="221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520.73254999999995</v>
      </c>
      <c r="P2338" s="11">
        <f t="shared" si="217"/>
        <v>48.104623556581984</v>
      </c>
      <c r="Q2338" t="s">
        <v>8336</v>
      </c>
      <c r="R2338" t="s">
        <v>8352</v>
      </c>
      <c r="S2338" s="8">
        <f t="shared" si="218"/>
        <v>41666.633043981485</v>
      </c>
      <c r="T2338" s="8">
        <f t="shared" si="219"/>
        <v>41706.633043981485</v>
      </c>
      <c r="U2338" s="9" t="str">
        <f t="shared" si="220"/>
        <v>Jan</v>
      </c>
      <c r="V2338">
        <f t="shared" si="221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110.65833333333333</v>
      </c>
      <c r="P2339" s="11">
        <f t="shared" si="217"/>
        <v>74.184357541899445</v>
      </c>
      <c r="Q2339" t="s">
        <v>8336</v>
      </c>
      <c r="R2339" t="s">
        <v>8352</v>
      </c>
      <c r="S2339" s="8">
        <f t="shared" si="218"/>
        <v>41786.34887731482</v>
      </c>
      <c r="T2339" s="8">
        <f t="shared" si="219"/>
        <v>41816.34887731482</v>
      </c>
      <c r="U2339" s="9" t="str">
        <f t="shared" si="220"/>
        <v>May</v>
      </c>
      <c r="V2339">
        <f t="shared" si="221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101.14333333333335</v>
      </c>
      <c r="P2340" s="11">
        <f t="shared" si="217"/>
        <v>123.34552845528455</v>
      </c>
      <c r="Q2340" t="s">
        <v>8336</v>
      </c>
      <c r="R2340" t="s">
        <v>8352</v>
      </c>
      <c r="S2340" s="8">
        <f t="shared" si="218"/>
        <v>41789.605138888895</v>
      </c>
      <c r="T2340" s="8">
        <f t="shared" si="219"/>
        <v>41819.605138888895</v>
      </c>
      <c r="U2340" s="9" t="str">
        <f t="shared" si="220"/>
        <v>May</v>
      </c>
      <c r="V2340">
        <f t="shared" si="221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294.20799999999997</v>
      </c>
      <c r="P2341" s="11">
        <f t="shared" si="217"/>
        <v>66.623188405797094</v>
      </c>
      <c r="Q2341" t="s">
        <v>8336</v>
      </c>
      <c r="R2341" t="s">
        <v>8352</v>
      </c>
      <c r="S2341" s="8">
        <f t="shared" si="218"/>
        <v>42692.508206018516</v>
      </c>
      <c r="T2341" s="8">
        <f t="shared" si="219"/>
        <v>42723.040972222225</v>
      </c>
      <c r="U2341" s="9" t="str">
        <f t="shared" si="220"/>
        <v>Nov</v>
      </c>
      <c r="V2341">
        <f t="shared" si="221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105.77749999999999</v>
      </c>
      <c r="P2342" s="11">
        <f t="shared" si="217"/>
        <v>104.99007444168734</v>
      </c>
      <c r="Q2342" t="s">
        <v>8336</v>
      </c>
      <c r="R2342" t="s">
        <v>8352</v>
      </c>
      <c r="S2342" s="8">
        <f t="shared" si="218"/>
        <v>42643.351134259261</v>
      </c>
      <c r="T2342" s="8">
        <f t="shared" si="219"/>
        <v>42673.351134259261</v>
      </c>
      <c r="U2342" s="9" t="str">
        <f t="shared" si="220"/>
        <v>Sep</v>
      </c>
      <c r="V2342">
        <f t="shared" si="221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 s="9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s="11" t="e">
        <f t="shared" si="217"/>
        <v>#DIV/0!</v>
      </c>
      <c r="Q2343" t="s">
        <v>8319</v>
      </c>
      <c r="R2343" t="s">
        <v>8320</v>
      </c>
      <c r="S2343" s="8">
        <f t="shared" si="218"/>
        <v>42167.522037037044</v>
      </c>
      <c r="T2343" s="8">
        <f t="shared" si="219"/>
        <v>42197.522037037044</v>
      </c>
      <c r="U2343" s="9" t="str">
        <f t="shared" si="220"/>
        <v>Jun</v>
      </c>
      <c r="V2343">
        <f t="shared" si="221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 s="9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s="11" t="e">
        <f t="shared" si="217"/>
        <v>#DIV/0!</v>
      </c>
      <c r="Q2344" t="s">
        <v>8319</v>
      </c>
      <c r="R2344" t="s">
        <v>8320</v>
      </c>
      <c r="S2344" s="8">
        <f t="shared" si="218"/>
        <v>41897.410532407412</v>
      </c>
      <c r="T2344" s="8">
        <f t="shared" si="219"/>
        <v>41917.916666666672</v>
      </c>
      <c r="U2344" s="9" t="str">
        <f t="shared" si="220"/>
        <v>Sep</v>
      </c>
      <c r="V2344">
        <f t="shared" si="221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 s="9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3</v>
      </c>
      <c r="P2345" s="11">
        <f t="shared" si="217"/>
        <v>300</v>
      </c>
      <c r="Q2345" t="s">
        <v>8319</v>
      </c>
      <c r="R2345" t="s">
        <v>8320</v>
      </c>
      <c r="S2345" s="8">
        <f t="shared" si="218"/>
        <v>42327.533622685187</v>
      </c>
      <c r="T2345" s="8">
        <f t="shared" si="219"/>
        <v>42377.532638888886</v>
      </c>
      <c r="U2345" s="9" t="str">
        <f t="shared" si="220"/>
        <v>Nov</v>
      </c>
      <c r="V2345">
        <f t="shared" si="221"/>
        <v>2015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 s="9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0.1</v>
      </c>
      <c r="P2346" s="11">
        <f t="shared" si="217"/>
        <v>1</v>
      </c>
      <c r="Q2346" t="s">
        <v>8319</v>
      </c>
      <c r="R2346" t="s">
        <v>8320</v>
      </c>
      <c r="S2346" s="8">
        <f t="shared" si="218"/>
        <v>42515.435983796298</v>
      </c>
      <c r="T2346" s="8">
        <f t="shared" si="219"/>
        <v>42545.435983796298</v>
      </c>
      <c r="U2346" s="9" t="str">
        <f t="shared" si="220"/>
        <v>May</v>
      </c>
      <c r="V2346">
        <f t="shared" si="221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 s="9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s="11" t="e">
        <f t="shared" si="217"/>
        <v>#DIV/0!</v>
      </c>
      <c r="Q2347" t="s">
        <v>8319</v>
      </c>
      <c r="R2347" t="s">
        <v>8320</v>
      </c>
      <c r="S2347" s="8">
        <f t="shared" si="218"/>
        <v>42059.710138888891</v>
      </c>
      <c r="T2347" s="8">
        <f t="shared" si="219"/>
        <v>42094.693749999999</v>
      </c>
      <c r="U2347" s="9" t="str">
        <f t="shared" si="220"/>
        <v>Feb</v>
      </c>
      <c r="V2347">
        <f t="shared" si="221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 s="9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6.5000000000000002E-2</v>
      </c>
      <c r="P2348" s="11">
        <f t="shared" si="217"/>
        <v>13</v>
      </c>
      <c r="Q2348" t="s">
        <v>8319</v>
      </c>
      <c r="R2348" t="s">
        <v>8320</v>
      </c>
      <c r="S2348" s="8">
        <f t="shared" si="218"/>
        <v>42615.507303240745</v>
      </c>
      <c r="T2348" s="8">
        <f t="shared" si="219"/>
        <v>42660.507303240745</v>
      </c>
      <c r="U2348" s="9" t="str">
        <f t="shared" si="220"/>
        <v>Sep</v>
      </c>
      <c r="V2348">
        <f t="shared" si="221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 s="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1.5</v>
      </c>
      <c r="P2349" s="11">
        <f t="shared" si="217"/>
        <v>15</v>
      </c>
      <c r="Q2349" t="s">
        <v>8319</v>
      </c>
      <c r="R2349" t="s">
        <v>8320</v>
      </c>
      <c r="S2349" s="8">
        <f t="shared" si="218"/>
        <v>42577.315694444442</v>
      </c>
      <c r="T2349" s="8">
        <f t="shared" si="219"/>
        <v>42607.315694444442</v>
      </c>
      <c r="U2349" s="9" t="str">
        <f t="shared" si="220"/>
        <v>Jul</v>
      </c>
      <c r="V2349">
        <f t="shared" si="221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 s="9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0.38571428571428573</v>
      </c>
      <c r="P2350" s="11">
        <f t="shared" si="217"/>
        <v>54</v>
      </c>
      <c r="Q2350" t="s">
        <v>8319</v>
      </c>
      <c r="R2350" t="s">
        <v>8320</v>
      </c>
      <c r="S2350" s="8">
        <f t="shared" si="218"/>
        <v>42360.640486111115</v>
      </c>
      <c r="T2350" s="8">
        <f t="shared" si="219"/>
        <v>42420.640486111115</v>
      </c>
      <c r="U2350" s="9" t="str">
        <f t="shared" si="220"/>
        <v>Dec</v>
      </c>
      <c r="V2350">
        <f t="shared" si="221"/>
        <v>2015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 s="9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s="11" t="e">
        <f t="shared" si="217"/>
        <v>#DIV/0!</v>
      </c>
      <c r="Q2351" t="s">
        <v>8319</v>
      </c>
      <c r="R2351" t="s">
        <v>8320</v>
      </c>
      <c r="S2351" s="8">
        <f t="shared" si="218"/>
        <v>42198.484120370376</v>
      </c>
      <c r="T2351" s="8">
        <f t="shared" si="219"/>
        <v>42227.484120370376</v>
      </c>
      <c r="U2351" s="9" t="str">
        <f t="shared" si="220"/>
        <v>Jul</v>
      </c>
      <c r="V2351">
        <f t="shared" si="221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 s="9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s="11" t="e">
        <f t="shared" si="217"/>
        <v>#DIV/0!</v>
      </c>
      <c r="Q2352" t="s">
        <v>8319</v>
      </c>
      <c r="R2352" t="s">
        <v>8320</v>
      </c>
      <c r="S2352" s="8">
        <f t="shared" si="218"/>
        <v>42708.550578703704</v>
      </c>
      <c r="T2352" s="8">
        <f t="shared" si="219"/>
        <v>42738.550578703704</v>
      </c>
      <c r="U2352" s="9" t="str">
        <f t="shared" si="220"/>
        <v>Dec</v>
      </c>
      <c r="V2352">
        <f t="shared" si="221"/>
        <v>2016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 s="9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0.5714285714285714</v>
      </c>
      <c r="P2353" s="11">
        <f t="shared" si="217"/>
        <v>15.428571428571429</v>
      </c>
      <c r="Q2353" t="s">
        <v>8319</v>
      </c>
      <c r="R2353" t="s">
        <v>8320</v>
      </c>
      <c r="S2353" s="8">
        <f t="shared" si="218"/>
        <v>42093.809479166674</v>
      </c>
      <c r="T2353" s="8">
        <f t="shared" si="219"/>
        <v>42123.809479166674</v>
      </c>
      <c r="U2353" s="9" t="str">
        <f t="shared" si="220"/>
        <v>Mar</v>
      </c>
      <c r="V2353">
        <f t="shared" si="221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 s="9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s="11" t="e">
        <f t="shared" si="217"/>
        <v>#DIV/0!</v>
      </c>
      <c r="Q2354" t="s">
        <v>8319</v>
      </c>
      <c r="R2354" t="s">
        <v>8320</v>
      </c>
      <c r="S2354" s="8">
        <f t="shared" si="218"/>
        <v>42101.342037037037</v>
      </c>
      <c r="T2354" s="8">
        <f t="shared" si="219"/>
        <v>42161.342037037037</v>
      </c>
      <c r="U2354" s="9" t="str">
        <f t="shared" si="220"/>
        <v>Apr</v>
      </c>
      <c r="V2354">
        <f t="shared" si="221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 s="9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s="11" t="e">
        <f t="shared" si="217"/>
        <v>#DIV/0!</v>
      </c>
      <c r="Q2355" t="s">
        <v>8319</v>
      </c>
      <c r="R2355" t="s">
        <v>8320</v>
      </c>
      <c r="S2355" s="8">
        <f t="shared" si="218"/>
        <v>42103.384513888894</v>
      </c>
      <c r="T2355" s="8">
        <f t="shared" si="219"/>
        <v>42115.384513888894</v>
      </c>
      <c r="U2355" s="9" t="str">
        <f t="shared" si="220"/>
        <v>Apr</v>
      </c>
      <c r="V2355">
        <f t="shared" si="221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 s="9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7.1428571428571425E-2</v>
      </c>
      <c r="P2356" s="11">
        <f t="shared" si="217"/>
        <v>25</v>
      </c>
      <c r="Q2356" t="s">
        <v>8319</v>
      </c>
      <c r="R2356" t="s">
        <v>8320</v>
      </c>
      <c r="S2356" s="8">
        <f t="shared" si="218"/>
        <v>41954.431250000001</v>
      </c>
      <c r="T2356" s="8">
        <f t="shared" si="219"/>
        <v>42014.431250000001</v>
      </c>
      <c r="U2356" s="9" t="str">
        <f t="shared" si="220"/>
        <v>Nov</v>
      </c>
      <c r="V2356">
        <f t="shared" si="221"/>
        <v>2014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 s="9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0.6875</v>
      </c>
      <c r="P2357" s="11">
        <f t="shared" si="217"/>
        <v>27.5</v>
      </c>
      <c r="Q2357" t="s">
        <v>8319</v>
      </c>
      <c r="R2357" t="s">
        <v>8320</v>
      </c>
      <c r="S2357" s="8">
        <f t="shared" si="218"/>
        <v>42096.626574074078</v>
      </c>
      <c r="T2357" s="8">
        <f t="shared" si="219"/>
        <v>42126.626574074078</v>
      </c>
      <c r="U2357" s="9" t="str">
        <f t="shared" si="220"/>
        <v>Apr</v>
      </c>
      <c r="V2357">
        <f t="shared" si="221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 s="9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s="11" t="e">
        <f t="shared" si="217"/>
        <v>#DIV/0!</v>
      </c>
      <c r="Q2358" t="s">
        <v>8319</v>
      </c>
      <c r="R2358" t="s">
        <v>8320</v>
      </c>
      <c r="S2358" s="8">
        <f t="shared" si="218"/>
        <v>42130.491944444446</v>
      </c>
      <c r="T2358" s="8">
        <f t="shared" si="219"/>
        <v>42160.491944444446</v>
      </c>
      <c r="U2358" s="9" t="str">
        <f t="shared" si="220"/>
        <v>May</v>
      </c>
      <c r="V2358">
        <f t="shared" si="221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 s="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s="11" t="e">
        <f t="shared" si="217"/>
        <v>#DIV/0!</v>
      </c>
      <c r="Q2359" t="s">
        <v>8319</v>
      </c>
      <c r="R2359" t="s">
        <v>8320</v>
      </c>
      <c r="S2359" s="8">
        <f t="shared" si="218"/>
        <v>42264.328449074077</v>
      </c>
      <c r="T2359" s="8">
        <f t="shared" si="219"/>
        <v>42294.328449074077</v>
      </c>
      <c r="U2359" s="9" t="str">
        <f t="shared" si="220"/>
        <v>Sep</v>
      </c>
      <c r="V2359">
        <f t="shared" si="221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 s="9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s="11" t="e">
        <f t="shared" si="217"/>
        <v>#DIV/0!</v>
      </c>
      <c r="Q2360" t="s">
        <v>8319</v>
      </c>
      <c r="R2360" t="s">
        <v>8320</v>
      </c>
      <c r="S2360" s="8">
        <f t="shared" si="218"/>
        <v>41978.63930555556</v>
      </c>
      <c r="T2360" s="8">
        <f t="shared" si="219"/>
        <v>42034.73541666667</v>
      </c>
      <c r="U2360" s="9" t="str">
        <f t="shared" si="220"/>
        <v>Dec</v>
      </c>
      <c r="V2360">
        <f t="shared" si="221"/>
        <v>2014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 s="9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14.680000000000001</v>
      </c>
      <c r="P2361" s="11">
        <f t="shared" si="217"/>
        <v>367</v>
      </c>
      <c r="Q2361" t="s">
        <v>8319</v>
      </c>
      <c r="R2361" t="s">
        <v>8320</v>
      </c>
      <c r="S2361" s="8">
        <f t="shared" si="218"/>
        <v>42159.357916666668</v>
      </c>
      <c r="T2361" s="8">
        <f t="shared" si="219"/>
        <v>42219.357916666668</v>
      </c>
      <c r="U2361" s="9" t="str">
        <f t="shared" si="220"/>
        <v>Jun</v>
      </c>
      <c r="V2361">
        <f t="shared" si="221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 s="9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0.04</v>
      </c>
      <c r="P2362" s="11">
        <f t="shared" si="217"/>
        <v>2</v>
      </c>
      <c r="Q2362" t="s">
        <v>8319</v>
      </c>
      <c r="R2362" t="s">
        <v>8320</v>
      </c>
      <c r="S2362" s="8">
        <f t="shared" si="218"/>
        <v>42377.415277777785</v>
      </c>
      <c r="T2362" s="8">
        <f t="shared" si="219"/>
        <v>42407.415277777785</v>
      </c>
      <c r="U2362" s="9" t="str">
        <f t="shared" si="220"/>
        <v>Jan</v>
      </c>
      <c r="V2362">
        <f t="shared" si="221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 s="9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s="11" t="e">
        <f t="shared" si="217"/>
        <v>#DIV/0!</v>
      </c>
      <c r="Q2363" t="s">
        <v>8319</v>
      </c>
      <c r="R2363" t="s">
        <v>8320</v>
      </c>
      <c r="S2363" s="8">
        <f t="shared" si="218"/>
        <v>42466.567222222227</v>
      </c>
      <c r="T2363" s="8">
        <f t="shared" si="219"/>
        <v>42490.625000000007</v>
      </c>
      <c r="U2363" s="9" t="str">
        <f t="shared" si="220"/>
        <v>Apr</v>
      </c>
      <c r="V2363">
        <f t="shared" si="221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 s="9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28.571428571428569</v>
      </c>
      <c r="P2364" s="11">
        <f t="shared" si="217"/>
        <v>60</v>
      </c>
      <c r="Q2364" t="s">
        <v>8319</v>
      </c>
      <c r="R2364" t="s">
        <v>8320</v>
      </c>
      <c r="S2364" s="8">
        <f t="shared" si="218"/>
        <v>41954.396643518521</v>
      </c>
      <c r="T2364" s="8">
        <f t="shared" si="219"/>
        <v>41984.396643518521</v>
      </c>
      <c r="U2364" s="9" t="str">
        <f t="shared" si="220"/>
        <v>Nov</v>
      </c>
      <c r="V2364">
        <f t="shared" si="221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 s="9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s="11" t="e">
        <f t="shared" si="217"/>
        <v>#DIV/0!</v>
      </c>
      <c r="Q2365" t="s">
        <v>8319</v>
      </c>
      <c r="R2365" t="s">
        <v>8320</v>
      </c>
      <c r="S2365" s="8">
        <f t="shared" si="218"/>
        <v>42321.719907407409</v>
      </c>
      <c r="T2365" s="8">
        <f t="shared" si="219"/>
        <v>42366.719907407409</v>
      </c>
      <c r="U2365" s="9" t="str">
        <f t="shared" si="220"/>
        <v>Nov</v>
      </c>
      <c r="V2365">
        <f t="shared" si="221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 s="9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s="11" t="e">
        <f t="shared" si="217"/>
        <v>#DIV/0!</v>
      </c>
      <c r="Q2366" t="s">
        <v>8319</v>
      </c>
      <c r="R2366" t="s">
        <v>8320</v>
      </c>
      <c r="S2366" s="8">
        <f t="shared" si="218"/>
        <v>42248.643009259256</v>
      </c>
      <c r="T2366" s="8">
        <f t="shared" si="219"/>
        <v>42303.643009259256</v>
      </c>
      <c r="U2366" s="9" t="str">
        <f t="shared" si="220"/>
        <v>Sep</v>
      </c>
      <c r="V2366">
        <f t="shared" si="221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 s="9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s="11" t="e">
        <f t="shared" si="217"/>
        <v>#DIV/0!</v>
      </c>
      <c r="Q2367" t="s">
        <v>8319</v>
      </c>
      <c r="R2367" t="s">
        <v>8320</v>
      </c>
      <c r="S2367" s="8">
        <f t="shared" si="218"/>
        <v>42346.444733796299</v>
      </c>
      <c r="T2367" s="8">
        <f t="shared" si="219"/>
        <v>42386.666666666664</v>
      </c>
      <c r="U2367" s="9" t="str">
        <f t="shared" si="220"/>
        <v>Dec</v>
      </c>
      <c r="V2367">
        <f t="shared" si="221"/>
        <v>2015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 s="9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10.52</v>
      </c>
      <c r="P2368" s="11">
        <f t="shared" si="217"/>
        <v>97.407407407407405</v>
      </c>
      <c r="Q2368" t="s">
        <v>8319</v>
      </c>
      <c r="R2368" t="s">
        <v>8320</v>
      </c>
      <c r="S2368" s="8">
        <f t="shared" si="218"/>
        <v>42268.239965277775</v>
      </c>
      <c r="T2368" s="8">
        <f t="shared" si="219"/>
        <v>42298.239965277775</v>
      </c>
      <c r="U2368" s="9" t="str">
        <f t="shared" si="220"/>
        <v>Sep</v>
      </c>
      <c r="V2368">
        <f t="shared" si="221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 s="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</v>
      </c>
      <c r="P2369" s="11">
        <f t="shared" si="217"/>
        <v>47.857142857142854</v>
      </c>
      <c r="Q2369" t="s">
        <v>8319</v>
      </c>
      <c r="R2369" t="s">
        <v>8320</v>
      </c>
      <c r="S2369" s="8">
        <f t="shared" si="218"/>
        <v>42425.678425925929</v>
      </c>
      <c r="T2369" s="8">
        <f t="shared" si="219"/>
        <v>42485.636759259265</v>
      </c>
      <c r="U2369" s="9" t="str">
        <f t="shared" si="220"/>
        <v>Feb</v>
      </c>
      <c r="V2369">
        <f t="shared" si="221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 s="9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ref="O2370:O2433" si="222">E2370/D2370*100</f>
        <v>0.25</v>
      </c>
      <c r="P2370" s="11">
        <f t="shared" ref="P2370:P2433" si="223">E2370/L2370</f>
        <v>50</v>
      </c>
      <c r="Q2370" t="s">
        <v>8319</v>
      </c>
      <c r="R2370" t="s">
        <v>8320</v>
      </c>
      <c r="S2370" s="8">
        <f t="shared" si="218"/>
        <v>42063.430150462962</v>
      </c>
      <c r="T2370" s="8">
        <f t="shared" si="219"/>
        <v>42108.388483796298</v>
      </c>
      <c r="U2370" s="9" t="str">
        <f t="shared" si="220"/>
        <v>Feb</v>
      </c>
      <c r="V2370">
        <f t="shared" si="221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 s="9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si="222"/>
        <v>0</v>
      </c>
      <c r="P2371" s="11" t="e">
        <f t="shared" si="223"/>
        <v>#DIV/0!</v>
      </c>
      <c r="Q2371" t="s">
        <v>8319</v>
      </c>
      <c r="R2371" t="s">
        <v>8320</v>
      </c>
      <c r="S2371" s="8">
        <f t="shared" ref="S2371:S2434" si="224">(J2371/86400)+25569+(-7/24)</f>
        <v>42380.520960648151</v>
      </c>
      <c r="T2371" s="8">
        <f t="shared" ref="T2371:T2434" si="225">(I2371/86400)+25569+(-7/24)</f>
        <v>42410.520960648151</v>
      </c>
      <c r="U2371" s="9" t="str">
        <f t="shared" ref="U2371:U2434" si="226">TEXT(S2371,"mmm")</f>
        <v>Jan</v>
      </c>
      <c r="V2371">
        <f t="shared" ref="V2371:V2434" si="227">YEAR(S2371)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 s="9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0.32800000000000001</v>
      </c>
      <c r="P2372" s="11">
        <f t="shared" si="223"/>
        <v>20.5</v>
      </c>
      <c r="Q2372" t="s">
        <v>8319</v>
      </c>
      <c r="R2372" t="s">
        <v>8320</v>
      </c>
      <c r="S2372" s="8">
        <f t="shared" si="224"/>
        <v>41960.897465277776</v>
      </c>
      <c r="T2372" s="8">
        <f t="shared" si="225"/>
        <v>41990.897465277776</v>
      </c>
      <c r="U2372" s="9" t="str">
        <f t="shared" si="226"/>
        <v>Nov</v>
      </c>
      <c r="V2372">
        <f t="shared" si="227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 s="9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s="11" t="e">
        <f t="shared" si="223"/>
        <v>#DIV/0!</v>
      </c>
      <c r="Q2373" t="s">
        <v>8319</v>
      </c>
      <c r="R2373" t="s">
        <v>8320</v>
      </c>
      <c r="S2373" s="8">
        <f t="shared" si="224"/>
        <v>42150.486064814817</v>
      </c>
      <c r="T2373" s="8">
        <f t="shared" si="225"/>
        <v>42180.486064814817</v>
      </c>
      <c r="U2373" s="9" t="str">
        <f t="shared" si="226"/>
        <v>May</v>
      </c>
      <c r="V2373">
        <f t="shared" si="227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 s="9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3.2727272727272729</v>
      </c>
      <c r="P2374" s="11">
        <f t="shared" si="223"/>
        <v>30</v>
      </c>
      <c r="Q2374" t="s">
        <v>8319</v>
      </c>
      <c r="R2374" t="s">
        <v>8320</v>
      </c>
      <c r="S2374" s="8">
        <f t="shared" si="224"/>
        <v>42087.777442129627</v>
      </c>
      <c r="T2374" s="8">
        <f t="shared" si="225"/>
        <v>42117.777442129627</v>
      </c>
      <c r="U2374" s="9" t="str">
        <f t="shared" si="226"/>
        <v>Mar</v>
      </c>
      <c r="V2374">
        <f t="shared" si="227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 s="9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5.8823529411764705E-3</v>
      </c>
      <c r="P2375" s="11">
        <f t="shared" si="223"/>
        <v>50</v>
      </c>
      <c r="Q2375" t="s">
        <v>8319</v>
      </c>
      <c r="R2375" t="s">
        <v>8320</v>
      </c>
      <c r="S2375" s="8">
        <f t="shared" si="224"/>
        <v>42215.370648148149</v>
      </c>
      <c r="T2375" s="8">
        <f t="shared" si="225"/>
        <v>42245.370648148149</v>
      </c>
      <c r="U2375" s="9" t="str">
        <f t="shared" si="226"/>
        <v>Jul</v>
      </c>
      <c r="V2375">
        <f t="shared" si="227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 s="9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4.5454545454545456E-2</v>
      </c>
      <c r="P2376" s="11">
        <f t="shared" si="223"/>
        <v>10</v>
      </c>
      <c r="Q2376" t="s">
        <v>8319</v>
      </c>
      <c r="R2376" t="s">
        <v>8320</v>
      </c>
      <c r="S2376" s="8">
        <f t="shared" si="224"/>
        <v>42017.551620370374</v>
      </c>
      <c r="T2376" s="8">
        <f t="shared" si="225"/>
        <v>42047.551620370374</v>
      </c>
      <c r="U2376" s="9" t="str">
        <f t="shared" si="226"/>
        <v>Jan</v>
      </c>
      <c r="V2376">
        <f t="shared" si="227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 s="9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s="11" t="e">
        <f t="shared" si="223"/>
        <v>#DIV/0!</v>
      </c>
      <c r="Q2377" t="s">
        <v>8319</v>
      </c>
      <c r="R2377" t="s">
        <v>8320</v>
      </c>
      <c r="S2377" s="8">
        <f t="shared" si="224"/>
        <v>42592.544409722228</v>
      </c>
      <c r="T2377" s="8">
        <f t="shared" si="225"/>
        <v>42622.544409722228</v>
      </c>
      <c r="U2377" s="9" t="str">
        <f t="shared" si="226"/>
        <v>Aug</v>
      </c>
      <c r="V2377">
        <f t="shared" si="227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 s="9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10.877666666666666</v>
      </c>
      <c r="P2378" s="11">
        <f t="shared" si="223"/>
        <v>81.582499999999996</v>
      </c>
      <c r="Q2378" t="s">
        <v>8319</v>
      </c>
      <c r="R2378" t="s">
        <v>8320</v>
      </c>
      <c r="S2378" s="8">
        <f t="shared" si="224"/>
        <v>42318.63386574074</v>
      </c>
      <c r="T2378" s="8">
        <f t="shared" si="225"/>
        <v>42348.63386574074</v>
      </c>
      <c r="U2378" s="9" t="str">
        <f t="shared" si="226"/>
        <v>Nov</v>
      </c>
      <c r="V2378">
        <f t="shared" si="227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 s="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s="11" t="e">
        <f t="shared" si="223"/>
        <v>#DIV/0!</v>
      </c>
      <c r="Q2379" t="s">
        <v>8319</v>
      </c>
      <c r="R2379" t="s">
        <v>8320</v>
      </c>
      <c r="S2379" s="8">
        <f t="shared" si="224"/>
        <v>42669.578506944446</v>
      </c>
      <c r="T2379" s="8">
        <f t="shared" si="225"/>
        <v>42699.620173611118</v>
      </c>
      <c r="U2379" s="9" t="str">
        <f t="shared" si="226"/>
        <v>Oct</v>
      </c>
      <c r="V2379">
        <f t="shared" si="227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 s="9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s="11" t="e">
        <f t="shared" si="223"/>
        <v>#DIV/0!</v>
      </c>
      <c r="Q2380" t="s">
        <v>8319</v>
      </c>
      <c r="R2380" t="s">
        <v>8320</v>
      </c>
      <c r="S2380" s="8">
        <f t="shared" si="224"/>
        <v>42212.721412037041</v>
      </c>
      <c r="T2380" s="8">
        <f t="shared" si="225"/>
        <v>42241.721412037041</v>
      </c>
      <c r="U2380" s="9" t="str">
        <f t="shared" si="226"/>
        <v>Jul</v>
      </c>
      <c r="V2380">
        <f t="shared" si="227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 s="9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s="11" t="e">
        <f t="shared" si="223"/>
        <v>#DIV/0!</v>
      </c>
      <c r="Q2381" t="s">
        <v>8319</v>
      </c>
      <c r="R2381" t="s">
        <v>8320</v>
      </c>
      <c r="S2381" s="8">
        <f t="shared" si="224"/>
        <v>42236.724722222229</v>
      </c>
      <c r="T2381" s="8">
        <f t="shared" si="225"/>
        <v>42281.724722222229</v>
      </c>
      <c r="U2381" s="9" t="str">
        <f t="shared" si="226"/>
        <v>Aug</v>
      </c>
      <c r="V2381">
        <f t="shared" si="227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 s="9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0.36666666666666664</v>
      </c>
      <c r="P2382" s="11">
        <f t="shared" si="223"/>
        <v>18.333333333333332</v>
      </c>
      <c r="Q2382" t="s">
        <v>8319</v>
      </c>
      <c r="R2382" t="s">
        <v>8320</v>
      </c>
      <c r="S2382" s="8">
        <f t="shared" si="224"/>
        <v>42248.501643518517</v>
      </c>
      <c r="T2382" s="8">
        <f t="shared" si="225"/>
        <v>42278.501643518517</v>
      </c>
      <c r="U2382" s="9" t="str">
        <f t="shared" si="226"/>
        <v>Sep</v>
      </c>
      <c r="V2382">
        <f t="shared" si="227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 s="9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</v>
      </c>
      <c r="P2383" s="11">
        <f t="shared" si="223"/>
        <v>224.42857142857142</v>
      </c>
      <c r="Q2383" t="s">
        <v>8319</v>
      </c>
      <c r="R2383" t="s">
        <v>8320</v>
      </c>
      <c r="S2383" s="8">
        <f t="shared" si="224"/>
        <v>42074.644074074073</v>
      </c>
      <c r="T2383" s="8">
        <f t="shared" si="225"/>
        <v>42104.644074074073</v>
      </c>
      <c r="U2383" s="9" t="str">
        <f t="shared" si="226"/>
        <v>Mar</v>
      </c>
      <c r="V2383">
        <f t="shared" si="227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 s="9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</v>
      </c>
      <c r="P2384" s="11">
        <f t="shared" si="223"/>
        <v>37.5</v>
      </c>
      <c r="Q2384" t="s">
        <v>8319</v>
      </c>
      <c r="R2384" t="s">
        <v>8320</v>
      </c>
      <c r="S2384" s="8">
        <f t="shared" si="224"/>
        <v>42194.895868055559</v>
      </c>
      <c r="T2384" s="8">
        <f t="shared" si="225"/>
        <v>42219.895868055559</v>
      </c>
      <c r="U2384" s="9" t="str">
        <f t="shared" si="226"/>
        <v>Jul</v>
      </c>
      <c r="V2384">
        <f t="shared" si="227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 s="9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4.3499999999999996</v>
      </c>
      <c r="P2385" s="11">
        <f t="shared" si="223"/>
        <v>145</v>
      </c>
      <c r="Q2385" t="s">
        <v>8319</v>
      </c>
      <c r="R2385" t="s">
        <v>8320</v>
      </c>
      <c r="S2385" s="8">
        <f t="shared" si="224"/>
        <v>42026.765127314815</v>
      </c>
      <c r="T2385" s="8">
        <f t="shared" si="225"/>
        <v>42056.765127314815</v>
      </c>
      <c r="U2385" s="9" t="str">
        <f t="shared" si="226"/>
        <v>Jan</v>
      </c>
      <c r="V2385">
        <f t="shared" si="227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 s="9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0.8</v>
      </c>
      <c r="P2386" s="11">
        <f t="shared" si="223"/>
        <v>1</v>
      </c>
      <c r="Q2386" t="s">
        <v>8319</v>
      </c>
      <c r="R2386" t="s">
        <v>8320</v>
      </c>
      <c r="S2386" s="8">
        <f t="shared" si="224"/>
        <v>41926.775960648149</v>
      </c>
      <c r="T2386" s="8">
        <f t="shared" si="225"/>
        <v>41956.81762731482</v>
      </c>
      <c r="U2386" s="9" t="str">
        <f t="shared" si="226"/>
        <v>Oct</v>
      </c>
      <c r="V2386">
        <f t="shared" si="227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 s="9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1.2123076923076923</v>
      </c>
      <c r="P2387" s="11">
        <f t="shared" si="223"/>
        <v>112.57142857142857</v>
      </c>
      <c r="Q2387" t="s">
        <v>8319</v>
      </c>
      <c r="R2387" t="s">
        <v>8320</v>
      </c>
      <c r="S2387" s="8">
        <f t="shared" si="224"/>
        <v>42191.410092592596</v>
      </c>
      <c r="T2387" s="8">
        <f t="shared" si="225"/>
        <v>42221.410092592596</v>
      </c>
      <c r="U2387" s="9" t="str">
        <f t="shared" si="226"/>
        <v>Jul</v>
      </c>
      <c r="V2387">
        <f t="shared" si="227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 s="9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s="11" t="e">
        <f t="shared" si="223"/>
        <v>#DIV/0!</v>
      </c>
      <c r="Q2388" t="s">
        <v>8319</v>
      </c>
      <c r="R2388" t="s">
        <v>8320</v>
      </c>
      <c r="S2388" s="8">
        <f t="shared" si="224"/>
        <v>41954.546574074076</v>
      </c>
      <c r="T2388" s="8">
        <f t="shared" si="225"/>
        <v>42014.546574074076</v>
      </c>
      <c r="U2388" s="9" t="str">
        <f t="shared" si="226"/>
        <v>Nov</v>
      </c>
      <c r="V2388">
        <f t="shared" si="227"/>
        <v>2014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 s="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0.68399999999999994</v>
      </c>
      <c r="P2389" s="11">
        <f t="shared" si="223"/>
        <v>342</v>
      </c>
      <c r="Q2389" t="s">
        <v>8319</v>
      </c>
      <c r="R2389" t="s">
        <v>8320</v>
      </c>
      <c r="S2389" s="8">
        <f t="shared" si="224"/>
        <v>42528.334953703707</v>
      </c>
      <c r="T2389" s="8">
        <f t="shared" si="225"/>
        <v>42573.334953703707</v>
      </c>
      <c r="U2389" s="9" t="str">
        <f t="shared" si="226"/>
        <v>Jun</v>
      </c>
      <c r="V2389">
        <f t="shared" si="227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 s="9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1.2513513513513512</v>
      </c>
      <c r="P2390" s="11">
        <f t="shared" si="223"/>
        <v>57.875</v>
      </c>
      <c r="Q2390" t="s">
        <v>8319</v>
      </c>
      <c r="R2390" t="s">
        <v>8320</v>
      </c>
      <c r="S2390" s="8">
        <f t="shared" si="224"/>
        <v>41989.562025462968</v>
      </c>
      <c r="T2390" s="8">
        <f t="shared" si="225"/>
        <v>42019.520138888889</v>
      </c>
      <c r="U2390" s="9" t="str">
        <f t="shared" si="226"/>
        <v>Dec</v>
      </c>
      <c r="V2390">
        <f t="shared" si="227"/>
        <v>2014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 s="9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0.1875</v>
      </c>
      <c r="P2391" s="11">
        <f t="shared" si="223"/>
        <v>30</v>
      </c>
      <c r="Q2391" t="s">
        <v>8319</v>
      </c>
      <c r="R2391" t="s">
        <v>8320</v>
      </c>
      <c r="S2391" s="8">
        <f t="shared" si="224"/>
        <v>42179.361712962964</v>
      </c>
      <c r="T2391" s="8">
        <f t="shared" si="225"/>
        <v>42210.624305555561</v>
      </c>
      <c r="U2391" s="9" t="str">
        <f t="shared" si="226"/>
        <v>Jun</v>
      </c>
      <c r="V2391">
        <f t="shared" si="227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 s="9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s="11" t="e">
        <f t="shared" si="223"/>
        <v>#DIV/0!</v>
      </c>
      <c r="Q2392" t="s">
        <v>8319</v>
      </c>
      <c r="R2392" t="s">
        <v>8320</v>
      </c>
      <c r="S2392" s="8">
        <f t="shared" si="224"/>
        <v>41967.970648148148</v>
      </c>
      <c r="T2392" s="8">
        <f t="shared" si="225"/>
        <v>42007.970648148148</v>
      </c>
      <c r="U2392" s="9" t="str">
        <f t="shared" si="226"/>
        <v>Nov</v>
      </c>
      <c r="V2392">
        <f t="shared" si="227"/>
        <v>2014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 s="9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0.125</v>
      </c>
      <c r="P2393" s="11">
        <f t="shared" si="223"/>
        <v>25</v>
      </c>
      <c r="Q2393" t="s">
        <v>8319</v>
      </c>
      <c r="R2393" t="s">
        <v>8320</v>
      </c>
      <c r="S2393" s="8">
        <f t="shared" si="224"/>
        <v>42064.502824074072</v>
      </c>
      <c r="T2393" s="8">
        <f t="shared" si="225"/>
        <v>42094.461157407415</v>
      </c>
      <c r="U2393" s="9" t="str">
        <f t="shared" si="226"/>
        <v>Mar</v>
      </c>
      <c r="V2393">
        <f t="shared" si="227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 s="9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s="11" t="e">
        <f t="shared" si="223"/>
        <v>#DIV/0!</v>
      </c>
      <c r="Q2394" t="s">
        <v>8319</v>
      </c>
      <c r="R2394" t="s">
        <v>8320</v>
      </c>
      <c r="S2394" s="8">
        <f t="shared" si="224"/>
        <v>42275.828969907408</v>
      </c>
      <c r="T2394" s="8">
        <f t="shared" si="225"/>
        <v>42305.828969907408</v>
      </c>
      <c r="U2394" s="9" t="str">
        <f t="shared" si="226"/>
        <v>Sep</v>
      </c>
      <c r="V2394">
        <f t="shared" si="227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 s="9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0.05</v>
      </c>
      <c r="P2395" s="11">
        <f t="shared" si="223"/>
        <v>50</v>
      </c>
      <c r="Q2395" t="s">
        <v>8319</v>
      </c>
      <c r="R2395" t="s">
        <v>8320</v>
      </c>
      <c r="S2395" s="8">
        <f t="shared" si="224"/>
        <v>42194.356678240743</v>
      </c>
      <c r="T2395" s="8">
        <f t="shared" si="225"/>
        <v>42224.356678240743</v>
      </c>
      <c r="U2395" s="9" t="str">
        <f t="shared" si="226"/>
        <v>Jul</v>
      </c>
      <c r="V2395">
        <f t="shared" si="227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 s="9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0.06</v>
      </c>
      <c r="P2396" s="11">
        <f t="shared" si="223"/>
        <v>1.5</v>
      </c>
      <c r="Q2396" t="s">
        <v>8319</v>
      </c>
      <c r="R2396" t="s">
        <v>8320</v>
      </c>
      <c r="S2396" s="8">
        <f t="shared" si="224"/>
        <v>42031.070520833331</v>
      </c>
      <c r="T2396" s="8">
        <f t="shared" si="225"/>
        <v>42061.070520833331</v>
      </c>
      <c r="U2396" s="9" t="str">
        <f t="shared" si="226"/>
        <v>Jan</v>
      </c>
      <c r="V2396">
        <f t="shared" si="227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 s="9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s="11" t="e">
        <f t="shared" si="223"/>
        <v>#DIV/0!</v>
      </c>
      <c r="Q2397" t="s">
        <v>8319</v>
      </c>
      <c r="R2397" t="s">
        <v>8320</v>
      </c>
      <c r="S2397" s="8">
        <f t="shared" si="224"/>
        <v>42716.829710648155</v>
      </c>
      <c r="T2397" s="8">
        <f t="shared" si="225"/>
        <v>42745.081250000003</v>
      </c>
      <c r="U2397" s="9" t="str">
        <f t="shared" si="226"/>
        <v>Dec</v>
      </c>
      <c r="V2397">
        <f t="shared" si="227"/>
        <v>2016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 s="9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0.2</v>
      </c>
      <c r="P2398" s="11">
        <f t="shared" si="223"/>
        <v>10</v>
      </c>
      <c r="Q2398" t="s">
        <v>8319</v>
      </c>
      <c r="R2398" t="s">
        <v>8320</v>
      </c>
      <c r="S2398" s="8">
        <f t="shared" si="224"/>
        <v>42262.557384259264</v>
      </c>
      <c r="T2398" s="8">
        <f t="shared" si="225"/>
        <v>42292.557384259264</v>
      </c>
      <c r="U2398" s="9" t="str">
        <f t="shared" si="226"/>
        <v>Sep</v>
      </c>
      <c r="V2398">
        <f t="shared" si="227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 s="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s="11" t="e">
        <f t="shared" si="223"/>
        <v>#DIV/0!</v>
      </c>
      <c r="Q2399" t="s">
        <v>8319</v>
      </c>
      <c r="R2399" t="s">
        <v>8320</v>
      </c>
      <c r="S2399" s="8">
        <f t="shared" si="224"/>
        <v>41976.593240740745</v>
      </c>
      <c r="T2399" s="8">
        <f t="shared" si="225"/>
        <v>42006.593240740745</v>
      </c>
      <c r="U2399" s="9" t="str">
        <f t="shared" si="226"/>
        <v>Dec</v>
      </c>
      <c r="V2399">
        <f t="shared" si="227"/>
        <v>2014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 s="9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s="11" t="e">
        <f t="shared" si="223"/>
        <v>#DIV/0!</v>
      </c>
      <c r="Q2400" t="s">
        <v>8319</v>
      </c>
      <c r="R2400" t="s">
        <v>8320</v>
      </c>
      <c r="S2400" s="8">
        <f t="shared" si="224"/>
        <v>42157.624814814822</v>
      </c>
      <c r="T2400" s="8">
        <f t="shared" si="225"/>
        <v>42187.624814814822</v>
      </c>
      <c r="U2400" s="9" t="str">
        <f t="shared" si="226"/>
        <v>Jun</v>
      </c>
      <c r="V2400">
        <f t="shared" si="227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 s="9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s="11" t="e">
        <f t="shared" si="223"/>
        <v>#DIV/0!</v>
      </c>
      <c r="Q2401" t="s">
        <v>8319</v>
      </c>
      <c r="R2401" t="s">
        <v>8320</v>
      </c>
      <c r="S2401" s="8">
        <f t="shared" si="224"/>
        <v>41956.561412037037</v>
      </c>
      <c r="T2401" s="8">
        <f t="shared" si="225"/>
        <v>41991.561412037037</v>
      </c>
      <c r="U2401" s="9" t="str">
        <f t="shared" si="226"/>
        <v>Nov</v>
      </c>
      <c r="V2401">
        <f t="shared" si="227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 s="9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s="11" t="e">
        <f t="shared" si="223"/>
        <v>#DIV/0!</v>
      </c>
      <c r="Q2402" t="s">
        <v>8319</v>
      </c>
      <c r="R2402" t="s">
        <v>8320</v>
      </c>
      <c r="S2402" s="8">
        <f t="shared" si="224"/>
        <v>42443.976435185185</v>
      </c>
      <c r="T2402" s="8">
        <f t="shared" si="225"/>
        <v>42473.976435185185</v>
      </c>
      <c r="U2402" s="9" t="str">
        <f t="shared" si="226"/>
        <v>Mar</v>
      </c>
      <c r="V2402">
        <f t="shared" si="227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7" t="s">
        <v>8221</v>
      </c>
      <c r="G2403" t="s">
        <v>8224</v>
      </c>
      <c r="H2403" t="s">
        <v>8246</v>
      </c>
      <c r="I2403" s="9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0.71785714285714286</v>
      </c>
      <c r="P2403" s="11">
        <f t="shared" si="223"/>
        <v>22.333333333333332</v>
      </c>
      <c r="Q2403" t="s">
        <v>8336</v>
      </c>
      <c r="R2403" t="s">
        <v>8337</v>
      </c>
      <c r="S2403" s="8">
        <f t="shared" si="224"/>
        <v>42374.531203703707</v>
      </c>
      <c r="T2403" s="8">
        <f t="shared" si="225"/>
        <v>42434.531203703707</v>
      </c>
      <c r="U2403" s="9" t="str">
        <f t="shared" si="226"/>
        <v>Jan</v>
      </c>
      <c r="V2403">
        <f t="shared" si="227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7" t="s">
        <v>8221</v>
      </c>
      <c r="G2404" t="s">
        <v>8224</v>
      </c>
      <c r="H2404" t="s">
        <v>8246</v>
      </c>
      <c r="I2404" s="9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0.43333333333333329</v>
      </c>
      <c r="P2404" s="11">
        <f t="shared" si="223"/>
        <v>52</v>
      </c>
      <c r="Q2404" t="s">
        <v>8336</v>
      </c>
      <c r="R2404" t="s">
        <v>8337</v>
      </c>
      <c r="S2404" s="8">
        <f t="shared" si="224"/>
        <v>42107.388090277782</v>
      </c>
      <c r="T2404" s="8">
        <f t="shared" si="225"/>
        <v>42137.388090277782</v>
      </c>
      <c r="U2404" s="9" t="str">
        <f t="shared" si="226"/>
        <v>Apr</v>
      </c>
      <c r="V2404">
        <f t="shared" si="227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7" t="s">
        <v>8221</v>
      </c>
      <c r="G2405" t="s">
        <v>8225</v>
      </c>
      <c r="H2405" t="s">
        <v>8247</v>
      </c>
      <c r="I2405" s="9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16.833333333333332</v>
      </c>
      <c r="P2405" s="11">
        <f t="shared" si="223"/>
        <v>16.833333333333332</v>
      </c>
      <c r="Q2405" t="s">
        <v>8336</v>
      </c>
      <c r="R2405" t="s">
        <v>8337</v>
      </c>
      <c r="S2405" s="8">
        <f t="shared" si="224"/>
        <v>42399.590949074081</v>
      </c>
      <c r="T2405" s="8">
        <f t="shared" si="225"/>
        <v>42459.54928240741</v>
      </c>
      <c r="U2405" s="9" t="str">
        <f t="shared" si="226"/>
        <v>Jan</v>
      </c>
      <c r="V2405">
        <f t="shared" si="227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7" t="s">
        <v>8221</v>
      </c>
      <c r="G2406" t="s">
        <v>8224</v>
      </c>
      <c r="H2406" t="s">
        <v>8246</v>
      </c>
      <c r="I2406" s="9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s="11" t="e">
        <f t="shared" si="223"/>
        <v>#DIV/0!</v>
      </c>
      <c r="Q2406" t="s">
        <v>8336</v>
      </c>
      <c r="R2406" t="s">
        <v>8337</v>
      </c>
      <c r="S2406" s="8">
        <f t="shared" si="224"/>
        <v>42341.747766203705</v>
      </c>
      <c r="T2406" s="8">
        <f t="shared" si="225"/>
        <v>42371.747766203705</v>
      </c>
      <c r="U2406" s="9" t="str">
        <f t="shared" si="226"/>
        <v>Dec</v>
      </c>
      <c r="V2406">
        <f t="shared" si="227"/>
        <v>2015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7" t="s">
        <v>8221</v>
      </c>
      <c r="G2407" t="s">
        <v>8224</v>
      </c>
      <c r="H2407" t="s">
        <v>8246</v>
      </c>
      <c r="I2407" s="9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22.52</v>
      </c>
      <c r="P2407" s="11">
        <f t="shared" si="223"/>
        <v>56.3</v>
      </c>
      <c r="Q2407" t="s">
        <v>8336</v>
      </c>
      <c r="R2407" t="s">
        <v>8337</v>
      </c>
      <c r="S2407" s="8">
        <f t="shared" si="224"/>
        <v>42595.293692129628</v>
      </c>
      <c r="T2407" s="8">
        <f t="shared" si="225"/>
        <v>42616.293692129628</v>
      </c>
      <c r="U2407" s="9" t="str">
        <f t="shared" si="226"/>
        <v>Aug</v>
      </c>
      <c r="V2407">
        <f t="shared" si="227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7" t="s">
        <v>8221</v>
      </c>
      <c r="G2408" t="s">
        <v>8224</v>
      </c>
      <c r="H2408" t="s">
        <v>8246</v>
      </c>
      <c r="I2408" s="9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41.384615384615387</v>
      </c>
      <c r="P2408" s="11">
        <f t="shared" si="223"/>
        <v>84.0625</v>
      </c>
      <c r="Q2408" t="s">
        <v>8336</v>
      </c>
      <c r="R2408" t="s">
        <v>8337</v>
      </c>
      <c r="S2408" s="8">
        <f t="shared" si="224"/>
        <v>41982.819328703707</v>
      </c>
      <c r="T2408" s="8">
        <f t="shared" si="225"/>
        <v>42022.819328703707</v>
      </c>
      <c r="U2408" s="9" t="str">
        <f t="shared" si="226"/>
        <v>Dec</v>
      </c>
      <c r="V2408">
        <f t="shared" si="227"/>
        <v>2014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7" t="s">
        <v>8221</v>
      </c>
      <c r="G2409" t="s">
        <v>8224</v>
      </c>
      <c r="H2409" t="s">
        <v>8246</v>
      </c>
      <c r="I2409" s="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25.259090909090908</v>
      </c>
      <c r="P2409" s="11">
        <f t="shared" si="223"/>
        <v>168.39393939393941</v>
      </c>
      <c r="Q2409" t="s">
        <v>8336</v>
      </c>
      <c r="R2409" t="s">
        <v>8337</v>
      </c>
      <c r="S2409" s="8">
        <f t="shared" si="224"/>
        <v>42082.283888888887</v>
      </c>
      <c r="T2409" s="8">
        <f t="shared" si="225"/>
        <v>42104.958333333336</v>
      </c>
      <c r="U2409" s="9" t="str">
        <f t="shared" si="226"/>
        <v>Mar</v>
      </c>
      <c r="V2409">
        <f t="shared" si="227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7" t="s">
        <v>8221</v>
      </c>
      <c r="G2410" t="s">
        <v>8224</v>
      </c>
      <c r="H2410" t="s">
        <v>8246</v>
      </c>
      <c r="I2410" s="9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0.2</v>
      </c>
      <c r="P2410" s="11">
        <f t="shared" si="223"/>
        <v>15</v>
      </c>
      <c r="Q2410" t="s">
        <v>8336</v>
      </c>
      <c r="R2410" t="s">
        <v>8337</v>
      </c>
      <c r="S2410" s="8">
        <f t="shared" si="224"/>
        <v>41918.849039351851</v>
      </c>
      <c r="T2410" s="8">
        <f t="shared" si="225"/>
        <v>41948.890706018523</v>
      </c>
      <c r="U2410" s="9" t="str">
        <f t="shared" si="226"/>
        <v>Oct</v>
      </c>
      <c r="V2410">
        <f t="shared" si="227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7" t="s">
        <v>8221</v>
      </c>
      <c r="G2411" t="s">
        <v>8224</v>
      </c>
      <c r="H2411" t="s">
        <v>8246</v>
      </c>
      <c r="I2411" s="9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1.8399999999999999</v>
      </c>
      <c r="P2411" s="11">
        <f t="shared" si="223"/>
        <v>76.666666666666671</v>
      </c>
      <c r="Q2411" t="s">
        <v>8336</v>
      </c>
      <c r="R2411" t="s">
        <v>8337</v>
      </c>
      <c r="S2411" s="8">
        <f t="shared" si="224"/>
        <v>42204.584201388891</v>
      </c>
      <c r="T2411" s="8">
        <f t="shared" si="225"/>
        <v>42234.584201388891</v>
      </c>
      <c r="U2411" s="9" t="str">
        <f t="shared" si="226"/>
        <v>Jul</v>
      </c>
      <c r="V2411">
        <f t="shared" si="227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7" t="s">
        <v>8221</v>
      </c>
      <c r="G2412" t="s">
        <v>8226</v>
      </c>
      <c r="H2412" t="s">
        <v>8248</v>
      </c>
      <c r="I2412" s="9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s="11" t="e">
        <f t="shared" si="223"/>
        <v>#DIV/0!</v>
      </c>
      <c r="Q2412" t="s">
        <v>8336</v>
      </c>
      <c r="R2412" t="s">
        <v>8337</v>
      </c>
      <c r="S2412" s="8">
        <f t="shared" si="224"/>
        <v>42224.116608796299</v>
      </c>
      <c r="T2412" s="8">
        <f t="shared" si="225"/>
        <v>42254.116608796299</v>
      </c>
      <c r="U2412" s="9" t="str">
        <f t="shared" si="226"/>
        <v>Aug</v>
      </c>
      <c r="V2412">
        <f t="shared" si="227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7" t="s">
        <v>8221</v>
      </c>
      <c r="G2413" t="s">
        <v>8224</v>
      </c>
      <c r="H2413" t="s">
        <v>8246</v>
      </c>
      <c r="I2413" s="9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0.60399999999999998</v>
      </c>
      <c r="P2413" s="11">
        <f t="shared" si="223"/>
        <v>50.333333333333336</v>
      </c>
      <c r="Q2413" t="s">
        <v>8336</v>
      </c>
      <c r="R2413" t="s">
        <v>8337</v>
      </c>
      <c r="S2413" s="8">
        <f t="shared" si="224"/>
        <v>42211.440763888888</v>
      </c>
      <c r="T2413" s="8">
        <f t="shared" si="225"/>
        <v>42241.440763888888</v>
      </c>
      <c r="U2413" s="9" t="str">
        <f t="shared" si="226"/>
        <v>Jul</v>
      </c>
      <c r="V2413">
        <f t="shared" si="227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7" t="s">
        <v>8221</v>
      </c>
      <c r="G2414" t="s">
        <v>8230</v>
      </c>
      <c r="H2414" t="s">
        <v>8249</v>
      </c>
      <c r="I2414" s="9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s="11" t="e">
        <f t="shared" si="223"/>
        <v>#DIV/0!</v>
      </c>
      <c r="Q2414" t="s">
        <v>8336</v>
      </c>
      <c r="R2414" t="s">
        <v>8337</v>
      </c>
      <c r="S2414" s="8">
        <f t="shared" si="224"/>
        <v>42655.445289351854</v>
      </c>
      <c r="T2414" s="8">
        <f t="shared" si="225"/>
        <v>42700.486956018525</v>
      </c>
      <c r="U2414" s="9" t="str">
        <f t="shared" si="226"/>
        <v>Oct</v>
      </c>
      <c r="V2414">
        <f t="shared" si="227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7" t="s">
        <v>8221</v>
      </c>
      <c r="G2415" t="s">
        <v>8224</v>
      </c>
      <c r="H2415" t="s">
        <v>8246</v>
      </c>
      <c r="I2415" s="9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0.83333333333333337</v>
      </c>
      <c r="P2415" s="11">
        <f t="shared" si="223"/>
        <v>8.3333333333333339</v>
      </c>
      <c r="Q2415" t="s">
        <v>8336</v>
      </c>
      <c r="R2415" t="s">
        <v>8337</v>
      </c>
      <c r="S2415" s="8">
        <f t="shared" si="224"/>
        <v>41759.818078703705</v>
      </c>
      <c r="T2415" s="8">
        <f t="shared" si="225"/>
        <v>41790.6875</v>
      </c>
      <c r="U2415" s="9" t="str">
        <f t="shared" si="226"/>
        <v>Apr</v>
      </c>
      <c r="V2415">
        <f t="shared" si="227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7" t="s">
        <v>8221</v>
      </c>
      <c r="G2416" t="s">
        <v>8224</v>
      </c>
      <c r="H2416" t="s">
        <v>8246</v>
      </c>
      <c r="I2416" s="9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3.0666666666666664</v>
      </c>
      <c r="P2416" s="11">
        <f t="shared" si="223"/>
        <v>35.384615384615387</v>
      </c>
      <c r="Q2416" t="s">
        <v>8336</v>
      </c>
      <c r="R2416" t="s">
        <v>8337</v>
      </c>
      <c r="S2416" s="8">
        <f t="shared" si="224"/>
        <v>42198.40347222222</v>
      </c>
      <c r="T2416" s="8">
        <f t="shared" si="225"/>
        <v>42237.874305555561</v>
      </c>
      <c r="U2416" s="9" t="str">
        <f t="shared" si="226"/>
        <v>Jul</v>
      </c>
      <c r="V2416">
        <f t="shared" si="227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7" t="s">
        <v>8221</v>
      </c>
      <c r="G2417" t="s">
        <v>8224</v>
      </c>
      <c r="H2417" t="s">
        <v>8246</v>
      </c>
      <c r="I2417" s="9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0.55833333333333335</v>
      </c>
      <c r="P2417" s="11">
        <f t="shared" si="223"/>
        <v>55.833333333333336</v>
      </c>
      <c r="Q2417" t="s">
        <v>8336</v>
      </c>
      <c r="R2417" t="s">
        <v>8337</v>
      </c>
      <c r="S2417" s="8">
        <f t="shared" si="224"/>
        <v>42536.571134259262</v>
      </c>
      <c r="T2417" s="8">
        <f t="shared" si="225"/>
        <v>42566.571134259262</v>
      </c>
      <c r="U2417" s="9" t="str">
        <f t="shared" si="226"/>
        <v>Jun</v>
      </c>
      <c r="V2417">
        <f t="shared" si="227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7" t="s">
        <v>8221</v>
      </c>
      <c r="G2418" t="s">
        <v>8224</v>
      </c>
      <c r="H2418" t="s">
        <v>8246</v>
      </c>
      <c r="I2418" s="9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2.5000000000000001E-2</v>
      </c>
      <c r="P2418" s="11">
        <f t="shared" si="223"/>
        <v>5</v>
      </c>
      <c r="Q2418" t="s">
        <v>8336</v>
      </c>
      <c r="R2418" t="s">
        <v>8337</v>
      </c>
      <c r="S2418" s="8">
        <f t="shared" si="224"/>
        <v>42019.446099537039</v>
      </c>
      <c r="T2418" s="8">
        <f t="shared" si="225"/>
        <v>42077.333333333336</v>
      </c>
      <c r="U2418" s="9" t="str">
        <f t="shared" si="226"/>
        <v>Jan</v>
      </c>
      <c r="V2418">
        <f t="shared" si="227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7" t="s">
        <v>8221</v>
      </c>
      <c r="G2419" t="s">
        <v>8224</v>
      </c>
      <c r="H2419" t="s">
        <v>8246</v>
      </c>
      <c r="I2419" s="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s="11" t="e">
        <f t="shared" si="223"/>
        <v>#DIV/0!</v>
      </c>
      <c r="Q2419" t="s">
        <v>8336</v>
      </c>
      <c r="R2419" t="s">
        <v>8337</v>
      </c>
      <c r="S2419" s="8">
        <f t="shared" si="224"/>
        <v>41831.592442129629</v>
      </c>
      <c r="T2419" s="8">
        <f t="shared" si="225"/>
        <v>41861.592442129629</v>
      </c>
      <c r="U2419" s="9" t="str">
        <f t="shared" si="226"/>
        <v>Jul</v>
      </c>
      <c r="V2419">
        <f t="shared" si="227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7" t="s">
        <v>8221</v>
      </c>
      <c r="G2420" t="s">
        <v>8224</v>
      </c>
      <c r="H2420" t="s">
        <v>8246</v>
      </c>
      <c r="I2420" s="9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0.02</v>
      </c>
      <c r="P2420" s="11">
        <f t="shared" si="223"/>
        <v>1</v>
      </c>
      <c r="Q2420" t="s">
        <v>8336</v>
      </c>
      <c r="R2420" t="s">
        <v>8337</v>
      </c>
      <c r="S2420" s="8">
        <f t="shared" si="224"/>
        <v>42027.565324074072</v>
      </c>
      <c r="T2420" s="8">
        <f t="shared" si="225"/>
        <v>42087.523657407415</v>
      </c>
      <c r="U2420" s="9" t="str">
        <f t="shared" si="226"/>
        <v>Jan</v>
      </c>
      <c r="V2420">
        <f t="shared" si="227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7" t="s">
        <v>8221</v>
      </c>
      <c r="G2421" t="s">
        <v>8224</v>
      </c>
      <c r="H2421" t="s">
        <v>8246</v>
      </c>
      <c r="I2421" s="9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s="11" t="e">
        <f t="shared" si="223"/>
        <v>#DIV/0!</v>
      </c>
      <c r="Q2421" t="s">
        <v>8336</v>
      </c>
      <c r="R2421" t="s">
        <v>8337</v>
      </c>
      <c r="S2421" s="8">
        <f t="shared" si="224"/>
        <v>41993.446631944447</v>
      </c>
      <c r="T2421" s="8">
        <f t="shared" si="225"/>
        <v>42053.446631944447</v>
      </c>
      <c r="U2421" s="9" t="str">
        <f t="shared" si="226"/>
        <v>Dec</v>
      </c>
      <c r="V2421">
        <f t="shared" si="227"/>
        <v>2014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7" t="s">
        <v>8221</v>
      </c>
      <c r="G2422" t="s">
        <v>8224</v>
      </c>
      <c r="H2422" t="s">
        <v>8246</v>
      </c>
      <c r="I2422" s="9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14.825133372851216</v>
      </c>
      <c r="P2422" s="11">
        <f t="shared" si="223"/>
        <v>69.472222222222229</v>
      </c>
      <c r="Q2422" t="s">
        <v>8336</v>
      </c>
      <c r="R2422" t="s">
        <v>8337</v>
      </c>
      <c r="S2422" s="8">
        <f t="shared" si="224"/>
        <v>41892.737210648149</v>
      </c>
      <c r="T2422" s="8">
        <f t="shared" si="225"/>
        <v>41952.778877314813</v>
      </c>
      <c r="U2422" s="9" t="str">
        <f t="shared" si="226"/>
        <v>Sep</v>
      </c>
      <c r="V2422">
        <f t="shared" si="227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7" t="s">
        <v>8221</v>
      </c>
      <c r="G2423" t="s">
        <v>8224</v>
      </c>
      <c r="H2423" t="s">
        <v>8246</v>
      </c>
      <c r="I2423" s="9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1.6666666666666666E-2</v>
      </c>
      <c r="P2423" s="11">
        <f t="shared" si="223"/>
        <v>1</v>
      </c>
      <c r="Q2423" t="s">
        <v>8336</v>
      </c>
      <c r="R2423" t="s">
        <v>8337</v>
      </c>
      <c r="S2423" s="8">
        <f t="shared" si="224"/>
        <v>42026.395787037043</v>
      </c>
      <c r="T2423" s="8">
        <f t="shared" si="225"/>
        <v>42056.395787037043</v>
      </c>
      <c r="U2423" s="9" t="str">
        <f t="shared" si="226"/>
        <v>Jan</v>
      </c>
      <c r="V2423">
        <f t="shared" si="227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7" t="s">
        <v>8221</v>
      </c>
      <c r="G2424" t="s">
        <v>8224</v>
      </c>
      <c r="H2424" t="s">
        <v>8246</v>
      </c>
      <c r="I2424" s="9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0.2</v>
      </c>
      <c r="P2424" s="11">
        <f t="shared" si="223"/>
        <v>1</v>
      </c>
      <c r="Q2424" t="s">
        <v>8336</v>
      </c>
      <c r="R2424" t="s">
        <v>8337</v>
      </c>
      <c r="S2424" s="8">
        <f t="shared" si="224"/>
        <v>42044.433287037034</v>
      </c>
      <c r="T2424" s="8">
        <f t="shared" si="225"/>
        <v>42074.391620370377</v>
      </c>
      <c r="U2424" s="9" t="str">
        <f t="shared" si="226"/>
        <v>Feb</v>
      </c>
      <c r="V2424">
        <f t="shared" si="227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7" t="s">
        <v>8221</v>
      </c>
      <c r="G2425" t="s">
        <v>8224</v>
      </c>
      <c r="H2425" t="s">
        <v>8246</v>
      </c>
      <c r="I2425" s="9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1.3333333333333334E-2</v>
      </c>
      <c r="P2425" s="11">
        <f t="shared" si="223"/>
        <v>8</v>
      </c>
      <c r="Q2425" t="s">
        <v>8336</v>
      </c>
      <c r="R2425" t="s">
        <v>8337</v>
      </c>
      <c r="S2425" s="8">
        <f t="shared" si="224"/>
        <v>41974.413078703707</v>
      </c>
      <c r="T2425" s="8">
        <f t="shared" si="225"/>
        <v>42004.413078703707</v>
      </c>
      <c r="U2425" s="9" t="str">
        <f t="shared" si="226"/>
        <v>Dec</v>
      </c>
      <c r="V2425">
        <f t="shared" si="227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7" t="s">
        <v>8221</v>
      </c>
      <c r="G2426" t="s">
        <v>8224</v>
      </c>
      <c r="H2426" t="s">
        <v>8246</v>
      </c>
      <c r="I2426" s="9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</v>
      </c>
      <c r="P2426" s="11">
        <f t="shared" si="223"/>
        <v>34.444444444444443</v>
      </c>
      <c r="Q2426" t="s">
        <v>8336</v>
      </c>
      <c r="R2426" t="s">
        <v>8337</v>
      </c>
      <c r="S2426" s="8">
        <f t="shared" si="224"/>
        <v>41909.600787037038</v>
      </c>
      <c r="T2426" s="8">
        <f t="shared" si="225"/>
        <v>41939.600787037038</v>
      </c>
      <c r="U2426" s="9" t="str">
        <f t="shared" si="226"/>
        <v>Sep</v>
      </c>
      <c r="V2426">
        <f t="shared" si="227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7" t="s">
        <v>8221</v>
      </c>
      <c r="G2427" t="s">
        <v>8224</v>
      </c>
      <c r="H2427" t="s">
        <v>8246</v>
      </c>
      <c r="I2427" s="9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2.8571428571428574E-2</v>
      </c>
      <c r="P2427" s="11">
        <f t="shared" si="223"/>
        <v>1</v>
      </c>
      <c r="Q2427" t="s">
        <v>8336</v>
      </c>
      <c r="R2427" t="s">
        <v>8337</v>
      </c>
      <c r="S2427" s="8">
        <f t="shared" si="224"/>
        <v>42502.622094907412</v>
      </c>
      <c r="T2427" s="8">
        <f t="shared" si="225"/>
        <v>42517.62777777778</v>
      </c>
      <c r="U2427" s="9" t="str">
        <f t="shared" si="226"/>
        <v>May</v>
      </c>
      <c r="V2427">
        <f t="shared" si="227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7" t="s">
        <v>8221</v>
      </c>
      <c r="G2428" t="s">
        <v>8224</v>
      </c>
      <c r="H2428" t="s">
        <v>8246</v>
      </c>
      <c r="I2428" s="9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s="11" t="e">
        <f t="shared" si="223"/>
        <v>#DIV/0!</v>
      </c>
      <c r="Q2428" t="s">
        <v>8336</v>
      </c>
      <c r="R2428" t="s">
        <v>8337</v>
      </c>
      <c r="S2428" s="8">
        <f t="shared" si="224"/>
        <v>42163.878379629634</v>
      </c>
      <c r="T2428" s="8">
        <f t="shared" si="225"/>
        <v>42223.878379629634</v>
      </c>
      <c r="U2428" s="9" t="str">
        <f t="shared" si="226"/>
        <v>Jun</v>
      </c>
      <c r="V2428">
        <f t="shared" si="227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7" t="s">
        <v>8221</v>
      </c>
      <c r="G2429" t="s">
        <v>8224</v>
      </c>
      <c r="H2429" t="s">
        <v>8246</v>
      </c>
      <c r="I2429" s="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2E-3</v>
      </c>
      <c r="P2429" s="11">
        <f t="shared" si="223"/>
        <v>1</v>
      </c>
      <c r="Q2429" t="s">
        <v>8336</v>
      </c>
      <c r="R2429" t="s">
        <v>8337</v>
      </c>
      <c r="S2429" s="8">
        <f t="shared" si="224"/>
        <v>42412.027002314819</v>
      </c>
      <c r="T2429" s="8">
        <f t="shared" si="225"/>
        <v>42451.985335648154</v>
      </c>
      <c r="U2429" s="9" t="str">
        <f t="shared" si="226"/>
        <v>Feb</v>
      </c>
      <c r="V2429">
        <f t="shared" si="227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7" t="s">
        <v>8221</v>
      </c>
      <c r="G2430" t="s">
        <v>8224</v>
      </c>
      <c r="H2430" t="s">
        <v>8246</v>
      </c>
      <c r="I2430" s="9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2.8571428571428571E-3</v>
      </c>
      <c r="P2430" s="11">
        <f t="shared" si="223"/>
        <v>1</v>
      </c>
      <c r="Q2430" t="s">
        <v>8336</v>
      </c>
      <c r="R2430" t="s">
        <v>8337</v>
      </c>
      <c r="S2430" s="8">
        <f t="shared" si="224"/>
        <v>42045.492488425931</v>
      </c>
      <c r="T2430" s="8">
        <f t="shared" si="225"/>
        <v>42075.450821759259</v>
      </c>
      <c r="U2430" s="9" t="str">
        <f t="shared" si="226"/>
        <v>Feb</v>
      </c>
      <c r="V2430">
        <f t="shared" si="227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7" t="s">
        <v>8221</v>
      </c>
      <c r="G2431" t="s">
        <v>8234</v>
      </c>
      <c r="H2431" t="s">
        <v>8254</v>
      </c>
      <c r="I2431" s="9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</v>
      </c>
      <c r="P2431" s="11">
        <f t="shared" si="223"/>
        <v>501.25</v>
      </c>
      <c r="Q2431" t="s">
        <v>8336</v>
      </c>
      <c r="R2431" t="s">
        <v>8337</v>
      </c>
      <c r="S2431" s="8">
        <f t="shared" si="224"/>
        <v>42734.587569444448</v>
      </c>
      <c r="T2431" s="8">
        <f t="shared" si="225"/>
        <v>42771.405555555561</v>
      </c>
      <c r="U2431" s="9" t="str">
        <f t="shared" si="226"/>
        <v>Dec</v>
      </c>
      <c r="V2431">
        <f t="shared" si="227"/>
        <v>2016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7" t="s">
        <v>8221</v>
      </c>
      <c r="G2432" t="s">
        <v>8224</v>
      </c>
      <c r="H2432" t="s">
        <v>8246</v>
      </c>
      <c r="I2432" s="9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0.70000000000000007</v>
      </c>
      <c r="P2432" s="11">
        <f t="shared" si="223"/>
        <v>10.5</v>
      </c>
      <c r="Q2432" t="s">
        <v>8336</v>
      </c>
      <c r="R2432" t="s">
        <v>8337</v>
      </c>
      <c r="S2432" s="8">
        <f t="shared" si="224"/>
        <v>42381.839166666665</v>
      </c>
      <c r="T2432" s="8">
        <f t="shared" si="225"/>
        <v>42411.839166666665</v>
      </c>
      <c r="U2432" s="9" t="str">
        <f t="shared" si="226"/>
        <v>Jan</v>
      </c>
      <c r="V2432">
        <f t="shared" si="227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7" t="s">
        <v>8221</v>
      </c>
      <c r="G2433" t="s">
        <v>8224</v>
      </c>
      <c r="H2433" t="s">
        <v>8246</v>
      </c>
      <c r="I2433" s="9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2E-3</v>
      </c>
      <c r="P2433" s="11">
        <f t="shared" si="223"/>
        <v>1</v>
      </c>
      <c r="Q2433" t="s">
        <v>8336</v>
      </c>
      <c r="R2433" t="s">
        <v>8337</v>
      </c>
      <c r="S2433" s="8">
        <f t="shared" si="224"/>
        <v>42488.808020833334</v>
      </c>
      <c r="T2433" s="8">
        <f t="shared" si="225"/>
        <v>42548.808020833334</v>
      </c>
      <c r="U2433" s="9" t="str">
        <f t="shared" si="226"/>
        <v>Apr</v>
      </c>
      <c r="V2433">
        <f t="shared" si="227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7" t="s">
        <v>8221</v>
      </c>
      <c r="G2434" t="s">
        <v>8224</v>
      </c>
      <c r="H2434" t="s">
        <v>8246</v>
      </c>
      <c r="I2434" s="9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ref="O2434:O2497" si="228">E2434/D2434*100</f>
        <v>1.4285714285714287E-2</v>
      </c>
      <c r="P2434" s="11">
        <f t="shared" ref="P2434:P2497" si="229">E2434/L2434</f>
        <v>1</v>
      </c>
      <c r="Q2434" t="s">
        <v>8336</v>
      </c>
      <c r="R2434" t="s">
        <v>8337</v>
      </c>
      <c r="S2434" s="8">
        <f t="shared" si="224"/>
        <v>42040.927048611113</v>
      </c>
      <c r="T2434" s="8">
        <f t="shared" si="225"/>
        <v>42070.927048611113</v>
      </c>
      <c r="U2434" s="9" t="str">
        <f t="shared" si="226"/>
        <v>Feb</v>
      </c>
      <c r="V2434">
        <f t="shared" si="227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7" t="s">
        <v>8221</v>
      </c>
      <c r="G2435" t="s">
        <v>8224</v>
      </c>
      <c r="H2435" t="s">
        <v>8246</v>
      </c>
      <c r="I2435" s="9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si="228"/>
        <v>0</v>
      </c>
      <c r="P2435" s="11" t="e">
        <f t="shared" si="229"/>
        <v>#DIV/0!</v>
      </c>
      <c r="Q2435" t="s">
        <v>8336</v>
      </c>
      <c r="R2435" t="s">
        <v>8337</v>
      </c>
      <c r="S2435" s="8">
        <f t="shared" ref="S2435:S2498" si="230">(J2435/86400)+25569+(-7/24)</f>
        <v>42397.608136574076</v>
      </c>
      <c r="T2435" s="8">
        <f t="shared" ref="T2435:T2498" si="231">(I2435/86400)+25569+(-7/24)</f>
        <v>42427.608136574076</v>
      </c>
      <c r="U2435" s="9" t="str">
        <f t="shared" ref="U2435:U2498" si="232">TEXT(S2435,"mmm")</f>
        <v>Jan</v>
      </c>
      <c r="V2435">
        <f t="shared" ref="V2435:V2498" si="233">YEAR(S2435)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7" t="s">
        <v>8221</v>
      </c>
      <c r="G2436" t="s">
        <v>8224</v>
      </c>
      <c r="H2436" t="s">
        <v>8246</v>
      </c>
      <c r="I2436" s="9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0.13</v>
      </c>
      <c r="P2436" s="11">
        <f t="shared" si="229"/>
        <v>13</v>
      </c>
      <c r="Q2436" t="s">
        <v>8336</v>
      </c>
      <c r="R2436" t="s">
        <v>8337</v>
      </c>
      <c r="S2436" s="8">
        <f t="shared" si="230"/>
        <v>42179.894375000003</v>
      </c>
      <c r="T2436" s="8">
        <f t="shared" si="231"/>
        <v>42219.894375000003</v>
      </c>
      <c r="U2436" s="9" t="str">
        <f t="shared" si="232"/>
        <v>Jun</v>
      </c>
      <c r="V2436">
        <f t="shared" si="233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7" t="s">
        <v>8221</v>
      </c>
      <c r="G2437" t="s">
        <v>8235</v>
      </c>
      <c r="H2437" t="s">
        <v>8255</v>
      </c>
      <c r="I2437" s="9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0.48960000000000004</v>
      </c>
      <c r="P2437" s="11">
        <f t="shared" si="229"/>
        <v>306</v>
      </c>
      <c r="Q2437" t="s">
        <v>8336</v>
      </c>
      <c r="R2437" t="s">
        <v>8337</v>
      </c>
      <c r="S2437" s="8">
        <f t="shared" si="230"/>
        <v>42251.985949074078</v>
      </c>
      <c r="T2437" s="8">
        <f t="shared" si="231"/>
        <v>42281.985949074078</v>
      </c>
      <c r="U2437" s="9" t="str">
        <f t="shared" si="232"/>
        <v>Sep</v>
      </c>
      <c r="V2437">
        <f t="shared" si="233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7" t="s">
        <v>8221</v>
      </c>
      <c r="G2438" t="s">
        <v>8229</v>
      </c>
      <c r="H2438" t="s">
        <v>8251</v>
      </c>
      <c r="I2438" s="9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3.8461538461538464E-2</v>
      </c>
      <c r="P2438" s="11">
        <f t="shared" si="229"/>
        <v>22.5</v>
      </c>
      <c r="Q2438" t="s">
        <v>8336</v>
      </c>
      <c r="R2438" t="s">
        <v>8337</v>
      </c>
      <c r="S2438" s="8">
        <f t="shared" si="230"/>
        <v>42338.32372685185</v>
      </c>
      <c r="T2438" s="8">
        <f t="shared" si="231"/>
        <v>42398.32372685185</v>
      </c>
      <c r="U2438" s="9" t="str">
        <f t="shared" si="232"/>
        <v>Nov</v>
      </c>
      <c r="V2438">
        <f t="shared" si="233"/>
        <v>2015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7" t="s">
        <v>8221</v>
      </c>
      <c r="G2439" t="s">
        <v>8224</v>
      </c>
      <c r="H2439" t="s">
        <v>8246</v>
      </c>
      <c r="I2439" s="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s="11" t="e">
        <f t="shared" si="229"/>
        <v>#DIV/0!</v>
      </c>
      <c r="Q2439" t="s">
        <v>8336</v>
      </c>
      <c r="R2439" t="s">
        <v>8337</v>
      </c>
      <c r="S2439" s="8">
        <f t="shared" si="230"/>
        <v>42031.673472222225</v>
      </c>
      <c r="T2439" s="8">
        <f t="shared" si="231"/>
        <v>42080.458333333336</v>
      </c>
      <c r="U2439" s="9" t="str">
        <f t="shared" si="232"/>
        <v>Jan</v>
      </c>
      <c r="V2439">
        <f t="shared" si="233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7" t="s">
        <v>8221</v>
      </c>
      <c r="G2440" t="s">
        <v>8224</v>
      </c>
      <c r="H2440" t="s">
        <v>8246</v>
      </c>
      <c r="I2440" s="9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0.33333333333333337</v>
      </c>
      <c r="P2440" s="11">
        <f t="shared" si="229"/>
        <v>50</v>
      </c>
      <c r="Q2440" t="s">
        <v>8336</v>
      </c>
      <c r="R2440" t="s">
        <v>8337</v>
      </c>
      <c r="S2440" s="8">
        <f t="shared" si="230"/>
        <v>42285.623402777775</v>
      </c>
      <c r="T2440" s="8">
        <f t="shared" si="231"/>
        <v>42345.665069444447</v>
      </c>
      <c r="U2440" s="9" t="str">
        <f t="shared" si="232"/>
        <v>Oct</v>
      </c>
      <c r="V2440">
        <f t="shared" si="233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7" t="s">
        <v>8221</v>
      </c>
      <c r="G2441" t="s">
        <v>8224</v>
      </c>
      <c r="H2441" t="s">
        <v>8246</v>
      </c>
      <c r="I2441" s="9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s="11" t="e">
        <f t="shared" si="229"/>
        <v>#DIV/0!</v>
      </c>
      <c r="Q2441" t="s">
        <v>8336</v>
      </c>
      <c r="R2441" t="s">
        <v>8337</v>
      </c>
      <c r="S2441" s="8">
        <f t="shared" si="230"/>
        <v>42265.526956018519</v>
      </c>
      <c r="T2441" s="8">
        <f t="shared" si="231"/>
        <v>42295.526956018519</v>
      </c>
      <c r="U2441" s="9" t="str">
        <f t="shared" si="232"/>
        <v>Sep</v>
      </c>
      <c r="V2441">
        <f t="shared" si="233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7" t="s">
        <v>8221</v>
      </c>
      <c r="G2442" t="s">
        <v>8242</v>
      </c>
      <c r="H2442" t="s">
        <v>8249</v>
      </c>
      <c r="I2442" s="9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0.2</v>
      </c>
      <c r="P2442" s="11">
        <f t="shared" si="229"/>
        <v>5</v>
      </c>
      <c r="Q2442" t="s">
        <v>8336</v>
      </c>
      <c r="R2442" t="s">
        <v>8337</v>
      </c>
      <c r="S2442" s="8">
        <f t="shared" si="230"/>
        <v>42383.60778935186</v>
      </c>
      <c r="T2442" s="8">
        <f t="shared" si="231"/>
        <v>42413.60778935186</v>
      </c>
      <c r="U2442" s="9" t="str">
        <f t="shared" si="232"/>
        <v>Jan</v>
      </c>
      <c r="V2442">
        <f t="shared" si="233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107.88</v>
      </c>
      <c r="P2443" s="11">
        <f t="shared" si="229"/>
        <v>74.22935779816514</v>
      </c>
      <c r="Q2443" t="s">
        <v>8336</v>
      </c>
      <c r="R2443" t="s">
        <v>8352</v>
      </c>
      <c r="S2443" s="8">
        <f t="shared" si="230"/>
        <v>42186.833958333336</v>
      </c>
      <c r="T2443" s="8">
        <f t="shared" si="231"/>
        <v>42207.915972222225</v>
      </c>
      <c r="U2443" s="9" t="str">
        <f t="shared" si="232"/>
        <v>Jul</v>
      </c>
      <c r="V2443">
        <f t="shared" si="233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125.94166666666666</v>
      </c>
      <c r="P2444" s="11">
        <f t="shared" si="229"/>
        <v>81.252688172043008</v>
      </c>
      <c r="Q2444" t="s">
        <v>8336</v>
      </c>
      <c r="R2444" t="s">
        <v>8352</v>
      </c>
      <c r="S2444" s="8">
        <f t="shared" si="230"/>
        <v>42052.375324074077</v>
      </c>
      <c r="T2444" s="8">
        <f t="shared" si="231"/>
        <v>42082.333657407413</v>
      </c>
      <c r="U2444" s="9" t="str">
        <f t="shared" si="232"/>
        <v>Feb</v>
      </c>
      <c r="V2444">
        <f t="shared" si="233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202.51495</v>
      </c>
      <c r="P2445" s="11">
        <f t="shared" si="229"/>
        <v>130.23469453376205</v>
      </c>
      <c r="Q2445" t="s">
        <v>8336</v>
      </c>
      <c r="R2445" t="s">
        <v>8352</v>
      </c>
      <c r="S2445" s="8">
        <f t="shared" si="230"/>
        <v>41836.333587962967</v>
      </c>
      <c r="T2445" s="8">
        <f t="shared" si="231"/>
        <v>41866.333587962967</v>
      </c>
      <c r="U2445" s="9" t="str">
        <f t="shared" si="232"/>
        <v>Jul</v>
      </c>
      <c r="V2445">
        <f t="shared" si="233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108.60000000000001</v>
      </c>
      <c r="P2446" s="11">
        <f t="shared" si="229"/>
        <v>53.409836065573771</v>
      </c>
      <c r="Q2446" t="s">
        <v>8336</v>
      </c>
      <c r="R2446" t="s">
        <v>8352</v>
      </c>
      <c r="S2446" s="8">
        <f t="shared" si="230"/>
        <v>42485.462858796302</v>
      </c>
      <c r="T2446" s="8">
        <f t="shared" si="231"/>
        <v>42515.462858796302</v>
      </c>
      <c r="U2446" s="9" t="str">
        <f t="shared" si="232"/>
        <v>Apr</v>
      </c>
      <c r="V2446">
        <f t="shared" si="233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172.8</v>
      </c>
      <c r="P2447" s="11">
        <f t="shared" si="229"/>
        <v>75.130434782608702</v>
      </c>
      <c r="Q2447" t="s">
        <v>8336</v>
      </c>
      <c r="R2447" t="s">
        <v>8352</v>
      </c>
      <c r="S2447" s="8">
        <f t="shared" si="230"/>
        <v>42242.898391203707</v>
      </c>
      <c r="T2447" s="8">
        <f t="shared" si="231"/>
        <v>42272.898391203707</v>
      </c>
      <c r="U2447" s="9" t="str">
        <f t="shared" si="232"/>
        <v>Aug</v>
      </c>
      <c r="V2447">
        <f t="shared" si="233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167.98</v>
      </c>
      <c r="P2448" s="11">
        <f t="shared" si="229"/>
        <v>75.666666666666671</v>
      </c>
      <c r="Q2448" t="s">
        <v>8336</v>
      </c>
      <c r="R2448" t="s">
        <v>8352</v>
      </c>
      <c r="S2448" s="8">
        <f t="shared" si="230"/>
        <v>42670.311006944445</v>
      </c>
      <c r="T2448" s="8">
        <f t="shared" si="231"/>
        <v>42700.352673611116</v>
      </c>
      <c r="U2448" s="9" t="str">
        <f t="shared" si="232"/>
        <v>Oct</v>
      </c>
      <c r="V2448">
        <f t="shared" si="233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427.20000000000005</v>
      </c>
      <c r="P2449" s="11">
        <f t="shared" si="229"/>
        <v>31.691394658753708</v>
      </c>
      <c r="Q2449" t="s">
        <v>8336</v>
      </c>
      <c r="R2449" t="s">
        <v>8352</v>
      </c>
      <c r="S2449" s="8">
        <f t="shared" si="230"/>
        <v>42654.178159722222</v>
      </c>
      <c r="T2449" s="8">
        <f t="shared" si="231"/>
        <v>42685.875000000007</v>
      </c>
      <c r="U2449" s="9" t="str">
        <f t="shared" si="232"/>
        <v>Oct</v>
      </c>
      <c r="V2449">
        <f t="shared" si="233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107.5</v>
      </c>
      <c r="P2450" s="11">
        <f t="shared" si="229"/>
        <v>47.777777777777779</v>
      </c>
      <c r="Q2450" t="s">
        <v>8336</v>
      </c>
      <c r="R2450" t="s">
        <v>8352</v>
      </c>
      <c r="S2450" s="8">
        <f t="shared" si="230"/>
        <v>42607.024456018517</v>
      </c>
      <c r="T2450" s="8">
        <f t="shared" si="231"/>
        <v>42612.941666666673</v>
      </c>
      <c r="U2450" s="9" t="str">
        <f t="shared" si="232"/>
        <v>Aug</v>
      </c>
      <c r="V2450">
        <f t="shared" si="233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108</v>
      </c>
      <c r="P2451" s="11">
        <f t="shared" si="229"/>
        <v>90</v>
      </c>
      <c r="Q2451" t="s">
        <v>8336</v>
      </c>
      <c r="R2451" t="s">
        <v>8352</v>
      </c>
      <c r="S2451" s="8">
        <f t="shared" si="230"/>
        <v>41942.850868055561</v>
      </c>
      <c r="T2451" s="8">
        <f t="shared" si="231"/>
        <v>41972.892534722225</v>
      </c>
      <c r="U2451" s="9" t="str">
        <f t="shared" si="232"/>
        <v>Oct</v>
      </c>
      <c r="V2451">
        <f t="shared" si="233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101.53353333333335</v>
      </c>
      <c r="P2452" s="11">
        <f t="shared" si="229"/>
        <v>149.31401960784314</v>
      </c>
      <c r="Q2452" t="s">
        <v>8336</v>
      </c>
      <c r="R2452" t="s">
        <v>8352</v>
      </c>
      <c r="S2452" s="8">
        <f t="shared" si="230"/>
        <v>41901.780740740745</v>
      </c>
      <c r="T2452" s="8">
        <f t="shared" si="231"/>
        <v>41939.84097222222</v>
      </c>
      <c r="U2452" s="9" t="str">
        <f t="shared" si="232"/>
        <v>Sep</v>
      </c>
      <c r="V2452">
        <f t="shared" si="233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115.45</v>
      </c>
      <c r="P2453" s="11">
        <f t="shared" si="229"/>
        <v>62.06989247311828</v>
      </c>
      <c r="Q2453" t="s">
        <v>8336</v>
      </c>
      <c r="R2453" t="s">
        <v>8352</v>
      </c>
      <c r="S2453" s="8">
        <f t="shared" si="230"/>
        <v>42779.616782407415</v>
      </c>
      <c r="T2453" s="8">
        <f t="shared" si="231"/>
        <v>42799.616782407415</v>
      </c>
      <c r="U2453" s="9" t="str">
        <f t="shared" si="232"/>
        <v>Feb</v>
      </c>
      <c r="V2453">
        <f t="shared" si="233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133.5</v>
      </c>
      <c r="P2454" s="11">
        <f t="shared" si="229"/>
        <v>53.4</v>
      </c>
      <c r="Q2454" t="s">
        <v>8336</v>
      </c>
      <c r="R2454" t="s">
        <v>8352</v>
      </c>
      <c r="S2454" s="8">
        <f t="shared" si="230"/>
        <v>42338.552083333336</v>
      </c>
      <c r="T2454" s="8">
        <f t="shared" si="231"/>
        <v>42367.666666666664</v>
      </c>
      <c r="U2454" s="9" t="str">
        <f t="shared" si="232"/>
        <v>Nov</v>
      </c>
      <c r="V2454">
        <f t="shared" si="233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154.69999999999999</v>
      </c>
      <c r="P2455" s="11">
        <f t="shared" si="229"/>
        <v>69.268656716417908</v>
      </c>
      <c r="Q2455" t="s">
        <v>8336</v>
      </c>
      <c r="R2455" t="s">
        <v>8352</v>
      </c>
      <c r="S2455" s="8">
        <f t="shared" si="230"/>
        <v>42738.400567129633</v>
      </c>
      <c r="T2455" s="8">
        <f t="shared" si="231"/>
        <v>42768.400567129633</v>
      </c>
      <c r="U2455" s="9" t="str">
        <f t="shared" si="232"/>
        <v>Jan</v>
      </c>
      <c r="V2455">
        <f t="shared" si="233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100.84571428571429</v>
      </c>
      <c r="P2456" s="11">
        <f t="shared" si="229"/>
        <v>271.50769230769231</v>
      </c>
      <c r="Q2456" t="s">
        <v>8336</v>
      </c>
      <c r="R2456" t="s">
        <v>8352</v>
      </c>
      <c r="S2456" s="8">
        <f t="shared" si="230"/>
        <v>42769.909814814819</v>
      </c>
      <c r="T2456" s="8">
        <f t="shared" si="231"/>
        <v>42804.909814814819</v>
      </c>
      <c r="U2456" s="9" t="str">
        <f t="shared" si="232"/>
        <v>Feb</v>
      </c>
      <c r="V2456">
        <f t="shared" si="233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182</v>
      </c>
      <c r="P2457" s="11">
        <f t="shared" si="229"/>
        <v>34.125</v>
      </c>
      <c r="Q2457" t="s">
        <v>8336</v>
      </c>
      <c r="R2457" t="s">
        <v>8352</v>
      </c>
      <c r="S2457" s="8">
        <f t="shared" si="230"/>
        <v>42452.490162037044</v>
      </c>
      <c r="T2457" s="8">
        <f t="shared" si="231"/>
        <v>42480.490162037044</v>
      </c>
      <c r="U2457" s="9" t="str">
        <f t="shared" si="232"/>
        <v>Mar</v>
      </c>
      <c r="V2457">
        <f t="shared" si="233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180.86666666666667</v>
      </c>
      <c r="P2458" s="11">
        <f t="shared" si="229"/>
        <v>40.492537313432834</v>
      </c>
      <c r="Q2458" t="s">
        <v>8336</v>
      </c>
      <c r="R2458" t="s">
        <v>8352</v>
      </c>
      <c r="S2458" s="8">
        <f t="shared" si="230"/>
        <v>42761.669432870374</v>
      </c>
      <c r="T2458" s="8">
        <f t="shared" si="231"/>
        <v>42791.669432870374</v>
      </c>
      <c r="U2458" s="9" t="str">
        <f t="shared" si="232"/>
        <v>Jan</v>
      </c>
      <c r="V2458">
        <f t="shared" si="233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102.30434782608695</v>
      </c>
      <c r="P2459" s="11">
        <f t="shared" si="229"/>
        <v>189.75806451612902</v>
      </c>
      <c r="Q2459" t="s">
        <v>8336</v>
      </c>
      <c r="R2459" t="s">
        <v>8352</v>
      </c>
      <c r="S2459" s="8">
        <f t="shared" si="230"/>
        <v>42423.310833333337</v>
      </c>
      <c r="T2459" s="8">
        <f t="shared" si="231"/>
        <v>42453.269166666672</v>
      </c>
      <c r="U2459" s="9" t="str">
        <f t="shared" si="232"/>
        <v>Feb</v>
      </c>
      <c r="V2459">
        <f t="shared" si="233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110.17999999999999</v>
      </c>
      <c r="P2460" s="11">
        <f t="shared" si="229"/>
        <v>68.862499999999997</v>
      </c>
      <c r="Q2460" t="s">
        <v>8336</v>
      </c>
      <c r="R2460" t="s">
        <v>8352</v>
      </c>
      <c r="S2460" s="8">
        <f t="shared" si="230"/>
        <v>42495.580069444448</v>
      </c>
      <c r="T2460" s="8">
        <f t="shared" si="231"/>
        <v>42530.500000000007</v>
      </c>
      <c r="U2460" s="9" t="str">
        <f t="shared" si="232"/>
        <v>May</v>
      </c>
      <c r="V2460">
        <f t="shared" si="233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102.25</v>
      </c>
      <c r="P2461" s="11">
        <f t="shared" si="229"/>
        <v>108.77659574468085</v>
      </c>
      <c r="Q2461" t="s">
        <v>8336</v>
      </c>
      <c r="R2461" t="s">
        <v>8352</v>
      </c>
      <c r="S2461" s="8">
        <f t="shared" si="230"/>
        <v>42407.345891203709</v>
      </c>
      <c r="T2461" s="8">
        <f t="shared" si="231"/>
        <v>42452.304224537038</v>
      </c>
      <c r="U2461" s="9" t="str">
        <f t="shared" si="232"/>
        <v>Feb</v>
      </c>
      <c r="V2461">
        <f t="shared" si="233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100.78823529411764</v>
      </c>
      <c r="P2462" s="11">
        <f t="shared" si="229"/>
        <v>125.98529411764706</v>
      </c>
      <c r="Q2462" t="s">
        <v>8336</v>
      </c>
      <c r="R2462" t="s">
        <v>8352</v>
      </c>
      <c r="S2462" s="8">
        <f t="shared" si="230"/>
        <v>42703.895451388897</v>
      </c>
      <c r="T2462" s="8">
        <f t="shared" si="231"/>
        <v>42737.886805555558</v>
      </c>
      <c r="U2462" s="9" t="str">
        <f t="shared" si="232"/>
        <v>Nov</v>
      </c>
      <c r="V2462">
        <f t="shared" si="233"/>
        <v>2016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103.8</v>
      </c>
      <c r="P2463" s="11">
        <f t="shared" si="229"/>
        <v>90.523255813953483</v>
      </c>
      <c r="Q2463" t="s">
        <v>8325</v>
      </c>
      <c r="R2463" t="s">
        <v>8329</v>
      </c>
      <c r="S2463" s="8">
        <f t="shared" si="230"/>
        <v>40783.721030092594</v>
      </c>
      <c r="T2463" s="8">
        <f t="shared" si="231"/>
        <v>40816.833333333336</v>
      </c>
      <c r="U2463" s="9" t="str">
        <f t="shared" si="232"/>
        <v>Aug</v>
      </c>
      <c r="V2463">
        <f t="shared" si="233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110.70833333333334</v>
      </c>
      <c r="P2464" s="11">
        <f t="shared" si="229"/>
        <v>28.880434782608695</v>
      </c>
      <c r="Q2464" t="s">
        <v>8325</v>
      </c>
      <c r="R2464" t="s">
        <v>8329</v>
      </c>
      <c r="S2464" s="8">
        <f t="shared" si="230"/>
        <v>41088.894629629634</v>
      </c>
      <c r="T2464" s="8">
        <f t="shared" si="231"/>
        <v>41108.894629629634</v>
      </c>
      <c r="U2464" s="9" t="str">
        <f t="shared" si="232"/>
        <v>Jun</v>
      </c>
      <c r="V2464">
        <f t="shared" si="233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116.25000000000001</v>
      </c>
      <c r="P2465" s="11">
        <f t="shared" si="229"/>
        <v>31</v>
      </c>
      <c r="Q2465" t="s">
        <v>8325</v>
      </c>
      <c r="R2465" t="s">
        <v>8329</v>
      </c>
      <c r="S2465" s="8">
        <f t="shared" si="230"/>
        <v>41340.819733796299</v>
      </c>
      <c r="T2465" s="8">
        <f t="shared" si="231"/>
        <v>41380.5</v>
      </c>
      <c r="U2465" s="9" t="str">
        <f t="shared" si="232"/>
        <v>Mar</v>
      </c>
      <c r="V2465">
        <f t="shared" si="233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111.1</v>
      </c>
      <c r="P2466" s="11">
        <f t="shared" si="229"/>
        <v>51.674418604651166</v>
      </c>
      <c r="Q2466" t="s">
        <v>8325</v>
      </c>
      <c r="R2466" t="s">
        <v>8329</v>
      </c>
      <c r="S2466" s="8">
        <f t="shared" si="230"/>
        <v>42248.608761574076</v>
      </c>
      <c r="T2466" s="8">
        <f t="shared" si="231"/>
        <v>42277.520138888889</v>
      </c>
      <c r="U2466" s="9" t="str">
        <f t="shared" si="232"/>
        <v>Sep</v>
      </c>
      <c r="V2466">
        <f t="shared" si="233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180.14285714285714</v>
      </c>
      <c r="P2467" s="11">
        <f t="shared" si="229"/>
        <v>26.270833333333332</v>
      </c>
      <c r="Q2467" t="s">
        <v>8325</v>
      </c>
      <c r="R2467" t="s">
        <v>8329</v>
      </c>
      <c r="S2467" s="8">
        <f t="shared" si="230"/>
        <v>41145.42763888889</v>
      </c>
      <c r="T2467" s="8">
        <f t="shared" si="231"/>
        <v>41175.42763888889</v>
      </c>
      <c r="U2467" s="9" t="str">
        <f t="shared" si="232"/>
        <v>Aug</v>
      </c>
      <c r="V2467">
        <f t="shared" si="233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100</v>
      </c>
      <c r="P2468" s="11">
        <f t="shared" si="229"/>
        <v>48.07692307692308</v>
      </c>
      <c r="Q2468" t="s">
        <v>8325</v>
      </c>
      <c r="R2468" t="s">
        <v>8329</v>
      </c>
      <c r="S2468" s="8">
        <f t="shared" si="230"/>
        <v>41372.810798611114</v>
      </c>
      <c r="T2468" s="8">
        <f t="shared" si="231"/>
        <v>41402.810798611114</v>
      </c>
      <c r="U2468" s="9" t="str">
        <f t="shared" si="232"/>
        <v>Apr</v>
      </c>
      <c r="V2468">
        <f t="shared" si="233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118.5</v>
      </c>
      <c r="P2469" s="11">
        <f t="shared" si="229"/>
        <v>27.558139534883722</v>
      </c>
      <c r="Q2469" t="s">
        <v>8325</v>
      </c>
      <c r="R2469" t="s">
        <v>8329</v>
      </c>
      <c r="S2469" s="8">
        <f t="shared" si="230"/>
        <v>41025.582534722227</v>
      </c>
      <c r="T2469" s="8">
        <f t="shared" si="231"/>
        <v>41039.416666666672</v>
      </c>
      <c r="U2469" s="9" t="str">
        <f t="shared" si="232"/>
        <v>Apr</v>
      </c>
      <c r="V2469">
        <f t="shared" si="233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107.21700000000001</v>
      </c>
      <c r="P2470" s="11">
        <f t="shared" si="229"/>
        <v>36.97137931034483</v>
      </c>
      <c r="Q2470" t="s">
        <v>8325</v>
      </c>
      <c r="R2470" t="s">
        <v>8329</v>
      </c>
      <c r="S2470" s="8">
        <f t="shared" si="230"/>
        <v>41173.86251157408</v>
      </c>
      <c r="T2470" s="8">
        <f t="shared" si="231"/>
        <v>41209.916666666672</v>
      </c>
      <c r="U2470" s="9" t="str">
        <f t="shared" si="232"/>
        <v>Sep</v>
      </c>
      <c r="V2470">
        <f t="shared" si="233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113.66666666666667</v>
      </c>
      <c r="P2471" s="11">
        <f t="shared" si="229"/>
        <v>29.021276595744681</v>
      </c>
      <c r="Q2471" t="s">
        <v>8325</v>
      </c>
      <c r="R2471" t="s">
        <v>8329</v>
      </c>
      <c r="S2471" s="8">
        <f t="shared" si="230"/>
        <v>40557.138067129628</v>
      </c>
      <c r="T2471" s="8">
        <f t="shared" si="231"/>
        <v>40582.138067129628</v>
      </c>
      <c r="U2471" s="9" t="str">
        <f t="shared" si="232"/>
        <v>Jan</v>
      </c>
      <c r="V2471">
        <f t="shared" si="233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103.16400000000002</v>
      </c>
      <c r="P2472" s="11">
        <f t="shared" si="229"/>
        <v>28.65666666666667</v>
      </c>
      <c r="Q2472" t="s">
        <v>8325</v>
      </c>
      <c r="R2472" t="s">
        <v>8329</v>
      </c>
      <c r="S2472" s="8">
        <f t="shared" si="230"/>
        <v>41022.783043981486</v>
      </c>
      <c r="T2472" s="8">
        <f t="shared" si="231"/>
        <v>41052.783043981486</v>
      </c>
      <c r="U2472" s="9" t="str">
        <f t="shared" si="232"/>
        <v>Apr</v>
      </c>
      <c r="V2472">
        <f t="shared" si="233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128</v>
      </c>
      <c r="P2473" s="11">
        <f t="shared" si="229"/>
        <v>37.647058823529413</v>
      </c>
      <c r="Q2473" t="s">
        <v>8325</v>
      </c>
      <c r="R2473" t="s">
        <v>8329</v>
      </c>
      <c r="S2473" s="8">
        <f t="shared" si="230"/>
        <v>40893.701296296298</v>
      </c>
      <c r="T2473" s="8">
        <f t="shared" si="231"/>
        <v>40933.701296296298</v>
      </c>
      <c r="U2473" s="9" t="str">
        <f t="shared" si="232"/>
        <v>Dec</v>
      </c>
      <c r="V2473">
        <f t="shared" si="233"/>
        <v>2011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135.76026666666667</v>
      </c>
      <c r="P2474" s="11">
        <f t="shared" si="229"/>
        <v>97.904038461538462</v>
      </c>
      <c r="Q2474" t="s">
        <v>8325</v>
      </c>
      <c r="R2474" t="s">
        <v>8329</v>
      </c>
      <c r="S2474" s="8">
        <f t="shared" si="230"/>
        <v>40353.823842592596</v>
      </c>
      <c r="T2474" s="8">
        <f t="shared" si="231"/>
        <v>40424.752083333333</v>
      </c>
      <c r="U2474" s="9" t="str">
        <f t="shared" si="232"/>
        <v>Jun</v>
      </c>
      <c r="V2474">
        <f t="shared" si="233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100</v>
      </c>
      <c r="P2475" s="11">
        <f t="shared" si="229"/>
        <v>42.553191489361701</v>
      </c>
      <c r="Q2475" t="s">
        <v>8325</v>
      </c>
      <c r="R2475" t="s">
        <v>8329</v>
      </c>
      <c r="S2475" s="8">
        <f t="shared" si="230"/>
        <v>41193.456817129634</v>
      </c>
      <c r="T2475" s="8">
        <f t="shared" si="231"/>
        <v>41223.498483796298</v>
      </c>
      <c r="U2475" s="9" t="str">
        <f t="shared" si="232"/>
        <v>Oct</v>
      </c>
      <c r="V2475">
        <f t="shared" si="233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100.00360000000002</v>
      </c>
      <c r="P2476" s="11">
        <f t="shared" si="229"/>
        <v>131.58368421052631</v>
      </c>
      <c r="Q2476" t="s">
        <v>8325</v>
      </c>
      <c r="R2476" t="s">
        <v>8329</v>
      </c>
      <c r="S2476" s="8">
        <f t="shared" si="230"/>
        <v>40416.719629629632</v>
      </c>
      <c r="T2476" s="8">
        <f t="shared" si="231"/>
        <v>40461.719629629632</v>
      </c>
      <c r="U2476" s="9" t="str">
        <f t="shared" si="232"/>
        <v>Aug</v>
      </c>
      <c r="V2476">
        <f t="shared" si="233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104.71999999999998</v>
      </c>
      <c r="P2477" s="11">
        <f t="shared" si="229"/>
        <v>32.320987654320987</v>
      </c>
      <c r="Q2477" t="s">
        <v>8325</v>
      </c>
      <c r="R2477" t="s">
        <v>8329</v>
      </c>
      <c r="S2477" s="8">
        <f t="shared" si="230"/>
        <v>40309.996006944442</v>
      </c>
      <c r="T2477" s="8">
        <f t="shared" si="231"/>
        <v>40369.625</v>
      </c>
      <c r="U2477" s="9" t="str">
        <f t="shared" si="232"/>
        <v>May</v>
      </c>
      <c r="V2477">
        <f t="shared" si="233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105.02249999999999</v>
      </c>
      <c r="P2478" s="11">
        <f t="shared" si="229"/>
        <v>61.103999999999999</v>
      </c>
      <c r="Q2478" t="s">
        <v>8325</v>
      </c>
      <c r="R2478" t="s">
        <v>8329</v>
      </c>
      <c r="S2478" s="8">
        <f t="shared" si="230"/>
        <v>41913.036689814813</v>
      </c>
      <c r="T2478" s="8">
        <f t="shared" si="231"/>
        <v>41946.078356481485</v>
      </c>
      <c r="U2478" s="9" t="str">
        <f t="shared" si="232"/>
        <v>Oct</v>
      </c>
      <c r="V2478">
        <f t="shared" si="233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171.33333333333334</v>
      </c>
      <c r="P2479" s="11">
        <f t="shared" si="229"/>
        <v>31.341463414634145</v>
      </c>
      <c r="Q2479" t="s">
        <v>8325</v>
      </c>
      <c r="R2479" t="s">
        <v>8329</v>
      </c>
      <c r="S2479" s="8">
        <f t="shared" si="230"/>
        <v>41088.399826388893</v>
      </c>
      <c r="T2479" s="8">
        <f t="shared" si="231"/>
        <v>41133.399826388893</v>
      </c>
      <c r="U2479" s="9" t="str">
        <f t="shared" si="232"/>
        <v>Jun</v>
      </c>
      <c r="V2479">
        <f t="shared" si="233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127.49999999999999</v>
      </c>
      <c r="P2480" s="11">
        <f t="shared" si="229"/>
        <v>129.1139240506329</v>
      </c>
      <c r="Q2480" t="s">
        <v>8325</v>
      </c>
      <c r="R2480" t="s">
        <v>8329</v>
      </c>
      <c r="S2480" s="8">
        <f t="shared" si="230"/>
        <v>41257.658715277779</v>
      </c>
      <c r="T2480" s="8">
        <f t="shared" si="231"/>
        <v>41287.658715277779</v>
      </c>
      <c r="U2480" s="9" t="str">
        <f t="shared" si="232"/>
        <v>Dec</v>
      </c>
      <c r="V2480">
        <f t="shared" si="233"/>
        <v>2012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133.44333333333333</v>
      </c>
      <c r="P2481" s="11">
        <f t="shared" si="229"/>
        <v>25.020624999999999</v>
      </c>
      <c r="Q2481" t="s">
        <v>8325</v>
      </c>
      <c r="R2481" t="s">
        <v>8329</v>
      </c>
      <c r="S2481" s="8">
        <f t="shared" si="230"/>
        <v>41107.435115740744</v>
      </c>
      <c r="T2481" s="8">
        <f t="shared" si="231"/>
        <v>41117.791666666672</v>
      </c>
      <c r="U2481" s="9" t="str">
        <f t="shared" si="232"/>
        <v>Jul</v>
      </c>
      <c r="V2481">
        <f t="shared" si="233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100</v>
      </c>
      <c r="P2482" s="11">
        <f t="shared" si="229"/>
        <v>250</v>
      </c>
      <c r="Q2482" t="s">
        <v>8325</v>
      </c>
      <c r="R2482" t="s">
        <v>8329</v>
      </c>
      <c r="S2482" s="8">
        <f t="shared" si="230"/>
        <v>42227.644490740742</v>
      </c>
      <c r="T2482" s="8">
        <f t="shared" si="231"/>
        <v>42287.644490740742</v>
      </c>
      <c r="U2482" s="9" t="str">
        <f t="shared" si="232"/>
        <v>Aug</v>
      </c>
      <c r="V2482">
        <f t="shared" si="233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112.91099999999999</v>
      </c>
      <c r="P2483" s="11">
        <f t="shared" si="229"/>
        <v>47.541473684210523</v>
      </c>
      <c r="Q2483" t="s">
        <v>8325</v>
      </c>
      <c r="R2483" t="s">
        <v>8329</v>
      </c>
      <c r="S2483" s="8">
        <f t="shared" si="230"/>
        <v>40999.354259259264</v>
      </c>
      <c r="T2483" s="8">
        <f t="shared" si="231"/>
        <v>41029.354259259264</v>
      </c>
      <c r="U2483" s="9" t="str">
        <f t="shared" si="232"/>
        <v>Mar</v>
      </c>
      <c r="V2483">
        <f t="shared" si="233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100.1</v>
      </c>
      <c r="P2484" s="11">
        <f t="shared" si="229"/>
        <v>40.04</v>
      </c>
      <c r="Q2484" t="s">
        <v>8325</v>
      </c>
      <c r="R2484" t="s">
        <v>8329</v>
      </c>
      <c r="S2484" s="8">
        <f t="shared" si="230"/>
        <v>40711.490543981483</v>
      </c>
      <c r="T2484" s="8">
        <f t="shared" si="231"/>
        <v>40756.490543981483</v>
      </c>
      <c r="U2484" s="9" t="str">
        <f t="shared" si="232"/>
        <v>Jun</v>
      </c>
      <c r="V2484">
        <f t="shared" si="233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113.72727272727272</v>
      </c>
      <c r="P2485" s="11">
        <f t="shared" si="229"/>
        <v>65.84210526315789</v>
      </c>
      <c r="Q2485" t="s">
        <v>8325</v>
      </c>
      <c r="R2485" t="s">
        <v>8329</v>
      </c>
      <c r="S2485" s="8">
        <f t="shared" si="230"/>
        <v>40970.458368055559</v>
      </c>
      <c r="T2485" s="8">
        <f t="shared" si="231"/>
        <v>41030.416701388887</v>
      </c>
      <c r="U2485" s="9" t="str">
        <f t="shared" si="232"/>
        <v>Mar</v>
      </c>
      <c r="V2485">
        <f t="shared" si="233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119.31742857142855</v>
      </c>
      <c r="P2486" s="11">
        <f t="shared" si="229"/>
        <v>46.401222222222216</v>
      </c>
      <c r="Q2486" t="s">
        <v>8325</v>
      </c>
      <c r="R2486" t="s">
        <v>8329</v>
      </c>
      <c r="S2486" s="8">
        <f t="shared" si="230"/>
        <v>40771.625034722223</v>
      </c>
      <c r="T2486" s="8">
        <f t="shared" si="231"/>
        <v>40801.625034722223</v>
      </c>
      <c r="U2486" s="9" t="str">
        <f t="shared" si="232"/>
        <v>Aug</v>
      </c>
      <c r="V2486">
        <f t="shared" si="233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103.25</v>
      </c>
      <c r="P2487" s="11">
        <f t="shared" si="229"/>
        <v>50.365853658536587</v>
      </c>
      <c r="Q2487" t="s">
        <v>8325</v>
      </c>
      <c r="R2487" t="s">
        <v>8329</v>
      </c>
      <c r="S2487" s="8">
        <f t="shared" si="230"/>
        <v>40793.706932870373</v>
      </c>
      <c r="T2487" s="8">
        <f t="shared" si="231"/>
        <v>40828.706932870373</v>
      </c>
      <c r="U2487" s="9" t="str">
        <f t="shared" si="232"/>
        <v>Sep</v>
      </c>
      <c r="V2487">
        <f t="shared" si="233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265.66666666666669</v>
      </c>
      <c r="P2488" s="11">
        <f t="shared" si="229"/>
        <v>26.566666666666666</v>
      </c>
      <c r="Q2488" t="s">
        <v>8325</v>
      </c>
      <c r="R2488" t="s">
        <v>8329</v>
      </c>
      <c r="S2488" s="8">
        <f t="shared" si="230"/>
        <v>40991.416388888894</v>
      </c>
      <c r="T2488" s="8">
        <f t="shared" si="231"/>
        <v>41021.416388888894</v>
      </c>
      <c r="U2488" s="9" t="str">
        <f t="shared" si="232"/>
        <v>Mar</v>
      </c>
      <c r="V2488">
        <f t="shared" si="233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100.05066666666667</v>
      </c>
      <c r="P2489" s="11">
        <f t="shared" si="229"/>
        <v>39.493684210526318</v>
      </c>
      <c r="Q2489" t="s">
        <v>8325</v>
      </c>
      <c r="R2489" t="s">
        <v>8329</v>
      </c>
      <c r="S2489" s="8">
        <f t="shared" si="230"/>
        <v>41025.791631944448</v>
      </c>
      <c r="T2489" s="8">
        <f t="shared" si="231"/>
        <v>41055.791631944448</v>
      </c>
      <c r="U2489" s="9" t="str">
        <f t="shared" si="232"/>
        <v>Apr</v>
      </c>
      <c r="V2489">
        <f t="shared" si="233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106.69999999999999</v>
      </c>
      <c r="P2490" s="11">
        <f t="shared" si="229"/>
        <v>49.246153846153845</v>
      </c>
      <c r="Q2490" t="s">
        <v>8325</v>
      </c>
      <c r="R2490" t="s">
        <v>8329</v>
      </c>
      <c r="S2490" s="8">
        <f t="shared" si="230"/>
        <v>40833.341527777782</v>
      </c>
      <c r="T2490" s="8">
        <f t="shared" si="231"/>
        <v>40863.383194444446</v>
      </c>
      <c r="U2490" s="9" t="str">
        <f t="shared" si="232"/>
        <v>Oct</v>
      </c>
      <c r="V2490">
        <f t="shared" si="233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133.67142857142858</v>
      </c>
      <c r="P2491" s="11">
        <f t="shared" si="229"/>
        <v>62.38</v>
      </c>
      <c r="Q2491" t="s">
        <v>8325</v>
      </c>
      <c r="R2491" t="s">
        <v>8329</v>
      </c>
      <c r="S2491" s="8">
        <f t="shared" si="230"/>
        <v>41373.398599537039</v>
      </c>
      <c r="T2491" s="8">
        <f t="shared" si="231"/>
        <v>41403.398599537039</v>
      </c>
      <c r="U2491" s="9" t="str">
        <f t="shared" si="232"/>
        <v>Apr</v>
      </c>
      <c r="V2491">
        <f t="shared" si="233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121.39999999999999</v>
      </c>
      <c r="P2492" s="11">
        <f t="shared" si="229"/>
        <v>37.9375</v>
      </c>
      <c r="Q2492" t="s">
        <v>8325</v>
      </c>
      <c r="R2492" t="s">
        <v>8329</v>
      </c>
      <c r="S2492" s="8">
        <f t="shared" si="230"/>
        <v>41022.936064814821</v>
      </c>
      <c r="T2492" s="8">
        <f t="shared" si="231"/>
        <v>41082.936064814821</v>
      </c>
      <c r="U2492" s="9" t="str">
        <f t="shared" si="232"/>
        <v>Apr</v>
      </c>
      <c r="V2492">
        <f t="shared" si="233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103.2</v>
      </c>
      <c r="P2493" s="11">
        <f t="shared" si="229"/>
        <v>51.6</v>
      </c>
      <c r="Q2493" t="s">
        <v>8325</v>
      </c>
      <c r="R2493" t="s">
        <v>8329</v>
      </c>
      <c r="S2493" s="8">
        <f t="shared" si="230"/>
        <v>40542.547615740747</v>
      </c>
      <c r="T2493" s="8">
        <f t="shared" si="231"/>
        <v>40558.785416666673</v>
      </c>
      <c r="U2493" s="9" t="str">
        <f t="shared" si="232"/>
        <v>Dec</v>
      </c>
      <c r="V2493">
        <f t="shared" si="233"/>
        <v>2010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125</v>
      </c>
      <c r="P2494" s="11">
        <f t="shared" si="229"/>
        <v>27.777777777777779</v>
      </c>
      <c r="Q2494" t="s">
        <v>8325</v>
      </c>
      <c r="R2494" t="s">
        <v>8329</v>
      </c>
      <c r="S2494" s="8">
        <f t="shared" si="230"/>
        <v>41024.69430555556</v>
      </c>
      <c r="T2494" s="8">
        <f t="shared" si="231"/>
        <v>41076.124305555561</v>
      </c>
      <c r="U2494" s="9" t="str">
        <f t="shared" si="232"/>
        <v>Apr</v>
      </c>
      <c r="V2494">
        <f t="shared" si="233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128.69999999999999</v>
      </c>
      <c r="P2495" s="11">
        <f t="shared" si="229"/>
        <v>99.382239382239376</v>
      </c>
      <c r="Q2495" t="s">
        <v>8325</v>
      </c>
      <c r="R2495" t="s">
        <v>8329</v>
      </c>
      <c r="S2495" s="8">
        <f t="shared" si="230"/>
        <v>41347.876620370371</v>
      </c>
      <c r="T2495" s="8">
        <f t="shared" si="231"/>
        <v>41392.876620370371</v>
      </c>
      <c r="U2495" s="9" t="str">
        <f t="shared" si="232"/>
        <v>Mar</v>
      </c>
      <c r="V2495">
        <f t="shared" si="233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101.00533333333333</v>
      </c>
      <c r="P2496" s="11">
        <f t="shared" si="229"/>
        <v>38.848205128205123</v>
      </c>
      <c r="Q2496" t="s">
        <v>8325</v>
      </c>
      <c r="R2496" t="s">
        <v>8329</v>
      </c>
      <c r="S2496" s="8">
        <f t="shared" si="230"/>
        <v>41022.353518518525</v>
      </c>
      <c r="T2496" s="8">
        <f t="shared" si="231"/>
        <v>41052.353518518525</v>
      </c>
      <c r="U2496" s="9" t="str">
        <f t="shared" si="232"/>
        <v>Apr</v>
      </c>
      <c r="V2496">
        <f t="shared" si="233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127.53666666666665</v>
      </c>
      <c r="P2497" s="11">
        <f t="shared" si="229"/>
        <v>45.548809523809524</v>
      </c>
      <c r="Q2497" t="s">
        <v>8325</v>
      </c>
      <c r="R2497" t="s">
        <v>8329</v>
      </c>
      <c r="S2497" s="8">
        <f t="shared" si="230"/>
        <v>41036.654803240745</v>
      </c>
      <c r="T2497" s="8">
        <f t="shared" si="231"/>
        <v>41066.654803240745</v>
      </c>
      <c r="U2497" s="9" t="str">
        <f t="shared" si="232"/>
        <v>May</v>
      </c>
      <c r="V2497">
        <f t="shared" si="233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ref="O2498:O2561" si="234">E2498/D2498*100</f>
        <v>100</v>
      </c>
      <c r="P2498" s="11">
        <f t="shared" ref="P2498:P2561" si="235">E2498/L2498</f>
        <v>600</v>
      </c>
      <c r="Q2498" t="s">
        <v>8325</v>
      </c>
      <c r="R2498" t="s">
        <v>8329</v>
      </c>
      <c r="S2498" s="8">
        <f t="shared" si="230"/>
        <v>41327.704768518517</v>
      </c>
      <c r="T2498" s="8">
        <f t="shared" si="231"/>
        <v>41362.663101851853</v>
      </c>
      <c r="U2498" s="9" t="str">
        <f t="shared" si="232"/>
        <v>Feb</v>
      </c>
      <c r="V2498">
        <f t="shared" si="233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si="234"/>
        <v>112.7715</v>
      </c>
      <c r="P2499" s="11">
        <f t="shared" si="235"/>
        <v>80.551071428571419</v>
      </c>
      <c r="Q2499" t="s">
        <v>8325</v>
      </c>
      <c r="R2499" t="s">
        <v>8329</v>
      </c>
      <c r="S2499" s="8">
        <f t="shared" ref="S2499:S2562" si="236">(J2499/86400)+25569+(-7/24)</f>
        <v>40730.587245370371</v>
      </c>
      <c r="T2499" s="8">
        <f t="shared" ref="T2499:T2562" si="237">(I2499/86400)+25569+(-7/24)</f>
        <v>40760.587245370371</v>
      </c>
      <c r="U2499" s="9" t="str">
        <f t="shared" ref="U2499:U2562" si="238">TEXT(S2499,"mmm")</f>
        <v>Jul</v>
      </c>
      <c r="V2499">
        <f t="shared" ref="V2499:V2562" si="239">YEAR(S2499)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105.60000000000001</v>
      </c>
      <c r="P2500" s="11">
        <f t="shared" si="235"/>
        <v>52.8</v>
      </c>
      <c r="Q2500" t="s">
        <v>8325</v>
      </c>
      <c r="R2500" t="s">
        <v>8329</v>
      </c>
      <c r="S2500" s="8">
        <f t="shared" si="236"/>
        <v>42017.675775462965</v>
      </c>
      <c r="T2500" s="8">
        <f t="shared" si="237"/>
        <v>42031.675775462965</v>
      </c>
      <c r="U2500" s="9" t="str">
        <f t="shared" si="238"/>
        <v>Jan</v>
      </c>
      <c r="V2500">
        <f t="shared" si="239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202.625</v>
      </c>
      <c r="P2501" s="11">
        <f t="shared" si="235"/>
        <v>47.676470588235297</v>
      </c>
      <c r="Q2501" t="s">
        <v>8325</v>
      </c>
      <c r="R2501" t="s">
        <v>8329</v>
      </c>
      <c r="S2501" s="8">
        <f t="shared" si="236"/>
        <v>41226.356909722228</v>
      </c>
      <c r="T2501" s="8">
        <f t="shared" si="237"/>
        <v>41274.458333333336</v>
      </c>
      <c r="U2501" s="9" t="str">
        <f t="shared" si="238"/>
        <v>Nov</v>
      </c>
      <c r="V2501">
        <f t="shared" si="239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113.33333333333333</v>
      </c>
      <c r="P2502" s="11">
        <f t="shared" si="235"/>
        <v>23.448275862068964</v>
      </c>
      <c r="Q2502" t="s">
        <v>8325</v>
      </c>
      <c r="R2502" t="s">
        <v>8329</v>
      </c>
      <c r="S2502" s="8">
        <f t="shared" si="236"/>
        <v>41053.481192129628</v>
      </c>
      <c r="T2502" s="8">
        <f t="shared" si="237"/>
        <v>41083.481192129628</v>
      </c>
      <c r="U2502" s="9" t="str">
        <f t="shared" si="238"/>
        <v>May</v>
      </c>
      <c r="V2502">
        <f t="shared" si="239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7" t="s">
        <v>8221</v>
      </c>
      <c r="G2503" t="s">
        <v>8229</v>
      </c>
      <c r="H2503" t="s">
        <v>8251</v>
      </c>
      <c r="I2503" s="9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2.5545454545454547</v>
      </c>
      <c r="P2503" s="11">
        <f t="shared" si="235"/>
        <v>40.142857142857146</v>
      </c>
      <c r="Q2503" t="s">
        <v>8336</v>
      </c>
      <c r="R2503" t="s">
        <v>8353</v>
      </c>
      <c r="S2503" s="8">
        <f t="shared" si="236"/>
        <v>42244.485000000008</v>
      </c>
      <c r="T2503" s="8">
        <f t="shared" si="237"/>
        <v>42274.485000000008</v>
      </c>
      <c r="U2503" s="9" t="str">
        <f t="shared" si="238"/>
        <v>Aug</v>
      </c>
      <c r="V2503">
        <f t="shared" si="239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7" t="s">
        <v>8221</v>
      </c>
      <c r="G2504" t="s">
        <v>8224</v>
      </c>
      <c r="H2504" t="s">
        <v>8246</v>
      </c>
      <c r="I2504" s="9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7.8181818181818186E-2</v>
      </c>
      <c r="P2504" s="11">
        <f t="shared" si="235"/>
        <v>17.2</v>
      </c>
      <c r="Q2504" t="s">
        <v>8336</v>
      </c>
      <c r="R2504" t="s">
        <v>8353</v>
      </c>
      <c r="S2504" s="8">
        <f t="shared" si="236"/>
        <v>41858.533773148149</v>
      </c>
      <c r="T2504" s="8">
        <f t="shared" si="237"/>
        <v>41903.533773148149</v>
      </c>
      <c r="U2504" s="9" t="str">
        <f t="shared" si="238"/>
        <v>Aug</v>
      </c>
      <c r="V2504">
        <f t="shared" si="239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7" t="s">
        <v>8221</v>
      </c>
      <c r="G2505" t="s">
        <v>8224</v>
      </c>
      <c r="H2505" t="s">
        <v>8246</v>
      </c>
      <c r="I2505" s="9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s="11" t="e">
        <f t="shared" si="235"/>
        <v>#DIV/0!</v>
      </c>
      <c r="Q2505" t="s">
        <v>8336</v>
      </c>
      <c r="R2505" t="s">
        <v>8353</v>
      </c>
      <c r="S2505" s="8">
        <f t="shared" si="236"/>
        <v>42498.607731481483</v>
      </c>
      <c r="T2505" s="8">
        <f t="shared" si="237"/>
        <v>42528.587500000001</v>
      </c>
      <c r="U2505" s="9" t="str">
        <f t="shared" si="238"/>
        <v>May</v>
      </c>
      <c r="V2505">
        <f t="shared" si="239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7" t="s">
        <v>8221</v>
      </c>
      <c r="G2506" t="s">
        <v>8224</v>
      </c>
      <c r="H2506" t="s">
        <v>8246</v>
      </c>
      <c r="I2506" s="9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s="11" t="e">
        <f t="shared" si="235"/>
        <v>#DIV/0!</v>
      </c>
      <c r="Q2506" t="s">
        <v>8336</v>
      </c>
      <c r="R2506" t="s">
        <v>8353</v>
      </c>
      <c r="S2506" s="8">
        <f t="shared" si="236"/>
        <v>41927.723773148151</v>
      </c>
      <c r="T2506" s="8">
        <f t="shared" si="237"/>
        <v>41957.765439814822</v>
      </c>
      <c r="U2506" s="9" t="str">
        <f t="shared" si="238"/>
        <v>Oct</v>
      </c>
      <c r="V2506">
        <f t="shared" si="239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7" t="s">
        <v>8221</v>
      </c>
      <c r="G2507" t="s">
        <v>8224</v>
      </c>
      <c r="H2507" t="s">
        <v>8246</v>
      </c>
      <c r="I2507" s="9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s="11" t="e">
        <f t="shared" si="235"/>
        <v>#DIV/0!</v>
      </c>
      <c r="Q2507" t="s">
        <v>8336</v>
      </c>
      <c r="R2507" t="s">
        <v>8353</v>
      </c>
      <c r="S2507" s="8">
        <f t="shared" si="236"/>
        <v>42046.764074074075</v>
      </c>
      <c r="T2507" s="8">
        <f t="shared" si="237"/>
        <v>42076.722407407411</v>
      </c>
      <c r="U2507" s="9" t="str">
        <f t="shared" si="238"/>
        <v>Feb</v>
      </c>
      <c r="V2507">
        <f t="shared" si="239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7" t="s">
        <v>8221</v>
      </c>
      <c r="G2508" t="s">
        <v>8225</v>
      </c>
      <c r="H2508" t="s">
        <v>8247</v>
      </c>
      <c r="I2508" s="9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0.6</v>
      </c>
      <c r="P2508" s="11">
        <f t="shared" si="235"/>
        <v>15</v>
      </c>
      <c r="Q2508" t="s">
        <v>8336</v>
      </c>
      <c r="R2508" t="s">
        <v>8353</v>
      </c>
      <c r="S2508" s="8">
        <f t="shared" si="236"/>
        <v>42258.005428240744</v>
      </c>
      <c r="T2508" s="8">
        <f t="shared" si="237"/>
        <v>42280.583333333336</v>
      </c>
      <c r="U2508" s="9" t="str">
        <f t="shared" si="238"/>
        <v>Sep</v>
      </c>
      <c r="V2508">
        <f t="shared" si="239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7" t="s">
        <v>8221</v>
      </c>
      <c r="G2509" t="s">
        <v>8224</v>
      </c>
      <c r="H2509" t="s">
        <v>8246</v>
      </c>
      <c r="I2509" s="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s="11" t="e">
        <f t="shared" si="235"/>
        <v>#DIV/0!</v>
      </c>
      <c r="Q2509" t="s">
        <v>8336</v>
      </c>
      <c r="R2509" t="s">
        <v>8353</v>
      </c>
      <c r="S2509" s="8">
        <f t="shared" si="236"/>
        <v>42104.7812962963</v>
      </c>
      <c r="T2509" s="8">
        <f t="shared" si="237"/>
        <v>42134.7812962963</v>
      </c>
      <c r="U2509" s="9" t="str">
        <f t="shared" si="238"/>
        <v>Apr</v>
      </c>
      <c r="V2509">
        <f t="shared" si="239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7" t="s">
        <v>8221</v>
      </c>
      <c r="G2510" t="s">
        <v>8224</v>
      </c>
      <c r="H2510" t="s">
        <v>8246</v>
      </c>
      <c r="I2510" s="9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s="11" t="e">
        <f t="shared" si="235"/>
        <v>#DIV/0!</v>
      </c>
      <c r="Q2510" t="s">
        <v>8336</v>
      </c>
      <c r="R2510" t="s">
        <v>8353</v>
      </c>
      <c r="S2510" s="8">
        <f t="shared" si="236"/>
        <v>41835.660115740742</v>
      </c>
      <c r="T2510" s="8">
        <f t="shared" si="237"/>
        <v>41865.660115740742</v>
      </c>
      <c r="U2510" s="9" t="str">
        <f t="shared" si="238"/>
        <v>Jul</v>
      </c>
      <c r="V2510">
        <f t="shared" si="239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7" t="s">
        <v>8221</v>
      </c>
      <c r="G2511" t="s">
        <v>8225</v>
      </c>
      <c r="H2511" t="s">
        <v>8247</v>
      </c>
      <c r="I2511" s="9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</v>
      </c>
      <c r="P2511" s="11">
        <f t="shared" si="235"/>
        <v>35.714285714285715</v>
      </c>
      <c r="Q2511" t="s">
        <v>8336</v>
      </c>
      <c r="R2511" t="s">
        <v>8353</v>
      </c>
      <c r="S2511" s="8">
        <f t="shared" si="236"/>
        <v>42058.517928240741</v>
      </c>
      <c r="T2511" s="8">
        <f t="shared" si="237"/>
        <v>42114.476261574076</v>
      </c>
      <c r="U2511" s="9" t="str">
        <f t="shared" si="238"/>
        <v>Feb</v>
      </c>
      <c r="V2511">
        <f t="shared" si="239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7" t="s">
        <v>8221</v>
      </c>
      <c r="G2512" t="s">
        <v>8224</v>
      </c>
      <c r="H2512" t="s">
        <v>8246</v>
      </c>
      <c r="I2512" s="9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0.15</v>
      </c>
      <c r="P2512" s="11">
        <f t="shared" si="235"/>
        <v>37.5</v>
      </c>
      <c r="Q2512" t="s">
        <v>8336</v>
      </c>
      <c r="R2512" t="s">
        <v>8353</v>
      </c>
      <c r="S2512" s="8">
        <f t="shared" si="236"/>
        <v>42078.705694444448</v>
      </c>
      <c r="T2512" s="8">
        <f t="shared" si="237"/>
        <v>42138.705694444448</v>
      </c>
      <c r="U2512" s="9" t="str">
        <f t="shared" si="238"/>
        <v>Mar</v>
      </c>
      <c r="V2512">
        <f t="shared" si="239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7" t="s">
        <v>8221</v>
      </c>
      <c r="G2513" t="s">
        <v>8225</v>
      </c>
      <c r="H2513" t="s">
        <v>8247</v>
      </c>
      <c r="I2513" s="9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s="11" t="e">
        <f t="shared" si="235"/>
        <v>#DIV/0!</v>
      </c>
      <c r="Q2513" t="s">
        <v>8336</v>
      </c>
      <c r="R2513" t="s">
        <v>8353</v>
      </c>
      <c r="S2513" s="8">
        <f t="shared" si="236"/>
        <v>42371.155243055553</v>
      </c>
      <c r="T2513" s="8">
        <f t="shared" si="237"/>
        <v>42401.155243055553</v>
      </c>
      <c r="U2513" s="9" t="str">
        <f t="shared" si="238"/>
        <v>Jan</v>
      </c>
      <c r="V2513">
        <f t="shared" si="239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7" t="s">
        <v>8221</v>
      </c>
      <c r="G2514" t="s">
        <v>8224</v>
      </c>
      <c r="H2514" t="s">
        <v>8246</v>
      </c>
      <c r="I2514" s="9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s="11" t="e">
        <f t="shared" si="235"/>
        <v>#DIV/0!</v>
      </c>
      <c r="Q2514" t="s">
        <v>8336</v>
      </c>
      <c r="R2514" t="s">
        <v>8353</v>
      </c>
      <c r="S2514" s="8">
        <f t="shared" si="236"/>
        <v>41971.585196759261</v>
      </c>
      <c r="T2514" s="8">
        <f t="shared" si="237"/>
        <v>41986.585196759261</v>
      </c>
      <c r="U2514" s="9" t="str">
        <f t="shared" si="238"/>
        <v>Nov</v>
      </c>
      <c r="V2514">
        <f t="shared" si="239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7" t="s">
        <v>8221</v>
      </c>
      <c r="G2515" t="s">
        <v>8236</v>
      </c>
      <c r="H2515" t="s">
        <v>8249</v>
      </c>
      <c r="I2515" s="9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s="11" t="e">
        <f t="shared" si="235"/>
        <v>#DIV/0!</v>
      </c>
      <c r="Q2515" t="s">
        <v>8336</v>
      </c>
      <c r="R2515" t="s">
        <v>8353</v>
      </c>
      <c r="S2515" s="8">
        <f t="shared" si="236"/>
        <v>42731.715150462966</v>
      </c>
      <c r="T2515" s="8">
        <f t="shared" si="237"/>
        <v>42791.715150462966</v>
      </c>
      <c r="U2515" s="9" t="str">
        <f t="shared" si="238"/>
        <v>Dec</v>
      </c>
      <c r="V2515">
        <f t="shared" si="239"/>
        <v>2016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7" t="s">
        <v>8221</v>
      </c>
      <c r="G2516" t="s">
        <v>8224</v>
      </c>
      <c r="H2516" t="s">
        <v>8246</v>
      </c>
      <c r="I2516" s="9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</v>
      </c>
      <c r="P2516" s="11">
        <f t="shared" si="235"/>
        <v>52.5</v>
      </c>
      <c r="Q2516" t="s">
        <v>8336</v>
      </c>
      <c r="R2516" t="s">
        <v>8353</v>
      </c>
      <c r="S2516" s="8">
        <f t="shared" si="236"/>
        <v>41854.098113425927</v>
      </c>
      <c r="T2516" s="8">
        <f t="shared" si="237"/>
        <v>41871.098113425927</v>
      </c>
      <c r="U2516" s="9" t="str">
        <f t="shared" si="238"/>
        <v>Aug</v>
      </c>
      <c r="V2516">
        <f t="shared" si="239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7" t="s">
        <v>8221</v>
      </c>
      <c r="G2517" t="s">
        <v>8224</v>
      </c>
      <c r="H2517" t="s">
        <v>8246</v>
      </c>
      <c r="I2517" s="9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18.600000000000001</v>
      </c>
      <c r="P2517" s="11">
        <f t="shared" si="235"/>
        <v>77.5</v>
      </c>
      <c r="Q2517" t="s">
        <v>8336</v>
      </c>
      <c r="R2517" t="s">
        <v>8353</v>
      </c>
      <c r="S2517" s="8">
        <f t="shared" si="236"/>
        <v>42027.548067129632</v>
      </c>
      <c r="T2517" s="8">
        <f t="shared" si="237"/>
        <v>42057.548067129632</v>
      </c>
      <c r="U2517" s="9" t="str">
        <f t="shared" si="238"/>
        <v>Jan</v>
      </c>
      <c r="V2517">
        <f t="shared" si="239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7" t="s">
        <v>8221</v>
      </c>
      <c r="G2518" t="s">
        <v>8224</v>
      </c>
      <c r="H2518" t="s">
        <v>8246</v>
      </c>
      <c r="I2518" s="9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s="11" t="e">
        <f t="shared" si="235"/>
        <v>#DIV/0!</v>
      </c>
      <c r="Q2518" t="s">
        <v>8336</v>
      </c>
      <c r="R2518" t="s">
        <v>8353</v>
      </c>
      <c r="S2518" s="8">
        <f t="shared" si="236"/>
        <v>41942.361712962964</v>
      </c>
      <c r="T2518" s="8">
        <f t="shared" si="237"/>
        <v>41972.403379629635</v>
      </c>
      <c r="U2518" s="9" t="str">
        <f t="shared" si="238"/>
        <v>Oct</v>
      </c>
      <c r="V2518">
        <f t="shared" si="239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7" t="s">
        <v>8221</v>
      </c>
      <c r="G2519" t="s">
        <v>8229</v>
      </c>
      <c r="H2519" t="s">
        <v>8251</v>
      </c>
      <c r="I2519" s="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9.8166666666666664</v>
      </c>
      <c r="P2519" s="11">
        <f t="shared" si="235"/>
        <v>53.545454545454547</v>
      </c>
      <c r="Q2519" t="s">
        <v>8336</v>
      </c>
      <c r="R2519" t="s">
        <v>8353</v>
      </c>
      <c r="S2519" s="8">
        <f t="shared" si="236"/>
        <v>42052.510763888895</v>
      </c>
      <c r="T2519" s="8">
        <f t="shared" si="237"/>
        <v>42082.469097222223</v>
      </c>
      <c r="U2519" s="9" t="str">
        <f t="shared" si="238"/>
        <v>Feb</v>
      </c>
      <c r="V2519">
        <f t="shared" si="239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7" t="s">
        <v>8221</v>
      </c>
      <c r="G2520" t="s">
        <v>8224</v>
      </c>
      <c r="H2520" t="s">
        <v>8246</v>
      </c>
      <c r="I2520" s="9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s="11" t="e">
        <f t="shared" si="235"/>
        <v>#DIV/0!</v>
      </c>
      <c r="Q2520" t="s">
        <v>8336</v>
      </c>
      <c r="R2520" t="s">
        <v>8353</v>
      </c>
      <c r="S2520" s="8">
        <f t="shared" si="236"/>
        <v>41926.389212962968</v>
      </c>
      <c r="T2520" s="8">
        <f t="shared" si="237"/>
        <v>41956.430879629632</v>
      </c>
      <c r="U2520" s="9" t="str">
        <f t="shared" si="238"/>
        <v>Oct</v>
      </c>
      <c r="V2520">
        <f t="shared" si="239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7" t="s">
        <v>8221</v>
      </c>
      <c r="G2521" t="s">
        <v>8224</v>
      </c>
      <c r="H2521" t="s">
        <v>8246</v>
      </c>
      <c r="I2521" s="9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4.3333333333333335E-2</v>
      </c>
      <c r="P2521" s="11">
        <f t="shared" si="235"/>
        <v>16.25</v>
      </c>
      <c r="Q2521" t="s">
        <v>8336</v>
      </c>
      <c r="R2521" t="s">
        <v>8353</v>
      </c>
      <c r="S2521" s="8">
        <f t="shared" si="236"/>
        <v>41808.863472222227</v>
      </c>
      <c r="T2521" s="8">
        <f t="shared" si="237"/>
        <v>41838.863472222227</v>
      </c>
      <c r="U2521" s="9" t="str">
        <f t="shared" si="238"/>
        <v>Jun</v>
      </c>
      <c r="V2521">
        <f t="shared" si="239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7" t="s">
        <v>8221</v>
      </c>
      <c r="G2522" t="s">
        <v>8224</v>
      </c>
      <c r="H2522" t="s">
        <v>8246</v>
      </c>
      <c r="I2522" s="9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s="11" t="e">
        <f t="shared" si="235"/>
        <v>#DIV/0!</v>
      </c>
      <c r="Q2522" t="s">
        <v>8336</v>
      </c>
      <c r="R2522" t="s">
        <v>8353</v>
      </c>
      <c r="S2522" s="8">
        <f t="shared" si="236"/>
        <v>42612.308854166673</v>
      </c>
      <c r="T2522" s="8">
        <f t="shared" si="237"/>
        <v>42658.514583333337</v>
      </c>
      <c r="U2522" s="9" t="str">
        <f t="shared" si="238"/>
        <v>Aug</v>
      </c>
      <c r="V2522">
        <f t="shared" si="239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109.48792</v>
      </c>
      <c r="P2523" s="11">
        <f t="shared" si="235"/>
        <v>103.68174242424243</v>
      </c>
      <c r="Q2523" t="s">
        <v>8325</v>
      </c>
      <c r="R2523" t="s">
        <v>8354</v>
      </c>
      <c r="S2523" s="8">
        <f t="shared" si="236"/>
        <v>42269.676168981481</v>
      </c>
      <c r="T2523" s="8">
        <f t="shared" si="237"/>
        <v>42290.676168981481</v>
      </c>
      <c r="U2523" s="9" t="str">
        <f t="shared" si="238"/>
        <v>Sep</v>
      </c>
      <c r="V2523">
        <f t="shared" si="239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100</v>
      </c>
      <c r="P2524" s="11">
        <f t="shared" si="235"/>
        <v>185.18518518518519</v>
      </c>
      <c r="Q2524" t="s">
        <v>8325</v>
      </c>
      <c r="R2524" t="s">
        <v>8354</v>
      </c>
      <c r="S2524" s="8">
        <f t="shared" si="236"/>
        <v>42460.281944444447</v>
      </c>
      <c r="T2524" s="8">
        <f t="shared" si="237"/>
        <v>42482.327777777777</v>
      </c>
      <c r="U2524" s="9" t="str">
        <f t="shared" si="238"/>
        <v>Mar</v>
      </c>
      <c r="V2524">
        <f t="shared" si="239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156.44444444444446</v>
      </c>
      <c r="P2525" s="11">
        <f t="shared" si="235"/>
        <v>54.153846153846153</v>
      </c>
      <c r="Q2525" t="s">
        <v>8325</v>
      </c>
      <c r="R2525" t="s">
        <v>8354</v>
      </c>
      <c r="S2525" s="8">
        <f t="shared" si="236"/>
        <v>41930.683935185189</v>
      </c>
      <c r="T2525" s="8">
        <f t="shared" si="237"/>
        <v>41960.725601851853</v>
      </c>
      <c r="U2525" s="9" t="str">
        <f t="shared" si="238"/>
        <v>Oct</v>
      </c>
      <c r="V2525">
        <f t="shared" si="239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101.6</v>
      </c>
      <c r="P2526" s="11">
        <f t="shared" si="235"/>
        <v>177.2093023255814</v>
      </c>
      <c r="Q2526" t="s">
        <v>8325</v>
      </c>
      <c r="R2526" t="s">
        <v>8354</v>
      </c>
      <c r="S2526" s="8">
        <f t="shared" si="236"/>
        <v>41961.515706018523</v>
      </c>
      <c r="T2526" s="8">
        <f t="shared" si="237"/>
        <v>41993.895833333336</v>
      </c>
      <c r="U2526" s="9" t="str">
        <f t="shared" si="238"/>
        <v>Nov</v>
      </c>
      <c r="V2526">
        <f t="shared" si="239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100.325</v>
      </c>
      <c r="P2527" s="11">
        <f t="shared" si="235"/>
        <v>100.325</v>
      </c>
      <c r="Q2527" t="s">
        <v>8325</v>
      </c>
      <c r="R2527" t="s">
        <v>8354</v>
      </c>
      <c r="S2527" s="8">
        <f t="shared" si="236"/>
        <v>41058.552905092591</v>
      </c>
      <c r="T2527" s="8">
        <f t="shared" si="237"/>
        <v>41088.552905092591</v>
      </c>
      <c r="U2527" s="9" t="str">
        <f t="shared" si="238"/>
        <v>May</v>
      </c>
      <c r="V2527">
        <f t="shared" si="239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112.94999999999999</v>
      </c>
      <c r="P2528" s="11">
        <f t="shared" si="235"/>
        <v>136.90909090909091</v>
      </c>
      <c r="Q2528" t="s">
        <v>8325</v>
      </c>
      <c r="R2528" t="s">
        <v>8354</v>
      </c>
      <c r="S2528" s="8">
        <f t="shared" si="236"/>
        <v>41952.799467592595</v>
      </c>
      <c r="T2528" s="8">
        <f t="shared" si="237"/>
        <v>41980.915972222225</v>
      </c>
      <c r="U2528" s="9" t="str">
        <f t="shared" si="238"/>
        <v>Nov</v>
      </c>
      <c r="V2528">
        <f t="shared" si="239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102.125</v>
      </c>
      <c r="P2529" s="11">
        <f t="shared" si="235"/>
        <v>57.535211267605632</v>
      </c>
      <c r="Q2529" t="s">
        <v>8325</v>
      </c>
      <c r="R2529" t="s">
        <v>8354</v>
      </c>
      <c r="S2529" s="8">
        <f t="shared" si="236"/>
        <v>41546.459386574075</v>
      </c>
      <c r="T2529" s="8">
        <f t="shared" si="237"/>
        <v>41564.874305555561</v>
      </c>
      <c r="U2529" s="9" t="str">
        <f t="shared" si="238"/>
        <v>Sep</v>
      </c>
      <c r="V2529">
        <f t="shared" si="239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107.24974999999999</v>
      </c>
      <c r="P2530" s="11">
        <f t="shared" si="235"/>
        <v>52.962839506172834</v>
      </c>
      <c r="Q2530" t="s">
        <v>8325</v>
      </c>
      <c r="R2530" t="s">
        <v>8354</v>
      </c>
      <c r="S2530" s="8">
        <f t="shared" si="236"/>
        <v>42217.542858796303</v>
      </c>
      <c r="T2530" s="8">
        <f t="shared" si="237"/>
        <v>42236.166666666664</v>
      </c>
      <c r="U2530" s="9" t="str">
        <f t="shared" si="238"/>
        <v>Aug</v>
      </c>
      <c r="V2530">
        <f t="shared" si="239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104.28333333333333</v>
      </c>
      <c r="P2531" s="11">
        <f t="shared" si="235"/>
        <v>82.328947368421055</v>
      </c>
      <c r="Q2531" t="s">
        <v>8325</v>
      </c>
      <c r="R2531" t="s">
        <v>8354</v>
      </c>
      <c r="S2531" s="8">
        <f t="shared" si="236"/>
        <v>40947.7890625</v>
      </c>
      <c r="T2531" s="8">
        <f t="shared" si="237"/>
        <v>40992.747395833336</v>
      </c>
      <c r="U2531" s="9" t="str">
        <f t="shared" si="238"/>
        <v>Feb</v>
      </c>
      <c r="V2531">
        <f t="shared" si="239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100</v>
      </c>
      <c r="P2532" s="11">
        <f t="shared" si="235"/>
        <v>135.41666666666666</v>
      </c>
      <c r="Q2532" t="s">
        <v>8325</v>
      </c>
      <c r="R2532" t="s">
        <v>8354</v>
      </c>
      <c r="S2532" s="8">
        <f t="shared" si="236"/>
        <v>42081.572974537041</v>
      </c>
      <c r="T2532" s="8">
        <f t="shared" si="237"/>
        <v>42113.909722222226</v>
      </c>
      <c r="U2532" s="9" t="str">
        <f t="shared" si="238"/>
        <v>Mar</v>
      </c>
      <c r="V2532">
        <f t="shared" si="239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100.4</v>
      </c>
      <c r="P2533" s="11">
        <f t="shared" si="235"/>
        <v>74.06557377049181</v>
      </c>
      <c r="Q2533" t="s">
        <v>8325</v>
      </c>
      <c r="R2533" t="s">
        <v>8354</v>
      </c>
      <c r="S2533" s="8">
        <f t="shared" si="236"/>
        <v>42208.388356481482</v>
      </c>
      <c r="T2533" s="8">
        <f t="shared" si="237"/>
        <v>42230.874305555561</v>
      </c>
      <c r="U2533" s="9" t="str">
        <f t="shared" si="238"/>
        <v>Jul</v>
      </c>
      <c r="V2533">
        <f t="shared" si="239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126.125</v>
      </c>
      <c r="P2534" s="11">
        <f t="shared" si="235"/>
        <v>84.083333333333329</v>
      </c>
      <c r="Q2534" t="s">
        <v>8325</v>
      </c>
      <c r="R2534" t="s">
        <v>8354</v>
      </c>
      <c r="S2534" s="8">
        <f t="shared" si="236"/>
        <v>41107.557476851856</v>
      </c>
      <c r="T2534" s="8">
        <f t="shared" si="237"/>
        <v>41137.557476851856</v>
      </c>
      <c r="U2534" s="9" t="str">
        <f t="shared" si="238"/>
        <v>Jul</v>
      </c>
      <c r="V2534">
        <f t="shared" si="239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110.66666666666667</v>
      </c>
      <c r="P2535" s="11">
        <f t="shared" si="235"/>
        <v>61.029411764705884</v>
      </c>
      <c r="Q2535" t="s">
        <v>8325</v>
      </c>
      <c r="R2535" t="s">
        <v>8354</v>
      </c>
      <c r="S2535" s="8">
        <f t="shared" si="236"/>
        <v>41304.45961805556</v>
      </c>
      <c r="T2535" s="8">
        <f t="shared" si="237"/>
        <v>41334.459120370375</v>
      </c>
      <c r="U2535" s="9" t="str">
        <f t="shared" si="238"/>
        <v>Jan</v>
      </c>
      <c r="V2535">
        <f t="shared" si="239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105</v>
      </c>
      <c r="P2536" s="11">
        <f t="shared" si="235"/>
        <v>150</v>
      </c>
      <c r="Q2536" t="s">
        <v>8325</v>
      </c>
      <c r="R2536" t="s">
        <v>8354</v>
      </c>
      <c r="S2536" s="8">
        <f t="shared" si="236"/>
        <v>40127.408703703702</v>
      </c>
      <c r="T2536" s="8">
        <f t="shared" si="237"/>
        <v>40178.958333333336</v>
      </c>
      <c r="U2536" s="9" t="str">
        <f t="shared" si="238"/>
        <v>Nov</v>
      </c>
      <c r="V2536">
        <f t="shared" si="239"/>
        <v>2009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103.77499999999999</v>
      </c>
      <c r="P2537" s="11">
        <f t="shared" si="235"/>
        <v>266.08974358974359</v>
      </c>
      <c r="Q2537" t="s">
        <v>8325</v>
      </c>
      <c r="R2537" t="s">
        <v>8354</v>
      </c>
      <c r="S2537" s="8">
        <f t="shared" si="236"/>
        <v>41943.49936342593</v>
      </c>
      <c r="T2537" s="8">
        <f t="shared" si="237"/>
        <v>41974.541030092594</v>
      </c>
      <c r="U2537" s="9" t="str">
        <f t="shared" si="238"/>
        <v>Oct</v>
      </c>
      <c r="V2537">
        <f t="shared" si="239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115.99999999999999</v>
      </c>
      <c r="P2538" s="11">
        <f t="shared" si="235"/>
        <v>7.25</v>
      </c>
      <c r="Q2538" t="s">
        <v>8325</v>
      </c>
      <c r="R2538" t="s">
        <v>8354</v>
      </c>
      <c r="S2538" s="8">
        <f t="shared" si="236"/>
        <v>41463.814421296302</v>
      </c>
      <c r="T2538" s="8">
        <f t="shared" si="237"/>
        <v>41484.814421296302</v>
      </c>
      <c r="U2538" s="9" t="str">
        <f t="shared" si="238"/>
        <v>Jul</v>
      </c>
      <c r="V2538">
        <f t="shared" si="239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110.00000000000001</v>
      </c>
      <c r="P2539" s="11">
        <f t="shared" si="235"/>
        <v>100</v>
      </c>
      <c r="Q2539" t="s">
        <v>8325</v>
      </c>
      <c r="R2539" t="s">
        <v>8354</v>
      </c>
      <c r="S2539" s="8">
        <f t="shared" si="236"/>
        <v>40696.357118055559</v>
      </c>
      <c r="T2539" s="8">
        <f t="shared" si="237"/>
        <v>40756.357118055559</v>
      </c>
      <c r="U2539" s="9" t="str">
        <f t="shared" si="238"/>
        <v>Jun</v>
      </c>
      <c r="V2539">
        <f t="shared" si="239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113.01761111111111</v>
      </c>
      <c r="P2540" s="11">
        <f t="shared" si="235"/>
        <v>109.96308108108107</v>
      </c>
      <c r="Q2540" t="s">
        <v>8325</v>
      </c>
      <c r="R2540" t="s">
        <v>8354</v>
      </c>
      <c r="S2540" s="8">
        <f t="shared" si="236"/>
        <v>41298.218298611115</v>
      </c>
      <c r="T2540" s="8">
        <f t="shared" si="237"/>
        <v>41328.915972222225</v>
      </c>
      <c r="U2540" s="9" t="str">
        <f t="shared" si="238"/>
        <v>Jan</v>
      </c>
      <c r="V2540">
        <f t="shared" si="239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100.25</v>
      </c>
      <c r="P2541" s="11">
        <f t="shared" si="235"/>
        <v>169.91525423728814</v>
      </c>
      <c r="Q2541" t="s">
        <v>8325</v>
      </c>
      <c r="R2541" t="s">
        <v>8354</v>
      </c>
      <c r="S2541" s="8">
        <f t="shared" si="236"/>
        <v>41977.610555555562</v>
      </c>
      <c r="T2541" s="8">
        <f t="shared" si="237"/>
        <v>42037.610555555562</v>
      </c>
      <c r="U2541" s="9" t="str">
        <f t="shared" si="238"/>
        <v>Dec</v>
      </c>
      <c r="V2541">
        <f t="shared" si="239"/>
        <v>2014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103.4</v>
      </c>
      <c r="P2542" s="11">
        <f t="shared" si="235"/>
        <v>95.740740740740748</v>
      </c>
      <c r="Q2542" t="s">
        <v>8325</v>
      </c>
      <c r="R2542" t="s">
        <v>8354</v>
      </c>
      <c r="S2542" s="8">
        <f t="shared" si="236"/>
        <v>40785.383344907408</v>
      </c>
      <c r="T2542" s="8">
        <f t="shared" si="237"/>
        <v>40845.383344907408</v>
      </c>
      <c r="U2542" s="9" t="str">
        <f t="shared" si="238"/>
        <v>Aug</v>
      </c>
      <c r="V2542">
        <f t="shared" si="239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107.02857142857142</v>
      </c>
      <c r="P2543" s="11">
        <f t="shared" si="235"/>
        <v>59.460317460317462</v>
      </c>
      <c r="Q2543" t="s">
        <v>8325</v>
      </c>
      <c r="R2543" t="s">
        <v>8354</v>
      </c>
      <c r="S2543" s="8">
        <f t="shared" si="236"/>
        <v>41483.157615740747</v>
      </c>
      <c r="T2543" s="8">
        <f t="shared" si="237"/>
        <v>41543.157615740747</v>
      </c>
      <c r="U2543" s="9" t="str">
        <f t="shared" si="238"/>
        <v>Jul</v>
      </c>
      <c r="V2543">
        <f t="shared" si="239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103.57142857142858</v>
      </c>
      <c r="P2544" s="11">
        <f t="shared" si="235"/>
        <v>55.769230769230766</v>
      </c>
      <c r="Q2544" t="s">
        <v>8325</v>
      </c>
      <c r="R2544" t="s">
        <v>8354</v>
      </c>
      <c r="S2544" s="8">
        <f t="shared" si="236"/>
        <v>41509.134918981486</v>
      </c>
      <c r="T2544" s="8">
        <f t="shared" si="237"/>
        <v>41547.874305555561</v>
      </c>
      <c r="U2544" s="9" t="str">
        <f t="shared" si="238"/>
        <v>Aug</v>
      </c>
      <c r="V2544">
        <f t="shared" si="239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156.4</v>
      </c>
      <c r="P2545" s="11">
        <f t="shared" si="235"/>
        <v>30.076923076923077</v>
      </c>
      <c r="Q2545" t="s">
        <v>8325</v>
      </c>
      <c r="R2545" t="s">
        <v>8354</v>
      </c>
      <c r="S2545" s="8">
        <f t="shared" si="236"/>
        <v>40513.815949074073</v>
      </c>
      <c r="T2545" s="8">
        <f t="shared" si="237"/>
        <v>40544.833333333336</v>
      </c>
      <c r="U2545" s="9" t="str">
        <f t="shared" si="238"/>
        <v>Dec</v>
      </c>
      <c r="V2545">
        <f t="shared" si="239"/>
        <v>2010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100.82</v>
      </c>
      <c r="P2546" s="11">
        <f t="shared" si="235"/>
        <v>88.438596491228068</v>
      </c>
      <c r="Q2546" t="s">
        <v>8325</v>
      </c>
      <c r="R2546" t="s">
        <v>8354</v>
      </c>
      <c r="S2546" s="8">
        <f t="shared" si="236"/>
        <v>41068.228807870371</v>
      </c>
      <c r="T2546" s="8">
        <f t="shared" si="237"/>
        <v>41098.228807870371</v>
      </c>
      <c r="U2546" s="9" t="str">
        <f t="shared" si="238"/>
        <v>Jun</v>
      </c>
      <c r="V2546">
        <f t="shared" si="239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195.3</v>
      </c>
      <c r="P2547" s="11">
        <f t="shared" si="235"/>
        <v>64.032786885245898</v>
      </c>
      <c r="Q2547" t="s">
        <v>8325</v>
      </c>
      <c r="R2547" t="s">
        <v>8354</v>
      </c>
      <c r="S2547" s="8">
        <f t="shared" si="236"/>
        <v>42026.846504629633</v>
      </c>
      <c r="T2547" s="8">
        <f t="shared" si="237"/>
        <v>42061.729166666664</v>
      </c>
      <c r="U2547" s="9" t="str">
        <f t="shared" si="238"/>
        <v>Jan</v>
      </c>
      <c r="V2547">
        <f t="shared" si="239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111.71428571428572</v>
      </c>
      <c r="P2548" s="11">
        <f t="shared" si="235"/>
        <v>60.153846153846153</v>
      </c>
      <c r="Q2548" t="s">
        <v>8325</v>
      </c>
      <c r="R2548" t="s">
        <v>8354</v>
      </c>
      <c r="S2548" s="8">
        <f t="shared" si="236"/>
        <v>41524.566886574081</v>
      </c>
      <c r="T2548" s="8">
        <f t="shared" si="237"/>
        <v>41551.916666666672</v>
      </c>
      <c r="U2548" s="9" t="str">
        <f t="shared" si="238"/>
        <v>Sep</v>
      </c>
      <c r="V2548">
        <f t="shared" si="239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119.85454545454546</v>
      </c>
      <c r="P2549" s="11">
        <f t="shared" si="235"/>
        <v>49.194029850746269</v>
      </c>
      <c r="Q2549" t="s">
        <v>8325</v>
      </c>
      <c r="R2549" t="s">
        <v>8354</v>
      </c>
      <c r="S2549" s="8">
        <f t="shared" si="236"/>
        <v>40973.481516203705</v>
      </c>
      <c r="T2549" s="8">
        <f t="shared" si="237"/>
        <v>41003.439849537041</v>
      </c>
      <c r="U2549" s="9" t="str">
        <f t="shared" si="238"/>
        <v>Mar</v>
      </c>
      <c r="V2549">
        <f t="shared" si="239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101.85</v>
      </c>
      <c r="P2550" s="11">
        <f t="shared" si="235"/>
        <v>165.16216216216216</v>
      </c>
      <c r="Q2550" t="s">
        <v>8325</v>
      </c>
      <c r="R2550" t="s">
        <v>8354</v>
      </c>
      <c r="S2550" s="8">
        <f t="shared" si="236"/>
        <v>42618.333761574075</v>
      </c>
      <c r="T2550" s="8">
        <f t="shared" si="237"/>
        <v>42642.893750000003</v>
      </c>
      <c r="U2550" s="9" t="str">
        <f t="shared" si="238"/>
        <v>Sep</v>
      </c>
      <c r="V2550">
        <f t="shared" si="239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102.80254777070064</v>
      </c>
      <c r="P2551" s="11">
        <f t="shared" si="235"/>
        <v>43.621621621621621</v>
      </c>
      <c r="Q2551" t="s">
        <v>8325</v>
      </c>
      <c r="R2551" t="s">
        <v>8354</v>
      </c>
      <c r="S2551" s="8">
        <f t="shared" si="236"/>
        <v>41390.466087962966</v>
      </c>
      <c r="T2551" s="8">
        <f t="shared" si="237"/>
        <v>41425.416666666672</v>
      </c>
      <c r="U2551" s="9" t="str">
        <f t="shared" si="238"/>
        <v>Apr</v>
      </c>
      <c r="V2551">
        <f t="shared" si="239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100.84615384615385</v>
      </c>
      <c r="P2552" s="11">
        <f t="shared" si="235"/>
        <v>43.7</v>
      </c>
      <c r="Q2552" t="s">
        <v>8325</v>
      </c>
      <c r="R2552" t="s">
        <v>8354</v>
      </c>
      <c r="S2552" s="8">
        <f t="shared" si="236"/>
        <v>42228.342662037037</v>
      </c>
      <c r="T2552" s="8">
        <f t="shared" si="237"/>
        <v>42284.874305555561</v>
      </c>
      <c r="U2552" s="9" t="str">
        <f t="shared" si="238"/>
        <v>Aug</v>
      </c>
      <c r="V2552">
        <f t="shared" si="239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102.73469387755102</v>
      </c>
      <c r="P2553" s="11">
        <f t="shared" si="235"/>
        <v>67.419642857142861</v>
      </c>
      <c r="Q2553" t="s">
        <v>8325</v>
      </c>
      <c r="R2553" t="s">
        <v>8354</v>
      </c>
      <c r="S2553" s="8">
        <f t="shared" si="236"/>
        <v>40960.960474537038</v>
      </c>
      <c r="T2553" s="8">
        <f t="shared" si="237"/>
        <v>40989.575000000004</v>
      </c>
      <c r="U2553" s="9" t="str">
        <f t="shared" si="238"/>
        <v>Feb</v>
      </c>
      <c r="V2553">
        <f t="shared" si="239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106.5</v>
      </c>
      <c r="P2554" s="11">
        <f t="shared" si="235"/>
        <v>177.5</v>
      </c>
      <c r="Q2554" t="s">
        <v>8325</v>
      </c>
      <c r="R2554" t="s">
        <v>8354</v>
      </c>
      <c r="S2554" s="8">
        <f t="shared" si="236"/>
        <v>42769.51829861111</v>
      </c>
      <c r="T2554" s="8">
        <f t="shared" si="237"/>
        <v>42799.51829861111</v>
      </c>
      <c r="U2554" s="9" t="str">
        <f t="shared" si="238"/>
        <v>Feb</v>
      </c>
      <c r="V2554">
        <f t="shared" si="239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155.53333333333333</v>
      </c>
      <c r="P2555" s="11">
        <f t="shared" si="235"/>
        <v>38.883333333333333</v>
      </c>
      <c r="Q2555" t="s">
        <v>8325</v>
      </c>
      <c r="R2555" t="s">
        <v>8354</v>
      </c>
      <c r="S2555" s="8">
        <f t="shared" si="236"/>
        <v>41112.907488425924</v>
      </c>
      <c r="T2555" s="8">
        <f t="shared" si="237"/>
        <v>41172.907488425924</v>
      </c>
      <c r="U2555" s="9" t="str">
        <f t="shared" si="238"/>
        <v>Jul</v>
      </c>
      <c r="V2555">
        <f t="shared" si="239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122.8</v>
      </c>
      <c r="P2556" s="11">
        <f t="shared" si="235"/>
        <v>54.985074626865675</v>
      </c>
      <c r="Q2556" t="s">
        <v>8325</v>
      </c>
      <c r="R2556" t="s">
        <v>8354</v>
      </c>
      <c r="S2556" s="8">
        <f t="shared" si="236"/>
        <v>42124.786608796298</v>
      </c>
      <c r="T2556" s="8">
        <f t="shared" si="237"/>
        <v>42155.874305555561</v>
      </c>
      <c r="U2556" s="9" t="str">
        <f t="shared" si="238"/>
        <v>Apr</v>
      </c>
      <c r="V2556">
        <f t="shared" si="239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107.35</v>
      </c>
      <c r="P2557" s="11">
        <f t="shared" si="235"/>
        <v>61.342857142857142</v>
      </c>
      <c r="Q2557" t="s">
        <v>8325</v>
      </c>
      <c r="R2557" t="s">
        <v>8354</v>
      </c>
      <c r="S2557" s="8">
        <f t="shared" si="236"/>
        <v>41026.363344907411</v>
      </c>
      <c r="T2557" s="8">
        <f t="shared" si="237"/>
        <v>41057.363344907411</v>
      </c>
      <c r="U2557" s="9" t="str">
        <f t="shared" si="238"/>
        <v>Apr</v>
      </c>
      <c r="V2557">
        <f t="shared" si="239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105.50335570469798</v>
      </c>
      <c r="P2558" s="11">
        <f t="shared" si="235"/>
        <v>23.117647058823529</v>
      </c>
      <c r="Q2558" t="s">
        <v>8325</v>
      </c>
      <c r="R2558" t="s">
        <v>8354</v>
      </c>
      <c r="S2558" s="8">
        <f t="shared" si="236"/>
        <v>41222.699733796297</v>
      </c>
      <c r="T2558" s="8">
        <f t="shared" si="237"/>
        <v>41267.699733796297</v>
      </c>
      <c r="U2558" s="9" t="str">
        <f t="shared" si="238"/>
        <v>Nov</v>
      </c>
      <c r="V2558">
        <f t="shared" si="239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118.44444444444444</v>
      </c>
      <c r="P2559" s="11">
        <f t="shared" si="235"/>
        <v>29.611111111111111</v>
      </c>
      <c r="Q2559" t="s">
        <v>8325</v>
      </c>
      <c r="R2559" t="s">
        <v>8354</v>
      </c>
      <c r="S2559" s="8">
        <f t="shared" si="236"/>
        <v>41744.453541666669</v>
      </c>
      <c r="T2559" s="8">
        <f t="shared" si="237"/>
        <v>41774.453541666669</v>
      </c>
      <c r="U2559" s="9" t="str">
        <f t="shared" si="238"/>
        <v>Apr</v>
      </c>
      <c r="V2559">
        <f t="shared" si="239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108.88</v>
      </c>
      <c r="P2560" s="11">
        <f t="shared" si="235"/>
        <v>75.611111111111114</v>
      </c>
      <c r="Q2560" t="s">
        <v>8325</v>
      </c>
      <c r="R2560" t="s">
        <v>8354</v>
      </c>
      <c r="S2560" s="8">
        <f t="shared" si="236"/>
        <v>42093.568356481483</v>
      </c>
      <c r="T2560" s="8">
        <f t="shared" si="237"/>
        <v>42125.290972222225</v>
      </c>
      <c r="U2560" s="9" t="str">
        <f t="shared" si="238"/>
        <v>Mar</v>
      </c>
      <c r="V2560">
        <f t="shared" si="239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111.25</v>
      </c>
      <c r="P2561" s="11">
        <f t="shared" si="235"/>
        <v>35.6</v>
      </c>
      <c r="Q2561" t="s">
        <v>8325</v>
      </c>
      <c r="R2561" t="s">
        <v>8354</v>
      </c>
      <c r="S2561" s="8">
        <f t="shared" si="236"/>
        <v>40829.581990740742</v>
      </c>
      <c r="T2561" s="8">
        <f t="shared" si="237"/>
        <v>40862.525694444448</v>
      </c>
      <c r="U2561" s="9" t="str">
        <f t="shared" si="238"/>
        <v>Oct</v>
      </c>
      <c r="V2561">
        <f t="shared" si="239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ref="O2562:O2625" si="240">E2562/D2562*100</f>
        <v>100.1</v>
      </c>
      <c r="P2562" s="11">
        <f t="shared" ref="P2562:P2625" si="241">E2562/L2562</f>
        <v>143</v>
      </c>
      <c r="Q2562" t="s">
        <v>8325</v>
      </c>
      <c r="R2562" t="s">
        <v>8354</v>
      </c>
      <c r="S2562" s="8">
        <f t="shared" si="236"/>
        <v>42039.659421296303</v>
      </c>
      <c r="T2562" s="8">
        <f t="shared" si="237"/>
        <v>42069.659421296303</v>
      </c>
      <c r="U2562" s="9" t="str">
        <f t="shared" si="238"/>
        <v>Feb</v>
      </c>
      <c r="V2562">
        <f t="shared" si="239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 s="9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si="240"/>
        <v>0</v>
      </c>
      <c r="P2563" s="11" t="e">
        <f t="shared" si="241"/>
        <v>#DIV/0!</v>
      </c>
      <c r="Q2563" t="s">
        <v>8336</v>
      </c>
      <c r="R2563" t="s">
        <v>8337</v>
      </c>
      <c r="S2563" s="8">
        <f t="shared" ref="S2563:S2626" si="242">(J2563/86400)+25569+(-7/24)</f>
        <v>42260.23714120371</v>
      </c>
      <c r="T2563" s="8">
        <f t="shared" ref="T2563:T2626" si="243">(I2563/86400)+25569+(-7/24)</f>
        <v>42290.23714120371</v>
      </c>
      <c r="U2563" s="9" t="str">
        <f t="shared" ref="U2563:U2626" si="244">TEXT(S2563,"mmm")</f>
        <v>Sep</v>
      </c>
      <c r="V2563">
        <f t="shared" ref="V2563:V2626" si="245">YEAR(S2563)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 s="9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0.75</v>
      </c>
      <c r="P2564" s="11">
        <f t="shared" si="241"/>
        <v>25</v>
      </c>
      <c r="Q2564" t="s">
        <v>8336</v>
      </c>
      <c r="R2564" t="s">
        <v>8337</v>
      </c>
      <c r="S2564" s="8">
        <f t="shared" si="242"/>
        <v>42594.233090277783</v>
      </c>
      <c r="T2564" s="8">
        <f t="shared" si="243"/>
        <v>42654.233090277783</v>
      </c>
      <c r="U2564" s="9" t="str">
        <f t="shared" si="244"/>
        <v>Aug</v>
      </c>
      <c r="V2564">
        <f t="shared" si="245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 s="9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s="11" t="e">
        <f t="shared" si="241"/>
        <v>#DIV/0!</v>
      </c>
      <c r="Q2565" t="s">
        <v>8336</v>
      </c>
      <c r="R2565" t="s">
        <v>8337</v>
      </c>
      <c r="S2565" s="8">
        <f t="shared" si="242"/>
        <v>42154.847812500004</v>
      </c>
      <c r="T2565" s="8">
        <f t="shared" si="243"/>
        <v>42214.847812500004</v>
      </c>
      <c r="U2565" s="9" t="str">
        <f t="shared" si="244"/>
        <v>May</v>
      </c>
      <c r="V2565">
        <f t="shared" si="245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 s="9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s="11" t="e">
        <f t="shared" si="241"/>
        <v>#DIV/0!</v>
      </c>
      <c r="Q2566" t="s">
        <v>8336</v>
      </c>
      <c r="R2566" t="s">
        <v>8337</v>
      </c>
      <c r="S2566" s="8">
        <f t="shared" si="242"/>
        <v>41821.748831018522</v>
      </c>
      <c r="T2566" s="8">
        <f t="shared" si="243"/>
        <v>41851.748831018522</v>
      </c>
      <c r="U2566" s="9" t="str">
        <f t="shared" si="244"/>
        <v>Jul</v>
      </c>
      <c r="V2566">
        <f t="shared" si="245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 s="9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1</v>
      </c>
      <c r="P2567" s="11">
        <f t="shared" si="241"/>
        <v>100</v>
      </c>
      <c r="Q2567" t="s">
        <v>8336</v>
      </c>
      <c r="R2567" t="s">
        <v>8337</v>
      </c>
      <c r="S2567" s="8">
        <f t="shared" si="242"/>
        <v>42440.358668981484</v>
      </c>
      <c r="T2567" s="8">
        <f t="shared" si="243"/>
        <v>42499.576388888891</v>
      </c>
      <c r="U2567" s="9" t="str">
        <f t="shared" si="244"/>
        <v>Mar</v>
      </c>
      <c r="V2567">
        <f t="shared" si="245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 s="9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s="11" t="e">
        <f t="shared" si="241"/>
        <v>#DIV/0!</v>
      </c>
      <c r="Q2568" t="s">
        <v>8336</v>
      </c>
      <c r="R2568" t="s">
        <v>8337</v>
      </c>
      <c r="S2568" s="8">
        <f t="shared" si="242"/>
        <v>41842.689212962963</v>
      </c>
      <c r="T2568" s="8">
        <f t="shared" si="243"/>
        <v>41872.689212962963</v>
      </c>
      <c r="U2568" s="9" t="str">
        <f t="shared" si="244"/>
        <v>Jul</v>
      </c>
      <c r="V2568">
        <f t="shared" si="245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 s="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0.26666666666666666</v>
      </c>
      <c r="P2569" s="11">
        <f t="shared" si="241"/>
        <v>60</v>
      </c>
      <c r="Q2569" t="s">
        <v>8336</v>
      </c>
      <c r="R2569" t="s">
        <v>8337</v>
      </c>
      <c r="S2569" s="8">
        <f t="shared" si="242"/>
        <v>42087.587245370371</v>
      </c>
      <c r="T2569" s="8">
        <f t="shared" si="243"/>
        <v>42117.587245370371</v>
      </c>
      <c r="U2569" s="9" t="str">
        <f t="shared" si="244"/>
        <v>Mar</v>
      </c>
      <c r="V2569">
        <f t="shared" si="245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 s="9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0.5</v>
      </c>
      <c r="P2570" s="11">
        <f t="shared" si="241"/>
        <v>50</v>
      </c>
      <c r="Q2570" t="s">
        <v>8336</v>
      </c>
      <c r="R2570" t="s">
        <v>8337</v>
      </c>
      <c r="S2570" s="8">
        <f t="shared" si="242"/>
        <v>42584.374930555561</v>
      </c>
      <c r="T2570" s="8">
        <f t="shared" si="243"/>
        <v>42614.374930555561</v>
      </c>
      <c r="U2570" s="9" t="str">
        <f t="shared" si="244"/>
        <v>Aug</v>
      </c>
      <c r="V2570">
        <f t="shared" si="245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 s="9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2.2307692307692308</v>
      </c>
      <c r="P2571" s="11">
        <f t="shared" si="241"/>
        <v>72.5</v>
      </c>
      <c r="Q2571" t="s">
        <v>8336</v>
      </c>
      <c r="R2571" t="s">
        <v>8337</v>
      </c>
      <c r="S2571" s="8">
        <f t="shared" si="242"/>
        <v>42233.813796296301</v>
      </c>
      <c r="T2571" s="8">
        <f t="shared" si="243"/>
        <v>42263.813796296301</v>
      </c>
      <c r="U2571" s="9" t="str">
        <f t="shared" si="244"/>
        <v>Aug</v>
      </c>
      <c r="V2571">
        <f t="shared" si="245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 s="9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0.84285714285714297</v>
      </c>
      <c r="P2572" s="11">
        <f t="shared" si="241"/>
        <v>29.5</v>
      </c>
      <c r="Q2572" t="s">
        <v>8336</v>
      </c>
      <c r="R2572" t="s">
        <v>8337</v>
      </c>
      <c r="S2572" s="8">
        <f t="shared" si="242"/>
        <v>42744.611516203709</v>
      </c>
      <c r="T2572" s="8">
        <f t="shared" si="243"/>
        <v>42774.611516203709</v>
      </c>
      <c r="U2572" s="9" t="str">
        <f t="shared" si="244"/>
        <v>Jan</v>
      </c>
      <c r="V2572">
        <f t="shared" si="245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 s="9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0.25</v>
      </c>
      <c r="P2573" s="11">
        <f t="shared" si="241"/>
        <v>62.5</v>
      </c>
      <c r="Q2573" t="s">
        <v>8336</v>
      </c>
      <c r="R2573" t="s">
        <v>8337</v>
      </c>
      <c r="S2573" s="8">
        <f t="shared" si="242"/>
        <v>42449.05001157408</v>
      </c>
      <c r="T2573" s="8">
        <f t="shared" si="243"/>
        <v>42509.05001157408</v>
      </c>
      <c r="U2573" s="9" t="str">
        <f t="shared" si="244"/>
        <v>Mar</v>
      </c>
      <c r="V2573">
        <f t="shared" si="245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 s="9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s="11" t="e">
        <f t="shared" si="241"/>
        <v>#DIV/0!</v>
      </c>
      <c r="Q2574" t="s">
        <v>8336</v>
      </c>
      <c r="R2574" t="s">
        <v>8337</v>
      </c>
      <c r="S2574" s="8">
        <f t="shared" si="242"/>
        <v>42076.827743055554</v>
      </c>
      <c r="T2574" s="8">
        <f t="shared" si="243"/>
        <v>42106.827743055554</v>
      </c>
      <c r="U2574" s="9" t="str">
        <f t="shared" si="244"/>
        <v>Mar</v>
      </c>
      <c r="V2574">
        <f t="shared" si="245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 s="9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s="11" t="e">
        <f t="shared" si="241"/>
        <v>#DIV/0!</v>
      </c>
      <c r="Q2575" t="s">
        <v>8336</v>
      </c>
      <c r="R2575" t="s">
        <v>8337</v>
      </c>
      <c r="S2575" s="8">
        <f t="shared" si="242"/>
        <v>41829.300335648149</v>
      </c>
      <c r="T2575" s="8">
        <f t="shared" si="243"/>
        <v>41874.300335648149</v>
      </c>
      <c r="U2575" s="9" t="str">
        <f t="shared" si="244"/>
        <v>Jul</v>
      </c>
      <c r="V2575">
        <f t="shared" si="245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 s="9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s="11" t="e">
        <f t="shared" si="241"/>
        <v>#DIV/0!</v>
      </c>
      <c r="Q2576" t="s">
        <v>8336</v>
      </c>
      <c r="R2576" t="s">
        <v>8337</v>
      </c>
      <c r="S2576" s="8">
        <f t="shared" si="242"/>
        <v>42487.534085648149</v>
      </c>
      <c r="T2576" s="8">
        <f t="shared" si="243"/>
        <v>42508.534085648149</v>
      </c>
      <c r="U2576" s="9" t="str">
        <f t="shared" si="244"/>
        <v>Apr</v>
      </c>
      <c r="V2576">
        <f t="shared" si="245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 s="9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s="11" t="e">
        <f t="shared" si="241"/>
        <v>#DIV/0!</v>
      </c>
      <c r="Q2577" t="s">
        <v>8336</v>
      </c>
      <c r="R2577" t="s">
        <v>8337</v>
      </c>
      <c r="S2577" s="8">
        <f t="shared" si="242"/>
        <v>41985.817060185189</v>
      </c>
      <c r="T2577" s="8">
        <f t="shared" si="243"/>
        <v>42015.817060185189</v>
      </c>
      <c r="U2577" s="9" t="str">
        <f t="shared" si="244"/>
        <v>Dec</v>
      </c>
      <c r="V2577">
        <f t="shared" si="245"/>
        <v>2014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 s="9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s="11" t="e">
        <f t="shared" si="241"/>
        <v>#DIV/0!</v>
      </c>
      <c r="Q2578" t="s">
        <v>8336</v>
      </c>
      <c r="R2578" t="s">
        <v>8337</v>
      </c>
      <c r="S2578" s="8">
        <f t="shared" si="242"/>
        <v>42059.718136574076</v>
      </c>
      <c r="T2578" s="8">
        <f t="shared" si="243"/>
        <v>42104.676469907405</v>
      </c>
      <c r="U2578" s="9" t="str">
        <f t="shared" si="244"/>
        <v>Feb</v>
      </c>
      <c r="V2578">
        <f t="shared" si="245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 s="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s="11" t="e">
        <f t="shared" si="241"/>
        <v>#DIV/0!</v>
      </c>
      <c r="Q2579" t="s">
        <v>8336</v>
      </c>
      <c r="R2579" t="s">
        <v>8337</v>
      </c>
      <c r="S2579" s="8">
        <f t="shared" si="242"/>
        <v>41830.528900462967</v>
      </c>
      <c r="T2579" s="8">
        <f t="shared" si="243"/>
        <v>41855.528900462967</v>
      </c>
      <c r="U2579" s="9" t="str">
        <f t="shared" si="244"/>
        <v>Jul</v>
      </c>
      <c r="V2579">
        <f t="shared" si="245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 s="9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s="11" t="e">
        <f t="shared" si="241"/>
        <v>#DIV/0!</v>
      </c>
      <c r="Q2580" t="s">
        <v>8336</v>
      </c>
      <c r="R2580" t="s">
        <v>8337</v>
      </c>
      <c r="S2580" s="8">
        <f t="shared" si="242"/>
        <v>42237.731238425928</v>
      </c>
      <c r="T2580" s="8">
        <f t="shared" si="243"/>
        <v>42286.416666666664</v>
      </c>
      <c r="U2580" s="9" t="str">
        <f t="shared" si="244"/>
        <v>Aug</v>
      </c>
      <c r="V2580">
        <f t="shared" si="245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 s="9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0.13849999999999998</v>
      </c>
      <c r="P2581" s="11">
        <f t="shared" si="241"/>
        <v>23.083333333333332</v>
      </c>
      <c r="Q2581" t="s">
        <v>8336</v>
      </c>
      <c r="R2581" t="s">
        <v>8337</v>
      </c>
      <c r="S2581" s="8">
        <f t="shared" si="242"/>
        <v>41837.538229166668</v>
      </c>
      <c r="T2581" s="8">
        <f t="shared" si="243"/>
        <v>41897.538229166668</v>
      </c>
      <c r="U2581" s="9" t="str">
        <f t="shared" si="244"/>
        <v>Jul</v>
      </c>
      <c r="V2581">
        <f t="shared" si="245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 s="9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0.6</v>
      </c>
      <c r="P2582" s="11">
        <f t="shared" si="241"/>
        <v>25.5</v>
      </c>
      <c r="Q2582" t="s">
        <v>8336</v>
      </c>
      <c r="R2582" t="s">
        <v>8337</v>
      </c>
      <c r="S2582" s="8">
        <f t="shared" si="242"/>
        <v>42110.034756944449</v>
      </c>
      <c r="T2582" s="8">
        <f t="shared" si="243"/>
        <v>42139.833333333336</v>
      </c>
      <c r="U2582" s="9" t="str">
        <f t="shared" si="244"/>
        <v>Apr</v>
      </c>
      <c r="V2582">
        <f t="shared" si="245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7" t="s">
        <v>8221</v>
      </c>
      <c r="G2583" t="s">
        <v>8224</v>
      </c>
      <c r="H2583" t="s">
        <v>8246</v>
      </c>
      <c r="I2583" s="9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10.6</v>
      </c>
      <c r="P2583" s="11">
        <f t="shared" si="241"/>
        <v>48.18181818181818</v>
      </c>
      <c r="Q2583" t="s">
        <v>8336</v>
      </c>
      <c r="R2583" t="s">
        <v>8337</v>
      </c>
      <c r="S2583" s="8">
        <f t="shared" si="242"/>
        <v>42294.336782407408</v>
      </c>
      <c r="T2583" s="8">
        <f t="shared" si="243"/>
        <v>42324.378449074073</v>
      </c>
      <c r="U2583" s="9" t="str">
        <f t="shared" si="244"/>
        <v>Oct</v>
      </c>
      <c r="V2583">
        <f t="shared" si="245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7" t="s">
        <v>8221</v>
      </c>
      <c r="G2584" t="s">
        <v>8224</v>
      </c>
      <c r="H2584" t="s">
        <v>8246</v>
      </c>
      <c r="I2584" s="9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1.1111111111111111E-3</v>
      </c>
      <c r="P2584" s="11">
        <f t="shared" si="241"/>
        <v>1</v>
      </c>
      <c r="Q2584" t="s">
        <v>8336</v>
      </c>
      <c r="R2584" t="s">
        <v>8337</v>
      </c>
      <c r="S2584" s="8">
        <f t="shared" si="242"/>
        <v>42642.697152777779</v>
      </c>
      <c r="T2584" s="8">
        <f t="shared" si="243"/>
        <v>42672.697152777779</v>
      </c>
      <c r="U2584" s="9" t="str">
        <f t="shared" si="244"/>
        <v>Sep</v>
      </c>
      <c r="V2584">
        <f t="shared" si="245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7" t="s">
        <v>8221</v>
      </c>
      <c r="G2585" t="s">
        <v>8224</v>
      </c>
      <c r="H2585" t="s">
        <v>8246</v>
      </c>
      <c r="I2585" s="9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0.5</v>
      </c>
      <c r="P2585" s="11">
        <f t="shared" si="241"/>
        <v>1</v>
      </c>
      <c r="Q2585" t="s">
        <v>8336</v>
      </c>
      <c r="R2585" t="s">
        <v>8337</v>
      </c>
      <c r="S2585" s="8">
        <f t="shared" si="242"/>
        <v>42019.477777777785</v>
      </c>
      <c r="T2585" s="8">
        <f t="shared" si="243"/>
        <v>42079.436111111114</v>
      </c>
      <c r="U2585" s="9" t="str">
        <f t="shared" si="244"/>
        <v>Jan</v>
      </c>
      <c r="V2585">
        <f t="shared" si="245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7" t="s">
        <v>8221</v>
      </c>
      <c r="G2586" t="s">
        <v>8224</v>
      </c>
      <c r="H2586" t="s">
        <v>8246</v>
      </c>
      <c r="I2586" s="9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s="11" t="e">
        <f t="shared" si="241"/>
        <v>#DIV/0!</v>
      </c>
      <c r="Q2586" t="s">
        <v>8336</v>
      </c>
      <c r="R2586" t="s">
        <v>8337</v>
      </c>
      <c r="S2586" s="8">
        <f t="shared" si="242"/>
        <v>42139.881585648145</v>
      </c>
      <c r="T2586" s="8">
        <f t="shared" si="243"/>
        <v>42169.881585648145</v>
      </c>
      <c r="U2586" s="9" t="str">
        <f t="shared" si="244"/>
        <v>May</v>
      </c>
      <c r="V2586">
        <f t="shared" si="245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7" t="s">
        <v>8221</v>
      </c>
      <c r="G2587" t="s">
        <v>8224</v>
      </c>
      <c r="H2587" t="s">
        <v>8246</v>
      </c>
      <c r="I2587" s="9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0.16666666666666669</v>
      </c>
      <c r="P2587" s="11">
        <f t="shared" si="241"/>
        <v>50</v>
      </c>
      <c r="Q2587" t="s">
        <v>8336</v>
      </c>
      <c r="R2587" t="s">
        <v>8337</v>
      </c>
      <c r="S2587" s="8">
        <f t="shared" si="242"/>
        <v>41795.671666666669</v>
      </c>
      <c r="T2587" s="8">
        <f t="shared" si="243"/>
        <v>41825.671666666669</v>
      </c>
      <c r="U2587" s="9" t="str">
        <f t="shared" si="244"/>
        <v>Jun</v>
      </c>
      <c r="V2587">
        <f t="shared" si="245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7" t="s">
        <v>8221</v>
      </c>
      <c r="G2588" t="s">
        <v>8225</v>
      </c>
      <c r="H2588" t="s">
        <v>8247</v>
      </c>
      <c r="I2588" s="9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0.16666666666666669</v>
      </c>
      <c r="P2588" s="11">
        <f t="shared" si="241"/>
        <v>5</v>
      </c>
      <c r="Q2588" t="s">
        <v>8336</v>
      </c>
      <c r="R2588" t="s">
        <v>8337</v>
      </c>
      <c r="S2588" s="8">
        <f t="shared" si="242"/>
        <v>42333.038611111115</v>
      </c>
      <c r="T2588" s="8">
        <f t="shared" si="243"/>
        <v>42363.038611111115</v>
      </c>
      <c r="U2588" s="9" t="str">
        <f t="shared" si="244"/>
        <v>Nov</v>
      </c>
      <c r="V2588">
        <f t="shared" si="245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7" t="s">
        <v>8221</v>
      </c>
      <c r="G2589" t="s">
        <v>8224</v>
      </c>
      <c r="H2589" t="s">
        <v>8246</v>
      </c>
      <c r="I2589" s="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2.4340000000000002</v>
      </c>
      <c r="P2589" s="11">
        <f t="shared" si="241"/>
        <v>202.83333333333334</v>
      </c>
      <c r="Q2589" t="s">
        <v>8336</v>
      </c>
      <c r="R2589" t="s">
        <v>8337</v>
      </c>
      <c r="S2589" s="8">
        <f t="shared" si="242"/>
        <v>42338.383715277778</v>
      </c>
      <c r="T2589" s="8">
        <f t="shared" si="243"/>
        <v>42368.383715277778</v>
      </c>
      <c r="U2589" s="9" t="str">
        <f t="shared" si="244"/>
        <v>Nov</v>
      </c>
      <c r="V2589">
        <f t="shared" si="245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7" t="s">
        <v>8221</v>
      </c>
      <c r="G2590" t="s">
        <v>8224</v>
      </c>
      <c r="H2590" t="s">
        <v>8246</v>
      </c>
      <c r="I2590" s="9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3.8833333333333329</v>
      </c>
      <c r="P2590" s="11">
        <f t="shared" si="241"/>
        <v>29.125</v>
      </c>
      <c r="Q2590" t="s">
        <v>8336</v>
      </c>
      <c r="R2590" t="s">
        <v>8337</v>
      </c>
      <c r="S2590" s="8">
        <f t="shared" si="242"/>
        <v>42042.384560185186</v>
      </c>
      <c r="T2590" s="8">
        <f t="shared" si="243"/>
        <v>42094.259722222225</v>
      </c>
      <c r="U2590" s="9" t="str">
        <f t="shared" si="244"/>
        <v>Feb</v>
      </c>
      <c r="V2590">
        <f t="shared" si="245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7" t="s">
        <v>8221</v>
      </c>
      <c r="G2591" t="s">
        <v>8232</v>
      </c>
      <c r="H2591" t="s">
        <v>8253</v>
      </c>
      <c r="I2591" s="9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0.01</v>
      </c>
      <c r="P2591" s="11">
        <f t="shared" si="241"/>
        <v>5</v>
      </c>
      <c r="Q2591" t="s">
        <v>8336</v>
      </c>
      <c r="R2591" t="s">
        <v>8337</v>
      </c>
      <c r="S2591" s="8">
        <f t="shared" si="242"/>
        <v>42422.244525462964</v>
      </c>
      <c r="T2591" s="8">
        <f t="shared" si="243"/>
        <v>42452.2028587963</v>
      </c>
      <c r="U2591" s="9" t="str">
        <f t="shared" si="244"/>
        <v>Feb</v>
      </c>
      <c r="V2591">
        <f t="shared" si="245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7" t="s">
        <v>8221</v>
      </c>
      <c r="G2592" t="s">
        <v>8226</v>
      </c>
      <c r="H2592" t="s">
        <v>8248</v>
      </c>
      <c r="I2592" s="9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s="11" t="e">
        <f t="shared" si="241"/>
        <v>#DIV/0!</v>
      </c>
      <c r="Q2592" t="s">
        <v>8336</v>
      </c>
      <c r="R2592" t="s">
        <v>8337</v>
      </c>
      <c r="S2592" s="8">
        <f t="shared" si="242"/>
        <v>42388.297418981485</v>
      </c>
      <c r="T2592" s="8">
        <f t="shared" si="243"/>
        <v>42395.297418981485</v>
      </c>
      <c r="U2592" s="9" t="str">
        <f t="shared" si="244"/>
        <v>Jan</v>
      </c>
      <c r="V2592">
        <f t="shared" si="245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7" t="s">
        <v>8221</v>
      </c>
      <c r="G2593" t="s">
        <v>8224</v>
      </c>
      <c r="H2593" t="s">
        <v>8246</v>
      </c>
      <c r="I2593" s="9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1.7333333333333332</v>
      </c>
      <c r="P2593" s="11">
        <f t="shared" si="241"/>
        <v>13</v>
      </c>
      <c r="Q2593" t="s">
        <v>8336</v>
      </c>
      <c r="R2593" t="s">
        <v>8337</v>
      </c>
      <c r="S2593" s="8">
        <f t="shared" si="242"/>
        <v>42382.614861111113</v>
      </c>
      <c r="T2593" s="8">
        <f t="shared" si="243"/>
        <v>42442.573194444449</v>
      </c>
      <c r="U2593" s="9" t="str">
        <f t="shared" si="244"/>
        <v>Jan</v>
      </c>
      <c r="V2593">
        <f t="shared" si="245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7" t="s">
        <v>8221</v>
      </c>
      <c r="G2594" t="s">
        <v>8224</v>
      </c>
      <c r="H2594" t="s">
        <v>8246</v>
      </c>
      <c r="I2594" s="9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0.16666666666666669</v>
      </c>
      <c r="P2594" s="11">
        <f t="shared" si="241"/>
        <v>50</v>
      </c>
      <c r="Q2594" t="s">
        <v>8336</v>
      </c>
      <c r="R2594" t="s">
        <v>8337</v>
      </c>
      <c r="S2594" s="8">
        <f t="shared" si="242"/>
        <v>41887.509502314817</v>
      </c>
      <c r="T2594" s="8">
        <f t="shared" si="243"/>
        <v>41917.509502314817</v>
      </c>
      <c r="U2594" s="9" t="str">
        <f t="shared" si="244"/>
        <v>Sep</v>
      </c>
      <c r="V2594">
        <f t="shared" si="245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7" t="s">
        <v>8221</v>
      </c>
      <c r="G2595" t="s">
        <v>8224</v>
      </c>
      <c r="H2595" t="s">
        <v>8246</v>
      </c>
      <c r="I2595" s="9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s="11" t="e">
        <f t="shared" si="241"/>
        <v>#DIV/0!</v>
      </c>
      <c r="Q2595" t="s">
        <v>8336</v>
      </c>
      <c r="R2595" t="s">
        <v>8337</v>
      </c>
      <c r="S2595" s="8">
        <f t="shared" si="242"/>
        <v>42089.553541666668</v>
      </c>
      <c r="T2595" s="8">
        <f t="shared" si="243"/>
        <v>42119.553541666668</v>
      </c>
      <c r="U2595" s="9" t="str">
        <f t="shared" si="244"/>
        <v>Mar</v>
      </c>
      <c r="V2595">
        <f t="shared" si="245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7" t="s">
        <v>8221</v>
      </c>
      <c r="G2596" t="s">
        <v>8224</v>
      </c>
      <c r="H2596" t="s">
        <v>8246</v>
      </c>
      <c r="I2596" s="9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1.25E-3</v>
      </c>
      <c r="P2596" s="11">
        <f t="shared" si="241"/>
        <v>1</v>
      </c>
      <c r="Q2596" t="s">
        <v>8336</v>
      </c>
      <c r="R2596" t="s">
        <v>8337</v>
      </c>
      <c r="S2596" s="8">
        <f t="shared" si="242"/>
        <v>41828.676250000004</v>
      </c>
      <c r="T2596" s="8">
        <f t="shared" si="243"/>
        <v>41858.676250000004</v>
      </c>
      <c r="U2596" s="9" t="str">
        <f t="shared" si="244"/>
        <v>Jul</v>
      </c>
      <c r="V2596">
        <f t="shared" si="245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7" t="s">
        <v>8221</v>
      </c>
      <c r="G2597" t="s">
        <v>8224</v>
      </c>
      <c r="H2597" t="s">
        <v>8246</v>
      </c>
      <c r="I2597" s="9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12.166666666666668</v>
      </c>
      <c r="P2597" s="11">
        <f t="shared" si="241"/>
        <v>96.05263157894737</v>
      </c>
      <c r="Q2597" t="s">
        <v>8336</v>
      </c>
      <c r="R2597" t="s">
        <v>8337</v>
      </c>
      <c r="S2597" s="8">
        <f t="shared" si="242"/>
        <v>42759.952546296299</v>
      </c>
      <c r="T2597" s="8">
        <f t="shared" si="243"/>
        <v>42789.952546296299</v>
      </c>
      <c r="U2597" s="9" t="str">
        <f t="shared" si="244"/>
        <v>Jan</v>
      </c>
      <c r="V2597">
        <f t="shared" si="245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7" t="s">
        <v>8221</v>
      </c>
      <c r="G2598" t="s">
        <v>8229</v>
      </c>
      <c r="H2598" t="s">
        <v>8251</v>
      </c>
      <c r="I2598" s="9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23.588571428571427</v>
      </c>
      <c r="P2598" s="11">
        <f t="shared" si="241"/>
        <v>305.77777777777777</v>
      </c>
      <c r="Q2598" t="s">
        <v>8336</v>
      </c>
      <c r="R2598" t="s">
        <v>8337</v>
      </c>
      <c r="S2598" s="8">
        <f t="shared" si="242"/>
        <v>41828.372789351852</v>
      </c>
      <c r="T2598" s="8">
        <f t="shared" si="243"/>
        <v>41858.372789351852</v>
      </c>
      <c r="U2598" s="9" t="str">
        <f t="shared" si="244"/>
        <v>Jul</v>
      </c>
      <c r="V2598">
        <f t="shared" si="245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7" t="s">
        <v>8221</v>
      </c>
      <c r="G2599" t="s">
        <v>8225</v>
      </c>
      <c r="H2599" t="s">
        <v>8247</v>
      </c>
      <c r="I2599" s="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5.6666666666666661</v>
      </c>
      <c r="P2599" s="11">
        <f t="shared" si="241"/>
        <v>12.142857142857142</v>
      </c>
      <c r="Q2599" t="s">
        <v>8336</v>
      </c>
      <c r="R2599" t="s">
        <v>8337</v>
      </c>
      <c r="S2599" s="8">
        <f t="shared" si="242"/>
        <v>42510.04996527778</v>
      </c>
      <c r="T2599" s="8">
        <f t="shared" si="243"/>
        <v>42540.04996527778</v>
      </c>
      <c r="U2599" s="9" t="str">
        <f t="shared" si="244"/>
        <v>May</v>
      </c>
      <c r="V2599">
        <f t="shared" si="245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7" t="s">
        <v>8221</v>
      </c>
      <c r="G2600" t="s">
        <v>8224</v>
      </c>
      <c r="H2600" t="s">
        <v>8246</v>
      </c>
      <c r="I2600" s="9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39</v>
      </c>
      <c r="P2600" s="11">
        <f t="shared" si="241"/>
        <v>83.571428571428569</v>
      </c>
      <c r="Q2600" t="s">
        <v>8336</v>
      </c>
      <c r="R2600" t="s">
        <v>8337</v>
      </c>
      <c r="S2600" s="8">
        <f t="shared" si="242"/>
        <v>42240.548622685186</v>
      </c>
      <c r="T2600" s="8">
        <f t="shared" si="243"/>
        <v>42270.548622685186</v>
      </c>
      <c r="U2600" s="9" t="str">
        <f t="shared" si="244"/>
        <v>Aug</v>
      </c>
      <c r="V2600">
        <f t="shared" si="245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7" t="s">
        <v>8221</v>
      </c>
      <c r="G2601" t="s">
        <v>8224</v>
      </c>
      <c r="H2601" t="s">
        <v>8246</v>
      </c>
      <c r="I2601" s="9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0.99546510341776351</v>
      </c>
      <c r="P2601" s="11">
        <f t="shared" si="241"/>
        <v>18</v>
      </c>
      <c r="Q2601" t="s">
        <v>8336</v>
      </c>
      <c r="R2601" t="s">
        <v>8337</v>
      </c>
      <c r="S2601" s="8">
        <f t="shared" si="242"/>
        <v>41809.46234953704</v>
      </c>
      <c r="T2601" s="8">
        <f t="shared" si="243"/>
        <v>41854.46234953704</v>
      </c>
      <c r="U2601" s="9" t="str">
        <f t="shared" si="244"/>
        <v>Jun</v>
      </c>
      <c r="V2601">
        <f t="shared" si="245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7" t="s">
        <v>8221</v>
      </c>
      <c r="G2602" t="s">
        <v>8224</v>
      </c>
      <c r="H2602" t="s">
        <v>8246</v>
      </c>
      <c r="I2602" s="9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6.9320000000000004</v>
      </c>
      <c r="P2602" s="11">
        <f t="shared" si="241"/>
        <v>115.53333333333333</v>
      </c>
      <c r="Q2602" t="s">
        <v>8336</v>
      </c>
      <c r="R2602" t="s">
        <v>8337</v>
      </c>
      <c r="S2602" s="8">
        <f t="shared" si="242"/>
        <v>42394.608796296299</v>
      </c>
      <c r="T2602" s="8">
        <f t="shared" si="243"/>
        <v>42454.567129629628</v>
      </c>
      <c r="U2602" s="9" t="str">
        <f t="shared" si="244"/>
        <v>Jan</v>
      </c>
      <c r="V2602">
        <f t="shared" si="245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661.4</v>
      </c>
      <c r="P2603" s="11">
        <f t="shared" si="241"/>
        <v>21.900662251655628</v>
      </c>
      <c r="Q2603" t="s">
        <v>8319</v>
      </c>
      <c r="R2603" t="s">
        <v>8355</v>
      </c>
      <c r="S2603" s="8">
        <f t="shared" si="242"/>
        <v>41150.610520833339</v>
      </c>
      <c r="T2603" s="8">
        <f t="shared" si="243"/>
        <v>41164.874305555561</v>
      </c>
      <c r="U2603" s="9" t="str">
        <f t="shared" si="244"/>
        <v>Aug</v>
      </c>
      <c r="V2603">
        <f t="shared" si="245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326.0916666666667</v>
      </c>
      <c r="P2604" s="11">
        <f t="shared" si="241"/>
        <v>80.022494887525568</v>
      </c>
      <c r="Q2604" t="s">
        <v>8319</v>
      </c>
      <c r="R2604" t="s">
        <v>8355</v>
      </c>
      <c r="S2604" s="8">
        <f t="shared" si="242"/>
        <v>41915.455648148149</v>
      </c>
      <c r="T2604" s="8">
        <f t="shared" si="243"/>
        <v>41955.597222222226</v>
      </c>
      <c r="U2604" s="9" t="str">
        <f t="shared" si="244"/>
        <v>Oct</v>
      </c>
      <c r="V2604">
        <f t="shared" si="245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101.48571428571429</v>
      </c>
      <c r="P2605" s="11">
        <f t="shared" si="241"/>
        <v>35.520000000000003</v>
      </c>
      <c r="Q2605" t="s">
        <v>8319</v>
      </c>
      <c r="R2605" t="s">
        <v>8355</v>
      </c>
      <c r="S2605" s="8">
        <f t="shared" si="242"/>
        <v>41617.620995370373</v>
      </c>
      <c r="T2605" s="8">
        <f t="shared" si="243"/>
        <v>41631.620995370373</v>
      </c>
      <c r="U2605" s="9" t="str">
        <f t="shared" si="244"/>
        <v>Dec</v>
      </c>
      <c r="V2605">
        <f t="shared" si="245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104.21799999999999</v>
      </c>
      <c r="P2606" s="11">
        <f t="shared" si="241"/>
        <v>64.933333333333323</v>
      </c>
      <c r="Q2606" t="s">
        <v>8319</v>
      </c>
      <c r="R2606" t="s">
        <v>8355</v>
      </c>
      <c r="S2606" s="8">
        <f t="shared" si="242"/>
        <v>40997.759525462963</v>
      </c>
      <c r="T2606" s="8">
        <f t="shared" si="243"/>
        <v>41027.759525462963</v>
      </c>
      <c r="U2606" s="9" t="str">
        <f t="shared" si="244"/>
        <v>Mar</v>
      </c>
      <c r="V2606">
        <f t="shared" si="245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107.42157000000002</v>
      </c>
      <c r="P2607" s="11">
        <f t="shared" si="241"/>
        <v>60.965703745743475</v>
      </c>
      <c r="Q2607" t="s">
        <v>8319</v>
      </c>
      <c r="R2607" t="s">
        <v>8355</v>
      </c>
      <c r="S2607" s="8">
        <f t="shared" si="242"/>
        <v>42508.249884259261</v>
      </c>
      <c r="T2607" s="8">
        <f t="shared" si="243"/>
        <v>42538.249884259261</v>
      </c>
      <c r="U2607" s="9" t="str">
        <f t="shared" si="244"/>
        <v>May</v>
      </c>
      <c r="V2607">
        <f t="shared" si="245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110.05454545454545</v>
      </c>
      <c r="P2608" s="11">
        <f t="shared" si="241"/>
        <v>31.444155844155844</v>
      </c>
      <c r="Q2608" t="s">
        <v>8319</v>
      </c>
      <c r="R2608" t="s">
        <v>8355</v>
      </c>
      <c r="S2608" s="8">
        <f t="shared" si="242"/>
        <v>41726.421087962961</v>
      </c>
      <c r="T2608" s="8">
        <f t="shared" si="243"/>
        <v>41758.421087962961</v>
      </c>
      <c r="U2608" s="9" t="str">
        <f t="shared" si="244"/>
        <v>Mar</v>
      </c>
      <c r="V2608">
        <f t="shared" si="245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407.7</v>
      </c>
      <c r="P2609" s="11">
        <f t="shared" si="241"/>
        <v>81.949748743718587</v>
      </c>
      <c r="Q2609" t="s">
        <v>8319</v>
      </c>
      <c r="R2609" t="s">
        <v>8355</v>
      </c>
      <c r="S2609" s="8">
        <f t="shared" si="242"/>
        <v>42184.583009259259</v>
      </c>
      <c r="T2609" s="8">
        <f t="shared" si="243"/>
        <v>42227.791666666664</v>
      </c>
      <c r="U2609" s="9" t="str">
        <f t="shared" si="244"/>
        <v>Jun</v>
      </c>
      <c r="V2609">
        <f t="shared" si="245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223.92500000000001</v>
      </c>
      <c r="P2610" s="11">
        <f t="shared" si="241"/>
        <v>58.92763157894737</v>
      </c>
      <c r="Q2610" t="s">
        <v>8319</v>
      </c>
      <c r="R2610" t="s">
        <v>8355</v>
      </c>
      <c r="S2610" s="8">
        <f t="shared" si="242"/>
        <v>42767.510046296295</v>
      </c>
      <c r="T2610" s="8">
        <f t="shared" si="243"/>
        <v>42808.708333333336</v>
      </c>
      <c r="U2610" s="9" t="str">
        <f t="shared" si="244"/>
        <v>Feb</v>
      </c>
      <c r="V2610">
        <f t="shared" si="245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303.80111428571428</v>
      </c>
      <c r="P2611" s="11">
        <f t="shared" si="241"/>
        <v>157.29347633136095</v>
      </c>
      <c r="Q2611" t="s">
        <v>8319</v>
      </c>
      <c r="R2611" t="s">
        <v>8355</v>
      </c>
      <c r="S2611" s="8">
        <f t="shared" si="242"/>
        <v>41074.946192129632</v>
      </c>
      <c r="T2611" s="8">
        <f t="shared" si="243"/>
        <v>41104.946192129632</v>
      </c>
      <c r="U2611" s="9" t="str">
        <f t="shared" si="244"/>
        <v>Jun</v>
      </c>
      <c r="V2611">
        <f t="shared" si="245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141.3251043268175</v>
      </c>
      <c r="P2612" s="11">
        <f t="shared" si="241"/>
        <v>55.758509532062391</v>
      </c>
      <c r="Q2612" t="s">
        <v>8319</v>
      </c>
      <c r="R2612" t="s">
        <v>8355</v>
      </c>
      <c r="S2612" s="8">
        <f t="shared" si="242"/>
        <v>42564.589409722226</v>
      </c>
      <c r="T2612" s="8">
        <f t="shared" si="243"/>
        <v>42603.999305555561</v>
      </c>
      <c r="U2612" s="9" t="str">
        <f t="shared" si="244"/>
        <v>Jul</v>
      </c>
      <c r="V2612">
        <f t="shared" si="245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2790.6363636363635</v>
      </c>
      <c r="P2613" s="11">
        <f t="shared" si="241"/>
        <v>83.802893802893806</v>
      </c>
      <c r="Q2613" t="s">
        <v>8319</v>
      </c>
      <c r="R2613" t="s">
        <v>8355</v>
      </c>
      <c r="S2613" s="8">
        <f t="shared" si="242"/>
        <v>42704.04414351852</v>
      </c>
      <c r="T2613" s="8">
        <f t="shared" si="243"/>
        <v>42737.665972222225</v>
      </c>
      <c r="U2613" s="9" t="str">
        <f t="shared" si="244"/>
        <v>Nov</v>
      </c>
      <c r="V2613">
        <f t="shared" si="245"/>
        <v>2016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171.76130000000001</v>
      </c>
      <c r="P2614" s="11">
        <f t="shared" si="241"/>
        <v>58.422210884353746</v>
      </c>
      <c r="Q2614" t="s">
        <v>8319</v>
      </c>
      <c r="R2614" t="s">
        <v>8355</v>
      </c>
      <c r="S2614" s="8">
        <f t="shared" si="242"/>
        <v>41981.851504629631</v>
      </c>
      <c r="T2614" s="8">
        <f t="shared" si="243"/>
        <v>42012.851504629631</v>
      </c>
      <c r="U2614" s="9" t="str">
        <f t="shared" si="244"/>
        <v>Dec</v>
      </c>
      <c r="V2614">
        <f t="shared" si="245"/>
        <v>2014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101.01333333333334</v>
      </c>
      <c r="P2615" s="11">
        <f t="shared" si="241"/>
        <v>270.57142857142856</v>
      </c>
      <c r="Q2615" t="s">
        <v>8319</v>
      </c>
      <c r="R2615" t="s">
        <v>8355</v>
      </c>
      <c r="S2615" s="8">
        <f t="shared" si="242"/>
        <v>41143.526550925926</v>
      </c>
      <c r="T2615" s="8">
        <f t="shared" si="243"/>
        <v>41173.526550925926</v>
      </c>
      <c r="U2615" s="9" t="str">
        <f t="shared" si="244"/>
        <v>Aug</v>
      </c>
      <c r="V2615">
        <f t="shared" si="245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102</v>
      </c>
      <c r="P2616" s="11">
        <f t="shared" si="241"/>
        <v>107.1</v>
      </c>
      <c r="Q2616" t="s">
        <v>8319</v>
      </c>
      <c r="R2616" t="s">
        <v>8355</v>
      </c>
      <c r="S2616" s="8">
        <f t="shared" si="242"/>
        <v>41730.416805555556</v>
      </c>
      <c r="T2616" s="8">
        <f t="shared" si="243"/>
        <v>41758.916666666672</v>
      </c>
      <c r="U2616" s="9" t="str">
        <f t="shared" si="244"/>
        <v>Apr</v>
      </c>
      <c r="V2616">
        <f t="shared" si="245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169.76511744127936</v>
      </c>
      <c r="P2617" s="11">
        <f t="shared" si="241"/>
        <v>47.180555555555557</v>
      </c>
      <c r="Q2617" t="s">
        <v>8319</v>
      </c>
      <c r="R2617" t="s">
        <v>8355</v>
      </c>
      <c r="S2617" s="8">
        <f t="shared" si="242"/>
        <v>42453.205601851856</v>
      </c>
      <c r="T2617" s="8">
        <f t="shared" si="243"/>
        <v>42490.208333333336</v>
      </c>
      <c r="U2617" s="9" t="str">
        <f t="shared" si="244"/>
        <v>Mar</v>
      </c>
      <c r="V2617">
        <f t="shared" si="245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114.53400000000001</v>
      </c>
      <c r="P2618" s="11">
        <f t="shared" si="241"/>
        <v>120.30882352941177</v>
      </c>
      <c r="Q2618" t="s">
        <v>8319</v>
      </c>
      <c r="R2618" t="s">
        <v>8355</v>
      </c>
      <c r="S2618" s="8">
        <f t="shared" si="242"/>
        <v>42211.702881944446</v>
      </c>
      <c r="T2618" s="8">
        <f t="shared" si="243"/>
        <v>42241.702881944446</v>
      </c>
      <c r="U2618" s="9" t="str">
        <f t="shared" si="244"/>
        <v>Jul</v>
      </c>
      <c r="V2618">
        <f t="shared" si="245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877.6</v>
      </c>
      <c r="P2619" s="11">
        <f t="shared" si="241"/>
        <v>27.59748427672956</v>
      </c>
      <c r="Q2619" t="s">
        <v>8319</v>
      </c>
      <c r="R2619" t="s">
        <v>8355</v>
      </c>
      <c r="S2619" s="8">
        <f t="shared" si="242"/>
        <v>41902.582766203705</v>
      </c>
      <c r="T2619" s="8">
        <f t="shared" si="243"/>
        <v>41932.582766203705</v>
      </c>
      <c r="U2619" s="9" t="str">
        <f t="shared" si="244"/>
        <v>Sep</v>
      </c>
      <c r="V2619">
        <f t="shared" si="245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105.38666666666667</v>
      </c>
      <c r="P2620" s="11">
        <f t="shared" si="241"/>
        <v>205.2987012987013</v>
      </c>
      <c r="Q2620" t="s">
        <v>8319</v>
      </c>
      <c r="R2620" t="s">
        <v>8355</v>
      </c>
      <c r="S2620" s="8">
        <f t="shared" si="242"/>
        <v>42279.500706018523</v>
      </c>
      <c r="T2620" s="8">
        <f t="shared" si="243"/>
        <v>42339.542372685188</v>
      </c>
      <c r="U2620" s="9" t="str">
        <f t="shared" si="244"/>
        <v>Oct</v>
      </c>
      <c r="V2620">
        <f t="shared" si="245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188.39999999999998</v>
      </c>
      <c r="P2621" s="11">
        <f t="shared" si="241"/>
        <v>35.547169811320757</v>
      </c>
      <c r="Q2621" t="s">
        <v>8319</v>
      </c>
      <c r="R2621" t="s">
        <v>8355</v>
      </c>
      <c r="S2621" s="8">
        <f t="shared" si="242"/>
        <v>42273.592638888891</v>
      </c>
      <c r="T2621" s="8">
        <f t="shared" si="243"/>
        <v>42300.166666666664</v>
      </c>
      <c r="U2621" s="9" t="str">
        <f t="shared" si="244"/>
        <v>Sep</v>
      </c>
      <c r="V2621">
        <f t="shared" si="245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143.65230769230772</v>
      </c>
      <c r="P2622" s="11">
        <f t="shared" si="241"/>
        <v>74.639488409272587</v>
      </c>
      <c r="Q2622" t="s">
        <v>8319</v>
      </c>
      <c r="R2622" t="s">
        <v>8355</v>
      </c>
      <c r="S2622" s="8">
        <f t="shared" si="242"/>
        <v>42250.875486111116</v>
      </c>
      <c r="T2622" s="8">
        <f t="shared" si="243"/>
        <v>42287.750000000007</v>
      </c>
      <c r="U2622" s="9" t="str">
        <f t="shared" si="244"/>
        <v>Sep</v>
      </c>
      <c r="V2622">
        <f t="shared" si="245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145.88</v>
      </c>
      <c r="P2623" s="11">
        <f t="shared" si="241"/>
        <v>47.058064516129029</v>
      </c>
      <c r="Q2623" t="s">
        <v>8319</v>
      </c>
      <c r="R2623" t="s">
        <v>8355</v>
      </c>
      <c r="S2623" s="8">
        <f t="shared" si="242"/>
        <v>42115.455879629633</v>
      </c>
      <c r="T2623" s="8">
        <f t="shared" si="243"/>
        <v>42145.455879629633</v>
      </c>
      <c r="U2623" s="9" t="str">
        <f t="shared" si="244"/>
        <v>Apr</v>
      </c>
      <c r="V2623">
        <f t="shared" si="245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131.184</v>
      </c>
      <c r="P2624" s="11">
        <f t="shared" si="241"/>
        <v>26.591351351351353</v>
      </c>
      <c r="Q2624" t="s">
        <v>8319</v>
      </c>
      <c r="R2624" t="s">
        <v>8355</v>
      </c>
      <c r="S2624" s="8">
        <f t="shared" si="242"/>
        <v>42689.451574074075</v>
      </c>
      <c r="T2624" s="8">
        <f t="shared" si="243"/>
        <v>42734.451574074075</v>
      </c>
      <c r="U2624" s="9" t="str">
        <f t="shared" si="244"/>
        <v>Nov</v>
      </c>
      <c r="V2624">
        <f t="shared" si="245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113.99999999999999</v>
      </c>
      <c r="P2625" s="11">
        <f t="shared" si="241"/>
        <v>36.774193548387096</v>
      </c>
      <c r="Q2625" t="s">
        <v>8319</v>
      </c>
      <c r="R2625" t="s">
        <v>8355</v>
      </c>
      <c r="S2625" s="8">
        <f t="shared" si="242"/>
        <v>42691.964884259265</v>
      </c>
      <c r="T2625" s="8">
        <f t="shared" si="243"/>
        <v>42705.964884259265</v>
      </c>
      <c r="U2625" s="9" t="str">
        <f t="shared" si="244"/>
        <v>Nov</v>
      </c>
      <c r="V2625">
        <f t="shared" si="245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ref="O2626:O2689" si="246">E2626/D2626*100</f>
        <v>1379.4206249999997</v>
      </c>
      <c r="P2626" s="11">
        <f t="shared" ref="P2626:P2689" si="247">E2626/L2626</f>
        <v>31.820544982698959</v>
      </c>
      <c r="Q2626" t="s">
        <v>8319</v>
      </c>
      <c r="R2626" t="s">
        <v>8355</v>
      </c>
      <c r="S2626" s="8">
        <f t="shared" si="242"/>
        <v>41144.129884259259</v>
      </c>
      <c r="T2626" s="8">
        <f t="shared" si="243"/>
        <v>41165.129884259259</v>
      </c>
      <c r="U2626" s="9" t="str">
        <f t="shared" si="244"/>
        <v>Aug</v>
      </c>
      <c r="V2626">
        <f t="shared" si="245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si="246"/>
        <v>956</v>
      </c>
      <c r="P2627" s="11">
        <f t="shared" si="247"/>
        <v>27.576923076923077</v>
      </c>
      <c r="Q2627" t="s">
        <v>8319</v>
      </c>
      <c r="R2627" t="s">
        <v>8355</v>
      </c>
      <c r="S2627" s="8">
        <f t="shared" ref="S2627:S2690" si="248">(J2627/86400)+25569+(-7/24)</f>
        <v>42658.518611111118</v>
      </c>
      <c r="T2627" s="8">
        <f t="shared" ref="T2627:T2690" si="249">(I2627/86400)+25569+(-7/24)</f>
        <v>42683.560277777775</v>
      </c>
      <c r="U2627" s="9" t="str">
        <f t="shared" ref="U2627:U2690" si="250">TEXT(S2627,"mmm")</f>
        <v>Oct</v>
      </c>
      <c r="V2627">
        <f t="shared" ref="V2627:V2690" si="251">YEAR(S2627)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112.00000000000001</v>
      </c>
      <c r="P2628" s="11">
        <f t="shared" si="247"/>
        <v>56</v>
      </c>
      <c r="Q2628" t="s">
        <v>8319</v>
      </c>
      <c r="R2628" t="s">
        <v>8355</v>
      </c>
      <c r="S2628" s="8">
        <f t="shared" si="248"/>
        <v>42128.336446759262</v>
      </c>
      <c r="T2628" s="8">
        <f t="shared" si="249"/>
        <v>42158.336446759262</v>
      </c>
      <c r="U2628" s="9" t="str">
        <f t="shared" si="250"/>
        <v>May</v>
      </c>
      <c r="V2628">
        <f t="shared" si="251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646.66666666666663</v>
      </c>
      <c r="P2629" s="11">
        <f t="shared" si="247"/>
        <v>21.555555555555557</v>
      </c>
      <c r="Q2629" t="s">
        <v>8319</v>
      </c>
      <c r="R2629" t="s">
        <v>8355</v>
      </c>
      <c r="S2629" s="8">
        <f t="shared" si="248"/>
        <v>42304.53774305556</v>
      </c>
      <c r="T2629" s="8">
        <f t="shared" si="249"/>
        <v>42334.579409722224</v>
      </c>
      <c r="U2629" s="9" t="str">
        <f t="shared" si="250"/>
        <v>Oct</v>
      </c>
      <c r="V2629">
        <f t="shared" si="251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110.36948748510132</v>
      </c>
      <c r="P2630" s="11">
        <f t="shared" si="247"/>
        <v>44.095238095238095</v>
      </c>
      <c r="Q2630" t="s">
        <v>8319</v>
      </c>
      <c r="R2630" t="s">
        <v>8355</v>
      </c>
      <c r="S2630" s="8">
        <f t="shared" si="248"/>
        <v>41953.674386574079</v>
      </c>
      <c r="T2630" s="8">
        <f t="shared" si="249"/>
        <v>41973.674386574079</v>
      </c>
      <c r="U2630" s="9" t="str">
        <f t="shared" si="250"/>
        <v>Nov</v>
      </c>
      <c r="V2630">
        <f t="shared" si="251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127.74000000000001</v>
      </c>
      <c r="P2631" s="11">
        <f t="shared" si="247"/>
        <v>63.87</v>
      </c>
      <c r="Q2631" t="s">
        <v>8319</v>
      </c>
      <c r="R2631" t="s">
        <v>8355</v>
      </c>
      <c r="S2631" s="8">
        <f t="shared" si="248"/>
        <v>42108.246782407405</v>
      </c>
      <c r="T2631" s="8">
        <f t="shared" si="249"/>
        <v>42138.246782407405</v>
      </c>
      <c r="U2631" s="9" t="str">
        <f t="shared" si="250"/>
        <v>Apr</v>
      </c>
      <c r="V2631">
        <f t="shared" si="251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157.9</v>
      </c>
      <c r="P2632" s="11">
        <f t="shared" si="247"/>
        <v>38.987654320987652</v>
      </c>
      <c r="Q2632" t="s">
        <v>8319</v>
      </c>
      <c r="R2632" t="s">
        <v>8355</v>
      </c>
      <c r="S2632" s="8">
        <f t="shared" si="248"/>
        <v>42523.813796296301</v>
      </c>
      <c r="T2632" s="8">
        <f t="shared" si="249"/>
        <v>42551.125000000007</v>
      </c>
      <c r="U2632" s="9" t="str">
        <f t="shared" si="250"/>
        <v>Jun</v>
      </c>
      <c r="V2632">
        <f t="shared" si="251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114.66525000000001</v>
      </c>
      <c r="P2633" s="11">
        <f t="shared" si="247"/>
        <v>80.185489510489504</v>
      </c>
      <c r="Q2633" t="s">
        <v>8319</v>
      </c>
      <c r="R2633" t="s">
        <v>8355</v>
      </c>
      <c r="S2633" s="8">
        <f t="shared" si="248"/>
        <v>42217.877627314818</v>
      </c>
      <c r="T2633" s="8">
        <f t="shared" si="249"/>
        <v>42245.877627314818</v>
      </c>
      <c r="U2633" s="9" t="str">
        <f t="shared" si="250"/>
        <v>Aug</v>
      </c>
      <c r="V2633">
        <f t="shared" si="251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137.00934579439252</v>
      </c>
      <c r="P2634" s="11">
        <f t="shared" si="247"/>
        <v>34.904761904761905</v>
      </c>
      <c r="Q2634" t="s">
        <v>8319</v>
      </c>
      <c r="R2634" t="s">
        <v>8355</v>
      </c>
      <c r="S2634" s="8">
        <f t="shared" si="248"/>
        <v>42493.77012731482</v>
      </c>
      <c r="T2634" s="8">
        <f t="shared" si="249"/>
        <v>42518.77012731482</v>
      </c>
      <c r="U2634" s="9" t="str">
        <f t="shared" si="250"/>
        <v>May</v>
      </c>
      <c r="V2634">
        <f t="shared" si="251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354.62</v>
      </c>
      <c r="P2635" s="11">
        <f t="shared" si="247"/>
        <v>89.100502512562812</v>
      </c>
      <c r="Q2635" t="s">
        <v>8319</v>
      </c>
      <c r="R2635" t="s">
        <v>8355</v>
      </c>
      <c r="S2635" s="8">
        <f t="shared" si="248"/>
        <v>41667.531620370377</v>
      </c>
      <c r="T2635" s="8">
        <f t="shared" si="249"/>
        <v>41697.666666666672</v>
      </c>
      <c r="U2635" s="9" t="str">
        <f t="shared" si="250"/>
        <v>Jan</v>
      </c>
      <c r="V2635">
        <f t="shared" si="251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106.02150537634409</v>
      </c>
      <c r="P2636" s="11">
        <f t="shared" si="247"/>
        <v>39.44</v>
      </c>
      <c r="Q2636" t="s">
        <v>8319</v>
      </c>
      <c r="R2636" t="s">
        <v>8355</v>
      </c>
      <c r="S2636" s="8">
        <f t="shared" si="248"/>
        <v>42612.36482638889</v>
      </c>
      <c r="T2636" s="8">
        <f t="shared" si="249"/>
        <v>42642.36482638889</v>
      </c>
      <c r="U2636" s="9" t="str">
        <f t="shared" si="250"/>
        <v>Aug</v>
      </c>
      <c r="V2636">
        <f t="shared" si="251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100</v>
      </c>
      <c r="P2637" s="11">
        <f t="shared" si="247"/>
        <v>136.9047619047619</v>
      </c>
      <c r="Q2637" t="s">
        <v>8319</v>
      </c>
      <c r="R2637" t="s">
        <v>8355</v>
      </c>
      <c r="S2637" s="8">
        <f t="shared" si="248"/>
        <v>42037.659270833341</v>
      </c>
      <c r="T2637" s="8">
        <f t="shared" si="249"/>
        <v>42072.617604166669</v>
      </c>
      <c r="U2637" s="9" t="str">
        <f t="shared" si="250"/>
        <v>Feb</v>
      </c>
      <c r="V2637">
        <f t="shared" si="251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187.3</v>
      </c>
      <c r="P2638" s="11">
        <f t="shared" si="247"/>
        <v>37.46</v>
      </c>
      <c r="Q2638" t="s">
        <v>8319</v>
      </c>
      <c r="R2638" t="s">
        <v>8355</v>
      </c>
      <c r="S2638" s="8">
        <f t="shared" si="248"/>
        <v>42636.32307870371</v>
      </c>
      <c r="T2638" s="8">
        <f t="shared" si="249"/>
        <v>42658.750000000007</v>
      </c>
      <c r="U2638" s="9" t="str">
        <f t="shared" si="250"/>
        <v>Sep</v>
      </c>
      <c r="V2638">
        <f t="shared" si="251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166.2</v>
      </c>
      <c r="P2639" s="11">
        <f t="shared" si="247"/>
        <v>31.96153846153846</v>
      </c>
      <c r="Q2639" t="s">
        <v>8319</v>
      </c>
      <c r="R2639" t="s">
        <v>8355</v>
      </c>
      <c r="S2639" s="8">
        <f t="shared" si="248"/>
        <v>42639.257812500007</v>
      </c>
      <c r="T2639" s="8">
        <f t="shared" si="249"/>
        <v>42655.257812500007</v>
      </c>
      <c r="U2639" s="9" t="str">
        <f t="shared" si="250"/>
        <v>Sep</v>
      </c>
      <c r="V2639">
        <f t="shared" si="251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101.72910662824208</v>
      </c>
      <c r="P2640" s="11">
        <f t="shared" si="247"/>
        <v>25.214285714285715</v>
      </c>
      <c r="Q2640" t="s">
        <v>8319</v>
      </c>
      <c r="R2640" t="s">
        <v>8355</v>
      </c>
      <c r="S2640" s="8">
        <f t="shared" si="248"/>
        <v>41989.621469907412</v>
      </c>
      <c r="T2640" s="8">
        <f t="shared" si="249"/>
        <v>42019.621469907412</v>
      </c>
      <c r="U2640" s="9" t="str">
        <f t="shared" si="250"/>
        <v>Dec</v>
      </c>
      <c r="V2640">
        <f t="shared" si="251"/>
        <v>2014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164</v>
      </c>
      <c r="P2641" s="11">
        <f t="shared" si="247"/>
        <v>10.040816326530612</v>
      </c>
      <c r="Q2641" t="s">
        <v>8319</v>
      </c>
      <c r="R2641" t="s">
        <v>8355</v>
      </c>
      <c r="S2641" s="8">
        <f t="shared" si="248"/>
        <v>42024.573472222226</v>
      </c>
      <c r="T2641" s="8">
        <f t="shared" si="249"/>
        <v>42054.573472222226</v>
      </c>
      <c r="U2641" s="9" t="str">
        <f t="shared" si="250"/>
        <v>Jan</v>
      </c>
      <c r="V2641">
        <f t="shared" si="251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105.66666666666666</v>
      </c>
      <c r="P2642" s="11">
        <f t="shared" si="247"/>
        <v>45.94202898550725</v>
      </c>
      <c r="Q2642" t="s">
        <v>8319</v>
      </c>
      <c r="R2642" t="s">
        <v>8355</v>
      </c>
      <c r="S2642" s="8">
        <f t="shared" si="248"/>
        <v>42102.86891203704</v>
      </c>
      <c r="T2642" s="8">
        <f t="shared" si="249"/>
        <v>42162.86891203704</v>
      </c>
      <c r="U2642" s="9" t="str">
        <f t="shared" si="250"/>
        <v>Apr</v>
      </c>
      <c r="V2642">
        <f t="shared" si="251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7" t="s">
        <v>8221</v>
      </c>
      <c r="G2643" t="s">
        <v>8224</v>
      </c>
      <c r="H2643" t="s">
        <v>8246</v>
      </c>
      <c r="I2643" s="9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1</v>
      </c>
      <c r="P2643" s="11">
        <f t="shared" si="247"/>
        <v>15</v>
      </c>
      <c r="Q2643" t="s">
        <v>8319</v>
      </c>
      <c r="R2643" t="s">
        <v>8355</v>
      </c>
      <c r="S2643" s="8">
        <f t="shared" si="248"/>
        <v>41880.535451388889</v>
      </c>
      <c r="T2643" s="8">
        <f t="shared" si="249"/>
        <v>41897.54791666667</v>
      </c>
      <c r="U2643" s="9" t="str">
        <f t="shared" si="250"/>
        <v>Aug</v>
      </c>
      <c r="V2643">
        <f t="shared" si="251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7" t="s">
        <v>8221</v>
      </c>
      <c r="G2644" t="s">
        <v>8236</v>
      </c>
      <c r="H2644" t="s">
        <v>8249</v>
      </c>
      <c r="I2644" s="9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s="11" t="e">
        <f t="shared" si="247"/>
        <v>#DIV/0!</v>
      </c>
      <c r="Q2644" t="s">
        <v>8319</v>
      </c>
      <c r="R2644" t="s">
        <v>8355</v>
      </c>
      <c r="S2644" s="8">
        <f t="shared" si="248"/>
        <v>42535.954953703702</v>
      </c>
      <c r="T2644" s="8">
        <f t="shared" si="249"/>
        <v>42565.997916666667</v>
      </c>
      <c r="U2644" s="9" t="str">
        <f t="shared" si="250"/>
        <v>Jun</v>
      </c>
      <c r="V2644">
        <f t="shared" si="251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 s="9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33.559730999999999</v>
      </c>
      <c r="P2645" s="11">
        <f t="shared" si="247"/>
        <v>223.58248500999335</v>
      </c>
      <c r="Q2645" t="s">
        <v>8319</v>
      </c>
      <c r="R2645" t="s">
        <v>8355</v>
      </c>
      <c r="S2645" s="8">
        <f t="shared" si="248"/>
        <v>42689.290682870378</v>
      </c>
      <c r="T2645" s="8">
        <f t="shared" si="249"/>
        <v>42725.040972222225</v>
      </c>
      <c r="U2645" s="9" t="str">
        <f t="shared" si="250"/>
        <v>Nov</v>
      </c>
      <c r="V2645">
        <f t="shared" si="251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 s="9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2.0529999999999999</v>
      </c>
      <c r="P2646" s="11">
        <f t="shared" si="247"/>
        <v>39.480769230769234</v>
      </c>
      <c r="Q2646" t="s">
        <v>8319</v>
      </c>
      <c r="R2646" t="s">
        <v>8355</v>
      </c>
      <c r="S2646" s="8">
        <f t="shared" si="248"/>
        <v>42774.5004050926</v>
      </c>
      <c r="T2646" s="8">
        <f t="shared" si="249"/>
        <v>42804.5004050926</v>
      </c>
      <c r="U2646" s="9" t="str">
        <f t="shared" si="250"/>
        <v>Feb</v>
      </c>
      <c r="V2646">
        <f t="shared" si="251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 s="9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10.5</v>
      </c>
      <c r="P2647" s="11">
        <f t="shared" si="247"/>
        <v>91.304347826086953</v>
      </c>
      <c r="Q2647" t="s">
        <v>8319</v>
      </c>
      <c r="R2647" t="s">
        <v>8355</v>
      </c>
      <c r="S2647" s="8">
        <f t="shared" si="248"/>
        <v>41921.55096064815</v>
      </c>
      <c r="T2647" s="8">
        <f t="shared" si="249"/>
        <v>41951.592627314814</v>
      </c>
      <c r="U2647" s="9" t="str">
        <f t="shared" si="250"/>
        <v>Oct</v>
      </c>
      <c r="V2647">
        <f t="shared" si="251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 s="9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8.4172840000000004</v>
      </c>
      <c r="P2648" s="11">
        <f t="shared" si="247"/>
        <v>78.666205607476627</v>
      </c>
      <c r="Q2648" t="s">
        <v>8319</v>
      </c>
      <c r="R2648" t="s">
        <v>8355</v>
      </c>
      <c r="S2648" s="8">
        <f t="shared" si="248"/>
        <v>42226.021631944452</v>
      </c>
      <c r="T2648" s="8">
        <f t="shared" si="249"/>
        <v>42256.021631944452</v>
      </c>
      <c r="U2648" s="9" t="str">
        <f t="shared" si="250"/>
        <v>Aug</v>
      </c>
      <c r="V2648">
        <f t="shared" si="251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 s="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</v>
      </c>
      <c r="P2649" s="11">
        <f t="shared" si="247"/>
        <v>12</v>
      </c>
      <c r="Q2649" t="s">
        <v>8319</v>
      </c>
      <c r="R2649" t="s">
        <v>8355</v>
      </c>
      <c r="S2649" s="8">
        <f t="shared" si="248"/>
        <v>42199.970127314817</v>
      </c>
      <c r="T2649" s="8">
        <f t="shared" si="249"/>
        <v>42229.970127314817</v>
      </c>
      <c r="U2649" s="9" t="str">
        <f t="shared" si="250"/>
        <v>Jul</v>
      </c>
      <c r="V2649">
        <f t="shared" si="251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 s="9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0.88333333333333341</v>
      </c>
      <c r="P2650" s="11">
        <f t="shared" si="247"/>
        <v>17.666666666666668</v>
      </c>
      <c r="Q2650" t="s">
        <v>8319</v>
      </c>
      <c r="R2650" t="s">
        <v>8355</v>
      </c>
      <c r="S2650" s="8">
        <f t="shared" si="248"/>
        <v>42408.423148148147</v>
      </c>
      <c r="T2650" s="8">
        <f t="shared" si="249"/>
        <v>42438.423148148147</v>
      </c>
      <c r="U2650" s="9" t="str">
        <f t="shared" si="250"/>
        <v>Feb</v>
      </c>
      <c r="V2650">
        <f t="shared" si="251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 s="9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9.920000000000001E-2</v>
      </c>
      <c r="P2651" s="11">
        <f t="shared" si="247"/>
        <v>41.333333333333336</v>
      </c>
      <c r="Q2651" t="s">
        <v>8319</v>
      </c>
      <c r="R2651" t="s">
        <v>8355</v>
      </c>
      <c r="S2651" s="8">
        <f t="shared" si="248"/>
        <v>42341.705335648156</v>
      </c>
      <c r="T2651" s="8">
        <f t="shared" si="249"/>
        <v>42401.705335648156</v>
      </c>
      <c r="U2651" s="9" t="str">
        <f t="shared" si="250"/>
        <v>Dec</v>
      </c>
      <c r="V2651">
        <f t="shared" si="251"/>
        <v>2015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 s="9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0.59666666666666668</v>
      </c>
      <c r="P2652" s="11">
        <f t="shared" si="247"/>
        <v>71.599999999999994</v>
      </c>
      <c r="Q2652" t="s">
        <v>8319</v>
      </c>
      <c r="R2652" t="s">
        <v>8355</v>
      </c>
      <c r="S2652" s="8">
        <f t="shared" si="248"/>
        <v>42695.332673611112</v>
      </c>
      <c r="T2652" s="8">
        <f t="shared" si="249"/>
        <v>42725.332673611112</v>
      </c>
      <c r="U2652" s="9" t="str">
        <f t="shared" si="250"/>
        <v>Nov</v>
      </c>
      <c r="V2652">
        <f t="shared" si="251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 s="9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1.8689285714285715</v>
      </c>
      <c r="P2653" s="11">
        <f t="shared" si="247"/>
        <v>307.8235294117647</v>
      </c>
      <c r="Q2653" t="s">
        <v>8319</v>
      </c>
      <c r="R2653" t="s">
        <v>8355</v>
      </c>
      <c r="S2653" s="8">
        <f t="shared" si="248"/>
        <v>42327.51399305556</v>
      </c>
      <c r="T2653" s="8">
        <f t="shared" si="249"/>
        <v>42355.51399305556</v>
      </c>
      <c r="U2653" s="9" t="str">
        <f t="shared" si="250"/>
        <v>Nov</v>
      </c>
      <c r="V2653">
        <f t="shared" si="251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 s="9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0.88500000000000001</v>
      </c>
      <c r="P2654" s="11">
        <f t="shared" si="247"/>
        <v>80.454545454545453</v>
      </c>
      <c r="Q2654" t="s">
        <v>8319</v>
      </c>
      <c r="R2654" t="s">
        <v>8355</v>
      </c>
      <c r="S2654" s="8">
        <f t="shared" si="248"/>
        <v>41952.867187500007</v>
      </c>
      <c r="T2654" s="8">
        <f t="shared" si="249"/>
        <v>41982.867187500007</v>
      </c>
      <c r="U2654" s="9" t="str">
        <f t="shared" si="250"/>
        <v>Nov</v>
      </c>
      <c r="V2654">
        <f t="shared" si="251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 s="9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11.52156862745098</v>
      </c>
      <c r="P2655" s="11">
        <f t="shared" si="247"/>
        <v>83.942857142857136</v>
      </c>
      <c r="Q2655" t="s">
        <v>8319</v>
      </c>
      <c r="R2655" t="s">
        <v>8355</v>
      </c>
      <c r="S2655" s="8">
        <f t="shared" si="248"/>
        <v>41771.360266203708</v>
      </c>
      <c r="T2655" s="8">
        <f t="shared" si="249"/>
        <v>41802.875</v>
      </c>
      <c r="U2655" s="9" t="str">
        <f t="shared" si="250"/>
        <v>May</v>
      </c>
      <c r="V2655">
        <f t="shared" si="251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 s="9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5.1000000000000004E-2</v>
      </c>
      <c r="P2656" s="11">
        <f t="shared" si="247"/>
        <v>8.5</v>
      </c>
      <c r="Q2656" t="s">
        <v>8319</v>
      </c>
      <c r="R2656" t="s">
        <v>8355</v>
      </c>
      <c r="S2656" s="8">
        <f t="shared" si="248"/>
        <v>42055.309328703705</v>
      </c>
      <c r="T2656" s="8">
        <f t="shared" si="249"/>
        <v>42115.26766203704</v>
      </c>
      <c r="U2656" s="9" t="str">
        <f t="shared" si="250"/>
        <v>Feb</v>
      </c>
      <c r="V2656">
        <f t="shared" si="251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 s="9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21.033333333333335</v>
      </c>
      <c r="P2657" s="11">
        <f t="shared" si="247"/>
        <v>73.372093023255815</v>
      </c>
      <c r="Q2657" t="s">
        <v>8319</v>
      </c>
      <c r="R2657" t="s">
        <v>8355</v>
      </c>
      <c r="S2657" s="8">
        <f t="shared" si="248"/>
        <v>42381.574618055558</v>
      </c>
      <c r="T2657" s="8">
        <f t="shared" si="249"/>
        <v>42409.541666666664</v>
      </c>
      <c r="U2657" s="9" t="str">
        <f t="shared" si="250"/>
        <v>Jan</v>
      </c>
      <c r="V2657">
        <f t="shared" si="251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 s="9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11.436666666666667</v>
      </c>
      <c r="P2658" s="11">
        <f t="shared" si="247"/>
        <v>112.86184210526316</v>
      </c>
      <c r="Q2658" t="s">
        <v>8319</v>
      </c>
      <c r="R2658" t="s">
        <v>8355</v>
      </c>
      <c r="S2658" s="8">
        <f t="shared" si="248"/>
        <v>42767.39685185186</v>
      </c>
      <c r="T2658" s="8">
        <f t="shared" si="249"/>
        <v>42806.500000000007</v>
      </c>
      <c r="U2658" s="9" t="str">
        <f t="shared" si="250"/>
        <v>Feb</v>
      </c>
      <c r="V2658">
        <f t="shared" si="251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 s="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18.737933333333334</v>
      </c>
      <c r="P2659" s="11">
        <f t="shared" si="247"/>
        <v>95.277627118644077</v>
      </c>
      <c r="Q2659" t="s">
        <v>8319</v>
      </c>
      <c r="R2659" t="s">
        <v>8355</v>
      </c>
      <c r="S2659" s="8">
        <f t="shared" si="248"/>
        <v>42551.637187500004</v>
      </c>
      <c r="T2659" s="8">
        <f t="shared" si="249"/>
        <v>42584.770833333336</v>
      </c>
      <c r="U2659" s="9" t="str">
        <f t="shared" si="250"/>
        <v>Jun</v>
      </c>
      <c r="V2659">
        <f t="shared" si="251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 s="9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9.285714285714286E-2</v>
      </c>
      <c r="P2660" s="11">
        <f t="shared" si="247"/>
        <v>22.75</v>
      </c>
      <c r="Q2660" t="s">
        <v>8319</v>
      </c>
      <c r="R2660" t="s">
        <v>8355</v>
      </c>
      <c r="S2660" s="8">
        <f t="shared" si="248"/>
        <v>42551.592523148145</v>
      </c>
      <c r="T2660" s="8">
        <f t="shared" si="249"/>
        <v>42581.592523148145</v>
      </c>
      <c r="U2660" s="9" t="str">
        <f t="shared" si="250"/>
        <v>Jun</v>
      </c>
      <c r="V2660">
        <f t="shared" si="251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 s="9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2.7204081632653061</v>
      </c>
      <c r="P2661" s="11">
        <f t="shared" si="247"/>
        <v>133.30000000000001</v>
      </c>
      <c r="Q2661" t="s">
        <v>8319</v>
      </c>
      <c r="R2661" t="s">
        <v>8355</v>
      </c>
      <c r="S2661" s="8">
        <f t="shared" si="248"/>
        <v>42081.77789351852</v>
      </c>
      <c r="T2661" s="8">
        <f t="shared" si="249"/>
        <v>42111.77789351852</v>
      </c>
      <c r="U2661" s="9" t="str">
        <f t="shared" si="250"/>
        <v>Mar</v>
      </c>
      <c r="V2661">
        <f t="shared" si="251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 s="9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9.5000000000000001E-2</v>
      </c>
      <c r="P2662" s="11">
        <f t="shared" si="247"/>
        <v>3.8</v>
      </c>
      <c r="Q2662" t="s">
        <v>8319</v>
      </c>
      <c r="R2662" t="s">
        <v>8355</v>
      </c>
      <c r="S2662" s="8">
        <f t="shared" si="248"/>
        <v>42272.42150462963</v>
      </c>
      <c r="T2662" s="8">
        <f t="shared" si="249"/>
        <v>42332.463171296295</v>
      </c>
      <c r="U2662" s="9" t="str">
        <f t="shared" si="250"/>
        <v>Sep</v>
      </c>
      <c r="V2662">
        <f t="shared" si="251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102.89999999999999</v>
      </c>
      <c r="P2663" s="11">
        <f t="shared" si="247"/>
        <v>85.75</v>
      </c>
      <c r="Q2663" t="s">
        <v>8319</v>
      </c>
      <c r="R2663" t="s">
        <v>8356</v>
      </c>
      <c r="S2663" s="8">
        <f t="shared" si="248"/>
        <v>41542.66678240741</v>
      </c>
      <c r="T2663" s="8">
        <f t="shared" si="249"/>
        <v>41572.66678240741</v>
      </c>
      <c r="U2663" s="9" t="str">
        <f t="shared" si="250"/>
        <v>Sep</v>
      </c>
      <c r="V2663">
        <f t="shared" si="251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106.80000000000001</v>
      </c>
      <c r="P2664" s="11">
        <f t="shared" si="247"/>
        <v>267</v>
      </c>
      <c r="Q2664" t="s">
        <v>8319</v>
      </c>
      <c r="R2664" t="s">
        <v>8356</v>
      </c>
      <c r="S2664" s="8">
        <f t="shared" si="248"/>
        <v>42207.455011574079</v>
      </c>
      <c r="T2664" s="8">
        <f t="shared" si="249"/>
        <v>42237.455011574079</v>
      </c>
      <c r="U2664" s="9" t="str">
        <f t="shared" si="250"/>
        <v>Jul</v>
      </c>
      <c r="V2664">
        <f t="shared" si="251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104.59625</v>
      </c>
      <c r="P2665" s="11">
        <f t="shared" si="247"/>
        <v>373.55803571428572</v>
      </c>
      <c r="Q2665" t="s">
        <v>8319</v>
      </c>
      <c r="R2665" t="s">
        <v>8356</v>
      </c>
      <c r="S2665" s="8">
        <f t="shared" si="248"/>
        <v>42222.331099537041</v>
      </c>
      <c r="T2665" s="8">
        <f t="shared" si="249"/>
        <v>42251.333333333336</v>
      </c>
      <c r="U2665" s="9" t="str">
        <f t="shared" si="250"/>
        <v>Aug</v>
      </c>
      <c r="V2665">
        <f t="shared" si="251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103.42857142857143</v>
      </c>
      <c r="P2666" s="11">
        <f t="shared" si="247"/>
        <v>174.03846153846155</v>
      </c>
      <c r="Q2666" t="s">
        <v>8319</v>
      </c>
      <c r="R2666" t="s">
        <v>8356</v>
      </c>
      <c r="S2666" s="8">
        <f t="shared" si="248"/>
        <v>42312.733761574076</v>
      </c>
      <c r="T2666" s="8">
        <f t="shared" si="249"/>
        <v>42346.999305555561</v>
      </c>
      <c r="U2666" s="9" t="str">
        <f t="shared" si="250"/>
        <v>Nov</v>
      </c>
      <c r="V2666">
        <f t="shared" si="251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123.14285714285715</v>
      </c>
      <c r="P2667" s="11">
        <f t="shared" si="247"/>
        <v>93.695652173913047</v>
      </c>
      <c r="Q2667" t="s">
        <v>8319</v>
      </c>
      <c r="R2667" t="s">
        <v>8356</v>
      </c>
      <c r="S2667" s="8">
        <f t="shared" si="248"/>
        <v>42083.603865740741</v>
      </c>
      <c r="T2667" s="8">
        <f t="shared" si="249"/>
        <v>42128.603865740741</v>
      </c>
      <c r="U2667" s="9" t="str">
        <f t="shared" si="250"/>
        <v>Mar</v>
      </c>
      <c r="V2667">
        <f t="shared" si="251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159.29509999999999</v>
      </c>
      <c r="P2668" s="11">
        <f t="shared" si="247"/>
        <v>77.327718446601949</v>
      </c>
      <c r="Q2668" t="s">
        <v>8319</v>
      </c>
      <c r="R2668" t="s">
        <v>8356</v>
      </c>
      <c r="S2668" s="8">
        <f t="shared" si="248"/>
        <v>42235.472673611112</v>
      </c>
      <c r="T2668" s="8">
        <f t="shared" si="249"/>
        <v>42272.583333333336</v>
      </c>
      <c r="U2668" s="9" t="str">
        <f t="shared" si="250"/>
        <v>Aug</v>
      </c>
      <c r="V2668">
        <f t="shared" si="251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110.66666666666667</v>
      </c>
      <c r="P2669" s="11">
        <f t="shared" si="247"/>
        <v>92.222222222222229</v>
      </c>
      <c r="Q2669" t="s">
        <v>8319</v>
      </c>
      <c r="R2669" t="s">
        <v>8356</v>
      </c>
      <c r="S2669" s="8">
        <f t="shared" si="248"/>
        <v>42380.634444444448</v>
      </c>
      <c r="T2669" s="8">
        <f t="shared" si="249"/>
        <v>42410.634444444448</v>
      </c>
      <c r="U2669" s="9" t="str">
        <f t="shared" si="250"/>
        <v>Jan</v>
      </c>
      <c r="V2669">
        <f t="shared" si="251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170.70000000000002</v>
      </c>
      <c r="P2670" s="11">
        <f t="shared" si="247"/>
        <v>60.964285714285715</v>
      </c>
      <c r="Q2670" t="s">
        <v>8319</v>
      </c>
      <c r="R2670" t="s">
        <v>8356</v>
      </c>
      <c r="S2670" s="8">
        <f t="shared" si="248"/>
        <v>42275.297048611115</v>
      </c>
      <c r="T2670" s="8">
        <f t="shared" si="249"/>
        <v>42317.313888888886</v>
      </c>
      <c r="U2670" s="9" t="str">
        <f t="shared" si="250"/>
        <v>Sep</v>
      </c>
      <c r="V2670">
        <f t="shared" si="251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125.125</v>
      </c>
      <c r="P2671" s="11">
        <f t="shared" si="247"/>
        <v>91</v>
      </c>
      <c r="Q2671" t="s">
        <v>8319</v>
      </c>
      <c r="R2671" t="s">
        <v>8356</v>
      </c>
      <c r="S2671" s="8">
        <f t="shared" si="248"/>
        <v>42318.744166666664</v>
      </c>
      <c r="T2671" s="8">
        <f t="shared" si="249"/>
        <v>42378.744166666664</v>
      </c>
      <c r="U2671" s="9" t="str">
        <f t="shared" si="250"/>
        <v>Nov</v>
      </c>
      <c r="V2671">
        <f t="shared" si="251"/>
        <v>2015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7" t="s">
        <v>8221</v>
      </c>
      <c r="G2672" t="s">
        <v>8226</v>
      </c>
      <c r="H2672" t="s">
        <v>8248</v>
      </c>
      <c r="I2672" s="9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6.4158609339642041</v>
      </c>
      <c r="P2672" s="11">
        <f t="shared" si="247"/>
        <v>41.583333333333336</v>
      </c>
      <c r="Q2672" t="s">
        <v>8319</v>
      </c>
      <c r="R2672" t="s">
        <v>8356</v>
      </c>
      <c r="S2672" s="8">
        <f t="shared" si="248"/>
        <v>41820.728935185187</v>
      </c>
      <c r="T2672" s="8">
        <f t="shared" si="249"/>
        <v>41848.728935185187</v>
      </c>
      <c r="U2672" s="9" t="str">
        <f t="shared" si="250"/>
        <v>Jun</v>
      </c>
      <c r="V2672">
        <f t="shared" si="251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7" t="s">
        <v>8221</v>
      </c>
      <c r="G2673" t="s">
        <v>8224</v>
      </c>
      <c r="H2673" t="s">
        <v>8246</v>
      </c>
      <c r="I2673" s="9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11.343999999999999</v>
      </c>
      <c r="P2673" s="11">
        <f t="shared" si="247"/>
        <v>33.761904761904759</v>
      </c>
      <c r="Q2673" t="s">
        <v>8319</v>
      </c>
      <c r="R2673" t="s">
        <v>8356</v>
      </c>
      <c r="S2673" s="8">
        <f t="shared" si="248"/>
        <v>41962.457361111112</v>
      </c>
      <c r="T2673" s="8">
        <f t="shared" si="249"/>
        <v>41992.526388888895</v>
      </c>
      <c r="U2673" s="9" t="str">
        <f t="shared" si="250"/>
        <v>Nov</v>
      </c>
      <c r="V2673">
        <f t="shared" si="251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7" t="s">
        <v>8221</v>
      </c>
      <c r="G2674" t="s">
        <v>8224</v>
      </c>
      <c r="H2674" t="s">
        <v>8246</v>
      </c>
      <c r="I2674" s="9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33.19</v>
      </c>
      <c r="P2674" s="11">
        <f t="shared" si="247"/>
        <v>70.61702127659575</v>
      </c>
      <c r="Q2674" t="s">
        <v>8319</v>
      </c>
      <c r="R2674" t="s">
        <v>8356</v>
      </c>
      <c r="S2674" s="8">
        <f t="shared" si="248"/>
        <v>42344.592476851853</v>
      </c>
      <c r="T2674" s="8">
        <f t="shared" si="249"/>
        <v>42365.958333333336</v>
      </c>
      <c r="U2674" s="9" t="str">
        <f t="shared" si="250"/>
        <v>Dec</v>
      </c>
      <c r="V2674">
        <f t="shared" si="251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7" t="s">
        <v>8221</v>
      </c>
      <c r="G2675" t="s">
        <v>8224</v>
      </c>
      <c r="H2675" t="s">
        <v>8246</v>
      </c>
      <c r="I2675" s="9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27.58</v>
      </c>
      <c r="P2675" s="11">
        <f t="shared" si="247"/>
        <v>167.15151515151516</v>
      </c>
      <c r="Q2675" t="s">
        <v>8319</v>
      </c>
      <c r="R2675" t="s">
        <v>8356</v>
      </c>
      <c r="S2675" s="8">
        <f t="shared" si="248"/>
        <v>41912.24998842593</v>
      </c>
      <c r="T2675" s="8">
        <f t="shared" si="249"/>
        <v>41941.65625</v>
      </c>
      <c r="U2675" s="9" t="str">
        <f t="shared" si="250"/>
        <v>Sep</v>
      </c>
      <c r="V2675">
        <f t="shared" si="251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7" t="s">
        <v>8221</v>
      </c>
      <c r="G2676" t="s">
        <v>8224</v>
      </c>
      <c r="H2676" t="s">
        <v>8246</v>
      </c>
      <c r="I2676" s="9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62.839999999999996</v>
      </c>
      <c r="P2676" s="11">
        <f t="shared" si="247"/>
        <v>128.61988304093566</v>
      </c>
      <c r="Q2676" t="s">
        <v>8319</v>
      </c>
      <c r="R2676" t="s">
        <v>8356</v>
      </c>
      <c r="S2676" s="8">
        <f t="shared" si="248"/>
        <v>42529.341087962966</v>
      </c>
      <c r="T2676" s="8">
        <f t="shared" si="249"/>
        <v>42555.915972222225</v>
      </c>
      <c r="U2676" s="9" t="str">
        <f t="shared" si="250"/>
        <v>Jun</v>
      </c>
      <c r="V2676">
        <f t="shared" si="251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7" t="s">
        <v>8221</v>
      </c>
      <c r="G2677" t="s">
        <v>8224</v>
      </c>
      <c r="H2677" t="s">
        <v>8246</v>
      </c>
      <c r="I2677" s="9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7.5880000000000001</v>
      </c>
      <c r="P2677" s="11">
        <f t="shared" si="247"/>
        <v>65.41379310344827</v>
      </c>
      <c r="Q2677" t="s">
        <v>8319</v>
      </c>
      <c r="R2677" t="s">
        <v>8356</v>
      </c>
      <c r="S2677" s="8">
        <f t="shared" si="248"/>
        <v>41923.565844907411</v>
      </c>
      <c r="T2677" s="8">
        <f t="shared" si="249"/>
        <v>41953.607511574075</v>
      </c>
      <c r="U2677" s="9" t="str">
        <f t="shared" si="250"/>
        <v>Oct</v>
      </c>
      <c r="V2677">
        <f t="shared" si="251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7" t="s">
        <v>8221</v>
      </c>
      <c r="G2678" t="s">
        <v>8229</v>
      </c>
      <c r="H2678" t="s">
        <v>8251</v>
      </c>
      <c r="I2678" s="9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50.38095238095238</v>
      </c>
      <c r="P2678" s="11">
        <f t="shared" si="247"/>
        <v>117.55555555555556</v>
      </c>
      <c r="Q2678" t="s">
        <v>8319</v>
      </c>
      <c r="R2678" t="s">
        <v>8356</v>
      </c>
      <c r="S2678" s="8">
        <f t="shared" si="248"/>
        <v>42482.333032407412</v>
      </c>
      <c r="T2678" s="8">
        <f t="shared" si="249"/>
        <v>42512.333032407412</v>
      </c>
      <c r="U2678" s="9" t="str">
        <f t="shared" si="250"/>
        <v>Apr</v>
      </c>
      <c r="V2678">
        <f t="shared" si="251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7" t="s">
        <v>8221</v>
      </c>
      <c r="G2679" t="s">
        <v>8224</v>
      </c>
      <c r="H2679" t="s">
        <v>8246</v>
      </c>
      <c r="I2679" s="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17.512820512820511</v>
      </c>
      <c r="P2679" s="11">
        <f t="shared" si="247"/>
        <v>126.48148148148148</v>
      </c>
      <c r="Q2679" t="s">
        <v>8319</v>
      </c>
      <c r="R2679" t="s">
        <v>8356</v>
      </c>
      <c r="S2679" s="8">
        <f t="shared" si="248"/>
        <v>41792.737766203711</v>
      </c>
      <c r="T2679" s="8">
        <f t="shared" si="249"/>
        <v>41822.737766203711</v>
      </c>
      <c r="U2679" s="9" t="str">
        <f t="shared" si="250"/>
        <v>Jun</v>
      </c>
      <c r="V2679">
        <f t="shared" si="251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7" t="s">
        <v>8221</v>
      </c>
      <c r="G2680" t="s">
        <v>8227</v>
      </c>
      <c r="H2680" t="s">
        <v>8249</v>
      </c>
      <c r="I2680" s="9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1.375E-2</v>
      </c>
      <c r="P2680" s="11">
        <f t="shared" si="247"/>
        <v>550</v>
      </c>
      <c r="Q2680" t="s">
        <v>8319</v>
      </c>
      <c r="R2680" t="s">
        <v>8356</v>
      </c>
      <c r="S2680" s="8">
        <f t="shared" si="248"/>
        <v>42241.506539351853</v>
      </c>
      <c r="T2680" s="8">
        <f t="shared" si="249"/>
        <v>42271.506539351853</v>
      </c>
      <c r="U2680" s="9" t="str">
        <f t="shared" si="250"/>
        <v>Aug</v>
      </c>
      <c r="V2680">
        <f t="shared" si="251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7" t="s">
        <v>8221</v>
      </c>
      <c r="G2681" t="s">
        <v>8224</v>
      </c>
      <c r="H2681" t="s">
        <v>8246</v>
      </c>
      <c r="I2681" s="9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0.33</v>
      </c>
      <c r="P2681" s="11">
        <f t="shared" si="247"/>
        <v>44</v>
      </c>
      <c r="Q2681" t="s">
        <v>8319</v>
      </c>
      <c r="R2681" t="s">
        <v>8356</v>
      </c>
      <c r="S2681" s="8">
        <f t="shared" si="248"/>
        <v>42032.709421296298</v>
      </c>
      <c r="T2681" s="8">
        <f t="shared" si="249"/>
        <v>42062.709421296298</v>
      </c>
      <c r="U2681" s="9" t="str">
        <f t="shared" si="250"/>
        <v>Jan</v>
      </c>
      <c r="V2681">
        <f t="shared" si="251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7" t="s">
        <v>8221</v>
      </c>
      <c r="G2682" t="s">
        <v>8227</v>
      </c>
      <c r="H2682" t="s">
        <v>8249</v>
      </c>
      <c r="I2682" s="9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0.86250000000000004</v>
      </c>
      <c r="P2682" s="11">
        <f t="shared" si="247"/>
        <v>69</v>
      </c>
      <c r="Q2682" t="s">
        <v>8319</v>
      </c>
      <c r="R2682" t="s">
        <v>8356</v>
      </c>
      <c r="S2682" s="8">
        <f t="shared" si="248"/>
        <v>42435.920034722229</v>
      </c>
      <c r="T2682" s="8">
        <f t="shared" si="249"/>
        <v>42465.878368055557</v>
      </c>
      <c r="U2682" s="9" t="str">
        <f t="shared" si="250"/>
        <v>Mar</v>
      </c>
      <c r="V2682">
        <f t="shared" si="251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7" t="s">
        <v>8221</v>
      </c>
      <c r="G2683" t="s">
        <v>8224</v>
      </c>
      <c r="H2683" t="s">
        <v>8246</v>
      </c>
      <c r="I2683" s="9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0.6875</v>
      </c>
      <c r="P2683" s="11">
        <f t="shared" si="247"/>
        <v>27.5</v>
      </c>
      <c r="Q2683" t="s">
        <v>8336</v>
      </c>
      <c r="R2683" t="s">
        <v>8337</v>
      </c>
      <c r="S2683" s="8">
        <f t="shared" si="248"/>
        <v>41805.603587962964</v>
      </c>
      <c r="T2683" s="8">
        <f t="shared" si="249"/>
        <v>41830.603587962964</v>
      </c>
      <c r="U2683" s="9" t="str">
        <f t="shared" si="250"/>
        <v>Jun</v>
      </c>
      <c r="V2683">
        <f t="shared" si="251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7" t="s">
        <v>8221</v>
      </c>
      <c r="G2684" t="s">
        <v>8224</v>
      </c>
      <c r="H2684" t="s">
        <v>8246</v>
      </c>
      <c r="I2684" s="9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28.299999999999997</v>
      </c>
      <c r="P2684" s="11">
        <f t="shared" si="247"/>
        <v>84.9</v>
      </c>
      <c r="Q2684" t="s">
        <v>8336</v>
      </c>
      <c r="R2684" t="s">
        <v>8337</v>
      </c>
      <c r="S2684" s="8">
        <f t="shared" si="248"/>
        <v>41932.580324074079</v>
      </c>
      <c r="T2684" s="8">
        <f t="shared" si="249"/>
        <v>41964.957638888889</v>
      </c>
      <c r="U2684" s="9" t="str">
        <f t="shared" si="250"/>
        <v>Oct</v>
      </c>
      <c r="V2684">
        <f t="shared" si="251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7" t="s">
        <v>8221</v>
      </c>
      <c r="G2685" t="s">
        <v>8224</v>
      </c>
      <c r="H2685" t="s">
        <v>8246</v>
      </c>
      <c r="I2685" s="9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0.24</v>
      </c>
      <c r="P2685" s="11">
        <f t="shared" si="247"/>
        <v>12</v>
      </c>
      <c r="Q2685" t="s">
        <v>8336</v>
      </c>
      <c r="R2685" t="s">
        <v>8337</v>
      </c>
      <c r="S2685" s="8">
        <f t="shared" si="248"/>
        <v>42034.463425925926</v>
      </c>
      <c r="T2685" s="8">
        <f t="shared" si="249"/>
        <v>42064.463425925926</v>
      </c>
      <c r="U2685" s="9" t="str">
        <f t="shared" si="250"/>
        <v>Jan</v>
      </c>
      <c r="V2685">
        <f t="shared" si="251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7" t="s">
        <v>8221</v>
      </c>
      <c r="G2686" t="s">
        <v>8224</v>
      </c>
      <c r="H2686" t="s">
        <v>8246</v>
      </c>
      <c r="I2686" s="9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1.1428571428571428</v>
      </c>
      <c r="P2686" s="11">
        <f t="shared" si="247"/>
        <v>200</v>
      </c>
      <c r="Q2686" t="s">
        <v>8336</v>
      </c>
      <c r="R2686" t="s">
        <v>8337</v>
      </c>
      <c r="S2686" s="8">
        <f t="shared" si="248"/>
        <v>41820.622974537044</v>
      </c>
      <c r="T2686" s="8">
        <f t="shared" si="249"/>
        <v>41860.622974537044</v>
      </c>
      <c r="U2686" s="9" t="str">
        <f t="shared" si="250"/>
        <v>Jun</v>
      </c>
      <c r="V2686">
        <f t="shared" si="251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7" t="s">
        <v>8221</v>
      </c>
      <c r="G2687" t="s">
        <v>8224</v>
      </c>
      <c r="H2687" t="s">
        <v>8246</v>
      </c>
      <c r="I2687" s="9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0.02</v>
      </c>
      <c r="P2687" s="11">
        <f t="shared" si="247"/>
        <v>10</v>
      </c>
      <c r="Q2687" t="s">
        <v>8336</v>
      </c>
      <c r="R2687" t="s">
        <v>8337</v>
      </c>
      <c r="S2687" s="8">
        <f t="shared" si="248"/>
        <v>42061.404282407406</v>
      </c>
      <c r="T2687" s="8">
        <f t="shared" si="249"/>
        <v>42121.362615740742</v>
      </c>
      <c r="U2687" s="9" t="str">
        <f t="shared" si="250"/>
        <v>Feb</v>
      </c>
      <c r="V2687">
        <f t="shared" si="251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7" t="s">
        <v>8221</v>
      </c>
      <c r="G2688" t="s">
        <v>8224</v>
      </c>
      <c r="H2688" t="s">
        <v>8246</v>
      </c>
      <c r="I2688" s="9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s="11" t="e">
        <f t="shared" si="247"/>
        <v>#DIV/0!</v>
      </c>
      <c r="Q2688" t="s">
        <v>8336</v>
      </c>
      <c r="R2688" t="s">
        <v>8337</v>
      </c>
      <c r="S2688" s="8">
        <f t="shared" si="248"/>
        <v>41892.683136574073</v>
      </c>
      <c r="T2688" s="8">
        <f t="shared" si="249"/>
        <v>41912.683136574073</v>
      </c>
      <c r="U2688" s="9" t="str">
        <f t="shared" si="250"/>
        <v>Sep</v>
      </c>
      <c r="V2688">
        <f t="shared" si="251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7" t="s">
        <v>8221</v>
      </c>
      <c r="G2689" t="s">
        <v>8224</v>
      </c>
      <c r="H2689" t="s">
        <v>8246</v>
      </c>
      <c r="I2689" s="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s="11" t="e">
        <f t="shared" si="247"/>
        <v>#DIV/0!</v>
      </c>
      <c r="Q2689" t="s">
        <v>8336</v>
      </c>
      <c r="R2689" t="s">
        <v>8337</v>
      </c>
      <c r="S2689" s="8">
        <f t="shared" si="248"/>
        <v>42154.348587962966</v>
      </c>
      <c r="T2689" s="8">
        <f t="shared" si="249"/>
        <v>42184.348587962966</v>
      </c>
      <c r="U2689" s="9" t="str">
        <f t="shared" si="250"/>
        <v>May</v>
      </c>
      <c r="V2689">
        <f t="shared" si="251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7" t="s">
        <v>8221</v>
      </c>
      <c r="G2690" t="s">
        <v>8224</v>
      </c>
      <c r="H2690" t="s">
        <v>8246</v>
      </c>
      <c r="I2690" s="9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ref="O2690:O2753" si="252">E2690/D2690*100</f>
        <v>0.14799999999999999</v>
      </c>
      <c r="P2690" s="11">
        <f t="shared" ref="P2690:P2753" si="253">E2690/L2690</f>
        <v>5.2857142857142856</v>
      </c>
      <c r="Q2690" t="s">
        <v>8336</v>
      </c>
      <c r="R2690" t="s">
        <v>8337</v>
      </c>
      <c r="S2690" s="8">
        <f t="shared" si="248"/>
        <v>42027.827199074076</v>
      </c>
      <c r="T2690" s="8">
        <f t="shared" si="249"/>
        <v>42058.833333333336</v>
      </c>
      <c r="U2690" s="9" t="str">
        <f t="shared" si="250"/>
        <v>Jan</v>
      </c>
      <c r="V2690">
        <f t="shared" si="251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7" t="s">
        <v>8221</v>
      </c>
      <c r="G2691" t="s">
        <v>8224</v>
      </c>
      <c r="H2691" t="s">
        <v>8246</v>
      </c>
      <c r="I2691" s="9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si="252"/>
        <v>2.8571428571428571E-3</v>
      </c>
      <c r="P2691" s="11">
        <f t="shared" si="253"/>
        <v>1</v>
      </c>
      <c r="Q2691" t="s">
        <v>8336</v>
      </c>
      <c r="R2691" t="s">
        <v>8337</v>
      </c>
      <c r="S2691" s="8">
        <f t="shared" ref="S2691:S2754" si="254">(J2691/86400)+25569+(-7/24)</f>
        <v>42551.670023148152</v>
      </c>
      <c r="T2691" s="8">
        <f t="shared" ref="T2691:T2754" si="255">(I2691/86400)+25569+(-7/24)</f>
        <v>42581.670023148152</v>
      </c>
      <c r="U2691" s="9" t="str">
        <f t="shared" ref="U2691:U2754" si="256">TEXT(S2691,"mmm")</f>
        <v>Jun</v>
      </c>
      <c r="V2691">
        <f t="shared" ref="V2691:V2754" si="257">YEAR(S2691)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7" t="s">
        <v>8221</v>
      </c>
      <c r="G2692" t="s">
        <v>8224</v>
      </c>
      <c r="H2692" t="s">
        <v>8246</v>
      </c>
      <c r="I2692" s="9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10.7325</v>
      </c>
      <c r="P2692" s="11">
        <f t="shared" si="253"/>
        <v>72.762711864406782</v>
      </c>
      <c r="Q2692" t="s">
        <v>8336</v>
      </c>
      <c r="R2692" t="s">
        <v>8337</v>
      </c>
      <c r="S2692" s="8">
        <f t="shared" si="254"/>
        <v>42112.813379629632</v>
      </c>
      <c r="T2692" s="8">
        <f t="shared" si="255"/>
        <v>42157.813379629632</v>
      </c>
      <c r="U2692" s="9" t="str">
        <f t="shared" si="256"/>
        <v>Apr</v>
      </c>
      <c r="V2692">
        <f t="shared" si="257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7" t="s">
        <v>8221</v>
      </c>
      <c r="G2693" t="s">
        <v>8229</v>
      </c>
      <c r="H2693" t="s">
        <v>8251</v>
      </c>
      <c r="I2693" s="9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5.3846153846153842E-2</v>
      </c>
      <c r="P2693" s="11">
        <f t="shared" si="253"/>
        <v>17.5</v>
      </c>
      <c r="Q2693" t="s">
        <v>8336</v>
      </c>
      <c r="R2693" t="s">
        <v>8337</v>
      </c>
      <c r="S2693" s="8">
        <f t="shared" si="254"/>
        <v>42089.432372685187</v>
      </c>
      <c r="T2693" s="8">
        <f t="shared" si="255"/>
        <v>42134.432372685187</v>
      </c>
      <c r="U2693" s="9" t="str">
        <f t="shared" si="256"/>
        <v>Mar</v>
      </c>
      <c r="V2693">
        <f t="shared" si="257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7" t="s">
        <v>8221</v>
      </c>
      <c r="G2694" t="s">
        <v>8224</v>
      </c>
      <c r="H2694" t="s">
        <v>8246</v>
      </c>
      <c r="I2694" s="9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0.7142857142857143</v>
      </c>
      <c r="P2694" s="11">
        <f t="shared" si="253"/>
        <v>25</v>
      </c>
      <c r="Q2694" t="s">
        <v>8336</v>
      </c>
      <c r="R2694" t="s">
        <v>8337</v>
      </c>
      <c r="S2694" s="8">
        <f t="shared" si="254"/>
        <v>42058.042361111111</v>
      </c>
      <c r="T2694" s="8">
        <f t="shared" si="255"/>
        <v>42088.000694444447</v>
      </c>
      <c r="U2694" s="9" t="str">
        <f t="shared" si="256"/>
        <v>Feb</v>
      </c>
      <c r="V2694">
        <f t="shared" si="257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7" t="s">
        <v>8221</v>
      </c>
      <c r="G2695" t="s">
        <v>8224</v>
      </c>
      <c r="H2695" t="s">
        <v>8246</v>
      </c>
      <c r="I2695" s="9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0.8</v>
      </c>
      <c r="P2695" s="11">
        <f t="shared" si="253"/>
        <v>13.333333333333334</v>
      </c>
      <c r="Q2695" t="s">
        <v>8336</v>
      </c>
      <c r="R2695" t="s">
        <v>8337</v>
      </c>
      <c r="S2695" s="8">
        <f t="shared" si="254"/>
        <v>41833.846828703703</v>
      </c>
      <c r="T2695" s="8">
        <f t="shared" si="255"/>
        <v>41863.846828703703</v>
      </c>
      <c r="U2695" s="9" t="str">
        <f t="shared" si="256"/>
        <v>Jul</v>
      </c>
      <c r="V2695">
        <f t="shared" si="257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7" t="s">
        <v>8221</v>
      </c>
      <c r="G2696" t="s">
        <v>8224</v>
      </c>
      <c r="H2696" t="s">
        <v>8246</v>
      </c>
      <c r="I2696" s="9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3.3333333333333335E-3</v>
      </c>
      <c r="P2696" s="11">
        <f t="shared" si="253"/>
        <v>1</v>
      </c>
      <c r="Q2696" t="s">
        <v>8336</v>
      </c>
      <c r="R2696" t="s">
        <v>8337</v>
      </c>
      <c r="S2696" s="8">
        <f t="shared" si="254"/>
        <v>41877.84883101852</v>
      </c>
      <c r="T2696" s="8">
        <f t="shared" si="255"/>
        <v>41907.84883101852</v>
      </c>
      <c r="U2696" s="9" t="str">
        <f t="shared" si="256"/>
        <v>Aug</v>
      </c>
      <c r="V2696">
        <f t="shared" si="257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7" t="s">
        <v>8221</v>
      </c>
      <c r="G2697" t="s">
        <v>8224</v>
      </c>
      <c r="H2697" t="s">
        <v>8246</v>
      </c>
      <c r="I2697" s="9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0.47333333333333333</v>
      </c>
      <c r="P2697" s="11">
        <f t="shared" si="253"/>
        <v>23.666666666666668</v>
      </c>
      <c r="Q2697" t="s">
        <v>8336</v>
      </c>
      <c r="R2697" t="s">
        <v>8337</v>
      </c>
      <c r="S2697" s="8">
        <f t="shared" si="254"/>
        <v>42047.89025462963</v>
      </c>
      <c r="T2697" s="8">
        <f t="shared" si="255"/>
        <v>42107.848587962966</v>
      </c>
      <c r="U2697" s="9" t="str">
        <f t="shared" si="256"/>
        <v>Feb</v>
      </c>
      <c r="V2697">
        <f t="shared" si="257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7" t="s">
        <v>8221</v>
      </c>
      <c r="G2698" t="s">
        <v>8224</v>
      </c>
      <c r="H2698" t="s">
        <v>8246</v>
      </c>
      <c r="I2698" s="9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</v>
      </c>
      <c r="P2698" s="11">
        <f t="shared" si="253"/>
        <v>89.21052631578948</v>
      </c>
      <c r="Q2698" t="s">
        <v>8336</v>
      </c>
      <c r="R2698" t="s">
        <v>8337</v>
      </c>
      <c r="S2698" s="8">
        <f t="shared" si="254"/>
        <v>41964.552777777782</v>
      </c>
      <c r="T2698" s="8">
        <f t="shared" si="255"/>
        <v>41998.552777777782</v>
      </c>
      <c r="U2698" s="9" t="str">
        <f t="shared" si="256"/>
        <v>Nov</v>
      </c>
      <c r="V2698">
        <f t="shared" si="257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7" t="s">
        <v>8221</v>
      </c>
      <c r="G2699" t="s">
        <v>8224</v>
      </c>
      <c r="H2699" t="s">
        <v>8246</v>
      </c>
      <c r="I2699" s="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26.35217391304348</v>
      </c>
      <c r="P2699" s="11">
        <f t="shared" si="253"/>
        <v>116.55769230769231</v>
      </c>
      <c r="Q2699" t="s">
        <v>8336</v>
      </c>
      <c r="R2699" t="s">
        <v>8337</v>
      </c>
      <c r="S2699" s="8">
        <f t="shared" si="254"/>
        <v>42187.648414351854</v>
      </c>
      <c r="T2699" s="8">
        <f t="shared" si="255"/>
        <v>42218.625000000007</v>
      </c>
      <c r="U2699" s="9" t="str">
        <f t="shared" si="256"/>
        <v>Jul</v>
      </c>
      <c r="V2699">
        <f t="shared" si="257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7" t="s">
        <v>8221</v>
      </c>
      <c r="G2700" t="s">
        <v>8224</v>
      </c>
      <c r="H2700" t="s">
        <v>8246</v>
      </c>
      <c r="I2700" s="9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0.325125</v>
      </c>
      <c r="P2700" s="11">
        <f t="shared" si="253"/>
        <v>13.005000000000001</v>
      </c>
      <c r="Q2700" t="s">
        <v>8336</v>
      </c>
      <c r="R2700" t="s">
        <v>8337</v>
      </c>
      <c r="S2700" s="8">
        <f t="shared" si="254"/>
        <v>41787.606574074074</v>
      </c>
      <c r="T2700" s="8">
        <f t="shared" si="255"/>
        <v>41817.606574074074</v>
      </c>
      <c r="U2700" s="9" t="str">
        <f t="shared" si="256"/>
        <v>May</v>
      </c>
      <c r="V2700">
        <f t="shared" si="257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7" t="s">
        <v>8221</v>
      </c>
      <c r="G2701" t="s">
        <v>8229</v>
      </c>
      <c r="H2701" t="s">
        <v>8251</v>
      </c>
      <c r="I2701" s="9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s="11" t="e">
        <f t="shared" si="253"/>
        <v>#DIV/0!</v>
      </c>
      <c r="Q2701" t="s">
        <v>8336</v>
      </c>
      <c r="R2701" t="s">
        <v>8337</v>
      </c>
      <c r="S2701" s="8">
        <f t="shared" si="254"/>
        <v>41829.604895833334</v>
      </c>
      <c r="T2701" s="8">
        <f t="shared" si="255"/>
        <v>41859.604895833334</v>
      </c>
      <c r="U2701" s="9" t="str">
        <f t="shared" si="256"/>
        <v>Jul</v>
      </c>
      <c r="V2701">
        <f t="shared" si="257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7" t="s">
        <v>8221</v>
      </c>
      <c r="G2702" t="s">
        <v>8224</v>
      </c>
      <c r="H2702" t="s">
        <v>8246</v>
      </c>
      <c r="I2702" s="9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0.7000700070007001</v>
      </c>
      <c r="P2702" s="11">
        <f t="shared" si="253"/>
        <v>17.5</v>
      </c>
      <c r="Q2702" t="s">
        <v>8336</v>
      </c>
      <c r="R2702" t="s">
        <v>8337</v>
      </c>
      <c r="S2702" s="8">
        <f t="shared" si="254"/>
        <v>41870.583009259259</v>
      </c>
      <c r="T2702" s="8">
        <f t="shared" si="255"/>
        <v>41900.583009259259</v>
      </c>
      <c r="U2702" s="9" t="str">
        <f t="shared" si="256"/>
        <v>Aug</v>
      </c>
      <c r="V2702">
        <f t="shared" si="257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 s="9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46.176470588235297</v>
      </c>
      <c r="P2703" s="11">
        <f t="shared" si="253"/>
        <v>34.130434782608695</v>
      </c>
      <c r="Q2703" t="s">
        <v>8317</v>
      </c>
      <c r="R2703" t="s">
        <v>8357</v>
      </c>
      <c r="S2703" s="8">
        <f t="shared" si="254"/>
        <v>42801.483032407406</v>
      </c>
      <c r="T2703" s="8">
        <f t="shared" si="255"/>
        <v>42832.441365740742</v>
      </c>
      <c r="U2703" s="9" t="str">
        <f t="shared" si="256"/>
        <v>Mar</v>
      </c>
      <c r="V2703">
        <f t="shared" si="257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 s="9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34.410000000000004</v>
      </c>
      <c r="P2704" s="11">
        <f t="shared" si="253"/>
        <v>132.34615384615384</v>
      </c>
      <c r="Q2704" t="s">
        <v>8317</v>
      </c>
      <c r="R2704" t="s">
        <v>8357</v>
      </c>
      <c r="S2704" s="8">
        <f t="shared" si="254"/>
        <v>42800.510150462964</v>
      </c>
      <c r="T2704" s="8">
        <f t="shared" si="255"/>
        <v>42830.4684837963</v>
      </c>
      <c r="U2704" s="9" t="str">
        <f t="shared" si="256"/>
        <v>Mar</v>
      </c>
      <c r="V2704">
        <f t="shared" si="257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 s="9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103.75000000000001</v>
      </c>
      <c r="P2705" s="11">
        <f t="shared" si="253"/>
        <v>922.22222222222217</v>
      </c>
      <c r="Q2705" t="s">
        <v>8317</v>
      </c>
      <c r="R2705" t="s">
        <v>8357</v>
      </c>
      <c r="S2705" s="8">
        <f t="shared" si="254"/>
        <v>42756.398495370369</v>
      </c>
      <c r="T2705" s="8">
        <f t="shared" si="255"/>
        <v>42816.356828703705</v>
      </c>
      <c r="U2705" s="9" t="str">
        <f t="shared" si="256"/>
        <v>Jan</v>
      </c>
      <c r="V2705">
        <f t="shared" si="257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 s="9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6.0263157894736841</v>
      </c>
      <c r="P2706" s="11">
        <f t="shared" si="253"/>
        <v>163.57142857142858</v>
      </c>
      <c r="Q2706" t="s">
        <v>8317</v>
      </c>
      <c r="R2706" t="s">
        <v>8357</v>
      </c>
      <c r="S2706" s="8">
        <f t="shared" si="254"/>
        <v>42787.570763888893</v>
      </c>
      <c r="T2706" s="8">
        <f t="shared" si="255"/>
        <v>42830.529097222221</v>
      </c>
      <c r="U2706" s="9" t="str">
        <f t="shared" si="256"/>
        <v>Feb</v>
      </c>
      <c r="V2706">
        <f t="shared" si="257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 s="9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10.539393939393939</v>
      </c>
      <c r="P2707" s="11">
        <f t="shared" si="253"/>
        <v>217.375</v>
      </c>
      <c r="Q2707" t="s">
        <v>8317</v>
      </c>
      <c r="R2707" t="s">
        <v>8357</v>
      </c>
      <c r="S2707" s="8">
        <f t="shared" si="254"/>
        <v>42773.624513888892</v>
      </c>
      <c r="T2707" s="8">
        <f t="shared" si="255"/>
        <v>42818.582847222227</v>
      </c>
      <c r="U2707" s="9" t="str">
        <f t="shared" si="256"/>
        <v>Feb</v>
      </c>
      <c r="V2707">
        <f t="shared" si="257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112.29714285714284</v>
      </c>
      <c r="P2708" s="11">
        <f t="shared" si="253"/>
        <v>149.44486692015209</v>
      </c>
      <c r="Q2708" t="s">
        <v>8317</v>
      </c>
      <c r="R2708" t="s">
        <v>8357</v>
      </c>
      <c r="S2708" s="8">
        <f t="shared" si="254"/>
        <v>41899.003275462965</v>
      </c>
      <c r="T2708" s="8">
        <f t="shared" si="255"/>
        <v>41927.999305555561</v>
      </c>
      <c r="U2708" s="9" t="str">
        <f t="shared" si="256"/>
        <v>Sep</v>
      </c>
      <c r="V2708">
        <f t="shared" si="257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350.84462500000001</v>
      </c>
      <c r="P2709" s="11">
        <f t="shared" si="253"/>
        <v>71.237487309644663</v>
      </c>
      <c r="Q2709" t="s">
        <v>8317</v>
      </c>
      <c r="R2709" t="s">
        <v>8357</v>
      </c>
      <c r="S2709" s="8">
        <f t="shared" si="254"/>
        <v>41391.49123842593</v>
      </c>
      <c r="T2709" s="8">
        <f t="shared" si="255"/>
        <v>41420.999305555561</v>
      </c>
      <c r="U2709" s="9" t="str">
        <f t="shared" si="256"/>
        <v>Apr</v>
      </c>
      <c r="V2709">
        <f t="shared" si="257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233.21535</v>
      </c>
      <c r="P2710" s="11">
        <f t="shared" si="253"/>
        <v>44.464318398474738</v>
      </c>
      <c r="Q2710" t="s">
        <v>8317</v>
      </c>
      <c r="R2710" t="s">
        <v>8357</v>
      </c>
      <c r="S2710" s="8">
        <f t="shared" si="254"/>
        <v>42512.406550925931</v>
      </c>
      <c r="T2710" s="8">
        <f t="shared" si="255"/>
        <v>42572.406550925931</v>
      </c>
      <c r="U2710" s="9" t="str">
        <f t="shared" si="256"/>
        <v>May</v>
      </c>
      <c r="V2710">
        <f t="shared" si="257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101.60599999999999</v>
      </c>
      <c r="P2711" s="11">
        <f t="shared" si="253"/>
        <v>164.94480519480518</v>
      </c>
      <c r="Q2711" t="s">
        <v>8317</v>
      </c>
      <c r="R2711" t="s">
        <v>8357</v>
      </c>
      <c r="S2711" s="8">
        <f t="shared" si="254"/>
        <v>42611.858113425929</v>
      </c>
      <c r="T2711" s="8">
        <f t="shared" si="255"/>
        <v>42646.874305555561</v>
      </c>
      <c r="U2711" s="9" t="str">
        <f t="shared" si="256"/>
        <v>Aug</v>
      </c>
      <c r="V2711">
        <f t="shared" si="257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153.90035000000003</v>
      </c>
      <c r="P2712" s="11">
        <f t="shared" si="253"/>
        <v>84.871516544117654</v>
      </c>
      <c r="Q2712" t="s">
        <v>8317</v>
      </c>
      <c r="R2712" t="s">
        <v>8357</v>
      </c>
      <c r="S2712" s="8">
        <f t="shared" si="254"/>
        <v>41827.937824074077</v>
      </c>
      <c r="T2712" s="8">
        <f t="shared" si="255"/>
        <v>41859.791666666672</v>
      </c>
      <c r="U2712" s="9" t="str">
        <f t="shared" si="256"/>
        <v>Jul</v>
      </c>
      <c r="V2712">
        <f t="shared" si="257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100.7161125319693</v>
      </c>
      <c r="P2713" s="11">
        <f t="shared" si="253"/>
        <v>53.945205479452056</v>
      </c>
      <c r="Q2713" t="s">
        <v>8317</v>
      </c>
      <c r="R2713" t="s">
        <v>8357</v>
      </c>
      <c r="S2713" s="8">
        <f t="shared" si="254"/>
        <v>41780.453587962962</v>
      </c>
      <c r="T2713" s="8">
        <f t="shared" si="255"/>
        <v>41810.625694444447</v>
      </c>
      <c r="U2713" s="9" t="str">
        <f t="shared" si="256"/>
        <v>May</v>
      </c>
      <c r="V2713">
        <f t="shared" si="257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131.38181818181818</v>
      </c>
      <c r="P2714" s="11">
        <f t="shared" si="253"/>
        <v>50.531468531468533</v>
      </c>
      <c r="Q2714" t="s">
        <v>8317</v>
      </c>
      <c r="R2714" t="s">
        <v>8357</v>
      </c>
      <c r="S2714" s="8">
        <f t="shared" si="254"/>
        <v>41431.770370370374</v>
      </c>
      <c r="T2714" s="8">
        <f t="shared" si="255"/>
        <v>41468.458333333336</v>
      </c>
      <c r="U2714" s="9" t="str">
        <f t="shared" si="256"/>
        <v>Jun</v>
      </c>
      <c r="V2714">
        <f t="shared" si="257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102.24133333333334</v>
      </c>
      <c r="P2715" s="11">
        <f t="shared" si="253"/>
        <v>108.00140845070422</v>
      </c>
      <c r="Q2715" t="s">
        <v>8317</v>
      </c>
      <c r="R2715" t="s">
        <v>8357</v>
      </c>
      <c r="S2715" s="8">
        <f t="shared" si="254"/>
        <v>42322.362083333333</v>
      </c>
      <c r="T2715" s="8">
        <f t="shared" si="255"/>
        <v>42362.362083333333</v>
      </c>
      <c r="U2715" s="9" t="str">
        <f t="shared" si="256"/>
        <v>Nov</v>
      </c>
      <c r="V2715">
        <f t="shared" si="257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116.35599999999999</v>
      </c>
      <c r="P2716" s="11">
        <f t="shared" si="253"/>
        <v>95.373770491803285</v>
      </c>
      <c r="Q2716" t="s">
        <v>8317</v>
      </c>
      <c r="R2716" t="s">
        <v>8357</v>
      </c>
      <c r="S2716" s="8">
        <f t="shared" si="254"/>
        <v>42629.363379629627</v>
      </c>
      <c r="T2716" s="8">
        <f t="shared" si="255"/>
        <v>42657.666666666664</v>
      </c>
      <c r="U2716" s="9" t="str">
        <f t="shared" si="256"/>
        <v>Sep</v>
      </c>
      <c r="V2716">
        <f t="shared" si="257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264.62241666666665</v>
      </c>
      <c r="P2717" s="11">
        <f t="shared" si="253"/>
        <v>57.631016333938291</v>
      </c>
      <c r="Q2717" t="s">
        <v>8317</v>
      </c>
      <c r="R2717" t="s">
        <v>8357</v>
      </c>
      <c r="S2717" s="8">
        <f t="shared" si="254"/>
        <v>42387.106805555559</v>
      </c>
      <c r="T2717" s="8">
        <f t="shared" si="255"/>
        <v>42421.106805555559</v>
      </c>
      <c r="U2717" s="9" t="str">
        <f t="shared" si="256"/>
        <v>Jan</v>
      </c>
      <c r="V2717">
        <f t="shared" si="257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119.98010000000001</v>
      </c>
      <c r="P2718" s="11">
        <f t="shared" si="253"/>
        <v>64.160481283422456</v>
      </c>
      <c r="Q2718" t="s">
        <v>8317</v>
      </c>
      <c r="R2718" t="s">
        <v>8357</v>
      </c>
      <c r="S2718" s="8">
        <f t="shared" si="254"/>
        <v>42255.041585648149</v>
      </c>
      <c r="T2718" s="8">
        <f t="shared" si="255"/>
        <v>42285.041585648149</v>
      </c>
      <c r="U2718" s="9" t="str">
        <f t="shared" si="256"/>
        <v>Sep</v>
      </c>
      <c r="V2718">
        <f t="shared" si="257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120.10400000000001</v>
      </c>
      <c r="P2719" s="11">
        <f t="shared" si="253"/>
        <v>92.387692307692305</v>
      </c>
      <c r="Q2719" t="s">
        <v>8317</v>
      </c>
      <c r="R2719" t="s">
        <v>8357</v>
      </c>
      <c r="S2719" s="8">
        <f t="shared" si="254"/>
        <v>41934.623252314814</v>
      </c>
      <c r="T2719" s="8">
        <f t="shared" si="255"/>
        <v>41979.664918981485</v>
      </c>
      <c r="U2719" s="9" t="str">
        <f t="shared" si="256"/>
        <v>Oct</v>
      </c>
      <c r="V2719">
        <f t="shared" si="257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103.58333333333334</v>
      </c>
      <c r="P2720" s="11">
        <f t="shared" si="253"/>
        <v>125.97972972972973</v>
      </c>
      <c r="Q2720" t="s">
        <v>8317</v>
      </c>
      <c r="R2720" t="s">
        <v>8357</v>
      </c>
      <c r="S2720" s="8">
        <f t="shared" si="254"/>
        <v>42465.304918981485</v>
      </c>
      <c r="T2720" s="8">
        <f t="shared" si="255"/>
        <v>42493.666666666664</v>
      </c>
      <c r="U2720" s="9" t="str">
        <f t="shared" si="256"/>
        <v>Apr</v>
      </c>
      <c r="V2720">
        <f t="shared" si="257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108.83333333333334</v>
      </c>
      <c r="P2721" s="11">
        <f t="shared" si="253"/>
        <v>94.637681159420296</v>
      </c>
      <c r="Q2721" t="s">
        <v>8317</v>
      </c>
      <c r="R2721" t="s">
        <v>8357</v>
      </c>
      <c r="S2721" s="8">
        <f t="shared" si="254"/>
        <v>42417.73951388889</v>
      </c>
      <c r="T2721" s="8">
        <f t="shared" si="255"/>
        <v>42477.697847222225</v>
      </c>
      <c r="U2721" s="9" t="str">
        <f t="shared" si="256"/>
        <v>Feb</v>
      </c>
      <c r="V2721">
        <f t="shared" si="257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118.12400000000001</v>
      </c>
      <c r="P2722" s="11">
        <f t="shared" si="253"/>
        <v>170.69942196531792</v>
      </c>
      <c r="Q2722" t="s">
        <v>8317</v>
      </c>
      <c r="R2722" t="s">
        <v>8357</v>
      </c>
      <c r="S2722" s="8">
        <f t="shared" si="254"/>
        <v>42655.174224537041</v>
      </c>
      <c r="T2722" s="8">
        <f t="shared" si="255"/>
        <v>42685.215891203705</v>
      </c>
      <c r="U2722" s="9" t="str">
        <f t="shared" si="256"/>
        <v>Oct</v>
      </c>
      <c r="V2722">
        <f t="shared" si="257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1462</v>
      </c>
      <c r="P2723" s="11">
        <f t="shared" si="253"/>
        <v>40.762081784386616</v>
      </c>
      <c r="Q2723" t="s">
        <v>8319</v>
      </c>
      <c r="R2723" t="s">
        <v>8349</v>
      </c>
      <c r="S2723" s="8">
        <f t="shared" si="254"/>
        <v>41493.252291666671</v>
      </c>
      <c r="T2723" s="8">
        <f t="shared" si="255"/>
        <v>41523.5</v>
      </c>
      <c r="U2723" s="9" t="str">
        <f t="shared" si="256"/>
        <v>Aug</v>
      </c>
      <c r="V2723">
        <f t="shared" si="257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252.54</v>
      </c>
      <c r="P2724" s="11">
        <f t="shared" si="253"/>
        <v>68.254054054054052</v>
      </c>
      <c r="Q2724" t="s">
        <v>8319</v>
      </c>
      <c r="R2724" t="s">
        <v>8349</v>
      </c>
      <c r="S2724" s="8">
        <f t="shared" si="254"/>
        <v>42704.565428240741</v>
      </c>
      <c r="T2724" s="8">
        <f t="shared" si="255"/>
        <v>42764.565428240741</v>
      </c>
      <c r="U2724" s="9" t="str">
        <f t="shared" si="256"/>
        <v>Nov</v>
      </c>
      <c r="V2724">
        <f t="shared" si="257"/>
        <v>2016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140.05000000000001</v>
      </c>
      <c r="P2725" s="11">
        <f t="shared" si="253"/>
        <v>95.48863636363636</v>
      </c>
      <c r="Q2725" t="s">
        <v>8319</v>
      </c>
      <c r="R2725" t="s">
        <v>8349</v>
      </c>
      <c r="S2725" s="8">
        <f t="shared" si="254"/>
        <v>41944.547314814816</v>
      </c>
      <c r="T2725" s="8">
        <f t="shared" si="255"/>
        <v>42004.58898148148</v>
      </c>
      <c r="U2725" s="9" t="str">
        <f t="shared" si="256"/>
        <v>Nov</v>
      </c>
      <c r="V2725">
        <f t="shared" si="257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296.87520259319291</v>
      </c>
      <c r="P2726" s="11">
        <f t="shared" si="253"/>
        <v>7.1902649656526005</v>
      </c>
      <c r="Q2726" t="s">
        <v>8319</v>
      </c>
      <c r="R2726" t="s">
        <v>8349</v>
      </c>
      <c r="S2726" s="8">
        <f t="shared" si="254"/>
        <v>42199.035405092596</v>
      </c>
      <c r="T2726" s="8">
        <f t="shared" si="255"/>
        <v>42231.035405092596</v>
      </c>
      <c r="U2726" s="9" t="str">
        <f t="shared" si="256"/>
        <v>Jul</v>
      </c>
      <c r="V2726">
        <f t="shared" si="257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144.54249999999999</v>
      </c>
      <c r="P2727" s="11">
        <f t="shared" si="253"/>
        <v>511.65486725663715</v>
      </c>
      <c r="Q2727" t="s">
        <v>8319</v>
      </c>
      <c r="R2727" t="s">
        <v>8349</v>
      </c>
      <c r="S2727" s="8">
        <f t="shared" si="254"/>
        <v>42745.452951388892</v>
      </c>
      <c r="T2727" s="8">
        <f t="shared" si="255"/>
        <v>42795.452951388892</v>
      </c>
      <c r="U2727" s="9" t="str">
        <f t="shared" si="256"/>
        <v>Jan</v>
      </c>
      <c r="V2727">
        <f t="shared" si="257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105.745</v>
      </c>
      <c r="P2728" s="11">
        <f t="shared" si="253"/>
        <v>261.74504950495049</v>
      </c>
      <c r="Q2728" t="s">
        <v>8319</v>
      </c>
      <c r="R2728" t="s">
        <v>8349</v>
      </c>
      <c r="S2728" s="8">
        <f t="shared" si="254"/>
        <v>42452.288321759261</v>
      </c>
      <c r="T2728" s="8">
        <f t="shared" si="255"/>
        <v>42482.288321759261</v>
      </c>
      <c r="U2728" s="9" t="str">
        <f t="shared" si="256"/>
        <v>Mar</v>
      </c>
      <c r="V2728">
        <f t="shared" si="257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493.21000000000004</v>
      </c>
      <c r="P2729" s="11">
        <f t="shared" si="253"/>
        <v>69.760961810466767</v>
      </c>
      <c r="Q2729" t="s">
        <v>8319</v>
      </c>
      <c r="R2729" t="s">
        <v>8349</v>
      </c>
      <c r="S2729" s="8">
        <f t="shared" si="254"/>
        <v>42198.384988425933</v>
      </c>
      <c r="T2729" s="8">
        <f t="shared" si="255"/>
        <v>42223.384988425933</v>
      </c>
      <c r="U2729" s="9" t="str">
        <f t="shared" si="256"/>
        <v>Jul</v>
      </c>
      <c r="V2729">
        <f t="shared" si="257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201.82666666666668</v>
      </c>
      <c r="P2730" s="11">
        <f t="shared" si="253"/>
        <v>77.229591836734699</v>
      </c>
      <c r="Q2730" t="s">
        <v>8319</v>
      </c>
      <c r="R2730" t="s">
        <v>8349</v>
      </c>
      <c r="S2730" s="8">
        <f t="shared" si="254"/>
        <v>42333.308263888895</v>
      </c>
      <c r="T2730" s="8">
        <f t="shared" si="255"/>
        <v>42368.308263888895</v>
      </c>
      <c r="U2730" s="9" t="str">
        <f t="shared" si="256"/>
        <v>Nov</v>
      </c>
      <c r="V2730">
        <f t="shared" si="257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104.44</v>
      </c>
      <c r="P2731" s="11">
        <f t="shared" si="253"/>
        <v>340.56521739130437</v>
      </c>
      <c r="Q2731" t="s">
        <v>8319</v>
      </c>
      <c r="R2731" t="s">
        <v>8349</v>
      </c>
      <c r="S2731" s="8">
        <f t="shared" si="254"/>
        <v>42094.949039351857</v>
      </c>
      <c r="T2731" s="8">
        <f t="shared" si="255"/>
        <v>42124.949039351857</v>
      </c>
      <c r="U2731" s="9" t="str">
        <f t="shared" si="256"/>
        <v>Mar</v>
      </c>
      <c r="V2731">
        <f t="shared" si="257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170.29262962962963</v>
      </c>
      <c r="P2732" s="11">
        <f t="shared" si="253"/>
        <v>67.417903225806455</v>
      </c>
      <c r="Q2732" t="s">
        <v>8319</v>
      </c>
      <c r="R2732" t="s">
        <v>8349</v>
      </c>
      <c r="S2732" s="8">
        <f t="shared" si="254"/>
        <v>41351.249710648153</v>
      </c>
      <c r="T2732" s="8">
        <f t="shared" si="255"/>
        <v>41386.249710648153</v>
      </c>
      <c r="U2732" s="9" t="str">
        <f t="shared" si="256"/>
        <v>Mar</v>
      </c>
      <c r="V2732">
        <f t="shared" si="257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104.30333333333333</v>
      </c>
      <c r="P2733" s="11">
        <f t="shared" si="253"/>
        <v>845.70270270270271</v>
      </c>
      <c r="Q2733" t="s">
        <v>8319</v>
      </c>
      <c r="R2733" t="s">
        <v>8349</v>
      </c>
      <c r="S2733" s="8">
        <f t="shared" si="254"/>
        <v>41872.23405092593</v>
      </c>
      <c r="T2733" s="8">
        <f t="shared" si="255"/>
        <v>41929.875</v>
      </c>
      <c r="U2733" s="9" t="str">
        <f t="shared" si="256"/>
        <v>Aug</v>
      </c>
      <c r="V2733">
        <f t="shared" si="257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118.25000000000001</v>
      </c>
      <c r="P2734" s="11">
        <f t="shared" si="253"/>
        <v>97.191780821917803</v>
      </c>
      <c r="Q2734" t="s">
        <v>8319</v>
      </c>
      <c r="R2734" t="s">
        <v>8349</v>
      </c>
      <c r="S2734" s="8">
        <f t="shared" si="254"/>
        <v>41389.516527777778</v>
      </c>
      <c r="T2734" s="8">
        <f t="shared" si="255"/>
        <v>41421.708333333336</v>
      </c>
      <c r="U2734" s="9" t="str">
        <f t="shared" si="256"/>
        <v>Apr</v>
      </c>
      <c r="V2734">
        <f t="shared" si="257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107.538</v>
      </c>
      <c r="P2735" s="11">
        <f t="shared" si="253"/>
        <v>451.84033613445376</v>
      </c>
      <c r="Q2735" t="s">
        <v>8319</v>
      </c>
      <c r="R2735" t="s">
        <v>8349</v>
      </c>
      <c r="S2735" s="8">
        <f t="shared" si="254"/>
        <v>42043.981180555558</v>
      </c>
      <c r="T2735" s="8">
        <f t="shared" si="255"/>
        <v>42103.939513888887</v>
      </c>
      <c r="U2735" s="9" t="str">
        <f t="shared" si="256"/>
        <v>Feb</v>
      </c>
      <c r="V2735">
        <f t="shared" si="257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2260300</v>
      </c>
      <c r="P2736" s="11">
        <f t="shared" si="253"/>
        <v>138.66871165644173</v>
      </c>
      <c r="Q2736" t="s">
        <v>8319</v>
      </c>
      <c r="R2736" t="s">
        <v>8349</v>
      </c>
      <c r="S2736" s="8">
        <f t="shared" si="254"/>
        <v>42626.377222222225</v>
      </c>
      <c r="T2736" s="8">
        <f t="shared" si="255"/>
        <v>42656.624305555561</v>
      </c>
      <c r="U2736" s="9" t="str">
        <f t="shared" si="256"/>
        <v>Sep</v>
      </c>
      <c r="V2736">
        <f t="shared" si="257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978.13466666666682</v>
      </c>
      <c r="P2737" s="11">
        <f t="shared" si="253"/>
        <v>21.640147492625371</v>
      </c>
      <c r="Q2737" t="s">
        <v>8319</v>
      </c>
      <c r="R2737" t="s">
        <v>8349</v>
      </c>
      <c r="S2737" s="8">
        <f t="shared" si="254"/>
        <v>41315.829282407409</v>
      </c>
      <c r="T2737" s="8">
        <f t="shared" si="255"/>
        <v>41346.541666666672</v>
      </c>
      <c r="U2737" s="9" t="str">
        <f t="shared" si="256"/>
        <v>Feb</v>
      </c>
      <c r="V2737">
        <f t="shared" si="257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122.9</v>
      </c>
      <c r="P2738" s="11">
        <f t="shared" si="253"/>
        <v>169.51724137931035</v>
      </c>
      <c r="Q2738" t="s">
        <v>8319</v>
      </c>
      <c r="R2738" t="s">
        <v>8349</v>
      </c>
      <c r="S2738" s="8">
        <f t="shared" si="254"/>
        <v>41722.3746875</v>
      </c>
      <c r="T2738" s="8">
        <f t="shared" si="255"/>
        <v>41752.3746875</v>
      </c>
      <c r="U2738" s="9" t="str">
        <f t="shared" si="256"/>
        <v>Mar</v>
      </c>
      <c r="V2738">
        <f t="shared" si="257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246.0608</v>
      </c>
      <c r="P2739" s="11">
        <f t="shared" si="253"/>
        <v>161.88210526315791</v>
      </c>
      <c r="Q2739" t="s">
        <v>8319</v>
      </c>
      <c r="R2739" t="s">
        <v>8349</v>
      </c>
      <c r="S2739" s="8">
        <f t="shared" si="254"/>
        <v>41611.626006944447</v>
      </c>
      <c r="T2739" s="8">
        <f t="shared" si="255"/>
        <v>41654.5</v>
      </c>
      <c r="U2739" s="9" t="str">
        <f t="shared" si="256"/>
        <v>Dec</v>
      </c>
      <c r="V2739">
        <f t="shared" si="257"/>
        <v>2013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147.94</v>
      </c>
      <c r="P2740" s="11">
        <f t="shared" si="253"/>
        <v>493.13333333333333</v>
      </c>
      <c r="Q2740" t="s">
        <v>8319</v>
      </c>
      <c r="R2740" t="s">
        <v>8349</v>
      </c>
      <c r="S2740" s="8">
        <f t="shared" si="254"/>
        <v>42619.851898148154</v>
      </c>
      <c r="T2740" s="8">
        <f t="shared" si="255"/>
        <v>42679.851898148154</v>
      </c>
      <c r="U2740" s="9" t="str">
        <f t="shared" si="256"/>
        <v>Sep</v>
      </c>
      <c r="V2740">
        <f t="shared" si="257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384.09090909090907</v>
      </c>
      <c r="P2741" s="11">
        <f t="shared" si="253"/>
        <v>22.120418848167539</v>
      </c>
      <c r="Q2741" t="s">
        <v>8319</v>
      </c>
      <c r="R2741" t="s">
        <v>8349</v>
      </c>
      <c r="S2741" s="8">
        <f t="shared" si="254"/>
        <v>41719.596261574079</v>
      </c>
      <c r="T2741" s="8">
        <f t="shared" si="255"/>
        <v>41764.596261574079</v>
      </c>
      <c r="U2741" s="9" t="str">
        <f t="shared" si="256"/>
        <v>Mar</v>
      </c>
      <c r="V2741">
        <f t="shared" si="257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103.33333333333334</v>
      </c>
      <c r="P2742" s="11">
        <f t="shared" si="253"/>
        <v>18.235294117647058</v>
      </c>
      <c r="Q2742" t="s">
        <v>8319</v>
      </c>
      <c r="R2742" t="s">
        <v>8349</v>
      </c>
      <c r="S2742" s="8">
        <f t="shared" si="254"/>
        <v>42044.740185185183</v>
      </c>
      <c r="T2742" s="8">
        <f t="shared" si="255"/>
        <v>42074.698518518526</v>
      </c>
      <c r="U2742" s="9" t="str">
        <f t="shared" si="256"/>
        <v>Feb</v>
      </c>
      <c r="V2742">
        <f t="shared" si="257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7" t="s">
        <v>8221</v>
      </c>
      <c r="G2743" t="s">
        <v>8224</v>
      </c>
      <c r="H2743" t="s">
        <v>8246</v>
      </c>
      <c r="I2743" s="9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0.43750000000000006</v>
      </c>
      <c r="P2743" s="11">
        <f t="shared" si="253"/>
        <v>8.75</v>
      </c>
      <c r="Q2743" t="s">
        <v>8322</v>
      </c>
      <c r="R2743" t="s">
        <v>8358</v>
      </c>
      <c r="S2743" s="8">
        <f t="shared" si="254"/>
        <v>41911.365763888891</v>
      </c>
      <c r="T2743" s="8">
        <f t="shared" si="255"/>
        <v>41931.796527777777</v>
      </c>
      <c r="U2743" s="9" t="str">
        <f t="shared" si="256"/>
        <v>Sep</v>
      </c>
      <c r="V2743">
        <f t="shared" si="257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7" t="s">
        <v>8221</v>
      </c>
      <c r="G2744" t="s">
        <v>8224</v>
      </c>
      <c r="H2744" t="s">
        <v>8246</v>
      </c>
      <c r="I2744" s="9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29.24</v>
      </c>
      <c r="P2744" s="11">
        <f t="shared" si="253"/>
        <v>40.611111111111114</v>
      </c>
      <c r="Q2744" t="s">
        <v>8322</v>
      </c>
      <c r="R2744" t="s">
        <v>8358</v>
      </c>
      <c r="S2744" s="8">
        <f t="shared" si="254"/>
        <v>41030.428090277783</v>
      </c>
      <c r="T2744" s="8">
        <f t="shared" si="255"/>
        <v>41044.428090277783</v>
      </c>
      <c r="U2744" s="9" t="str">
        <f t="shared" si="256"/>
        <v>May</v>
      </c>
      <c r="V2744">
        <f t="shared" si="257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7" t="s">
        <v>8221</v>
      </c>
      <c r="G2745" t="s">
        <v>8224</v>
      </c>
      <c r="H2745" t="s">
        <v>8246</v>
      </c>
      <c r="I2745" s="9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s="11" t="e">
        <f t="shared" si="253"/>
        <v>#DIV/0!</v>
      </c>
      <c r="Q2745" t="s">
        <v>8322</v>
      </c>
      <c r="R2745" t="s">
        <v>8358</v>
      </c>
      <c r="S2745" s="8">
        <f t="shared" si="254"/>
        <v>42632.037118055559</v>
      </c>
      <c r="T2745" s="8">
        <f t="shared" si="255"/>
        <v>42662.037118055559</v>
      </c>
      <c r="U2745" s="9" t="str">
        <f t="shared" si="256"/>
        <v>Sep</v>
      </c>
      <c r="V2745">
        <f t="shared" si="257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7" t="s">
        <v>8221</v>
      </c>
      <c r="G2746" t="s">
        <v>8224</v>
      </c>
      <c r="H2746" t="s">
        <v>8246</v>
      </c>
      <c r="I2746" s="9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5.21875</v>
      </c>
      <c r="P2746" s="11">
        <f t="shared" si="253"/>
        <v>37.954545454545453</v>
      </c>
      <c r="Q2746" t="s">
        <v>8322</v>
      </c>
      <c r="R2746" t="s">
        <v>8358</v>
      </c>
      <c r="S2746" s="8">
        <f t="shared" si="254"/>
        <v>40937.770810185189</v>
      </c>
      <c r="T2746" s="8">
        <f t="shared" si="255"/>
        <v>40967.770810185189</v>
      </c>
      <c r="U2746" s="9" t="str">
        <f t="shared" si="256"/>
        <v>Jan</v>
      </c>
      <c r="V2746">
        <f t="shared" si="257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7" t="s">
        <v>8221</v>
      </c>
      <c r="G2747" t="s">
        <v>8224</v>
      </c>
      <c r="H2747" t="s">
        <v>8246</v>
      </c>
      <c r="I2747" s="9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21.887499999999999</v>
      </c>
      <c r="P2747" s="11">
        <f t="shared" si="253"/>
        <v>35.734693877551024</v>
      </c>
      <c r="Q2747" t="s">
        <v>8322</v>
      </c>
      <c r="R2747" t="s">
        <v>8358</v>
      </c>
      <c r="S2747" s="8">
        <f t="shared" si="254"/>
        <v>41044.696388888893</v>
      </c>
      <c r="T2747" s="8">
        <f t="shared" si="255"/>
        <v>41104.696388888893</v>
      </c>
      <c r="U2747" s="9" t="str">
        <f t="shared" si="256"/>
        <v>May</v>
      </c>
      <c r="V2747">
        <f t="shared" si="257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7" t="s">
        <v>8221</v>
      </c>
      <c r="G2748" t="s">
        <v>8224</v>
      </c>
      <c r="H2748" t="s">
        <v>8246</v>
      </c>
      <c r="I2748" s="9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26.700000000000003</v>
      </c>
      <c r="P2748" s="11">
        <f t="shared" si="253"/>
        <v>42.157894736842103</v>
      </c>
      <c r="Q2748" t="s">
        <v>8322</v>
      </c>
      <c r="R2748" t="s">
        <v>8358</v>
      </c>
      <c r="S2748" s="8">
        <f t="shared" si="254"/>
        <v>41850.489710648151</v>
      </c>
      <c r="T2748" s="8">
        <f t="shared" si="255"/>
        <v>41880.489710648151</v>
      </c>
      <c r="U2748" s="9" t="str">
        <f t="shared" si="256"/>
        <v>Jul</v>
      </c>
      <c r="V2748">
        <f t="shared" si="257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7" t="s">
        <v>8221</v>
      </c>
      <c r="G2749" t="s">
        <v>8224</v>
      </c>
      <c r="H2749" t="s">
        <v>8246</v>
      </c>
      <c r="I2749" s="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28.000000000000004</v>
      </c>
      <c r="P2749" s="11">
        <f t="shared" si="253"/>
        <v>35</v>
      </c>
      <c r="Q2749" t="s">
        <v>8322</v>
      </c>
      <c r="R2749" t="s">
        <v>8358</v>
      </c>
      <c r="S2749" s="8">
        <f t="shared" si="254"/>
        <v>41044.356446759259</v>
      </c>
      <c r="T2749" s="8">
        <f t="shared" si="255"/>
        <v>41075.840277777781</v>
      </c>
      <c r="U2749" s="9" t="str">
        <f t="shared" si="256"/>
        <v>May</v>
      </c>
      <c r="V2749">
        <f t="shared" si="257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7" t="s">
        <v>8221</v>
      </c>
      <c r="G2750" t="s">
        <v>8224</v>
      </c>
      <c r="H2750" t="s">
        <v>8246</v>
      </c>
      <c r="I2750" s="9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</v>
      </c>
      <c r="P2750" s="11">
        <f t="shared" si="253"/>
        <v>13.25</v>
      </c>
      <c r="Q2750" t="s">
        <v>8322</v>
      </c>
      <c r="R2750" t="s">
        <v>8358</v>
      </c>
      <c r="S2750" s="8">
        <f t="shared" si="254"/>
        <v>42585.419004629635</v>
      </c>
      <c r="T2750" s="8">
        <f t="shared" si="255"/>
        <v>42615.419004629635</v>
      </c>
      <c r="U2750" s="9" t="str">
        <f t="shared" si="256"/>
        <v>Aug</v>
      </c>
      <c r="V2750">
        <f t="shared" si="257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7" t="s">
        <v>8221</v>
      </c>
      <c r="G2751" t="s">
        <v>8224</v>
      </c>
      <c r="H2751" t="s">
        <v>8246</v>
      </c>
      <c r="I2751" s="9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</v>
      </c>
      <c r="P2751" s="11">
        <f t="shared" si="253"/>
        <v>55</v>
      </c>
      <c r="Q2751" t="s">
        <v>8322</v>
      </c>
      <c r="R2751" t="s">
        <v>8358</v>
      </c>
      <c r="S2751" s="8">
        <f t="shared" si="254"/>
        <v>42068.507372685192</v>
      </c>
      <c r="T2751" s="8">
        <f t="shared" si="255"/>
        <v>42098.46570601852</v>
      </c>
      <c r="U2751" s="9" t="str">
        <f t="shared" si="256"/>
        <v>Mar</v>
      </c>
      <c r="V2751">
        <f t="shared" si="257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7" t="s">
        <v>8221</v>
      </c>
      <c r="G2752" t="s">
        <v>8224</v>
      </c>
      <c r="H2752" t="s">
        <v>8246</v>
      </c>
      <c r="I2752" s="9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s="11" t="e">
        <f t="shared" si="253"/>
        <v>#DIV/0!</v>
      </c>
      <c r="Q2752" t="s">
        <v>8322</v>
      </c>
      <c r="R2752" t="s">
        <v>8358</v>
      </c>
      <c r="S2752" s="8">
        <f t="shared" si="254"/>
        <v>41078.608159722229</v>
      </c>
      <c r="T2752" s="8">
        <f t="shared" si="255"/>
        <v>41090.541666666672</v>
      </c>
      <c r="U2752" s="9" t="str">
        <f t="shared" si="256"/>
        <v>Jun</v>
      </c>
      <c r="V2752">
        <f t="shared" si="257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7" t="s">
        <v>8221</v>
      </c>
      <c r="G2753" t="s">
        <v>8224</v>
      </c>
      <c r="H2753" t="s">
        <v>8246</v>
      </c>
      <c r="I2753" s="9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s="11" t="e">
        <f t="shared" si="253"/>
        <v>#DIV/0!</v>
      </c>
      <c r="Q2753" t="s">
        <v>8322</v>
      </c>
      <c r="R2753" t="s">
        <v>8358</v>
      </c>
      <c r="S2753" s="8">
        <f t="shared" si="254"/>
        <v>41747.595393518517</v>
      </c>
      <c r="T2753" s="8">
        <f t="shared" si="255"/>
        <v>41807.595393518517</v>
      </c>
      <c r="U2753" s="9" t="str">
        <f t="shared" si="256"/>
        <v>Apr</v>
      </c>
      <c r="V2753">
        <f t="shared" si="257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7" t="s">
        <v>8221</v>
      </c>
      <c r="G2754" t="s">
        <v>8224</v>
      </c>
      <c r="H2754" t="s">
        <v>8246</v>
      </c>
      <c r="I2754" s="9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ref="O2754:O2817" si="258">E2754/D2754*100</f>
        <v>11.458333333333332</v>
      </c>
      <c r="P2754" s="11">
        <f t="shared" ref="P2754:P2817" si="259">E2754/L2754</f>
        <v>39.285714285714285</v>
      </c>
      <c r="Q2754" t="s">
        <v>8322</v>
      </c>
      <c r="R2754" t="s">
        <v>8358</v>
      </c>
      <c r="S2754" s="8">
        <f t="shared" si="254"/>
        <v>40855.473425925928</v>
      </c>
      <c r="T2754" s="8">
        <f t="shared" si="255"/>
        <v>40895.473425925928</v>
      </c>
      <c r="U2754" s="9" t="str">
        <f t="shared" si="256"/>
        <v>Nov</v>
      </c>
      <c r="V2754">
        <f t="shared" si="257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7" t="s">
        <v>8221</v>
      </c>
      <c r="G2755" t="s">
        <v>8224</v>
      </c>
      <c r="H2755" t="s">
        <v>8246</v>
      </c>
      <c r="I2755" s="9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si="258"/>
        <v>19</v>
      </c>
      <c r="P2755" s="11">
        <f t="shared" si="259"/>
        <v>47.5</v>
      </c>
      <c r="Q2755" t="s">
        <v>8322</v>
      </c>
      <c r="R2755" t="s">
        <v>8358</v>
      </c>
      <c r="S2755" s="8">
        <f t="shared" ref="S2755:S2818" si="260">(J2755/86400)+25569+(-7/24)</f>
        <v>41117.6090625</v>
      </c>
      <c r="T2755" s="8">
        <f t="shared" ref="T2755:T2818" si="261">(I2755/86400)+25569+(-7/24)</f>
        <v>41147.6090625</v>
      </c>
      <c r="U2755" s="9" t="str">
        <f t="shared" ref="U2755:U2818" si="262">TEXT(S2755,"mmm")</f>
        <v>Jul</v>
      </c>
      <c r="V2755">
        <f t="shared" ref="V2755:V2818" si="263">YEAR(S2755)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7" t="s">
        <v>8221</v>
      </c>
      <c r="G2756" t="s">
        <v>8224</v>
      </c>
      <c r="H2756" t="s">
        <v>8246</v>
      </c>
      <c r="I2756" s="9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s="11" t="e">
        <f t="shared" si="259"/>
        <v>#DIV/0!</v>
      </c>
      <c r="Q2756" t="s">
        <v>8322</v>
      </c>
      <c r="R2756" t="s">
        <v>8358</v>
      </c>
      <c r="S2756" s="8">
        <f t="shared" si="260"/>
        <v>41863.344340277778</v>
      </c>
      <c r="T2756" s="8">
        <f t="shared" si="261"/>
        <v>41893.344340277778</v>
      </c>
      <c r="U2756" s="9" t="str">
        <f t="shared" si="262"/>
        <v>Aug</v>
      </c>
      <c r="V2756">
        <f t="shared" si="263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7" t="s">
        <v>8221</v>
      </c>
      <c r="G2757" t="s">
        <v>8241</v>
      </c>
      <c r="H2757" t="s">
        <v>8249</v>
      </c>
      <c r="I2757" s="9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52</v>
      </c>
      <c r="P2757" s="11">
        <f t="shared" si="259"/>
        <v>17.333333333333332</v>
      </c>
      <c r="Q2757" t="s">
        <v>8322</v>
      </c>
      <c r="R2757" t="s">
        <v>8358</v>
      </c>
      <c r="S2757" s="8">
        <f t="shared" si="260"/>
        <v>42072.499155092599</v>
      </c>
      <c r="T2757" s="8">
        <f t="shared" si="261"/>
        <v>42102.499155092599</v>
      </c>
      <c r="U2757" s="9" t="str">
        <f t="shared" si="262"/>
        <v>Mar</v>
      </c>
      <c r="V2757">
        <f t="shared" si="263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7" t="s">
        <v>8221</v>
      </c>
      <c r="G2758" t="s">
        <v>8224</v>
      </c>
      <c r="H2758" t="s">
        <v>8246</v>
      </c>
      <c r="I2758" s="9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10.48</v>
      </c>
      <c r="P2758" s="11">
        <f t="shared" si="259"/>
        <v>31.757575757575758</v>
      </c>
      <c r="Q2758" t="s">
        <v>8322</v>
      </c>
      <c r="R2758" t="s">
        <v>8358</v>
      </c>
      <c r="S2758" s="8">
        <f t="shared" si="260"/>
        <v>41620.608807870369</v>
      </c>
      <c r="T2758" s="8">
        <f t="shared" si="261"/>
        <v>41650.608807870369</v>
      </c>
      <c r="U2758" s="9" t="str">
        <f t="shared" si="262"/>
        <v>Dec</v>
      </c>
      <c r="V2758">
        <f t="shared" si="263"/>
        <v>2013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7" t="s">
        <v>8221</v>
      </c>
      <c r="G2759" t="s">
        <v>8224</v>
      </c>
      <c r="H2759" t="s">
        <v>8246</v>
      </c>
      <c r="I2759" s="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0.66666666666666674</v>
      </c>
      <c r="P2759" s="11">
        <f t="shared" si="259"/>
        <v>5</v>
      </c>
      <c r="Q2759" t="s">
        <v>8322</v>
      </c>
      <c r="R2759" t="s">
        <v>8358</v>
      </c>
      <c r="S2759" s="8">
        <f t="shared" si="260"/>
        <v>42573.364953703705</v>
      </c>
      <c r="T2759" s="8">
        <f t="shared" si="261"/>
        <v>42588.364953703705</v>
      </c>
      <c r="U2759" s="9" t="str">
        <f t="shared" si="262"/>
        <v>Jul</v>
      </c>
      <c r="V2759">
        <f t="shared" si="263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7" t="s">
        <v>8221</v>
      </c>
      <c r="G2760" t="s">
        <v>8226</v>
      </c>
      <c r="H2760" t="s">
        <v>8248</v>
      </c>
      <c r="I2760" s="9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11.700000000000001</v>
      </c>
      <c r="P2760" s="11">
        <f t="shared" si="259"/>
        <v>39</v>
      </c>
      <c r="Q2760" t="s">
        <v>8322</v>
      </c>
      <c r="R2760" t="s">
        <v>8358</v>
      </c>
      <c r="S2760" s="8">
        <f t="shared" si="260"/>
        <v>42639.150266203702</v>
      </c>
      <c r="T2760" s="8">
        <f t="shared" si="261"/>
        <v>42653.150266203702</v>
      </c>
      <c r="U2760" s="9" t="str">
        <f t="shared" si="262"/>
        <v>Sep</v>
      </c>
      <c r="V2760">
        <f t="shared" si="263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7" t="s">
        <v>8221</v>
      </c>
      <c r="G2761" t="s">
        <v>8226</v>
      </c>
      <c r="H2761" t="s">
        <v>8248</v>
      </c>
      <c r="I2761" s="9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10.5</v>
      </c>
      <c r="P2761" s="11">
        <f t="shared" si="259"/>
        <v>52.5</v>
      </c>
      <c r="Q2761" t="s">
        <v>8322</v>
      </c>
      <c r="R2761" t="s">
        <v>8358</v>
      </c>
      <c r="S2761" s="8">
        <f t="shared" si="260"/>
        <v>42524.074837962966</v>
      </c>
      <c r="T2761" s="8">
        <f t="shared" si="261"/>
        <v>42567.074837962966</v>
      </c>
      <c r="U2761" s="9" t="str">
        <f t="shared" si="262"/>
        <v>Jun</v>
      </c>
      <c r="V2761">
        <f t="shared" si="263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7" t="s">
        <v>8221</v>
      </c>
      <c r="G2762" t="s">
        <v>8225</v>
      </c>
      <c r="H2762" t="s">
        <v>8247</v>
      </c>
      <c r="I2762" s="9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s="11" t="e">
        <f t="shared" si="259"/>
        <v>#DIV/0!</v>
      </c>
      <c r="Q2762" t="s">
        <v>8322</v>
      </c>
      <c r="R2762" t="s">
        <v>8358</v>
      </c>
      <c r="S2762" s="8">
        <f t="shared" si="260"/>
        <v>41415.169652777782</v>
      </c>
      <c r="T2762" s="8">
        <f t="shared" si="261"/>
        <v>41445.169652777782</v>
      </c>
      <c r="U2762" s="9" t="str">
        <f t="shared" si="262"/>
        <v>May</v>
      </c>
      <c r="V2762">
        <f t="shared" si="263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7" t="s">
        <v>8221</v>
      </c>
      <c r="G2763" t="s">
        <v>8224</v>
      </c>
      <c r="H2763" t="s">
        <v>8246</v>
      </c>
      <c r="I2763" s="9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0.72</v>
      </c>
      <c r="P2763" s="11">
        <f t="shared" si="259"/>
        <v>9</v>
      </c>
      <c r="Q2763" t="s">
        <v>8322</v>
      </c>
      <c r="R2763" t="s">
        <v>8358</v>
      </c>
      <c r="S2763" s="8">
        <f t="shared" si="260"/>
        <v>41246.771909722222</v>
      </c>
      <c r="T2763" s="8">
        <f t="shared" si="261"/>
        <v>41276.771909722222</v>
      </c>
      <c r="U2763" s="9" t="str">
        <f t="shared" si="262"/>
        <v>Dec</v>
      </c>
      <c r="V2763">
        <f t="shared" si="263"/>
        <v>2012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7" t="s">
        <v>8221</v>
      </c>
      <c r="G2764" t="s">
        <v>8224</v>
      </c>
      <c r="H2764" t="s">
        <v>8246</v>
      </c>
      <c r="I2764" s="9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0.76923076923076927</v>
      </c>
      <c r="P2764" s="11">
        <f t="shared" si="259"/>
        <v>25</v>
      </c>
      <c r="Q2764" t="s">
        <v>8322</v>
      </c>
      <c r="R2764" t="s">
        <v>8358</v>
      </c>
      <c r="S2764" s="8">
        <f t="shared" si="260"/>
        <v>40926.745312500003</v>
      </c>
      <c r="T2764" s="8">
        <f t="shared" si="261"/>
        <v>40986.703645833339</v>
      </c>
      <c r="U2764" s="9" t="str">
        <f t="shared" si="262"/>
        <v>Jan</v>
      </c>
      <c r="V2764">
        <f t="shared" si="263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7" t="s">
        <v>8221</v>
      </c>
      <c r="G2765" t="s">
        <v>8224</v>
      </c>
      <c r="H2765" t="s">
        <v>8246</v>
      </c>
      <c r="I2765" s="9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0.22842639593908631</v>
      </c>
      <c r="P2765" s="11">
        <f t="shared" si="259"/>
        <v>30</v>
      </c>
      <c r="Q2765" t="s">
        <v>8322</v>
      </c>
      <c r="R2765" t="s">
        <v>8358</v>
      </c>
      <c r="S2765" s="8">
        <f t="shared" si="260"/>
        <v>41373.28800925926</v>
      </c>
      <c r="T2765" s="8">
        <f t="shared" si="261"/>
        <v>41418.28800925926</v>
      </c>
      <c r="U2765" s="9" t="str">
        <f t="shared" si="262"/>
        <v>Apr</v>
      </c>
      <c r="V2765">
        <f t="shared" si="263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7" t="s">
        <v>8221</v>
      </c>
      <c r="G2766" t="s">
        <v>8224</v>
      </c>
      <c r="H2766" t="s">
        <v>8246</v>
      </c>
      <c r="I2766" s="9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</v>
      </c>
      <c r="P2766" s="11">
        <f t="shared" si="259"/>
        <v>11.25</v>
      </c>
      <c r="Q2766" t="s">
        <v>8322</v>
      </c>
      <c r="R2766" t="s">
        <v>8358</v>
      </c>
      <c r="S2766" s="8">
        <f t="shared" si="260"/>
        <v>41030.0003587963</v>
      </c>
      <c r="T2766" s="8">
        <f t="shared" si="261"/>
        <v>41059.5</v>
      </c>
      <c r="U2766" s="9" t="str">
        <f t="shared" si="262"/>
        <v>May</v>
      </c>
      <c r="V2766">
        <f t="shared" si="263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7" t="s">
        <v>8221</v>
      </c>
      <c r="G2767" t="s">
        <v>8224</v>
      </c>
      <c r="H2767" t="s">
        <v>8246</v>
      </c>
      <c r="I2767" s="9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s="11" t="e">
        <f t="shared" si="259"/>
        <v>#DIV/0!</v>
      </c>
      <c r="Q2767" t="s">
        <v>8322</v>
      </c>
      <c r="R2767" t="s">
        <v>8358</v>
      </c>
      <c r="S2767" s="8">
        <f t="shared" si="260"/>
        <v>41194.287361111114</v>
      </c>
      <c r="T2767" s="8">
        <f t="shared" si="261"/>
        <v>41210.287361111114</v>
      </c>
      <c r="U2767" s="9" t="str">
        <f t="shared" si="262"/>
        <v>Oct</v>
      </c>
      <c r="V2767">
        <f t="shared" si="263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7" t="s">
        <v>8221</v>
      </c>
      <c r="G2768" t="s">
        <v>8224</v>
      </c>
      <c r="H2768" t="s">
        <v>8246</v>
      </c>
      <c r="I2768" s="9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2</v>
      </c>
      <c r="P2768" s="11">
        <f t="shared" si="259"/>
        <v>25</v>
      </c>
      <c r="Q2768" t="s">
        <v>8322</v>
      </c>
      <c r="R2768" t="s">
        <v>8358</v>
      </c>
      <c r="S2768" s="8">
        <f t="shared" si="260"/>
        <v>40736.376365740747</v>
      </c>
      <c r="T2768" s="8">
        <f t="shared" si="261"/>
        <v>40766.376365740747</v>
      </c>
      <c r="U2768" s="9" t="str">
        <f t="shared" si="262"/>
        <v>Jul</v>
      </c>
      <c r="V2768">
        <f t="shared" si="263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7" t="s">
        <v>8221</v>
      </c>
      <c r="G2769" t="s">
        <v>8229</v>
      </c>
      <c r="H2769" t="s">
        <v>8251</v>
      </c>
      <c r="I2769" s="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0.85000000000000009</v>
      </c>
      <c r="P2769" s="11">
        <f t="shared" si="259"/>
        <v>11.333333333333334</v>
      </c>
      <c r="Q2769" t="s">
        <v>8322</v>
      </c>
      <c r="R2769" t="s">
        <v>8358</v>
      </c>
      <c r="S2769" s="8">
        <f t="shared" si="260"/>
        <v>42172.667245370372</v>
      </c>
      <c r="T2769" s="8">
        <f t="shared" si="261"/>
        <v>42232.667245370372</v>
      </c>
      <c r="U2769" s="9" t="str">
        <f t="shared" si="262"/>
        <v>Jun</v>
      </c>
      <c r="V2769">
        <f t="shared" si="263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7" t="s">
        <v>8221</v>
      </c>
      <c r="G2770" t="s">
        <v>8224</v>
      </c>
      <c r="H2770" t="s">
        <v>8246</v>
      </c>
      <c r="I2770" s="9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14.314285714285715</v>
      </c>
      <c r="P2770" s="11">
        <f t="shared" si="259"/>
        <v>29.470588235294116</v>
      </c>
      <c r="Q2770" t="s">
        <v>8322</v>
      </c>
      <c r="R2770" t="s">
        <v>8358</v>
      </c>
      <c r="S2770" s="8">
        <f t="shared" si="260"/>
        <v>40967.323182870372</v>
      </c>
      <c r="T2770" s="8">
        <f t="shared" si="261"/>
        <v>40997.281516203708</v>
      </c>
      <c r="U2770" s="9" t="str">
        <f t="shared" si="262"/>
        <v>Feb</v>
      </c>
      <c r="V2770">
        <f t="shared" si="263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7" t="s">
        <v>8221</v>
      </c>
      <c r="G2771" t="s">
        <v>8225</v>
      </c>
      <c r="H2771" t="s">
        <v>8247</v>
      </c>
      <c r="I2771" s="9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0.25</v>
      </c>
      <c r="P2771" s="11">
        <f t="shared" si="259"/>
        <v>1</v>
      </c>
      <c r="Q2771" t="s">
        <v>8322</v>
      </c>
      <c r="R2771" t="s">
        <v>8358</v>
      </c>
      <c r="S2771" s="8">
        <f t="shared" si="260"/>
        <v>41745.534606481488</v>
      </c>
      <c r="T2771" s="8">
        <f t="shared" si="261"/>
        <v>41795.534606481488</v>
      </c>
      <c r="U2771" s="9" t="str">
        <f t="shared" si="262"/>
        <v>Apr</v>
      </c>
      <c r="V2771">
        <f t="shared" si="263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7" t="s">
        <v>8221</v>
      </c>
      <c r="G2772" t="s">
        <v>8224</v>
      </c>
      <c r="H2772" t="s">
        <v>8246</v>
      </c>
      <c r="I2772" s="9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10.411249999999999</v>
      </c>
      <c r="P2772" s="11">
        <f t="shared" si="259"/>
        <v>63.098484848484851</v>
      </c>
      <c r="Q2772" t="s">
        <v>8322</v>
      </c>
      <c r="R2772" t="s">
        <v>8358</v>
      </c>
      <c r="S2772" s="8">
        <f t="shared" si="260"/>
        <v>41686.413541666669</v>
      </c>
      <c r="T2772" s="8">
        <f t="shared" si="261"/>
        <v>41716.371875000004</v>
      </c>
      <c r="U2772" s="9" t="str">
        <f t="shared" si="262"/>
        <v>Feb</v>
      </c>
      <c r="V2772">
        <f t="shared" si="263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7" t="s">
        <v>8221</v>
      </c>
      <c r="G2773" t="s">
        <v>8224</v>
      </c>
      <c r="H2773" t="s">
        <v>8246</v>
      </c>
      <c r="I2773" s="9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s="11" t="e">
        <f t="shared" si="259"/>
        <v>#DIV/0!</v>
      </c>
      <c r="Q2773" t="s">
        <v>8322</v>
      </c>
      <c r="R2773" t="s">
        <v>8358</v>
      </c>
      <c r="S2773" s="8">
        <f t="shared" si="260"/>
        <v>41257.240046296298</v>
      </c>
      <c r="T2773" s="8">
        <f t="shared" si="261"/>
        <v>41306.416666666672</v>
      </c>
      <c r="U2773" s="9" t="str">
        <f t="shared" si="262"/>
        <v>Dec</v>
      </c>
      <c r="V2773">
        <f t="shared" si="263"/>
        <v>2012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7" t="s">
        <v>8221</v>
      </c>
      <c r="G2774" t="s">
        <v>8224</v>
      </c>
      <c r="H2774" t="s">
        <v>8246</v>
      </c>
      <c r="I2774" s="9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s="11" t="e">
        <f t="shared" si="259"/>
        <v>#DIV/0!</v>
      </c>
      <c r="Q2774" t="s">
        <v>8322</v>
      </c>
      <c r="R2774" t="s">
        <v>8358</v>
      </c>
      <c r="S2774" s="8">
        <f t="shared" si="260"/>
        <v>41537.577476851853</v>
      </c>
      <c r="T2774" s="8">
        <f t="shared" si="261"/>
        <v>41552.577476851853</v>
      </c>
      <c r="U2774" s="9" t="str">
        <f t="shared" si="262"/>
        <v>Sep</v>
      </c>
      <c r="V2774">
        <f t="shared" si="263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7" t="s">
        <v>8221</v>
      </c>
      <c r="G2775" t="s">
        <v>8229</v>
      </c>
      <c r="H2775" t="s">
        <v>8251</v>
      </c>
      <c r="I2775" s="9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0.18867924528301888</v>
      </c>
      <c r="P2775" s="11">
        <f t="shared" si="259"/>
        <v>1</v>
      </c>
      <c r="Q2775" t="s">
        <v>8322</v>
      </c>
      <c r="R2775" t="s">
        <v>8358</v>
      </c>
      <c r="S2775" s="8">
        <f t="shared" si="260"/>
        <v>42474.573159722226</v>
      </c>
      <c r="T2775" s="8">
        <f t="shared" si="261"/>
        <v>42484.573159722226</v>
      </c>
      <c r="U2775" s="9" t="str">
        <f t="shared" si="262"/>
        <v>Apr</v>
      </c>
      <c r="V2775">
        <f t="shared" si="263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7" t="s">
        <v>8221</v>
      </c>
      <c r="G2776" t="s">
        <v>8224</v>
      </c>
      <c r="H2776" t="s">
        <v>8246</v>
      </c>
      <c r="I2776" s="9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14.249999999999998</v>
      </c>
      <c r="P2776" s="11">
        <f t="shared" si="259"/>
        <v>43.846153846153847</v>
      </c>
      <c r="Q2776" t="s">
        <v>8322</v>
      </c>
      <c r="R2776" t="s">
        <v>8358</v>
      </c>
      <c r="S2776" s="8">
        <f t="shared" si="260"/>
        <v>41310.834814814814</v>
      </c>
      <c r="T2776" s="8">
        <f t="shared" si="261"/>
        <v>41340.834814814814</v>
      </c>
      <c r="U2776" s="9" t="str">
        <f t="shared" si="262"/>
        <v>Feb</v>
      </c>
      <c r="V2776">
        <f t="shared" si="263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7" t="s">
        <v>8221</v>
      </c>
      <c r="G2777" t="s">
        <v>8224</v>
      </c>
      <c r="H2777" t="s">
        <v>8246</v>
      </c>
      <c r="I2777" s="9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3</v>
      </c>
      <c r="P2777" s="11">
        <f t="shared" si="259"/>
        <v>75</v>
      </c>
      <c r="Q2777" t="s">
        <v>8322</v>
      </c>
      <c r="R2777" t="s">
        <v>8358</v>
      </c>
      <c r="S2777" s="8">
        <f t="shared" si="260"/>
        <v>40862.721689814818</v>
      </c>
      <c r="T2777" s="8">
        <f t="shared" si="261"/>
        <v>40892.721689814818</v>
      </c>
      <c r="U2777" s="9" t="str">
        <f t="shared" si="262"/>
        <v>Nov</v>
      </c>
      <c r="V2777">
        <f t="shared" si="263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7" t="s">
        <v>8221</v>
      </c>
      <c r="G2778" t="s">
        <v>8224</v>
      </c>
      <c r="H2778" t="s">
        <v>8246</v>
      </c>
      <c r="I2778" s="9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7.8809523809523814</v>
      </c>
      <c r="P2778" s="11">
        <f t="shared" si="259"/>
        <v>45.972222222222221</v>
      </c>
      <c r="Q2778" t="s">
        <v>8322</v>
      </c>
      <c r="R2778" t="s">
        <v>8358</v>
      </c>
      <c r="S2778" s="8">
        <f t="shared" si="260"/>
        <v>42136.005509259259</v>
      </c>
      <c r="T2778" s="8">
        <f t="shared" si="261"/>
        <v>42167.005509259259</v>
      </c>
      <c r="U2778" s="9" t="str">
        <f t="shared" si="262"/>
        <v>May</v>
      </c>
      <c r="V2778">
        <f t="shared" si="263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7" t="s">
        <v>8221</v>
      </c>
      <c r="G2779" t="s">
        <v>8224</v>
      </c>
      <c r="H2779" t="s">
        <v>8246</v>
      </c>
      <c r="I2779" s="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0.33333333333333337</v>
      </c>
      <c r="P2779" s="11">
        <f t="shared" si="259"/>
        <v>10</v>
      </c>
      <c r="Q2779" t="s">
        <v>8322</v>
      </c>
      <c r="R2779" t="s">
        <v>8358</v>
      </c>
      <c r="S2779" s="8">
        <f t="shared" si="260"/>
        <v>42172.377361111117</v>
      </c>
      <c r="T2779" s="8">
        <f t="shared" si="261"/>
        <v>42202.377361111117</v>
      </c>
      <c r="U2779" s="9" t="str">
        <f t="shared" si="262"/>
        <v>Jun</v>
      </c>
      <c r="V2779">
        <f t="shared" si="263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7" t="s">
        <v>8221</v>
      </c>
      <c r="G2780" t="s">
        <v>8224</v>
      </c>
      <c r="H2780" t="s">
        <v>8246</v>
      </c>
      <c r="I2780" s="9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25.545454545454543</v>
      </c>
      <c r="P2780" s="11">
        <f t="shared" si="259"/>
        <v>93.666666666666671</v>
      </c>
      <c r="Q2780" t="s">
        <v>8322</v>
      </c>
      <c r="R2780" t="s">
        <v>8358</v>
      </c>
      <c r="S2780" s="8">
        <f t="shared" si="260"/>
        <v>41846.686412037037</v>
      </c>
      <c r="T2780" s="8">
        <f t="shared" si="261"/>
        <v>41876.686412037037</v>
      </c>
      <c r="U2780" s="9" t="str">
        <f t="shared" si="262"/>
        <v>Jul</v>
      </c>
      <c r="V2780">
        <f t="shared" si="263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7" t="s">
        <v>8221</v>
      </c>
      <c r="G2781" t="s">
        <v>8224</v>
      </c>
      <c r="H2781" t="s">
        <v>8246</v>
      </c>
      <c r="I2781" s="9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</v>
      </c>
      <c r="P2781" s="11">
        <f t="shared" si="259"/>
        <v>53</v>
      </c>
      <c r="Q2781" t="s">
        <v>8322</v>
      </c>
      <c r="R2781" t="s">
        <v>8358</v>
      </c>
      <c r="S2781" s="8">
        <f t="shared" si="260"/>
        <v>42300.294224537043</v>
      </c>
      <c r="T2781" s="8">
        <f t="shared" si="261"/>
        <v>42330.335891203707</v>
      </c>
      <c r="U2781" s="9" t="str">
        <f t="shared" si="262"/>
        <v>Oct</v>
      </c>
      <c r="V2781">
        <f t="shared" si="263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7" t="s">
        <v>8221</v>
      </c>
      <c r="G2782" t="s">
        <v>8237</v>
      </c>
      <c r="H2782" t="s">
        <v>8249</v>
      </c>
      <c r="I2782" s="9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s="11" t="e">
        <f t="shared" si="259"/>
        <v>#DIV/0!</v>
      </c>
      <c r="Q2782" t="s">
        <v>8322</v>
      </c>
      <c r="R2782" t="s">
        <v>8358</v>
      </c>
      <c r="S2782" s="8">
        <f t="shared" si="260"/>
        <v>42774.156111111115</v>
      </c>
      <c r="T2782" s="8">
        <f t="shared" si="261"/>
        <v>42804.156111111115</v>
      </c>
      <c r="U2782" s="9" t="str">
        <f t="shared" si="262"/>
        <v>Feb</v>
      </c>
      <c r="V2782">
        <f t="shared" si="263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105.28</v>
      </c>
      <c r="P2783" s="11">
        <f t="shared" si="259"/>
        <v>47</v>
      </c>
      <c r="Q2783" t="s">
        <v>8317</v>
      </c>
      <c r="R2783" t="s">
        <v>8318</v>
      </c>
      <c r="S2783" s="8">
        <f t="shared" si="260"/>
        <v>42018.649930555555</v>
      </c>
      <c r="T2783" s="8">
        <f t="shared" si="261"/>
        <v>42047.000000000007</v>
      </c>
      <c r="U2783" s="9" t="str">
        <f t="shared" si="262"/>
        <v>Jan</v>
      </c>
      <c r="V2783">
        <f t="shared" si="263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120</v>
      </c>
      <c r="P2784" s="11">
        <f t="shared" si="259"/>
        <v>66.666666666666671</v>
      </c>
      <c r="Q2784" t="s">
        <v>8317</v>
      </c>
      <c r="R2784" t="s">
        <v>8318</v>
      </c>
      <c r="S2784" s="8">
        <f t="shared" si="260"/>
        <v>42026.633310185185</v>
      </c>
      <c r="T2784" s="8">
        <f t="shared" si="261"/>
        <v>42051.915972222225</v>
      </c>
      <c r="U2784" s="9" t="str">
        <f t="shared" si="262"/>
        <v>Jan</v>
      </c>
      <c r="V2784">
        <f t="shared" si="263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114.5</v>
      </c>
      <c r="P2785" s="11">
        <f t="shared" si="259"/>
        <v>18.770491803278688</v>
      </c>
      <c r="Q2785" t="s">
        <v>8317</v>
      </c>
      <c r="R2785" t="s">
        <v>8318</v>
      </c>
      <c r="S2785" s="8">
        <f t="shared" si="260"/>
        <v>42103.24358796297</v>
      </c>
      <c r="T2785" s="8">
        <f t="shared" si="261"/>
        <v>42117.24358796297</v>
      </c>
      <c r="U2785" s="9" t="str">
        <f t="shared" si="262"/>
        <v>Apr</v>
      </c>
      <c r="V2785">
        <f t="shared" si="263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119</v>
      </c>
      <c r="P2786" s="11">
        <f t="shared" si="259"/>
        <v>66.111111111111114</v>
      </c>
      <c r="Q2786" t="s">
        <v>8317</v>
      </c>
      <c r="R2786" t="s">
        <v>8318</v>
      </c>
      <c r="S2786" s="8">
        <f t="shared" si="260"/>
        <v>41920.495868055557</v>
      </c>
      <c r="T2786" s="8">
        <f t="shared" si="261"/>
        <v>41941.495868055557</v>
      </c>
      <c r="U2786" s="9" t="str">
        <f t="shared" si="262"/>
        <v>Oct</v>
      </c>
      <c r="V2786">
        <f t="shared" si="263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104.67999999999999</v>
      </c>
      <c r="P2787" s="11">
        <f t="shared" si="259"/>
        <v>36.859154929577464</v>
      </c>
      <c r="Q2787" t="s">
        <v>8317</v>
      </c>
      <c r="R2787" t="s">
        <v>8318</v>
      </c>
      <c r="S2787" s="8">
        <f t="shared" si="260"/>
        <v>42557.897766203707</v>
      </c>
      <c r="T2787" s="8">
        <f t="shared" si="261"/>
        <v>42587.583333333336</v>
      </c>
      <c r="U2787" s="9" t="str">
        <f t="shared" si="262"/>
        <v>Jul</v>
      </c>
      <c r="V2787">
        <f t="shared" si="263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117.83999999999999</v>
      </c>
      <c r="P2788" s="11">
        <f t="shared" si="259"/>
        <v>39.810810810810814</v>
      </c>
      <c r="Q2788" t="s">
        <v>8317</v>
      </c>
      <c r="R2788" t="s">
        <v>8318</v>
      </c>
      <c r="S2788" s="8">
        <f t="shared" si="260"/>
        <v>41815.277546296296</v>
      </c>
      <c r="T2788" s="8">
        <f t="shared" si="261"/>
        <v>41829.277546296296</v>
      </c>
      <c r="U2788" s="9" t="str">
        <f t="shared" si="262"/>
        <v>Jun</v>
      </c>
      <c r="V2788">
        <f t="shared" si="263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119.7</v>
      </c>
      <c r="P2789" s="11">
        <f t="shared" si="259"/>
        <v>31.5</v>
      </c>
      <c r="Q2789" t="s">
        <v>8317</v>
      </c>
      <c r="R2789" t="s">
        <v>8318</v>
      </c>
      <c r="S2789" s="8">
        <f t="shared" si="260"/>
        <v>41807.906851851854</v>
      </c>
      <c r="T2789" s="8">
        <f t="shared" si="261"/>
        <v>41837.906851851854</v>
      </c>
      <c r="U2789" s="9" t="str">
        <f t="shared" si="262"/>
        <v>Jun</v>
      </c>
      <c r="V2789">
        <f t="shared" si="263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102.49999999999999</v>
      </c>
      <c r="P2790" s="11">
        <f t="shared" si="259"/>
        <v>102.5</v>
      </c>
      <c r="Q2790" t="s">
        <v>8317</v>
      </c>
      <c r="R2790" t="s">
        <v>8318</v>
      </c>
      <c r="S2790" s="8">
        <f t="shared" si="260"/>
        <v>42550.410219907411</v>
      </c>
      <c r="T2790" s="8">
        <f t="shared" si="261"/>
        <v>42580.410219907411</v>
      </c>
      <c r="U2790" s="9" t="str">
        <f t="shared" si="262"/>
        <v>Jun</v>
      </c>
      <c r="V2790">
        <f t="shared" si="263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101.16666666666667</v>
      </c>
      <c r="P2791" s="11">
        <f t="shared" si="259"/>
        <v>126.45833333333333</v>
      </c>
      <c r="Q2791" t="s">
        <v>8317</v>
      </c>
      <c r="R2791" t="s">
        <v>8318</v>
      </c>
      <c r="S2791" s="8">
        <f t="shared" si="260"/>
        <v>42055.721458333333</v>
      </c>
      <c r="T2791" s="8">
        <f t="shared" si="261"/>
        <v>42074.875000000007</v>
      </c>
      <c r="U2791" s="9" t="str">
        <f t="shared" si="262"/>
        <v>Feb</v>
      </c>
      <c r="V2791">
        <f t="shared" si="263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105.33333333333333</v>
      </c>
      <c r="P2792" s="11">
        <f t="shared" si="259"/>
        <v>47.878787878787875</v>
      </c>
      <c r="Q2792" t="s">
        <v>8317</v>
      </c>
      <c r="R2792" t="s">
        <v>8318</v>
      </c>
      <c r="S2792" s="8">
        <f t="shared" si="260"/>
        <v>42016.64702546296</v>
      </c>
      <c r="T2792" s="8">
        <f t="shared" si="261"/>
        <v>42046.64702546296</v>
      </c>
      <c r="U2792" s="9" t="str">
        <f t="shared" si="262"/>
        <v>Jan</v>
      </c>
      <c r="V2792">
        <f t="shared" si="263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102.49999999999999</v>
      </c>
      <c r="P2793" s="11">
        <f t="shared" si="259"/>
        <v>73.214285714285708</v>
      </c>
      <c r="Q2793" t="s">
        <v>8317</v>
      </c>
      <c r="R2793" t="s">
        <v>8318</v>
      </c>
      <c r="S2793" s="8">
        <f t="shared" si="260"/>
        <v>42591.60832175926</v>
      </c>
      <c r="T2793" s="8">
        <f t="shared" si="261"/>
        <v>42621.875000000007</v>
      </c>
      <c r="U2793" s="9" t="str">
        <f t="shared" si="262"/>
        <v>Aug</v>
      </c>
      <c r="V2793">
        <f t="shared" si="263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107.60000000000001</v>
      </c>
      <c r="P2794" s="11">
        <f t="shared" si="259"/>
        <v>89.666666666666671</v>
      </c>
      <c r="Q2794" t="s">
        <v>8317</v>
      </c>
      <c r="R2794" t="s">
        <v>8318</v>
      </c>
      <c r="S2794" s="8">
        <f t="shared" si="260"/>
        <v>42182.939340277779</v>
      </c>
      <c r="T2794" s="8">
        <f t="shared" si="261"/>
        <v>42227.939340277779</v>
      </c>
      <c r="U2794" s="9" t="str">
        <f t="shared" si="262"/>
        <v>Jun</v>
      </c>
      <c r="V2794">
        <f t="shared" si="263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110.5675</v>
      </c>
      <c r="P2795" s="11">
        <f t="shared" si="259"/>
        <v>151.4623287671233</v>
      </c>
      <c r="Q2795" t="s">
        <v>8317</v>
      </c>
      <c r="R2795" t="s">
        <v>8318</v>
      </c>
      <c r="S2795" s="8">
        <f t="shared" si="260"/>
        <v>42176.127372685187</v>
      </c>
      <c r="T2795" s="8">
        <f t="shared" si="261"/>
        <v>42206.127372685187</v>
      </c>
      <c r="U2795" s="9" t="str">
        <f t="shared" si="262"/>
        <v>Jun</v>
      </c>
      <c r="V2795">
        <f t="shared" si="263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150</v>
      </c>
      <c r="P2796" s="11">
        <f t="shared" si="259"/>
        <v>25</v>
      </c>
      <c r="Q2796" t="s">
        <v>8317</v>
      </c>
      <c r="R2796" t="s">
        <v>8318</v>
      </c>
      <c r="S2796" s="8">
        <f t="shared" si="260"/>
        <v>42416.399988425932</v>
      </c>
      <c r="T2796" s="8">
        <f t="shared" si="261"/>
        <v>42432.500000000007</v>
      </c>
      <c r="U2796" s="9" t="str">
        <f t="shared" si="262"/>
        <v>Feb</v>
      </c>
      <c r="V2796">
        <f t="shared" si="263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104.28571428571429</v>
      </c>
      <c r="P2797" s="11">
        <f t="shared" si="259"/>
        <v>36.5</v>
      </c>
      <c r="Q2797" t="s">
        <v>8317</v>
      </c>
      <c r="R2797" t="s">
        <v>8318</v>
      </c>
      <c r="S2797" s="8">
        <f t="shared" si="260"/>
        <v>41780.234270833338</v>
      </c>
      <c r="T2797" s="8">
        <f t="shared" si="261"/>
        <v>41796.666666666672</v>
      </c>
      <c r="U2797" s="9" t="str">
        <f t="shared" si="262"/>
        <v>May</v>
      </c>
      <c r="V2797">
        <f t="shared" si="263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115.5</v>
      </c>
      <c r="P2798" s="11">
        <f t="shared" si="259"/>
        <v>44</v>
      </c>
      <c r="Q2798" t="s">
        <v>8317</v>
      </c>
      <c r="R2798" t="s">
        <v>8318</v>
      </c>
      <c r="S2798" s="8">
        <f t="shared" si="260"/>
        <v>41795.236435185187</v>
      </c>
      <c r="T2798" s="8">
        <f t="shared" si="261"/>
        <v>41825.236435185187</v>
      </c>
      <c r="U2798" s="9" t="str">
        <f t="shared" si="262"/>
        <v>Jun</v>
      </c>
      <c r="V2798">
        <f t="shared" si="263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102.64512500000001</v>
      </c>
      <c r="P2799" s="11">
        <f t="shared" si="259"/>
        <v>87.357553191489373</v>
      </c>
      <c r="Q2799" t="s">
        <v>8317</v>
      </c>
      <c r="R2799" t="s">
        <v>8318</v>
      </c>
      <c r="S2799" s="8">
        <f t="shared" si="260"/>
        <v>41798.648611111115</v>
      </c>
      <c r="T2799" s="8">
        <f t="shared" si="261"/>
        <v>41828.648611111115</v>
      </c>
      <c r="U2799" s="9" t="str">
        <f t="shared" si="262"/>
        <v>Jun</v>
      </c>
      <c r="V2799">
        <f t="shared" si="263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101.4</v>
      </c>
      <c r="P2800" s="11">
        <f t="shared" si="259"/>
        <v>36.474820143884891</v>
      </c>
      <c r="Q2800" t="s">
        <v>8317</v>
      </c>
      <c r="R2800" t="s">
        <v>8318</v>
      </c>
      <c r="S2800" s="8">
        <f t="shared" si="260"/>
        <v>42201.383344907408</v>
      </c>
      <c r="T2800" s="8">
        <f t="shared" si="261"/>
        <v>42216.375000000007</v>
      </c>
      <c r="U2800" s="9" t="str">
        <f t="shared" si="262"/>
        <v>Jul</v>
      </c>
      <c r="V2800">
        <f t="shared" si="263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116.6348</v>
      </c>
      <c r="P2801" s="11">
        <f t="shared" si="259"/>
        <v>44.859538461538463</v>
      </c>
      <c r="Q2801" t="s">
        <v>8317</v>
      </c>
      <c r="R2801" t="s">
        <v>8318</v>
      </c>
      <c r="S2801" s="8">
        <f t="shared" si="260"/>
        <v>42506.973032407412</v>
      </c>
      <c r="T2801" s="8">
        <f t="shared" si="261"/>
        <v>42538.375000000007</v>
      </c>
      <c r="U2801" s="9" t="str">
        <f t="shared" si="262"/>
        <v>May</v>
      </c>
      <c r="V2801">
        <f t="shared" si="263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133</v>
      </c>
      <c r="P2802" s="11">
        <f t="shared" si="259"/>
        <v>42.903225806451616</v>
      </c>
      <c r="Q2802" t="s">
        <v>8317</v>
      </c>
      <c r="R2802" t="s">
        <v>8318</v>
      </c>
      <c r="S2802" s="8">
        <f t="shared" si="260"/>
        <v>41948.261180555557</v>
      </c>
      <c r="T2802" s="8">
        <f t="shared" si="261"/>
        <v>42008.261180555557</v>
      </c>
      <c r="U2802" s="9" t="str">
        <f t="shared" si="262"/>
        <v>Nov</v>
      </c>
      <c r="V2802">
        <f t="shared" si="263"/>
        <v>2014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133.20000000000002</v>
      </c>
      <c r="P2803" s="11">
        <f t="shared" si="259"/>
        <v>51.230769230769234</v>
      </c>
      <c r="Q2803" t="s">
        <v>8317</v>
      </c>
      <c r="R2803" t="s">
        <v>8318</v>
      </c>
      <c r="S2803" s="8">
        <f t="shared" si="260"/>
        <v>41899.95149305556</v>
      </c>
      <c r="T2803" s="8">
        <f t="shared" si="261"/>
        <v>41922.166666666672</v>
      </c>
      <c r="U2803" s="9" t="str">
        <f t="shared" si="262"/>
        <v>Sep</v>
      </c>
      <c r="V2803">
        <f t="shared" si="263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101.83333333333333</v>
      </c>
      <c r="P2804" s="11">
        <f t="shared" si="259"/>
        <v>33.944444444444443</v>
      </c>
      <c r="Q2804" t="s">
        <v>8317</v>
      </c>
      <c r="R2804" t="s">
        <v>8318</v>
      </c>
      <c r="S2804" s="8">
        <f t="shared" si="260"/>
        <v>42192.355405092596</v>
      </c>
      <c r="T2804" s="8">
        <f t="shared" si="261"/>
        <v>42222.355405092596</v>
      </c>
      <c r="U2804" s="9" t="str">
        <f t="shared" si="262"/>
        <v>Jul</v>
      </c>
      <c r="V2804">
        <f t="shared" si="263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127.95</v>
      </c>
      <c r="P2805" s="11">
        <f t="shared" si="259"/>
        <v>90.744680851063833</v>
      </c>
      <c r="Q2805" t="s">
        <v>8317</v>
      </c>
      <c r="R2805" t="s">
        <v>8318</v>
      </c>
      <c r="S2805" s="8">
        <f t="shared" si="260"/>
        <v>42157.774027777785</v>
      </c>
      <c r="T2805" s="8">
        <f t="shared" si="261"/>
        <v>42200.708333333336</v>
      </c>
      <c r="U2805" s="9" t="str">
        <f t="shared" si="262"/>
        <v>Jun</v>
      </c>
      <c r="V2805">
        <f t="shared" si="263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114.99999999999999</v>
      </c>
      <c r="P2806" s="11">
        <f t="shared" si="259"/>
        <v>50</v>
      </c>
      <c r="Q2806" t="s">
        <v>8317</v>
      </c>
      <c r="R2806" t="s">
        <v>8318</v>
      </c>
      <c r="S2806" s="8">
        <f t="shared" si="260"/>
        <v>41881.161921296298</v>
      </c>
      <c r="T2806" s="8">
        <f t="shared" si="261"/>
        <v>41911.161921296298</v>
      </c>
      <c r="U2806" s="9" t="str">
        <f t="shared" si="262"/>
        <v>Aug</v>
      </c>
      <c r="V2806">
        <f t="shared" si="263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110.00000000000001</v>
      </c>
      <c r="P2807" s="11">
        <f t="shared" si="259"/>
        <v>24.444444444444443</v>
      </c>
      <c r="Q2807" t="s">
        <v>8317</v>
      </c>
      <c r="R2807" t="s">
        <v>8318</v>
      </c>
      <c r="S2807" s="8">
        <f t="shared" si="260"/>
        <v>42213.213807870372</v>
      </c>
      <c r="T2807" s="8">
        <f t="shared" si="261"/>
        <v>42238.213807870372</v>
      </c>
      <c r="U2807" s="9" t="str">
        <f t="shared" si="262"/>
        <v>Jul</v>
      </c>
      <c r="V2807">
        <f t="shared" si="263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112.1</v>
      </c>
      <c r="P2808" s="11">
        <f t="shared" si="259"/>
        <v>44.25</v>
      </c>
      <c r="Q2808" t="s">
        <v>8317</v>
      </c>
      <c r="R2808" t="s">
        <v>8318</v>
      </c>
      <c r="S2808" s="8">
        <f t="shared" si="260"/>
        <v>42184.975578703707</v>
      </c>
      <c r="T2808" s="8">
        <f t="shared" si="261"/>
        <v>42221.166666666664</v>
      </c>
      <c r="U2808" s="9" t="str">
        <f t="shared" si="262"/>
        <v>Jun</v>
      </c>
      <c r="V2808">
        <f t="shared" si="263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126</v>
      </c>
      <c r="P2809" s="11">
        <f t="shared" si="259"/>
        <v>67.741935483870961</v>
      </c>
      <c r="Q2809" t="s">
        <v>8317</v>
      </c>
      <c r="R2809" t="s">
        <v>8318</v>
      </c>
      <c r="S2809" s="8">
        <f t="shared" si="260"/>
        <v>42154.581458333334</v>
      </c>
      <c r="T2809" s="8">
        <f t="shared" si="261"/>
        <v>42184.581458333334</v>
      </c>
      <c r="U2809" s="9" t="str">
        <f t="shared" si="262"/>
        <v>May</v>
      </c>
      <c r="V2809">
        <f t="shared" si="263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100.24444444444444</v>
      </c>
      <c r="P2810" s="11">
        <f t="shared" si="259"/>
        <v>65.376811594202906</v>
      </c>
      <c r="Q2810" t="s">
        <v>8317</v>
      </c>
      <c r="R2810" t="s">
        <v>8318</v>
      </c>
      <c r="S2810" s="8">
        <f t="shared" si="260"/>
        <v>42208.554803240746</v>
      </c>
      <c r="T2810" s="8">
        <f t="shared" si="261"/>
        <v>42238.554803240746</v>
      </c>
      <c r="U2810" s="9" t="str">
        <f t="shared" si="262"/>
        <v>Jul</v>
      </c>
      <c r="V2810">
        <f t="shared" si="263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102.4</v>
      </c>
      <c r="P2811" s="11">
        <f t="shared" si="259"/>
        <v>121.9047619047619</v>
      </c>
      <c r="Q2811" t="s">
        <v>8317</v>
      </c>
      <c r="R2811" t="s">
        <v>8318</v>
      </c>
      <c r="S2811" s="8">
        <f t="shared" si="260"/>
        <v>42451.205150462971</v>
      </c>
      <c r="T2811" s="8">
        <f t="shared" si="261"/>
        <v>42459.318749999999</v>
      </c>
      <c r="U2811" s="9" t="str">
        <f t="shared" si="262"/>
        <v>Mar</v>
      </c>
      <c r="V2811">
        <f t="shared" si="263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108.2</v>
      </c>
      <c r="P2812" s="11">
        <f t="shared" si="259"/>
        <v>47.456140350877192</v>
      </c>
      <c r="Q2812" t="s">
        <v>8317</v>
      </c>
      <c r="R2812" t="s">
        <v>8318</v>
      </c>
      <c r="S2812" s="8">
        <f t="shared" si="260"/>
        <v>41758.847962962966</v>
      </c>
      <c r="T2812" s="8">
        <f t="shared" si="261"/>
        <v>41790.874305555561</v>
      </c>
      <c r="U2812" s="9" t="str">
        <f t="shared" si="262"/>
        <v>Apr</v>
      </c>
      <c r="V2812">
        <f t="shared" si="263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100.27</v>
      </c>
      <c r="P2813" s="11">
        <f t="shared" si="259"/>
        <v>92.842592592592595</v>
      </c>
      <c r="Q2813" t="s">
        <v>8317</v>
      </c>
      <c r="R2813" t="s">
        <v>8318</v>
      </c>
      <c r="S2813" s="8">
        <f t="shared" si="260"/>
        <v>42028.20489583334</v>
      </c>
      <c r="T2813" s="8">
        <f t="shared" si="261"/>
        <v>42058.20489583334</v>
      </c>
      <c r="U2813" s="9" t="str">
        <f t="shared" si="262"/>
        <v>Jan</v>
      </c>
      <c r="V2813">
        <f t="shared" si="263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113.3</v>
      </c>
      <c r="P2814" s="11">
        <f t="shared" si="259"/>
        <v>68.253012048192772</v>
      </c>
      <c r="Q2814" t="s">
        <v>8317</v>
      </c>
      <c r="R2814" t="s">
        <v>8318</v>
      </c>
      <c r="S2814" s="8">
        <f t="shared" si="260"/>
        <v>42054.452523148146</v>
      </c>
      <c r="T2814" s="8">
        <f t="shared" si="261"/>
        <v>42099.875000000007</v>
      </c>
      <c r="U2814" s="9" t="str">
        <f t="shared" si="262"/>
        <v>Feb</v>
      </c>
      <c r="V2814">
        <f t="shared" si="263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127.57571428571428</v>
      </c>
      <c r="P2815" s="11">
        <f t="shared" si="259"/>
        <v>37.209583333333335</v>
      </c>
      <c r="Q2815" t="s">
        <v>8317</v>
      </c>
      <c r="R2815" t="s">
        <v>8318</v>
      </c>
      <c r="S2815" s="8">
        <f t="shared" si="260"/>
        <v>42693.450937499998</v>
      </c>
      <c r="T2815" s="8">
        <f t="shared" si="261"/>
        <v>42718.450937499998</v>
      </c>
      <c r="U2815" s="9" t="str">
        <f t="shared" si="262"/>
        <v>Nov</v>
      </c>
      <c r="V2815">
        <f t="shared" si="263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107.73333333333332</v>
      </c>
      <c r="P2816" s="11">
        <f t="shared" si="259"/>
        <v>25.25</v>
      </c>
      <c r="Q2816" t="s">
        <v>8317</v>
      </c>
      <c r="R2816" t="s">
        <v>8318</v>
      </c>
      <c r="S2816" s="8">
        <f t="shared" si="260"/>
        <v>42103.107812499999</v>
      </c>
      <c r="T2816" s="8">
        <f t="shared" si="261"/>
        <v>42133.107812499999</v>
      </c>
      <c r="U2816" s="9" t="str">
        <f t="shared" si="262"/>
        <v>Apr</v>
      </c>
      <c r="V2816">
        <f t="shared" si="263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242</v>
      </c>
      <c r="P2817" s="11">
        <f t="shared" si="259"/>
        <v>43.214285714285715</v>
      </c>
      <c r="Q2817" t="s">
        <v>8317</v>
      </c>
      <c r="R2817" t="s">
        <v>8318</v>
      </c>
      <c r="S2817" s="8">
        <f t="shared" si="260"/>
        <v>42559.48505787037</v>
      </c>
      <c r="T2817" s="8">
        <f t="shared" si="261"/>
        <v>42589.48505787037</v>
      </c>
      <c r="U2817" s="9" t="str">
        <f t="shared" si="262"/>
        <v>Jul</v>
      </c>
      <c r="V2817">
        <f t="shared" si="263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ref="O2818:O2881" si="264">E2818/D2818*100</f>
        <v>141.56666666666666</v>
      </c>
      <c r="P2818" s="11">
        <f t="shared" ref="P2818:P2881" si="265">E2818/L2818</f>
        <v>25.130177514792898</v>
      </c>
      <c r="Q2818" t="s">
        <v>8317</v>
      </c>
      <c r="R2818" t="s">
        <v>8318</v>
      </c>
      <c r="S2818" s="8">
        <f t="shared" si="260"/>
        <v>42188.175833333335</v>
      </c>
      <c r="T2818" s="8">
        <f t="shared" si="261"/>
        <v>42218.375000000007</v>
      </c>
      <c r="U2818" s="9" t="str">
        <f t="shared" si="262"/>
        <v>Jul</v>
      </c>
      <c r="V2818">
        <f t="shared" si="263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si="264"/>
        <v>130</v>
      </c>
      <c r="P2819" s="11">
        <f t="shared" si="265"/>
        <v>23.636363636363637</v>
      </c>
      <c r="Q2819" t="s">
        <v>8317</v>
      </c>
      <c r="R2819" t="s">
        <v>8318</v>
      </c>
      <c r="S2819" s="8">
        <f t="shared" ref="S2819:S2882" si="266">(J2819/86400)+25569+(-7/24)</f>
        <v>42023.343310185192</v>
      </c>
      <c r="T2819" s="8">
        <f t="shared" ref="T2819:T2882" si="267">(I2819/86400)+25569+(-7/24)</f>
        <v>42063.343310185192</v>
      </c>
      <c r="U2819" s="9" t="str">
        <f t="shared" ref="U2819:U2882" si="268">TEXT(S2819,"mmm")</f>
        <v>Jan</v>
      </c>
      <c r="V2819">
        <f t="shared" ref="V2819:V2882" si="269">YEAR(S2819)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106.03</v>
      </c>
      <c r="P2820" s="11">
        <f t="shared" si="265"/>
        <v>103.95098039215686</v>
      </c>
      <c r="Q2820" t="s">
        <v>8317</v>
      </c>
      <c r="R2820" t="s">
        <v>8318</v>
      </c>
      <c r="S2820" s="8">
        <f t="shared" si="266"/>
        <v>42250.306550925925</v>
      </c>
      <c r="T2820" s="8">
        <f t="shared" si="267"/>
        <v>42270.306550925925</v>
      </c>
      <c r="U2820" s="9" t="str">
        <f t="shared" si="268"/>
        <v>Sep</v>
      </c>
      <c r="V2820">
        <f t="shared" si="269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104.80000000000001</v>
      </c>
      <c r="P2821" s="11">
        <f t="shared" si="265"/>
        <v>50.384615384615387</v>
      </c>
      <c r="Q2821" t="s">
        <v>8317</v>
      </c>
      <c r="R2821" t="s">
        <v>8318</v>
      </c>
      <c r="S2821" s="8">
        <f t="shared" si="266"/>
        <v>42139.233900462968</v>
      </c>
      <c r="T2821" s="8">
        <f t="shared" si="267"/>
        <v>42169.233900462968</v>
      </c>
      <c r="U2821" s="9" t="str">
        <f t="shared" si="268"/>
        <v>May</v>
      </c>
      <c r="V2821">
        <f t="shared" si="269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136</v>
      </c>
      <c r="P2822" s="11">
        <f t="shared" si="265"/>
        <v>13.6</v>
      </c>
      <c r="Q2822" t="s">
        <v>8317</v>
      </c>
      <c r="R2822" t="s">
        <v>8318</v>
      </c>
      <c r="S2822" s="8">
        <f t="shared" si="266"/>
        <v>42401.319317129637</v>
      </c>
      <c r="T2822" s="8">
        <f t="shared" si="267"/>
        <v>42425.708333333336</v>
      </c>
      <c r="U2822" s="9" t="str">
        <f t="shared" si="268"/>
        <v>Feb</v>
      </c>
      <c r="V2822">
        <f t="shared" si="269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100</v>
      </c>
      <c r="P2823" s="11">
        <f t="shared" si="265"/>
        <v>28.571428571428573</v>
      </c>
      <c r="Q2823" t="s">
        <v>8317</v>
      </c>
      <c r="R2823" t="s">
        <v>8318</v>
      </c>
      <c r="S2823" s="8">
        <f t="shared" si="266"/>
        <v>41875.631192129636</v>
      </c>
      <c r="T2823" s="8">
        <f t="shared" si="267"/>
        <v>41905.631192129636</v>
      </c>
      <c r="U2823" s="9" t="str">
        <f t="shared" si="268"/>
        <v>Aug</v>
      </c>
      <c r="V2823">
        <f t="shared" si="269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100</v>
      </c>
      <c r="P2824" s="11">
        <f t="shared" si="265"/>
        <v>63.829787234042556</v>
      </c>
      <c r="Q2824" t="s">
        <v>8317</v>
      </c>
      <c r="R2824" t="s">
        <v>8318</v>
      </c>
      <c r="S2824" s="8">
        <f t="shared" si="266"/>
        <v>42060.392268518517</v>
      </c>
      <c r="T2824" s="8">
        <f t="shared" si="267"/>
        <v>42090.350601851853</v>
      </c>
      <c r="U2824" s="9" t="str">
        <f t="shared" si="268"/>
        <v>Feb</v>
      </c>
      <c r="V2824">
        <f t="shared" si="269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124</v>
      </c>
      <c r="P2825" s="11">
        <f t="shared" si="265"/>
        <v>8.8571428571428577</v>
      </c>
      <c r="Q2825" t="s">
        <v>8317</v>
      </c>
      <c r="R2825" t="s">
        <v>8318</v>
      </c>
      <c r="S2825" s="8">
        <f t="shared" si="266"/>
        <v>42066.719976851855</v>
      </c>
      <c r="T2825" s="8">
        <f t="shared" si="267"/>
        <v>42094.665972222225</v>
      </c>
      <c r="U2825" s="9" t="str">
        <f t="shared" si="268"/>
        <v>Mar</v>
      </c>
      <c r="V2825">
        <f t="shared" si="269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116.92307692307693</v>
      </c>
      <c r="P2826" s="11">
        <f t="shared" si="265"/>
        <v>50.666666666666664</v>
      </c>
      <c r="Q2826" t="s">
        <v>8317</v>
      </c>
      <c r="R2826" t="s">
        <v>8318</v>
      </c>
      <c r="S2826" s="8">
        <f t="shared" si="266"/>
        <v>42135.979120370372</v>
      </c>
      <c r="T2826" s="8">
        <f t="shared" si="267"/>
        <v>42167.779861111114</v>
      </c>
      <c r="U2826" s="9" t="str">
        <f t="shared" si="268"/>
        <v>May</v>
      </c>
      <c r="V2826">
        <f t="shared" si="269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103.33333333333334</v>
      </c>
      <c r="P2827" s="11">
        <f t="shared" si="265"/>
        <v>60.784313725490193</v>
      </c>
      <c r="Q2827" t="s">
        <v>8317</v>
      </c>
      <c r="R2827" t="s">
        <v>8318</v>
      </c>
      <c r="S2827" s="8">
        <f t="shared" si="266"/>
        <v>42312.500995370377</v>
      </c>
      <c r="T2827" s="8">
        <f t="shared" si="267"/>
        <v>42342.500995370377</v>
      </c>
      <c r="U2827" s="9" t="str">
        <f t="shared" si="268"/>
        <v>Nov</v>
      </c>
      <c r="V2827">
        <f t="shared" si="269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107.74999999999999</v>
      </c>
      <c r="P2828" s="11">
        <f t="shared" si="265"/>
        <v>113.42105263157895</v>
      </c>
      <c r="Q2828" t="s">
        <v>8317</v>
      </c>
      <c r="R2828" t="s">
        <v>8318</v>
      </c>
      <c r="S2828" s="8">
        <f t="shared" si="266"/>
        <v>42170.743194444447</v>
      </c>
      <c r="T2828" s="8">
        <f t="shared" si="267"/>
        <v>42195.000000000007</v>
      </c>
      <c r="U2828" s="9" t="str">
        <f t="shared" si="268"/>
        <v>Jun</v>
      </c>
      <c r="V2828">
        <f t="shared" si="269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120.24999999999999</v>
      </c>
      <c r="P2829" s="11">
        <f t="shared" si="265"/>
        <v>104.56521739130434</v>
      </c>
      <c r="Q2829" t="s">
        <v>8317</v>
      </c>
      <c r="R2829" t="s">
        <v>8318</v>
      </c>
      <c r="S2829" s="8">
        <f t="shared" si="266"/>
        <v>42494.391967592594</v>
      </c>
      <c r="T2829" s="8">
        <f t="shared" si="267"/>
        <v>42524.395833333336</v>
      </c>
      <c r="U2829" s="9" t="str">
        <f t="shared" si="268"/>
        <v>May</v>
      </c>
      <c r="V2829">
        <f t="shared" si="269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100.37894736842105</v>
      </c>
      <c r="P2830" s="11">
        <f t="shared" si="265"/>
        <v>98.30927835051547</v>
      </c>
      <c r="Q2830" t="s">
        <v>8317</v>
      </c>
      <c r="R2830" t="s">
        <v>8318</v>
      </c>
      <c r="S2830" s="8">
        <f t="shared" si="266"/>
        <v>42253.973020833335</v>
      </c>
      <c r="T2830" s="8">
        <f t="shared" si="267"/>
        <v>42279.666666666664</v>
      </c>
      <c r="U2830" s="9" t="str">
        <f t="shared" si="268"/>
        <v>Sep</v>
      </c>
      <c r="V2830">
        <f t="shared" si="269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106.52</v>
      </c>
      <c r="P2831" s="11">
        <f t="shared" si="265"/>
        <v>35.039473684210527</v>
      </c>
      <c r="Q2831" t="s">
        <v>8317</v>
      </c>
      <c r="R2831" t="s">
        <v>8318</v>
      </c>
      <c r="S2831" s="8">
        <f t="shared" si="266"/>
        <v>42495.142569444448</v>
      </c>
      <c r="T2831" s="8">
        <f t="shared" si="267"/>
        <v>42523.142569444448</v>
      </c>
      <c r="U2831" s="9" t="str">
        <f t="shared" si="268"/>
        <v>May</v>
      </c>
      <c r="V2831">
        <f t="shared" si="269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100</v>
      </c>
      <c r="P2832" s="11">
        <f t="shared" si="265"/>
        <v>272.72727272727275</v>
      </c>
      <c r="Q2832" t="s">
        <v>8317</v>
      </c>
      <c r="R2832" t="s">
        <v>8318</v>
      </c>
      <c r="S2832" s="8">
        <f t="shared" si="266"/>
        <v>41758.548009259262</v>
      </c>
      <c r="T2832" s="8">
        <f t="shared" si="267"/>
        <v>41770.874305555561</v>
      </c>
      <c r="U2832" s="9" t="str">
        <f t="shared" si="268"/>
        <v>Apr</v>
      </c>
      <c r="V2832">
        <f t="shared" si="269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110.66666666666667</v>
      </c>
      <c r="P2833" s="11">
        <f t="shared" si="265"/>
        <v>63.846153846153847</v>
      </c>
      <c r="Q2833" t="s">
        <v>8317</v>
      </c>
      <c r="R2833" t="s">
        <v>8318</v>
      </c>
      <c r="S2833" s="8">
        <f t="shared" si="266"/>
        <v>42171.533217592594</v>
      </c>
      <c r="T2833" s="8">
        <f t="shared" si="267"/>
        <v>42201.533217592594</v>
      </c>
      <c r="U2833" s="9" t="str">
        <f t="shared" si="268"/>
        <v>Jun</v>
      </c>
      <c r="V2833">
        <f t="shared" si="269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114.71959999999999</v>
      </c>
      <c r="P2834" s="11">
        <f t="shared" si="265"/>
        <v>30.189368421052631</v>
      </c>
      <c r="Q2834" t="s">
        <v>8317</v>
      </c>
      <c r="R2834" t="s">
        <v>8318</v>
      </c>
      <c r="S2834" s="8">
        <f t="shared" si="266"/>
        <v>41938.417754629634</v>
      </c>
      <c r="T2834" s="8">
        <f t="shared" si="267"/>
        <v>41966.625000000007</v>
      </c>
      <c r="U2834" s="9" t="str">
        <f t="shared" si="268"/>
        <v>Oct</v>
      </c>
      <c r="V2834">
        <f t="shared" si="269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108.25925925925925</v>
      </c>
      <c r="P2835" s="11">
        <f t="shared" si="265"/>
        <v>83.51428571428572</v>
      </c>
      <c r="Q2835" t="s">
        <v>8317</v>
      </c>
      <c r="R2835" t="s">
        <v>8318</v>
      </c>
      <c r="S2835" s="8">
        <f t="shared" si="266"/>
        <v>42267.836030092592</v>
      </c>
      <c r="T2835" s="8">
        <f t="shared" si="267"/>
        <v>42287.791666666664</v>
      </c>
      <c r="U2835" s="9" t="str">
        <f t="shared" si="268"/>
        <v>Sep</v>
      </c>
      <c r="V2835">
        <f t="shared" si="269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170</v>
      </c>
      <c r="P2836" s="11">
        <f t="shared" si="265"/>
        <v>64.761904761904759</v>
      </c>
      <c r="Q2836" t="s">
        <v>8317</v>
      </c>
      <c r="R2836" t="s">
        <v>8318</v>
      </c>
      <c r="S2836" s="8">
        <f t="shared" si="266"/>
        <v>42019.668171296296</v>
      </c>
      <c r="T2836" s="8">
        <f t="shared" si="267"/>
        <v>42034.668171296296</v>
      </c>
      <c r="U2836" s="9" t="str">
        <f t="shared" si="268"/>
        <v>Jan</v>
      </c>
      <c r="V2836">
        <f t="shared" si="269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187.09899999999999</v>
      </c>
      <c r="P2837" s="11">
        <f t="shared" si="265"/>
        <v>20.118172043010752</v>
      </c>
      <c r="Q2837" t="s">
        <v>8317</v>
      </c>
      <c r="R2837" t="s">
        <v>8318</v>
      </c>
      <c r="S2837" s="8">
        <f t="shared" si="266"/>
        <v>42313.412233796298</v>
      </c>
      <c r="T2837" s="8">
        <f t="shared" si="267"/>
        <v>42342.708333333336</v>
      </c>
      <c r="U2837" s="9" t="str">
        <f t="shared" si="268"/>
        <v>Nov</v>
      </c>
      <c r="V2837">
        <f t="shared" si="269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107.77777777777777</v>
      </c>
      <c r="P2838" s="11">
        <f t="shared" si="265"/>
        <v>44.090909090909093</v>
      </c>
      <c r="Q2838" t="s">
        <v>8317</v>
      </c>
      <c r="R2838" t="s">
        <v>8318</v>
      </c>
      <c r="S2838" s="8">
        <f t="shared" si="266"/>
        <v>42745.970115740747</v>
      </c>
      <c r="T2838" s="8">
        <f t="shared" si="267"/>
        <v>42783.915972222225</v>
      </c>
      <c r="U2838" s="9" t="str">
        <f t="shared" si="268"/>
        <v>Jan</v>
      </c>
      <c r="V2838">
        <f t="shared" si="269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100</v>
      </c>
      <c r="P2839" s="11">
        <f t="shared" si="265"/>
        <v>40.476190476190474</v>
      </c>
      <c r="Q2839" t="s">
        <v>8317</v>
      </c>
      <c r="R2839" t="s">
        <v>8318</v>
      </c>
      <c r="S2839" s="8">
        <f t="shared" si="266"/>
        <v>42307.616712962968</v>
      </c>
      <c r="T2839" s="8">
        <f t="shared" si="267"/>
        <v>42347.658379629633</v>
      </c>
      <c r="U2839" s="9" t="str">
        <f t="shared" si="268"/>
        <v>Oct</v>
      </c>
      <c r="V2839">
        <f t="shared" si="269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120.24999999999999</v>
      </c>
      <c r="P2840" s="11">
        <f t="shared" si="265"/>
        <v>44.537037037037038</v>
      </c>
      <c r="Q2840" t="s">
        <v>8317</v>
      </c>
      <c r="R2840" t="s">
        <v>8318</v>
      </c>
      <c r="S2840" s="8">
        <f t="shared" si="266"/>
        <v>41842.315925925926</v>
      </c>
      <c r="T2840" s="8">
        <f t="shared" si="267"/>
        <v>41864.625</v>
      </c>
      <c r="U2840" s="9" t="str">
        <f t="shared" si="268"/>
        <v>Jul</v>
      </c>
      <c r="V2840">
        <f t="shared" si="269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111.42857142857143</v>
      </c>
      <c r="P2841" s="11">
        <f t="shared" si="265"/>
        <v>125.80645161290323</v>
      </c>
      <c r="Q2841" t="s">
        <v>8317</v>
      </c>
      <c r="R2841" t="s">
        <v>8318</v>
      </c>
      <c r="S2841" s="8">
        <f t="shared" si="266"/>
        <v>41852.948541666665</v>
      </c>
      <c r="T2841" s="8">
        <f t="shared" si="267"/>
        <v>41875.915972222225</v>
      </c>
      <c r="U2841" s="9" t="str">
        <f t="shared" si="268"/>
        <v>Aug</v>
      </c>
      <c r="V2841">
        <f t="shared" si="269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104</v>
      </c>
      <c r="P2842" s="11">
        <f t="shared" si="265"/>
        <v>19.696969696969695</v>
      </c>
      <c r="Q2842" t="s">
        <v>8317</v>
      </c>
      <c r="R2842" t="s">
        <v>8318</v>
      </c>
      <c r="S2842" s="8">
        <f t="shared" si="266"/>
        <v>42059.743969907409</v>
      </c>
      <c r="T2842" s="8">
        <f t="shared" si="267"/>
        <v>42081.416666666664</v>
      </c>
      <c r="U2842" s="9" t="str">
        <f t="shared" si="268"/>
        <v>Feb</v>
      </c>
      <c r="V2842">
        <f t="shared" si="269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7" t="s">
        <v>8221</v>
      </c>
      <c r="G2843" t="s">
        <v>8225</v>
      </c>
      <c r="H2843" t="s">
        <v>8247</v>
      </c>
      <c r="I2843" s="9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1</v>
      </c>
      <c r="P2843" s="11">
        <f t="shared" si="265"/>
        <v>10</v>
      </c>
      <c r="Q2843" t="s">
        <v>8317</v>
      </c>
      <c r="R2843" t="s">
        <v>8318</v>
      </c>
      <c r="S2843" s="8">
        <f t="shared" si="266"/>
        <v>42291.447881944448</v>
      </c>
      <c r="T2843" s="8">
        <f t="shared" si="267"/>
        <v>42351.489548611113</v>
      </c>
      <c r="U2843" s="9" t="str">
        <f t="shared" si="268"/>
        <v>Oct</v>
      </c>
      <c r="V2843">
        <f t="shared" si="269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7" t="s">
        <v>8221</v>
      </c>
      <c r="G2844" t="s">
        <v>8225</v>
      </c>
      <c r="H2844" t="s">
        <v>8247</v>
      </c>
      <c r="I2844" s="9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s="11" t="e">
        <f t="shared" si="265"/>
        <v>#DIV/0!</v>
      </c>
      <c r="Q2844" t="s">
        <v>8317</v>
      </c>
      <c r="R2844" t="s">
        <v>8318</v>
      </c>
      <c r="S2844" s="8">
        <f t="shared" si="266"/>
        <v>41784.660821759266</v>
      </c>
      <c r="T2844" s="8">
        <f t="shared" si="267"/>
        <v>41811.166666666672</v>
      </c>
      <c r="U2844" s="9" t="str">
        <f t="shared" si="268"/>
        <v>May</v>
      </c>
      <c r="V2844">
        <f t="shared" si="269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7" t="s">
        <v>8221</v>
      </c>
      <c r="G2845" t="s">
        <v>8224</v>
      </c>
      <c r="H2845" t="s">
        <v>8246</v>
      </c>
      <c r="I2845" s="9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s="11" t="e">
        <f t="shared" si="265"/>
        <v>#DIV/0!</v>
      </c>
      <c r="Q2845" t="s">
        <v>8317</v>
      </c>
      <c r="R2845" t="s">
        <v>8318</v>
      </c>
      <c r="S2845" s="8">
        <f t="shared" si="266"/>
        <v>42492.446180555555</v>
      </c>
      <c r="T2845" s="8">
        <f t="shared" si="267"/>
        <v>42533.875000000007</v>
      </c>
      <c r="U2845" s="9" t="str">
        <f t="shared" si="268"/>
        <v>May</v>
      </c>
      <c r="V2845">
        <f t="shared" si="269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7" t="s">
        <v>8221</v>
      </c>
      <c r="G2846" t="s">
        <v>8239</v>
      </c>
      <c r="H2846" t="s">
        <v>8249</v>
      </c>
      <c r="I2846" s="9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5.4545454545454541</v>
      </c>
      <c r="P2846" s="11">
        <f t="shared" si="265"/>
        <v>30</v>
      </c>
      <c r="Q2846" t="s">
        <v>8317</v>
      </c>
      <c r="R2846" t="s">
        <v>8318</v>
      </c>
      <c r="S2846" s="8">
        <f t="shared" si="266"/>
        <v>42709.25439814815</v>
      </c>
      <c r="T2846" s="8">
        <f t="shared" si="267"/>
        <v>42739.25439814815</v>
      </c>
      <c r="U2846" s="9" t="str">
        <f t="shared" si="268"/>
        <v>Dec</v>
      </c>
      <c r="V2846">
        <f t="shared" si="269"/>
        <v>2016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7" t="s">
        <v>8221</v>
      </c>
      <c r="G2847" t="s">
        <v>8224</v>
      </c>
      <c r="H2847" t="s">
        <v>8246</v>
      </c>
      <c r="I2847" s="9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31.546666666666667</v>
      </c>
      <c r="P2847" s="11">
        <f t="shared" si="265"/>
        <v>60.666666666666664</v>
      </c>
      <c r="Q2847" t="s">
        <v>8317</v>
      </c>
      <c r="R2847" t="s">
        <v>8318</v>
      </c>
      <c r="S2847" s="8">
        <f t="shared" si="266"/>
        <v>42102.724918981483</v>
      </c>
      <c r="T2847" s="8">
        <f t="shared" si="267"/>
        <v>42162.724918981483</v>
      </c>
      <c r="U2847" s="9" t="str">
        <f t="shared" si="268"/>
        <v>Apr</v>
      </c>
      <c r="V2847">
        <f t="shared" si="269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7" t="s">
        <v>8221</v>
      </c>
      <c r="G2848" t="s">
        <v>8224</v>
      </c>
      <c r="H2848" t="s">
        <v>8246</v>
      </c>
      <c r="I2848" s="9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s="11" t="e">
        <f t="shared" si="265"/>
        <v>#DIV/0!</v>
      </c>
      <c r="Q2848" t="s">
        <v>8317</v>
      </c>
      <c r="R2848" t="s">
        <v>8318</v>
      </c>
      <c r="S2848" s="8">
        <f t="shared" si="266"/>
        <v>42108.400393518525</v>
      </c>
      <c r="T2848" s="8">
        <f t="shared" si="267"/>
        <v>42153.400393518525</v>
      </c>
      <c r="U2848" s="9" t="str">
        <f t="shared" si="268"/>
        <v>Apr</v>
      </c>
      <c r="V2848">
        <f t="shared" si="269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7" t="s">
        <v>8221</v>
      </c>
      <c r="G2849" t="s">
        <v>8224</v>
      </c>
      <c r="H2849" t="s">
        <v>8246</v>
      </c>
      <c r="I2849" s="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s="11" t="e">
        <f t="shared" si="265"/>
        <v>#DIV/0!</v>
      </c>
      <c r="Q2849" t="s">
        <v>8317</v>
      </c>
      <c r="R2849" t="s">
        <v>8318</v>
      </c>
      <c r="S2849" s="8">
        <f t="shared" si="266"/>
        <v>42453.514641203707</v>
      </c>
      <c r="T2849" s="8">
        <f t="shared" si="267"/>
        <v>42513.514641203707</v>
      </c>
      <c r="U2849" s="9" t="str">
        <f t="shared" si="268"/>
        <v>Mar</v>
      </c>
      <c r="V2849">
        <f t="shared" si="269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7" t="s">
        <v>8221</v>
      </c>
      <c r="G2850" t="s">
        <v>8224</v>
      </c>
      <c r="H2850" t="s">
        <v>8246</v>
      </c>
      <c r="I2850" s="9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0.2</v>
      </c>
      <c r="P2850" s="11">
        <f t="shared" si="265"/>
        <v>23.333333333333332</v>
      </c>
      <c r="Q2850" t="s">
        <v>8317</v>
      </c>
      <c r="R2850" t="s">
        <v>8318</v>
      </c>
      <c r="S2850" s="8">
        <f t="shared" si="266"/>
        <v>42123.357164351859</v>
      </c>
      <c r="T2850" s="8">
        <f t="shared" si="267"/>
        <v>42153.357164351859</v>
      </c>
      <c r="U2850" s="9" t="str">
        <f t="shared" si="268"/>
        <v>Apr</v>
      </c>
      <c r="V2850">
        <f t="shared" si="269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7" t="s">
        <v>8221</v>
      </c>
      <c r="G2851" t="s">
        <v>8225</v>
      </c>
      <c r="H2851" t="s">
        <v>8247</v>
      </c>
      <c r="I2851" s="9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1</v>
      </c>
      <c r="P2851" s="11">
        <f t="shared" si="265"/>
        <v>5</v>
      </c>
      <c r="Q2851" t="s">
        <v>8317</v>
      </c>
      <c r="R2851" t="s">
        <v>8318</v>
      </c>
      <c r="S2851" s="8">
        <f t="shared" si="266"/>
        <v>42453.13657407408</v>
      </c>
      <c r="T2851" s="8">
        <f t="shared" si="267"/>
        <v>42483.13657407408</v>
      </c>
      <c r="U2851" s="9" t="str">
        <f t="shared" si="268"/>
        <v>Mar</v>
      </c>
      <c r="V2851">
        <f t="shared" si="269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7" t="s">
        <v>8221</v>
      </c>
      <c r="G2852" t="s">
        <v>8224</v>
      </c>
      <c r="H2852" t="s">
        <v>8246</v>
      </c>
      <c r="I2852" s="9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3.8875000000000002</v>
      </c>
      <c r="P2852" s="11">
        <f t="shared" si="265"/>
        <v>23.923076923076923</v>
      </c>
      <c r="Q2852" t="s">
        <v>8317</v>
      </c>
      <c r="R2852" t="s">
        <v>8318</v>
      </c>
      <c r="S2852" s="8">
        <f t="shared" si="266"/>
        <v>41857.715405092596</v>
      </c>
      <c r="T2852" s="8">
        <f t="shared" si="267"/>
        <v>41887.715405092596</v>
      </c>
      <c r="U2852" s="9" t="str">
        <f t="shared" si="268"/>
        <v>Aug</v>
      </c>
      <c r="V2852">
        <f t="shared" si="269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7" t="s">
        <v>8221</v>
      </c>
      <c r="G2853" t="s">
        <v>8241</v>
      </c>
      <c r="H2853" t="s">
        <v>8249</v>
      </c>
      <c r="I2853" s="9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s="11" t="e">
        <f t="shared" si="265"/>
        <v>#DIV/0!</v>
      </c>
      <c r="Q2853" t="s">
        <v>8317</v>
      </c>
      <c r="R2853" t="s">
        <v>8318</v>
      </c>
      <c r="S2853" s="8">
        <f t="shared" si="266"/>
        <v>42389.7109837963</v>
      </c>
      <c r="T2853" s="8">
        <f t="shared" si="267"/>
        <v>42398.678472222229</v>
      </c>
      <c r="U2853" s="9" t="str">
        <f t="shared" si="268"/>
        <v>Jan</v>
      </c>
      <c r="V2853">
        <f t="shared" si="269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7" t="s">
        <v>8221</v>
      </c>
      <c r="G2854" t="s">
        <v>8224</v>
      </c>
      <c r="H2854" t="s">
        <v>8246</v>
      </c>
      <c r="I2854" s="9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</v>
      </c>
      <c r="P2854" s="11">
        <f t="shared" si="265"/>
        <v>15.833333333333334</v>
      </c>
      <c r="Q2854" t="s">
        <v>8317</v>
      </c>
      <c r="R2854" t="s">
        <v>8318</v>
      </c>
      <c r="S2854" s="8">
        <f t="shared" si="266"/>
        <v>41780.753506944449</v>
      </c>
      <c r="T2854" s="8">
        <f t="shared" si="267"/>
        <v>41810.753506944449</v>
      </c>
      <c r="U2854" s="9" t="str">
        <f t="shared" si="268"/>
        <v>May</v>
      </c>
      <c r="V2854">
        <f t="shared" si="269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7" t="s">
        <v>8221</v>
      </c>
      <c r="G2855" t="s">
        <v>8229</v>
      </c>
      <c r="H2855" t="s">
        <v>8251</v>
      </c>
      <c r="I2855" s="9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s="11" t="e">
        <f t="shared" si="265"/>
        <v>#DIV/0!</v>
      </c>
      <c r="Q2855" t="s">
        <v>8317</v>
      </c>
      <c r="R2855" t="s">
        <v>8318</v>
      </c>
      <c r="S2855" s="8">
        <f t="shared" si="266"/>
        <v>41835.899270833332</v>
      </c>
      <c r="T2855" s="8">
        <f t="shared" si="267"/>
        <v>41895.899270833332</v>
      </c>
      <c r="U2855" s="9" t="str">
        <f t="shared" si="268"/>
        <v>Jul</v>
      </c>
      <c r="V2855">
        <f t="shared" si="269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7" t="s">
        <v>8221</v>
      </c>
      <c r="G2856" t="s">
        <v>8225</v>
      </c>
      <c r="H2856" t="s">
        <v>8247</v>
      </c>
      <c r="I2856" s="9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41.699999999999996</v>
      </c>
      <c r="P2856" s="11">
        <f t="shared" si="265"/>
        <v>29.785714285714285</v>
      </c>
      <c r="Q2856" t="s">
        <v>8317</v>
      </c>
      <c r="R2856" t="s">
        <v>8318</v>
      </c>
      <c r="S2856" s="8">
        <f t="shared" si="266"/>
        <v>42111.424988425926</v>
      </c>
      <c r="T2856" s="8">
        <f t="shared" si="267"/>
        <v>42131.424988425926</v>
      </c>
      <c r="U2856" s="9" t="str">
        <f t="shared" si="268"/>
        <v>Apr</v>
      </c>
      <c r="V2856">
        <f t="shared" si="269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7" t="s">
        <v>8221</v>
      </c>
      <c r="G2857" t="s">
        <v>8224</v>
      </c>
      <c r="H2857" t="s">
        <v>8246</v>
      </c>
      <c r="I2857" s="9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50</v>
      </c>
      <c r="P2857" s="11">
        <f t="shared" si="265"/>
        <v>60</v>
      </c>
      <c r="Q2857" t="s">
        <v>8317</v>
      </c>
      <c r="R2857" t="s">
        <v>8318</v>
      </c>
      <c r="S2857" s="8">
        <f t="shared" si="266"/>
        <v>42369.716099537043</v>
      </c>
      <c r="T2857" s="8">
        <f t="shared" si="267"/>
        <v>42398.69027777778</v>
      </c>
      <c r="U2857" s="9" t="str">
        <f t="shared" si="268"/>
        <v>Dec</v>
      </c>
      <c r="V2857">
        <f t="shared" si="269"/>
        <v>2015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7" t="s">
        <v>8221</v>
      </c>
      <c r="G2858" t="s">
        <v>8224</v>
      </c>
      <c r="H2858" t="s">
        <v>8246</v>
      </c>
      <c r="I2858" s="9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4.8666666666666663</v>
      </c>
      <c r="P2858" s="11">
        <f t="shared" si="265"/>
        <v>24.333333333333332</v>
      </c>
      <c r="Q2858" t="s">
        <v>8317</v>
      </c>
      <c r="R2858" t="s">
        <v>8318</v>
      </c>
      <c r="S2858" s="8">
        <f t="shared" si="266"/>
        <v>42164.745914351857</v>
      </c>
      <c r="T2858" s="8">
        <f t="shared" si="267"/>
        <v>42224.606944444451</v>
      </c>
      <c r="U2858" s="9" t="str">
        <f t="shared" si="268"/>
        <v>Jun</v>
      </c>
      <c r="V2858">
        <f t="shared" si="269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7" t="s">
        <v>8221</v>
      </c>
      <c r="G2859" t="s">
        <v>8238</v>
      </c>
      <c r="H2859" t="s">
        <v>8256</v>
      </c>
      <c r="I2859" s="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19.736842105263158</v>
      </c>
      <c r="P2859" s="11">
        <f t="shared" si="265"/>
        <v>500</v>
      </c>
      <c r="Q2859" t="s">
        <v>8317</v>
      </c>
      <c r="R2859" t="s">
        <v>8318</v>
      </c>
      <c r="S2859" s="8">
        <f t="shared" si="266"/>
        <v>42726.62841435185</v>
      </c>
      <c r="T2859" s="8">
        <f t="shared" si="267"/>
        <v>42786.458333333336</v>
      </c>
      <c r="U2859" s="9" t="str">
        <f t="shared" si="268"/>
        <v>Dec</v>
      </c>
      <c r="V2859">
        <f t="shared" si="269"/>
        <v>2016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7" t="s">
        <v>8221</v>
      </c>
      <c r="G2860" t="s">
        <v>8233</v>
      </c>
      <c r="H2860" t="s">
        <v>8249</v>
      </c>
      <c r="I2860" s="9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s="11" t="e">
        <f t="shared" si="265"/>
        <v>#DIV/0!</v>
      </c>
      <c r="Q2860" t="s">
        <v>8317</v>
      </c>
      <c r="R2860" t="s">
        <v>8318</v>
      </c>
      <c r="S2860" s="8">
        <f t="shared" si="266"/>
        <v>41954.25341435185</v>
      </c>
      <c r="T2860" s="8">
        <f t="shared" si="267"/>
        <v>41978.186111111114</v>
      </c>
      <c r="U2860" s="9" t="str">
        <f t="shared" si="268"/>
        <v>Nov</v>
      </c>
      <c r="V2860">
        <f t="shared" si="269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7" t="s">
        <v>8221</v>
      </c>
      <c r="G2861" t="s">
        <v>8226</v>
      </c>
      <c r="H2861" t="s">
        <v>8248</v>
      </c>
      <c r="I2861" s="9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</v>
      </c>
      <c r="P2861" s="11">
        <f t="shared" si="265"/>
        <v>35</v>
      </c>
      <c r="Q2861" t="s">
        <v>8317</v>
      </c>
      <c r="R2861" t="s">
        <v>8318</v>
      </c>
      <c r="S2861" s="8">
        <f t="shared" si="266"/>
        <v>42233.070648148154</v>
      </c>
      <c r="T2861" s="8">
        <f t="shared" si="267"/>
        <v>42293.070648148154</v>
      </c>
      <c r="U2861" s="9" t="str">
        <f t="shared" si="268"/>
        <v>Aug</v>
      </c>
      <c r="V2861">
        <f t="shared" si="269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7" t="s">
        <v>8221</v>
      </c>
      <c r="G2862" t="s">
        <v>8224</v>
      </c>
      <c r="H2862" t="s">
        <v>8246</v>
      </c>
      <c r="I2862" s="9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</v>
      </c>
      <c r="P2862" s="11">
        <f t="shared" si="265"/>
        <v>29.555555555555557</v>
      </c>
      <c r="Q2862" t="s">
        <v>8317</v>
      </c>
      <c r="R2862" t="s">
        <v>8318</v>
      </c>
      <c r="S2862" s="8">
        <f t="shared" si="266"/>
        <v>42480.508981481486</v>
      </c>
      <c r="T2862" s="8">
        <f t="shared" si="267"/>
        <v>42540.508981481486</v>
      </c>
      <c r="U2862" s="9" t="str">
        <f t="shared" si="268"/>
        <v>Apr</v>
      </c>
      <c r="V2862">
        <f t="shared" si="269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7" t="s">
        <v>8221</v>
      </c>
      <c r="G2863" t="s">
        <v>8226</v>
      </c>
      <c r="H2863" t="s">
        <v>8248</v>
      </c>
      <c r="I2863" s="9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32</v>
      </c>
      <c r="P2863" s="11">
        <f t="shared" si="265"/>
        <v>26.666666666666668</v>
      </c>
      <c r="Q2863" t="s">
        <v>8317</v>
      </c>
      <c r="R2863" t="s">
        <v>8318</v>
      </c>
      <c r="S2863" s="8">
        <f t="shared" si="266"/>
        <v>42257.299166666671</v>
      </c>
      <c r="T2863" s="8">
        <f t="shared" si="267"/>
        <v>42271.299166666671</v>
      </c>
      <c r="U2863" s="9" t="str">
        <f t="shared" si="268"/>
        <v>Sep</v>
      </c>
      <c r="V2863">
        <f t="shared" si="269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7" t="s">
        <v>8221</v>
      </c>
      <c r="G2864" t="s">
        <v>8224</v>
      </c>
      <c r="H2864" t="s">
        <v>8246</v>
      </c>
      <c r="I2864" s="9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0.43307086614173229</v>
      </c>
      <c r="P2864" s="11">
        <f t="shared" si="265"/>
        <v>18.333333333333332</v>
      </c>
      <c r="Q2864" t="s">
        <v>8317</v>
      </c>
      <c r="R2864" t="s">
        <v>8318</v>
      </c>
      <c r="S2864" s="8">
        <f t="shared" si="266"/>
        <v>41784.498020833336</v>
      </c>
      <c r="T2864" s="8">
        <f t="shared" si="267"/>
        <v>41814.498020833336</v>
      </c>
      <c r="U2864" s="9" t="str">
        <f t="shared" si="268"/>
        <v>May</v>
      </c>
      <c r="V2864">
        <f t="shared" si="269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7" t="s">
        <v>8221</v>
      </c>
      <c r="G2865" t="s">
        <v>8224</v>
      </c>
      <c r="H2865" t="s">
        <v>8246</v>
      </c>
      <c r="I2865" s="9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0.04</v>
      </c>
      <c r="P2865" s="11">
        <f t="shared" si="265"/>
        <v>20</v>
      </c>
      <c r="Q2865" t="s">
        <v>8317</v>
      </c>
      <c r="R2865" t="s">
        <v>8318</v>
      </c>
      <c r="S2865" s="8">
        <f t="shared" si="266"/>
        <v>41831.383368055562</v>
      </c>
      <c r="T2865" s="8">
        <f t="shared" si="267"/>
        <v>41891.383368055562</v>
      </c>
      <c r="U2865" s="9" t="str">
        <f t="shared" si="268"/>
        <v>Jul</v>
      </c>
      <c r="V2865">
        <f t="shared" si="269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7" t="s">
        <v>8221</v>
      </c>
      <c r="G2866" t="s">
        <v>8225</v>
      </c>
      <c r="H2866" t="s">
        <v>8247</v>
      </c>
      <c r="I2866" s="9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</v>
      </c>
      <c r="P2866" s="11">
        <f t="shared" si="265"/>
        <v>13.333333333333334</v>
      </c>
      <c r="Q2866" t="s">
        <v>8317</v>
      </c>
      <c r="R2866" t="s">
        <v>8318</v>
      </c>
      <c r="S2866" s="8">
        <f t="shared" si="266"/>
        <v>42172.321840277778</v>
      </c>
      <c r="T2866" s="8">
        <f t="shared" si="267"/>
        <v>42202.262500000004</v>
      </c>
      <c r="U2866" s="9" t="str">
        <f t="shared" si="268"/>
        <v>Jun</v>
      </c>
      <c r="V2866">
        <f t="shared" si="269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7" t="s">
        <v>8221</v>
      </c>
      <c r="G2867" t="s">
        <v>8224</v>
      </c>
      <c r="H2867" t="s">
        <v>8246</v>
      </c>
      <c r="I2867" s="9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s="11" t="e">
        <f t="shared" si="265"/>
        <v>#DIV/0!</v>
      </c>
      <c r="Q2867" t="s">
        <v>8317</v>
      </c>
      <c r="R2867" t="s">
        <v>8318</v>
      </c>
      <c r="S2867" s="8">
        <f t="shared" si="266"/>
        <v>41949.822442129633</v>
      </c>
      <c r="T2867" s="8">
        <f t="shared" si="267"/>
        <v>42009.822442129633</v>
      </c>
      <c r="U2867" s="9" t="str">
        <f t="shared" si="268"/>
        <v>Nov</v>
      </c>
      <c r="V2867">
        <f t="shared" si="269"/>
        <v>2014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7" t="s">
        <v>8221</v>
      </c>
      <c r="G2868" t="s">
        <v>8224</v>
      </c>
      <c r="H2868" t="s">
        <v>8246</v>
      </c>
      <c r="I2868" s="9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0.89999999999999991</v>
      </c>
      <c r="P2868" s="11">
        <f t="shared" si="265"/>
        <v>22.5</v>
      </c>
      <c r="Q2868" t="s">
        <v>8317</v>
      </c>
      <c r="R2868" t="s">
        <v>8318</v>
      </c>
      <c r="S2868" s="8">
        <f t="shared" si="266"/>
        <v>42627.663437500007</v>
      </c>
      <c r="T2868" s="8">
        <f t="shared" si="267"/>
        <v>42657.625000000007</v>
      </c>
      <c r="U2868" s="9" t="str">
        <f t="shared" si="268"/>
        <v>Sep</v>
      </c>
      <c r="V2868">
        <f t="shared" si="269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7" t="s">
        <v>8221</v>
      </c>
      <c r="G2869" t="s">
        <v>8224</v>
      </c>
      <c r="H2869" t="s">
        <v>8246</v>
      </c>
      <c r="I2869" s="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20.16</v>
      </c>
      <c r="P2869" s="11">
        <f t="shared" si="265"/>
        <v>50.4</v>
      </c>
      <c r="Q2869" t="s">
        <v>8317</v>
      </c>
      <c r="R2869" t="s">
        <v>8318</v>
      </c>
      <c r="S2869" s="8">
        <f t="shared" si="266"/>
        <v>42530.903611111113</v>
      </c>
      <c r="T2869" s="8">
        <f t="shared" si="267"/>
        <v>42554.875000000007</v>
      </c>
      <c r="U2869" s="9" t="str">
        <f t="shared" si="268"/>
        <v>Jun</v>
      </c>
      <c r="V2869">
        <f t="shared" si="269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7" t="s">
        <v>8221</v>
      </c>
      <c r="G2870" t="s">
        <v>8224</v>
      </c>
      <c r="H2870" t="s">
        <v>8246</v>
      </c>
      <c r="I2870" s="9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42.011733333333332</v>
      </c>
      <c r="P2870" s="11">
        <f t="shared" si="265"/>
        <v>105.02933333333334</v>
      </c>
      <c r="Q2870" t="s">
        <v>8317</v>
      </c>
      <c r="R2870" t="s">
        <v>8318</v>
      </c>
      <c r="S2870" s="8">
        <f t="shared" si="266"/>
        <v>42618.535347222227</v>
      </c>
      <c r="T2870" s="8">
        <f t="shared" si="267"/>
        <v>42648.535347222227</v>
      </c>
      <c r="U2870" s="9" t="str">
        <f t="shared" si="268"/>
        <v>Sep</v>
      </c>
      <c r="V2870">
        <f t="shared" si="269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7" t="s">
        <v>8221</v>
      </c>
      <c r="G2871" t="s">
        <v>8224</v>
      </c>
      <c r="H2871" t="s">
        <v>8246</v>
      </c>
      <c r="I2871" s="9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0.88500000000000001</v>
      </c>
      <c r="P2871" s="11">
        <f t="shared" si="265"/>
        <v>35.4</v>
      </c>
      <c r="Q2871" t="s">
        <v>8317</v>
      </c>
      <c r="R2871" t="s">
        <v>8318</v>
      </c>
      <c r="S2871" s="8">
        <f t="shared" si="266"/>
        <v>42540.301863425928</v>
      </c>
      <c r="T2871" s="8">
        <f t="shared" si="267"/>
        <v>42570.301863425928</v>
      </c>
      <c r="U2871" s="9" t="str">
        <f t="shared" si="268"/>
        <v>Jun</v>
      </c>
      <c r="V2871">
        <f t="shared" si="269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7" t="s">
        <v>8221</v>
      </c>
      <c r="G2872" t="s">
        <v>8224</v>
      </c>
      <c r="H2872" t="s">
        <v>8246</v>
      </c>
      <c r="I2872" s="9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15</v>
      </c>
      <c r="P2872" s="11">
        <f t="shared" si="265"/>
        <v>83.333333333333329</v>
      </c>
      <c r="Q2872" t="s">
        <v>8317</v>
      </c>
      <c r="R2872" t="s">
        <v>8318</v>
      </c>
      <c r="S2872" s="8">
        <f t="shared" si="266"/>
        <v>41745.897743055561</v>
      </c>
      <c r="T2872" s="8">
        <f t="shared" si="267"/>
        <v>41775.897743055561</v>
      </c>
      <c r="U2872" s="9" t="str">
        <f t="shared" si="268"/>
        <v>Apr</v>
      </c>
      <c r="V2872">
        <f t="shared" si="269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7" t="s">
        <v>8221</v>
      </c>
      <c r="G2873" t="s">
        <v>8224</v>
      </c>
      <c r="H2873" t="s">
        <v>8246</v>
      </c>
      <c r="I2873" s="9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4.67</v>
      </c>
      <c r="P2873" s="11">
        <f t="shared" si="265"/>
        <v>35.92307692307692</v>
      </c>
      <c r="Q2873" t="s">
        <v>8317</v>
      </c>
      <c r="R2873" t="s">
        <v>8318</v>
      </c>
      <c r="S2873" s="8">
        <f t="shared" si="266"/>
        <v>41974.446909722225</v>
      </c>
      <c r="T2873" s="8">
        <f t="shared" si="267"/>
        <v>41994.446909722225</v>
      </c>
      <c r="U2873" s="9" t="str">
        <f t="shared" si="268"/>
        <v>Dec</v>
      </c>
      <c r="V2873">
        <f t="shared" si="269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7" t="s">
        <v>8221</v>
      </c>
      <c r="G2874" t="s">
        <v>8224</v>
      </c>
      <c r="H2874" t="s">
        <v>8246</v>
      </c>
      <c r="I2874" s="9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s="11" t="e">
        <f t="shared" si="265"/>
        <v>#DIV/0!</v>
      </c>
      <c r="Q2874" t="s">
        <v>8317</v>
      </c>
      <c r="R2874" t="s">
        <v>8318</v>
      </c>
      <c r="S2874" s="8">
        <f t="shared" si="266"/>
        <v>42114.824513888896</v>
      </c>
      <c r="T2874" s="8">
        <f t="shared" si="267"/>
        <v>42174.824513888896</v>
      </c>
      <c r="U2874" s="9" t="str">
        <f t="shared" si="268"/>
        <v>Apr</v>
      </c>
      <c r="V2874">
        <f t="shared" si="269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7" t="s">
        <v>8221</v>
      </c>
      <c r="G2875" t="s">
        <v>8224</v>
      </c>
      <c r="H2875" t="s">
        <v>8246</v>
      </c>
      <c r="I2875" s="9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38.119999999999997</v>
      </c>
      <c r="P2875" s="11">
        <f t="shared" si="265"/>
        <v>119.125</v>
      </c>
      <c r="Q2875" t="s">
        <v>8317</v>
      </c>
      <c r="R2875" t="s">
        <v>8318</v>
      </c>
      <c r="S2875" s="8">
        <f t="shared" si="266"/>
        <v>42002.525821759256</v>
      </c>
      <c r="T2875" s="8">
        <f t="shared" si="267"/>
        <v>42032.525821759256</v>
      </c>
      <c r="U2875" s="9" t="str">
        <f t="shared" si="268"/>
        <v>Dec</v>
      </c>
      <c r="V2875">
        <f t="shared" si="269"/>
        <v>2014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7" t="s">
        <v>8221</v>
      </c>
      <c r="G2876" t="s">
        <v>8224</v>
      </c>
      <c r="H2876" t="s">
        <v>8246</v>
      </c>
      <c r="I2876" s="9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5.42</v>
      </c>
      <c r="P2876" s="11">
        <f t="shared" si="265"/>
        <v>90.333333333333329</v>
      </c>
      <c r="Q2876" t="s">
        <v>8317</v>
      </c>
      <c r="R2876" t="s">
        <v>8318</v>
      </c>
      <c r="S2876" s="8">
        <f t="shared" si="266"/>
        <v>42722.553078703706</v>
      </c>
      <c r="T2876" s="8">
        <f t="shared" si="267"/>
        <v>42752.553078703706</v>
      </c>
      <c r="U2876" s="9" t="str">
        <f t="shared" si="268"/>
        <v>Dec</v>
      </c>
      <c r="V2876">
        <f t="shared" si="269"/>
        <v>2016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7" t="s">
        <v>8221</v>
      </c>
      <c r="G2877" t="s">
        <v>8224</v>
      </c>
      <c r="H2877" t="s">
        <v>8246</v>
      </c>
      <c r="I2877" s="9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3.4999999999999996E-2</v>
      </c>
      <c r="P2877" s="11">
        <f t="shared" si="265"/>
        <v>2.3333333333333335</v>
      </c>
      <c r="Q2877" t="s">
        <v>8317</v>
      </c>
      <c r="R2877" t="s">
        <v>8318</v>
      </c>
      <c r="S2877" s="8">
        <f t="shared" si="266"/>
        <v>42464.836724537039</v>
      </c>
      <c r="T2877" s="8">
        <f t="shared" si="267"/>
        <v>42494.836724537039</v>
      </c>
      <c r="U2877" s="9" t="str">
        <f t="shared" si="268"/>
        <v>Apr</v>
      </c>
      <c r="V2877">
        <f t="shared" si="269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7" t="s">
        <v>8221</v>
      </c>
      <c r="G2878" t="s">
        <v>8224</v>
      </c>
      <c r="H2878" t="s">
        <v>8246</v>
      </c>
      <c r="I2878" s="9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s="11" t="e">
        <f t="shared" si="265"/>
        <v>#DIV/0!</v>
      </c>
      <c r="Q2878" t="s">
        <v>8317</v>
      </c>
      <c r="R2878" t="s">
        <v>8318</v>
      </c>
      <c r="S2878" s="8">
        <f t="shared" si="266"/>
        <v>42171.452303240738</v>
      </c>
      <c r="T2878" s="8">
        <f t="shared" si="267"/>
        <v>42201.452303240738</v>
      </c>
      <c r="U2878" s="9" t="str">
        <f t="shared" si="268"/>
        <v>Jun</v>
      </c>
      <c r="V2878">
        <f t="shared" si="269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7" t="s">
        <v>8221</v>
      </c>
      <c r="G2879" t="s">
        <v>8224</v>
      </c>
      <c r="H2879" t="s">
        <v>8246</v>
      </c>
      <c r="I2879" s="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10.833333333333334</v>
      </c>
      <c r="P2879" s="11">
        <f t="shared" si="265"/>
        <v>108.33333333333333</v>
      </c>
      <c r="Q2879" t="s">
        <v>8317</v>
      </c>
      <c r="R2879" t="s">
        <v>8318</v>
      </c>
      <c r="S2879" s="8">
        <f t="shared" si="266"/>
        <v>42672.66347222223</v>
      </c>
      <c r="T2879" s="8">
        <f t="shared" si="267"/>
        <v>42704.416666666664</v>
      </c>
      <c r="U2879" s="9" t="str">
        <f t="shared" si="268"/>
        <v>Oct</v>
      </c>
      <c r="V2879">
        <f t="shared" si="269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7" t="s">
        <v>8221</v>
      </c>
      <c r="G2880" t="s">
        <v>8225</v>
      </c>
      <c r="H2880" t="s">
        <v>8247</v>
      </c>
      <c r="I2880" s="9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</v>
      </c>
      <c r="P2880" s="11">
        <f t="shared" si="265"/>
        <v>15.75</v>
      </c>
      <c r="Q2880" t="s">
        <v>8317</v>
      </c>
      <c r="R2880" t="s">
        <v>8318</v>
      </c>
      <c r="S2880" s="8">
        <f t="shared" si="266"/>
        <v>42128.324016203704</v>
      </c>
      <c r="T2880" s="8">
        <f t="shared" si="267"/>
        <v>42188.324016203704</v>
      </c>
      <c r="U2880" s="9" t="str">
        <f t="shared" si="268"/>
        <v>May</v>
      </c>
      <c r="V2880">
        <f t="shared" si="269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7" t="s">
        <v>8221</v>
      </c>
      <c r="G2881" t="s">
        <v>8224</v>
      </c>
      <c r="H2881" t="s">
        <v>8246</v>
      </c>
      <c r="I2881" s="9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0.2589285714285714</v>
      </c>
      <c r="P2881" s="11">
        <f t="shared" si="265"/>
        <v>29</v>
      </c>
      <c r="Q2881" t="s">
        <v>8317</v>
      </c>
      <c r="R2881" t="s">
        <v>8318</v>
      </c>
      <c r="S2881" s="8">
        <f t="shared" si="266"/>
        <v>42359.433576388888</v>
      </c>
      <c r="T2881" s="8">
        <f t="shared" si="267"/>
        <v>42389.433576388888</v>
      </c>
      <c r="U2881" s="9" t="str">
        <f t="shared" si="268"/>
        <v>Dec</v>
      </c>
      <c r="V2881">
        <f t="shared" si="269"/>
        <v>2015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7" t="s">
        <v>8221</v>
      </c>
      <c r="G2882" t="s">
        <v>8224</v>
      </c>
      <c r="H2882" t="s">
        <v>8246</v>
      </c>
      <c r="I2882" s="9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ref="O2882:O2945" si="270">E2882/D2882*100</f>
        <v>23.333333333333332</v>
      </c>
      <c r="P2882" s="11">
        <f t="shared" ref="P2882:P2945" si="271">E2882/L2882</f>
        <v>96.551724137931032</v>
      </c>
      <c r="Q2882" t="s">
        <v>8317</v>
      </c>
      <c r="R2882" t="s">
        <v>8318</v>
      </c>
      <c r="S2882" s="8">
        <f t="shared" si="266"/>
        <v>42192.614027777781</v>
      </c>
      <c r="T2882" s="8">
        <f t="shared" si="267"/>
        <v>42236.420138888891</v>
      </c>
      <c r="U2882" s="9" t="str">
        <f t="shared" si="268"/>
        <v>Jul</v>
      </c>
      <c r="V2882">
        <f t="shared" si="269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7" t="s">
        <v>8221</v>
      </c>
      <c r="G2883" t="s">
        <v>8224</v>
      </c>
      <c r="H2883" t="s">
        <v>8246</v>
      </c>
      <c r="I2883" s="9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si="270"/>
        <v>0</v>
      </c>
      <c r="P2883" s="11" t="e">
        <f t="shared" si="271"/>
        <v>#DIV/0!</v>
      </c>
      <c r="Q2883" t="s">
        <v>8317</v>
      </c>
      <c r="R2883" t="s">
        <v>8318</v>
      </c>
      <c r="S2883" s="8">
        <f t="shared" ref="S2883:S2946" si="272">(J2883/86400)+25569+(-7/24)</f>
        <v>41916.305972222224</v>
      </c>
      <c r="T2883" s="8">
        <f t="shared" ref="T2883:T2946" si="273">(I2883/86400)+25569+(-7/24)</f>
        <v>41976.347638888888</v>
      </c>
      <c r="U2883" s="9" t="str">
        <f t="shared" ref="U2883:U2946" si="274">TEXT(S2883,"mmm")</f>
        <v>Oct</v>
      </c>
      <c r="V2883">
        <f t="shared" ref="V2883:V2946" si="275">YEAR(S2883)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7" t="s">
        <v>8221</v>
      </c>
      <c r="G2884" t="s">
        <v>8224</v>
      </c>
      <c r="H2884" t="s">
        <v>8246</v>
      </c>
      <c r="I2884" s="9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33.6</v>
      </c>
      <c r="P2884" s="11">
        <f t="shared" si="271"/>
        <v>63</v>
      </c>
      <c r="Q2884" t="s">
        <v>8317</v>
      </c>
      <c r="R2884" t="s">
        <v>8318</v>
      </c>
      <c r="S2884" s="8">
        <f t="shared" si="272"/>
        <v>42461.304606481484</v>
      </c>
      <c r="T2884" s="8">
        <f t="shared" si="273"/>
        <v>42491.304606481484</v>
      </c>
      <c r="U2884" s="9" t="str">
        <f t="shared" si="274"/>
        <v>Apr</v>
      </c>
      <c r="V2884">
        <f t="shared" si="275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7" t="s">
        <v>8221</v>
      </c>
      <c r="G2885" t="s">
        <v>8224</v>
      </c>
      <c r="H2885" t="s">
        <v>8246</v>
      </c>
      <c r="I2885" s="9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19.079999999999998</v>
      </c>
      <c r="P2885" s="11">
        <f t="shared" si="271"/>
        <v>381.6</v>
      </c>
      <c r="Q2885" t="s">
        <v>8317</v>
      </c>
      <c r="R2885" t="s">
        <v>8318</v>
      </c>
      <c r="S2885" s="8">
        <f t="shared" si="272"/>
        <v>42370.611539351856</v>
      </c>
      <c r="T2885" s="8">
        <f t="shared" si="273"/>
        <v>42405.915972222225</v>
      </c>
      <c r="U2885" s="9" t="str">
        <f t="shared" si="274"/>
        <v>Jan</v>
      </c>
      <c r="V2885">
        <f t="shared" si="275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7" t="s">
        <v>8221</v>
      </c>
      <c r="G2886" t="s">
        <v>8224</v>
      </c>
      <c r="H2886" t="s">
        <v>8246</v>
      </c>
      <c r="I2886" s="9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0.41111111111111115</v>
      </c>
      <c r="P2886" s="11">
        <f t="shared" si="271"/>
        <v>46.25</v>
      </c>
      <c r="Q2886" t="s">
        <v>8317</v>
      </c>
      <c r="R2886" t="s">
        <v>8318</v>
      </c>
      <c r="S2886" s="8">
        <f t="shared" si="272"/>
        <v>41948.435590277782</v>
      </c>
      <c r="T2886" s="8">
        <f t="shared" si="273"/>
        <v>41978.435590277782</v>
      </c>
      <c r="U2886" s="9" t="str">
        <f t="shared" si="274"/>
        <v>Nov</v>
      </c>
      <c r="V2886">
        <f t="shared" si="275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7" t="s">
        <v>8221</v>
      </c>
      <c r="G2887" t="s">
        <v>8224</v>
      </c>
      <c r="H2887" t="s">
        <v>8246</v>
      </c>
      <c r="I2887" s="9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32.5</v>
      </c>
      <c r="P2887" s="11">
        <f t="shared" si="271"/>
        <v>26</v>
      </c>
      <c r="Q2887" t="s">
        <v>8317</v>
      </c>
      <c r="R2887" t="s">
        <v>8318</v>
      </c>
      <c r="S2887" s="8">
        <f t="shared" si="272"/>
        <v>42046.784733796296</v>
      </c>
      <c r="T2887" s="8">
        <f t="shared" si="273"/>
        <v>42076.743067129632</v>
      </c>
      <c r="U2887" s="9" t="str">
        <f t="shared" si="274"/>
        <v>Feb</v>
      </c>
      <c r="V2887">
        <f t="shared" si="275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7" t="s">
        <v>8221</v>
      </c>
      <c r="G2888" t="s">
        <v>8224</v>
      </c>
      <c r="H2888" t="s">
        <v>8246</v>
      </c>
      <c r="I2888" s="9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5</v>
      </c>
      <c r="P2888" s="11">
        <f t="shared" si="271"/>
        <v>10</v>
      </c>
      <c r="Q2888" t="s">
        <v>8317</v>
      </c>
      <c r="R2888" t="s">
        <v>8318</v>
      </c>
      <c r="S2888" s="8">
        <f t="shared" si="272"/>
        <v>42261.341250000005</v>
      </c>
      <c r="T2888" s="8">
        <f t="shared" si="273"/>
        <v>42265.874305555561</v>
      </c>
      <c r="U2888" s="9" t="str">
        <f t="shared" si="274"/>
        <v>Sep</v>
      </c>
      <c r="V2888">
        <f t="shared" si="275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7" t="s">
        <v>8221</v>
      </c>
      <c r="G2889" t="s">
        <v>8224</v>
      </c>
      <c r="H2889" t="s">
        <v>8246</v>
      </c>
      <c r="I2889" s="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0.16666666666666669</v>
      </c>
      <c r="P2889" s="11">
        <f t="shared" si="271"/>
        <v>5</v>
      </c>
      <c r="Q2889" t="s">
        <v>8317</v>
      </c>
      <c r="R2889" t="s">
        <v>8318</v>
      </c>
      <c r="S2889" s="8">
        <f t="shared" si="272"/>
        <v>41985.135694444449</v>
      </c>
      <c r="T2889" s="8">
        <f t="shared" si="273"/>
        <v>42015.135694444449</v>
      </c>
      <c r="U2889" s="9" t="str">
        <f t="shared" si="274"/>
        <v>Dec</v>
      </c>
      <c r="V2889">
        <f t="shared" si="275"/>
        <v>2014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7" t="s">
        <v>8221</v>
      </c>
      <c r="G2890" t="s">
        <v>8224</v>
      </c>
      <c r="H2890" t="s">
        <v>8246</v>
      </c>
      <c r="I2890" s="9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s="11" t="e">
        <f t="shared" si="271"/>
        <v>#DIV/0!</v>
      </c>
      <c r="Q2890" t="s">
        <v>8317</v>
      </c>
      <c r="R2890" t="s">
        <v>8318</v>
      </c>
      <c r="S2890" s="8">
        <f t="shared" si="272"/>
        <v>41922.243518518524</v>
      </c>
      <c r="T2890" s="8">
        <f t="shared" si="273"/>
        <v>41929.915972222225</v>
      </c>
      <c r="U2890" s="9" t="str">
        <f t="shared" si="274"/>
        <v>Oct</v>
      </c>
      <c r="V2890">
        <f t="shared" si="275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7" t="s">
        <v>8221</v>
      </c>
      <c r="G2891" t="s">
        <v>8224</v>
      </c>
      <c r="H2891" t="s">
        <v>8246</v>
      </c>
      <c r="I2891" s="9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38.066666666666663</v>
      </c>
      <c r="P2891" s="11">
        <f t="shared" si="271"/>
        <v>81.571428571428569</v>
      </c>
      <c r="Q2891" t="s">
        <v>8317</v>
      </c>
      <c r="R2891" t="s">
        <v>8318</v>
      </c>
      <c r="S2891" s="8">
        <f t="shared" si="272"/>
        <v>41850.571585648147</v>
      </c>
      <c r="T2891" s="8">
        <f t="shared" si="273"/>
        <v>41880.571585648147</v>
      </c>
      <c r="U2891" s="9" t="str">
        <f t="shared" si="274"/>
        <v>Jul</v>
      </c>
      <c r="V2891">
        <f t="shared" si="275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7" t="s">
        <v>8221</v>
      </c>
      <c r="G2892" t="s">
        <v>8224</v>
      </c>
      <c r="H2892" t="s">
        <v>8246</v>
      </c>
      <c r="I2892" s="9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</v>
      </c>
      <c r="P2892" s="11">
        <f t="shared" si="271"/>
        <v>7</v>
      </c>
      <c r="Q2892" t="s">
        <v>8317</v>
      </c>
      <c r="R2892" t="s">
        <v>8318</v>
      </c>
      <c r="S2892" s="8">
        <f t="shared" si="272"/>
        <v>41831.451296296298</v>
      </c>
      <c r="T2892" s="8">
        <f t="shared" si="273"/>
        <v>41859.833333333336</v>
      </c>
      <c r="U2892" s="9" t="str">
        <f t="shared" si="274"/>
        <v>Jul</v>
      </c>
      <c r="V2892">
        <f t="shared" si="275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7" t="s">
        <v>8221</v>
      </c>
      <c r="G2893" t="s">
        <v>8224</v>
      </c>
      <c r="H2893" t="s">
        <v>8246</v>
      </c>
      <c r="I2893" s="9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</v>
      </c>
      <c r="P2893" s="11">
        <f t="shared" si="271"/>
        <v>27.3</v>
      </c>
      <c r="Q2893" t="s">
        <v>8317</v>
      </c>
      <c r="R2893" t="s">
        <v>8318</v>
      </c>
      <c r="S2893" s="8">
        <f t="shared" si="272"/>
        <v>42415.591759259267</v>
      </c>
      <c r="T2893" s="8">
        <f t="shared" si="273"/>
        <v>42475.550092592595</v>
      </c>
      <c r="U2893" s="9" t="str">
        <f t="shared" si="274"/>
        <v>Feb</v>
      </c>
      <c r="V2893">
        <f t="shared" si="275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7" t="s">
        <v>8221</v>
      </c>
      <c r="G2894" t="s">
        <v>8224</v>
      </c>
      <c r="H2894" t="s">
        <v>8246</v>
      </c>
      <c r="I2894" s="9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9.0909090909090917</v>
      </c>
      <c r="P2894" s="11">
        <f t="shared" si="271"/>
        <v>29.411764705882351</v>
      </c>
      <c r="Q2894" t="s">
        <v>8317</v>
      </c>
      <c r="R2894" t="s">
        <v>8318</v>
      </c>
      <c r="S2894" s="8">
        <f t="shared" si="272"/>
        <v>41869.422500000001</v>
      </c>
      <c r="T2894" s="8">
        <f t="shared" si="273"/>
        <v>41876.583333333336</v>
      </c>
      <c r="U2894" s="9" t="str">
        <f t="shared" si="274"/>
        <v>Aug</v>
      </c>
      <c r="V2894">
        <f t="shared" si="275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7" t="s">
        <v>8221</v>
      </c>
      <c r="G2895" t="s">
        <v>8224</v>
      </c>
      <c r="H2895" t="s">
        <v>8246</v>
      </c>
      <c r="I2895" s="9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0.5</v>
      </c>
      <c r="P2895" s="11">
        <f t="shared" si="271"/>
        <v>12.5</v>
      </c>
      <c r="Q2895" t="s">
        <v>8317</v>
      </c>
      <c r="R2895" t="s">
        <v>8318</v>
      </c>
      <c r="S2895" s="8">
        <f t="shared" si="272"/>
        <v>41953.481423611112</v>
      </c>
      <c r="T2895" s="8">
        <f t="shared" si="273"/>
        <v>42012.791666666664</v>
      </c>
      <c r="U2895" s="9" t="str">
        <f t="shared" si="274"/>
        <v>Nov</v>
      </c>
      <c r="V2895">
        <f t="shared" si="275"/>
        <v>2014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7" t="s">
        <v>8221</v>
      </c>
      <c r="G2896" t="s">
        <v>8224</v>
      </c>
      <c r="H2896" t="s">
        <v>8246</v>
      </c>
      <c r="I2896" s="9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s="11" t="e">
        <f t="shared" si="271"/>
        <v>#DIV/0!</v>
      </c>
      <c r="Q2896" t="s">
        <v>8317</v>
      </c>
      <c r="R2896" t="s">
        <v>8318</v>
      </c>
      <c r="S2896" s="8">
        <f t="shared" si="272"/>
        <v>42037.694618055561</v>
      </c>
      <c r="T2896" s="8">
        <f t="shared" si="273"/>
        <v>42097.652951388889</v>
      </c>
      <c r="U2896" s="9" t="str">
        <f t="shared" si="274"/>
        <v>Feb</v>
      </c>
      <c r="V2896">
        <f t="shared" si="275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7" t="s">
        <v>8221</v>
      </c>
      <c r="G2897" t="s">
        <v>8224</v>
      </c>
      <c r="H2897" t="s">
        <v>8246</v>
      </c>
      <c r="I2897" s="9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4.5999999999999996</v>
      </c>
      <c r="P2897" s="11">
        <f t="shared" si="271"/>
        <v>5.75</v>
      </c>
      <c r="Q2897" t="s">
        <v>8317</v>
      </c>
      <c r="R2897" t="s">
        <v>8318</v>
      </c>
      <c r="S2897" s="8">
        <f t="shared" si="272"/>
        <v>41811.263796296298</v>
      </c>
      <c r="T2897" s="8">
        <f t="shared" si="273"/>
        <v>41812.583333333336</v>
      </c>
      <c r="U2897" s="9" t="str">
        <f t="shared" si="274"/>
        <v>Jun</v>
      </c>
      <c r="V2897">
        <f t="shared" si="275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7" t="s">
        <v>8221</v>
      </c>
      <c r="G2898" t="s">
        <v>8224</v>
      </c>
      <c r="H2898" t="s">
        <v>8246</v>
      </c>
      <c r="I2898" s="9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20.833333333333336</v>
      </c>
      <c r="P2898" s="11">
        <f t="shared" si="271"/>
        <v>52.083333333333336</v>
      </c>
      <c r="Q2898" t="s">
        <v>8317</v>
      </c>
      <c r="R2898" t="s">
        <v>8318</v>
      </c>
      <c r="S2898" s="8">
        <f t="shared" si="272"/>
        <v>42701.617141203707</v>
      </c>
      <c r="T2898" s="8">
        <f t="shared" si="273"/>
        <v>42715.958333333336</v>
      </c>
      <c r="U2898" s="9" t="str">
        <f t="shared" si="274"/>
        <v>Nov</v>
      </c>
      <c r="V2898">
        <f t="shared" si="275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7" t="s">
        <v>8221</v>
      </c>
      <c r="G2899" t="s">
        <v>8224</v>
      </c>
      <c r="H2899" t="s">
        <v>8246</v>
      </c>
      <c r="I2899" s="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</v>
      </c>
      <c r="P2899" s="11">
        <f t="shared" si="271"/>
        <v>183.33333333333334</v>
      </c>
      <c r="Q2899" t="s">
        <v>8317</v>
      </c>
      <c r="R2899" t="s">
        <v>8318</v>
      </c>
      <c r="S2899" s="8">
        <f t="shared" si="272"/>
        <v>42258.354837962965</v>
      </c>
      <c r="T2899" s="8">
        <f t="shared" si="273"/>
        <v>42288.353530092594</v>
      </c>
      <c r="U2899" s="9" t="str">
        <f t="shared" si="274"/>
        <v>Sep</v>
      </c>
      <c r="V2899">
        <f t="shared" si="275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7" t="s">
        <v>8221</v>
      </c>
      <c r="G2900" t="s">
        <v>8224</v>
      </c>
      <c r="H2900" t="s">
        <v>8246</v>
      </c>
      <c r="I2900" s="9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4.2133333333333338</v>
      </c>
      <c r="P2900" s="11">
        <f t="shared" si="271"/>
        <v>26.333333333333332</v>
      </c>
      <c r="Q2900" t="s">
        <v>8317</v>
      </c>
      <c r="R2900" t="s">
        <v>8318</v>
      </c>
      <c r="S2900" s="8">
        <f t="shared" si="272"/>
        <v>42278.373298611114</v>
      </c>
      <c r="T2900" s="8">
        <f t="shared" si="273"/>
        <v>42308.373298611114</v>
      </c>
      <c r="U2900" s="9" t="str">
        <f t="shared" si="274"/>
        <v>Oct</v>
      </c>
      <c r="V2900">
        <f t="shared" si="275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7" t="s">
        <v>8221</v>
      </c>
      <c r="G2901" t="s">
        <v>8224</v>
      </c>
      <c r="H2901" t="s">
        <v>8246</v>
      </c>
      <c r="I2901" s="9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s="11" t="e">
        <f t="shared" si="271"/>
        <v>#DIV/0!</v>
      </c>
      <c r="Q2901" t="s">
        <v>8317</v>
      </c>
      <c r="R2901" t="s">
        <v>8318</v>
      </c>
      <c r="S2901" s="8">
        <f t="shared" si="272"/>
        <v>42514.786550925928</v>
      </c>
      <c r="T2901" s="8">
        <f t="shared" si="273"/>
        <v>42574.786550925928</v>
      </c>
      <c r="U2901" s="9" t="str">
        <f t="shared" si="274"/>
        <v>May</v>
      </c>
      <c r="V2901">
        <f t="shared" si="275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7" t="s">
        <v>8221</v>
      </c>
      <c r="G2902" t="s">
        <v>8224</v>
      </c>
      <c r="H2902" t="s">
        <v>8246</v>
      </c>
      <c r="I2902" s="9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61.909090909090914</v>
      </c>
      <c r="P2902" s="11">
        <f t="shared" si="271"/>
        <v>486.42857142857144</v>
      </c>
      <c r="Q2902" t="s">
        <v>8317</v>
      </c>
      <c r="R2902" t="s">
        <v>8318</v>
      </c>
      <c r="S2902" s="8">
        <f t="shared" si="272"/>
        <v>41829.942500000005</v>
      </c>
      <c r="T2902" s="8">
        <f t="shared" si="273"/>
        <v>41859.942500000005</v>
      </c>
      <c r="U2902" s="9" t="str">
        <f t="shared" si="274"/>
        <v>Jul</v>
      </c>
      <c r="V2902">
        <f t="shared" si="275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7" t="s">
        <v>8221</v>
      </c>
      <c r="G2903" t="s">
        <v>8224</v>
      </c>
      <c r="H2903" t="s">
        <v>8246</v>
      </c>
      <c r="I2903" s="9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0.8</v>
      </c>
      <c r="P2903" s="11">
        <f t="shared" si="271"/>
        <v>3</v>
      </c>
      <c r="Q2903" t="s">
        <v>8317</v>
      </c>
      <c r="R2903" t="s">
        <v>8318</v>
      </c>
      <c r="S2903" s="8">
        <f t="shared" si="272"/>
        <v>41982.612719907411</v>
      </c>
      <c r="T2903" s="8">
        <f t="shared" si="273"/>
        <v>42042.612719907411</v>
      </c>
      <c r="U2903" s="9" t="str">
        <f t="shared" si="274"/>
        <v>Dec</v>
      </c>
      <c r="V2903">
        <f t="shared" si="275"/>
        <v>2014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7" t="s">
        <v>8221</v>
      </c>
      <c r="G2904" t="s">
        <v>8224</v>
      </c>
      <c r="H2904" t="s">
        <v>8246</v>
      </c>
      <c r="I2904" s="9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1.6666666666666666E-2</v>
      </c>
      <c r="P2904" s="11">
        <f t="shared" si="271"/>
        <v>25</v>
      </c>
      <c r="Q2904" t="s">
        <v>8317</v>
      </c>
      <c r="R2904" t="s">
        <v>8318</v>
      </c>
      <c r="S2904" s="8">
        <f t="shared" si="272"/>
        <v>42210.148101851853</v>
      </c>
      <c r="T2904" s="8">
        <f t="shared" si="273"/>
        <v>42240.148101851853</v>
      </c>
      <c r="U2904" s="9" t="str">
        <f t="shared" si="274"/>
        <v>Jul</v>
      </c>
      <c r="V2904">
        <f t="shared" si="275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7" t="s">
        <v>8221</v>
      </c>
      <c r="G2905" t="s">
        <v>8224</v>
      </c>
      <c r="H2905" t="s">
        <v>8246</v>
      </c>
      <c r="I2905" s="9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0.77999999999999992</v>
      </c>
      <c r="P2905" s="11">
        <f t="shared" si="271"/>
        <v>9.75</v>
      </c>
      <c r="Q2905" t="s">
        <v>8317</v>
      </c>
      <c r="R2905" t="s">
        <v>8318</v>
      </c>
      <c r="S2905" s="8">
        <f t="shared" si="272"/>
        <v>42195.875208333331</v>
      </c>
      <c r="T2905" s="8">
        <f t="shared" si="273"/>
        <v>42255.875208333331</v>
      </c>
      <c r="U2905" s="9" t="str">
        <f t="shared" si="274"/>
        <v>Jul</v>
      </c>
      <c r="V2905">
        <f t="shared" si="275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7" t="s">
        <v>8221</v>
      </c>
      <c r="G2906" t="s">
        <v>8225</v>
      </c>
      <c r="H2906" t="s">
        <v>8247</v>
      </c>
      <c r="I2906" s="9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5</v>
      </c>
      <c r="P2906" s="11">
        <f t="shared" si="271"/>
        <v>18.75</v>
      </c>
      <c r="Q2906" t="s">
        <v>8317</v>
      </c>
      <c r="R2906" t="s">
        <v>8318</v>
      </c>
      <c r="S2906" s="8">
        <f t="shared" si="272"/>
        <v>41940.676284722227</v>
      </c>
      <c r="T2906" s="8">
        <f t="shared" si="273"/>
        <v>41952.208333333336</v>
      </c>
      <c r="U2906" s="9" t="str">
        <f t="shared" si="274"/>
        <v>Oct</v>
      </c>
      <c r="V2906">
        <f t="shared" si="275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7" t="s">
        <v>8221</v>
      </c>
      <c r="G2907" t="s">
        <v>8224</v>
      </c>
      <c r="H2907" t="s">
        <v>8246</v>
      </c>
      <c r="I2907" s="9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17.771428571428572</v>
      </c>
      <c r="P2907" s="11">
        <f t="shared" si="271"/>
        <v>36.588235294117645</v>
      </c>
      <c r="Q2907" t="s">
        <v>8317</v>
      </c>
      <c r="R2907" t="s">
        <v>8318</v>
      </c>
      <c r="S2907" s="8">
        <f t="shared" si="272"/>
        <v>42605.765196759261</v>
      </c>
      <c r="T2907" s="8">
        <f t="shared" si="273"/>
        <v>42619.765196759261</v>
      </c>
      <c r="U2907" s="9" t="str">
        <f t="shared" si="274"/>
        <v>Aug</v>
      </c>
      <c r="V2907">
        <f t="shared" si="275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7" t="s">
        <v>8221</v>
      </c>
      <c r="G2908" t="s">
        <v>8224</v>
      </c>
      <c r="H2908" t="s">
        <v>8246</v>
      </c>
      <c r="I2908" s="9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9.4166666666666661</v>
      </c>
      <c r="P2908" s="11">
        <f t="shared" si="271"/>
        <v>80.714285714285708</v>
      </c>
      <c r="Q2908" t="s">
        <v>8317</v>
      </c>
      <c r="R2908" t="s">
        <v>8318</v>
      </c>
      <c r="S2908" s="8">
        <f t="shared" si="272"/>
        <v>42199.357245370375</v>
      </c>
      <c r="T2908" s="8">
        <f t="shared" si="273"/>
        <v>42216.750000000007</v>
      </c>
      <c r="U2908" s="9" t="str">
        <f t="shared" si="274"/>
        <v>Jul</v>
      </c>
      <c r="V2908">
        <f t="shared" si="275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7" t="s">
        <v>8221</v>
      </c>
      <c r="G2909" t="s">
        <v>8224</v>
      </c>
      <c r="H2909" t="s">
        <v>8246</v>
      </c>
      <c r="I2909" s="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0.08</v>
      </c>
      <c r="P2909" s="11">
        <f t="shared" si="271"/>
        <v>1</v>
      </c>
      <c r="Q2909" t="s">
        <v>8317</v>
      </c>
      <c r="R2909" t="s">
        <v>8318</v>
      </c>
      <c r="S2909" s="8">
        <f t="shared" si="272"/>
        <v>42444.586076388892</v>
      </c>
      <c r="T2909" s="8">
        <f t="shared" si="273"/>
        <v>42504.586076388892</v>
      </c>
      <c r="U2909" s="9" t="str">
        <f t="shared" si="274"/>
        <v>Mar</v>
      </c>
      <c r="V2909">
        <f t="shared" si="275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7" t="s">
        <v>8221</v>
      </c>
      <c r="G2910" t="s">
        <v>8224</v>
      </c>
      <c r="H2910" t="s">
        <v>8246</v>
      </c>
      <c r="I2910" s="9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</v>
      </c>
      <c r="P2910" s="11">
        <f t="shared" si="271"/>
        <v>52.8</v>
      </c>
      <c r="Q2910" t="s">
        <v>8317</v>
      </c>
      <c r="R2910" t="s">
        <v>8318</v>
      </c>
      <c r="S2910" s="8">
        <f t="shared" si="272"/>
        <v>42499.440034722225</v>
      </c>
      <c r="T2910" s="8">
        <f t="shared" si="273"/>
        <v>42529.440034722225</v>
      </c>
      <c r="U2910" s="9" t="str">
        <f t="shared" si="274"/>
        <v>May</v>
      </c>
      <c r="V2910">
        <f t="shared" si="275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7" t="s">
        <v>8221</v>
      </c>
      <c r="G2911" t="s">
        <v>8224</v>
      </c>
      <c r="H2911" t="s">
        <v>8246</v>
      </c>
      <c r="I2911" s="9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1.1111111111111112E-2</v>
      </c>
      <c r="P2911" s="11">
        <f t="shared" si="271"/>
        <v>20</v>
      </c>
      <c r="Q2911" t="s">
        <v>8317</v>
      </c>
      <c r="R2911" t="s">
        <v>8318</v>
      </c>
      <c r="S2911" s="8">
        <f t="shared" si="272"/>
        <v>41928.974548611113</v>
      </c>
      <c r="T2911" s="8">
        <f t="shared" si="273"/>
        <v>41968.531944444447</v>
      </c>
      <c r="U2911" s="9" t="str">
        <f t="shared" si="274"/>
        <v>Oct</v>
      </c>
      <c r="V2911">
        <f t="shared" si="275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7" t="s">
        <v>8221</v>
      </c>
      <c r="G2912" t="s">
        <v>8225</v>
      </c>
      <c r="H2912" t="s">
        <v>8247</v>
      </c>
      <c r="I2912" s="9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3.3333333333333335E-3</v>
      </c>
      <c r="P2912" s="11">
        <f t="shared" si="271"/>
        <v>1</v>
      </c>
      <c r="Q2912" t="s">
        <v>8317</v>
      </c>
      <c r="R2912" t="s">
        <v>8318</v>
      </c>
      <c r="S2912" s="8">
        <f t="shared" si="272"/>
        <v>42107.549618055556</v>
      </c>
      <c r="T2912" s="8">
        <f t="shared" si="273"/>
        <v>42167.549618055556</v>
      </c>
      <c r="U2912" s="9" t="str">
        <f t="shared" si="274"/>
        <v>Apr</v>
      </c>
      <c r="V2912">
        <f t="shared" si="275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7" t="s">
        <v>8221</v>
      </c>
      <c r="G2913" t="s">
        <v>8224</v>
      </c>
      <c r="H2913" t="s">
        <v>8246</v>
      </c>
      <c r="I2913" s="9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36.5</v>
      </c>
      <c r="P2913" s="11">
        <f t="shared" si="271"/>
        <v>46.928571428571431</v>
      </c>
      <c r="Q2913" t="s">
        <v>8317</v>
      </c>
      <c r="R2913" t="s">
        <v>8318</v>
      </c>
      <c r="S2913" s="8">
        <f t="shared" si="272"/>
        <v>42142.477152777785</v>
      </c>
      <c r="T2913" s="8">
        <f t="shared" si="273"/>
        <v>42182.477152777785</v>
      </c>
      <c r="U2913" s="9" t="str">
        <f t="shared" si="274"/>
        <v>May</v>
      </c>
      <c r="V2913">
        <f t="shared" si="275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7" t="s">
        <v>8221</v>
      </c>
      <c r="G2914" t="s">
        <v>8224</v>
      </c>
      <c r="H2914" t="s">
        <v>8246</v>
      </c>
      <c r="I2914" s="9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14.058171745152354</v>
      </c>
      <c r="P2914" s="11">
        <f t="shared" si="271"/>
        <v>78.07692307692308</v>
      </c>
      <c r="Q2914" t="s">
        <v>8317</v>
      </c>
      <c r="R2914" t="s">
        <v>8318</v>
      </c>
      <c r="S2914" s="8">
        <f t="shared" si="272"/>
        <v>42353.83997685185</v>
      </c>
      <c r="T2914" s="8">
        <f t="shared" si="273"/>
        <v>42383.83997685185</v>
      </c>
      <c r="U2914" s="9" t="str">
        <f t="shared" si="274"/>
        <v>Dec</v>
      </c>
      <c r="V2914">
        <f t="shared" si="275"/>
        <v>2015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7" t="s">
        <v>8221</v>
      </c>
      <c r="G2915" t="s">
        <v>8224</v>
      </c>
      <c r="H2915" t="s">
        <v>8246</v>
      </c>
      <c r="I2915" s="9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0.02</v>
      </c>
      <c r="P2915" s="11">
        <f t="shared" si="271"/>
        <v>1</v>
      </c>
      <c r="Q2915" t="s">
        <v>8317</v>
      </c>
      <c r="R2915" t="s">
        <v>8318</v>
      </c>
      <c r="S2915" s="8">
        <f t="shared" si="272"/>
        <v>41828.631238425929</v>
      </c>
      <c r="T2915" s="8">
        <f t="shared" si="273"/>
        <v>41888.631238425929</v>
      </c>
      <c r="U2915" s="9" t="str">
        <f t="shared" si="274"/>
        <v>Jul</v>
      </c>
      <c r="V2915">
        <f t="shared" si="275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7" t="s">
        <v>8221</v>
      </c>
      <c r="G2916" t="s">
        <v>8225</v>
      </c>
      <c r="H2916" t="s">
        <v>8247</v>
      </c>
      <c r="I2916" s="9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4.0000000000000001E-3</v>
      </c>
      <c r="P2916" s="11">
        <f t="shared" si="271"/>
        <v>1</v>
      </c>
      <c r="Q2916" t="s">
        <v>8317</v>
      </c>
      <c r="R2916" t="s">
        <v>8318</v>
      </c>
      <c r="S2916" s="8">
        <f t="shared" si="272"/>
        <v>42017.615671296298</v>
      </c>
      <c r="T2916" s="8">
        <f t="shared" si="273"/>
        <v>42077.574004629634</v>
      </c>
      <c r="U2916" s="9" t="str">
        <f t="shared" si="274"/>
        <v>Jan</v>
      </c>
      <c r="V2916">
        <f t="shared" si="275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7" t="s">
        <v>8221</v>
      </c>
      <c r="G2917" t="s">
        <v>8225</v>
      </c>
      <c r="H2917" t="s">
        <v>8247</v>
      </c>
      <c r="I2917" s="9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61.1</v>
      </c>
      <c r="P2917" s="11">
        <f t="shared" si="271"/>
        <v>203.66666666666666</v>
      </c>
      <c r="Q2917" t="s">
        <v>8317</v>
      </c>
      <c r="R2917" t="s">
        <v>8318</v>
      </c>
      <c r="S2917" s="8">
        <f t="shared" si="272"/>
        <v>42415.106365740743</v>
      </c>
      <c r="T2917" s="8">
        <f t="shared" si="273"/>
        <v>42445.064699074072</v>
      </c>
      <c r="U2917" s="9" t="str">
        <f t="shared" si="274"/>
        <v>Feb</v>
      </c>
      <c r="V2917">
        <f t="shared" si="275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7" t="s">
        <v>8221</v>
      </c>
      <c r="G2918" t="s">
        <v>8225</v>
      </c>
      <c r="H2918" t="s">
        <v>8247</v>
      </c>
      <c r="I2918" s="9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7.8378378378378386</v>
      </c>
      <c r="P2918" s="11">
        <f t="shared" si="271"/>
        <v>20.714285714285715</v>
      </c>
      <c r="Q2918" t="s">
        <v>8317</v>
      </c>
      <c r="R2918" t="s">
        <v>8318</v>
      </c>
      <c r="S2918" s="8">
        <f t="shared" si="272"/>
        <v>41755.185057870374</v>
      </c>
      <c r="T2918" s="8">
        <f t="shared" si="273"/>
        <v>41778.185057870374</v>
      </c>
      <c r="U2918" s="9" t="str">
        <f t="shared" si="274"/>
        <v>Apr</v>
      </c>
      <c r="V2918">
        <f t="shared" si="275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7" t="s">
        <v>8221</v>
      </c>
      <c r="G2919" t="s">
        <v>8224</v>
      </c>
      <c r="H2919" t="s">
        <v>8246</v>
      </c>
      <c r="I2919" s="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21.85</v>
      </c>
      <c r="P2919" s="11">
        <f t="shared" si="271"/>
        <v>48.555555555555557</v>
      </c>
      <c r="Q2919" t="s">
        <v>8317</v>
      </c>
      <c r="R2919" t="s">
        <v>8318</v>
      </c>
      <c r="S2919" s="8">
        <f t="shared" si="272"/>
        <v>42244.942673611113</v>
      </c>
      <c r="T2919" s="8">
        <f t="shared" si="273"/>
        <v>42262.942673611113</v>
      </c>
      <c r="U2919" s="9" t="str">
        <f t="shared" si="274"/>
        <v>Aug</v>
      </c>
      <c r="V2919">
        <f t="shared" si="275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7" t="s">
        <v>8221</v>
      </c>
      <c r="G2920" t="s">
        <v>8224</v>
      </c>
      <c r="H2920" t="s">
        <v>8246</v>
      </c>
      <c r="I2920" s="9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27.24</v>
      </c>
      <c r="P2920" s="11">
        <f t="shared" si="271"/>
        <v>68.099999999999994</v>
      </c>
      <c r="Q2920" t="s">
        <v>8317</v>
      </c>
      <c r="R2920" t="s">
        <v>8318</v>
      </c>
      <c r="S2920" s="8">
        <f t="shared" si="272"/>
        <v>42278.338043981486</v>
      </c>
      <c r="T2920" s="8">
        <f t="shared" si="273"/>
        <v>42306.338043981486</v>
      </c>
      <c r="U2920" s="9" t="str">
        <f t="shared" si="274"/>
        <v>Oct</v>
      </c>
      <c r="V2920">
        <f t="shared" si="275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7" t="s">
        <v>8221</v>
      </c>
      <c r="G2921" t="s">
        <v>8224</v>
      </c>
      <c r="H2921" t="s">
        <v>8246</v>
      </c>
      <c r="I2921" s="9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</v>
      </c>
      <c r="P2921" s="11">
        <f t="shared" si="271"/>
        <v>8.5</v>
      </c>
      <c r="Q2921" t="s">
        <v>8317</v>
      </c>
      <c r="R2921" t="s">
        <v>8318</v>
      </c>
      <c r="S2921" s="8">
        <f t="shared" si="272"/>
        <v>41826.327881944446</v>
      </c>
      <c r="T2921" s="8">
        <f t="shared" si="273"/>
        <v>41856.327881944446</v>
      </c>
      <c r="U2921" s="9" t="str">
        <f t="shared" si="274"/>
        <v>Jul</v>
      </c>
      <c r="V2921">
        <f t="shared" si="275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7" t="s">
        <v>8221</v>
      </c>
      <c r="G2922" t="s">
        <v>8229</v>
      </c>
      <c r="H2922" t="s">
        <v>8251</v>
      </c>
      <c r="I2922" s="9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26.840000000000003</v>
      </c>
      <c r="P2922" s="11">
        <f t="shared" si="271"/>
        <v>51.615384615384613</v>
      </c>
      <c r="Q2922" t="s">
        <v>8317</v>
      </c>
      <c r="R2922" t="s">
        <v>8318</v>
      </c>
      <c r="S2922" s="8">
        <f t="shared" si="272"/>
        <v>42058.500810185193</v>
      </c>
      <c r="T2922" s="8">
        <f t="shared" si="273"/>
        <v>42088.459143518521</v>
      </c>
      <c r="U2922" s="9" t="str">
        <f t="shared" si="274"/>
        <v>Feb</v>
      </c>
      <c r="V2922">
        <f t="shared" si="275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129</v>
      </c>
      <c r="P2923" s="11">
        <f t="shared" si="271"/>
        <v>43</v>
      </c>
      <c r="Q2923" t="s">
        <v>8317</v>
      </c>
      <c r="R2923" t="s">
        <v>8359</v>
      </c>
      <c r="S2923" s="8">
        <f t="shared" si="272"/>
        <v>41877.594953703709</v>
      </c>
      <c r="T2923" s="8">
        <f t="shared" si="273"/>
        <v>41907.594953703709</v>
      </c>
      <c r="U2923" s="9" t="str">
        <f t="shared" si="274"/>
        <v>Aug</v>
      </c>
      <c r="V2923">
        <f t="shared" si="275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100</v>
      </c>
      <c r="P2924" s="11">
        <f t="shared" si="271"/>
        <v>83.333333333333329</v>
      </c>
      <c r="Q2924" t="s">
        <v>8317</v>
      </c>
      <c r="R2924" t="s">
        <v>8359</v>
      </c>
      <c r="S2924" s="8">
        <f t="shared" si="272"/>
        <v>42097.582488425927</v>
      </c>
      <c r="T2924" s="8">
        <f t="shared" si="273"/>
        <v>42142.582488425927</v>
      </c>
      <c r="U2924" s="9" t="str">
        <f t="shared" si="274"/>
        <v>Apr</v>
      </c>
      <c r="V2924">
        <f t="shared" si="275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100</v>
      </c>
      <c r="P2925" s="11">
        <f t="shared" si="271"/>
        <v>30</v>
      </c>
      <c r="Q2925" t="s">
        <v>8317</v>
      </c>
      <c r="R2925" t="s">
        <v>8359</v>
      </c>
      <c r="S2925" s="8">
        <f t="shared" si="272"/>
        <v>42012.860868055555</v>
      </c>
      <c r="T2925" s="8">
        <f t="shared" si="273"/>
        <v>42027.833333333336</v>
      </c>
      <c r="U2925" s="9" t="str">
        <f t="shared" si="274"/>
        <v>Jan</v>
      </c>
      <c r="V2925">
        <f t="shared" si="275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103.2</v>
      </c>
      <c r="P2926" s="11">
        <f t="shared" si="271"/>
        <v>175.51020408163265</v>
      </c>
      <c r="Q2926" t="s">
        <v>8317</v>
      </c>
      <c r="R2926" t="s">
        <v>8359</v>
      </c>
      <c r="S2926" s="8">
        <f t="shared" si="272"/>
        <v>42103.265162037038</v>
      </c>
      <c r="T2926" s="8">
        <f t="shared" si="273"/>
        <v>42132.874305555561</v>
      </c>
      <c r="U2926" s="9" t="str">
        <f t="shared" si="274"/>
        <v>Apr</v>
      </c>
      <c r="V2926">
        <f t="shared" si="275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102.44597777777777</v>
      </c>
      <c r="P2927" s="11">
        <f t="shared" si="271"/>
        <v>231.66175879396985</v>
      </c>
      <c r="Q2927" t="s">
        <v>8317</v>
      </c>
      <c r="R2927" t="s">
        <v>8359</v>
      </c>
      <c r="S2927" s="8">
        <f t="shared" si="272"/>
        <v>41863.292453703711</v>
      </c>
      <c r="T2927" s="8">
        <f t="shared" si="273"/>
        <v>41893.292453703711</v>
      </c>
      <c r="U2927" s="9" t="str">
        <f t="shared" si="274"/>
        <v>Aug</v>
      </c>
      <c r="V2927">
        <f t="shared" si="275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125</v>
      </c>
      <c r="P2928" s="11">
        <f t="shared" si="271"/>
        <v>75</v>
      </c>
      <c r="Q2928" t="s">
        <v>8317</v>
      </c>
      <c r="R2928" t="s">
        <v>8359</v>
      </c>
      <c r="S2928" s="8">
        <f t="shared" si="272"/>
        <v>42044.474293981482</v>
      </c>
      <c r="T2928" s="8">
        <f t="shared" si="273"/>
        <v>42058.474293981482</v>
      </c>
      <c r="U2928" s="9" t="str">
        <f t="shared" si="274"/>
        <v>Feb</v>
      </c>
      <c r="V2928">
        <f t="shared" si="275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130.83333333333334</v>
      </c>
      <c r="P2929" s="11">
        <f t="shared" si="271"/>
        <v>112.14285714285714</v>
      </c>
      <c r="Q2929" t="s">
        <v>8317</v>
      </c>
      <c r="R2929" t="s">
        <v>8359</v>
      </c>
      <c r="S2929" s="8">
        <f t="shared" si="272"/>
        <v>41806.377650462964</v>
      </c>
      <c r="T2929" s="8">
        <f t="shared" si="273"/>
        <v>41834.916666666672</v>
      </c>
      <c r="U2929" s="9" t="str">
        <f t="shared" si="274"/>
        <v>Jun</v>
      </c>
      <c r="V2929">
        <f t="shared" si="275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100</v>
      </c>
      <c r="P2930" s="11">
        <f t="shared" si="271"/>
        <v>41.666666666666664</v>
      </c>
      <c r="Q2930" t="s">
        <v>8317</v>
      </c>
      <c r="R2930" t="s">
        <v>8359</v>
      </c>
      <c r="S2930" s="8">
        <f t="shared" si="272"/>
        <v>42403.706550925934</v>
      </c>
      <c r="T2930" s="8">
        <f t="shared" si="273"/>
        <v>42433.706550925934</v>
      </c>
      <c r="U2930" s="9" t="str">
        <f t="shared" si="274"/>
        <v>Feb</v>
      </c>
      <c r="V2930">
        <f t="shared" si="275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102.06937499999999</v>
      </c>
      <c r="P2931" s="11">
        <f t="shared" si="271"/>
        <v>255.17343750000001</v>
      </c>
      <c r="Q2931" t="s">
        <v>8317</v>
      </c>
      <c r="R2931" t="s">
        <v>8359</v>
      </c>
      <c r="S2931" s="8">
        <f t="shared" si="272"/>
        <v>41754.272662037038</v>
      </c>
      <c r="T2931" s="8">
        <f t="shared" si="273"/>
        <v>41784.272662037038</v>
      </c>
      <c r="U2931" s="9" t="str">
        <f t="shared" si="274"/>
        <v>Apr</v>
      </c>
      <c r="V2931">
        <f t="shared" si="275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100.92000000000002</v>
      </c>
      <c r="P2932" s="11">
        <f t="shared" si="271"/>
        <v>162.7741935483871</v>
      </c>
      <c r="Q2932" t="s">
        <v>8317</v>
      </c>
      <c r="R2932" t="s">
        <v>8359</v>
      </c>
      <c r="S2932" s="8">
        <f t="shared" si="272"/>
        <v>42101.292407407411</v>
      </c>
      <c r="T2932" s="8">
        <f t="shared" si="273"/>
        <v>42131.292407407411</v>
      </c>
      <c r="U2932" s="9" t="str">
        <f t="shared" si="274"/>
        <v>Apr</v>
      </c>
      <c r="V2932">
        <f t="shared" si="275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106</v>
      </c>
      <c r="P2933" s="11">
        <f t="shared" si="271"/>
        <v>88.333333333333329</v>
      </c>
      <c r="Q2933" t="s">
        <v>8317</v>
      </c>
      <c r="R2933" t="s">
        <v>8359</v>
      </c>
      <c r="S2933" s="8">
        <f t="shared" si="272"/>
        <v>41871.999571759261</v>
      </c>
      <c r="T2933" s="8">
        <f t="shared" si="273"/>
        <v>41896.963888888895</v>
      </c>
      <c r="U2933" s="9" t="str">
        <f t="shared" si="274"/>
        <v>Aug</v>
      </c>
      <c r="V2933">
        <f t="shared" si="275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105.0967741935484</v>
      </c>
      <c r="P2934" s="11">
        <f t="shared" si="271"/>
        <v>85.736842105263165</v>
      </c>
      <c r="Q2934" t="s">
        <v>8317</v>
      </c>
      <c r="R2934" t="s">
        <v>8359</v>
      </c>
      <c r="S2934" s="8">
        <f t="shared" si="272"/>
        <v>42024.873113425929</v>
      </c>
      <c r="T2934" s="8">
        <f t="shared" si="273"/>
        <v>42056.166666666664</v>
      </c>
      <c r="U2934" s="9" t="str">
        <f t="shared" si="274"/>
        <v>Jan</v>
      </c>
      <c r="V2934">
        <f t="shared" si="275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102.76</v>
      </c>
      <c r="P2935" s="11">
        <f t="shared" si="271"/>
        <v>47.574074074074076</v>
      </c>
      <c r="Q2935" t="s">
        <v>8317</v>
      </c>
      <c r="R2935" t="s">
        <v>8359</v>
      </c>
      <c r="S2935" s="8">
        <f t="shared" si="272"/>
        <v>42495.664965277778</v>
      </c>
      <c r="T2935" s="8">
        <f t="shared" si="273"/>
        <v>42525.664965277778</v>
      </c>
      <c r="U2935" s="9" t="str">
        <f t="shared" si="274"/>
        <v>May</v>
      </c>
      <c r="V2935">
        <f t="shared" si="275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108</v>
      </c>
      <c r="P2936" s="11">
        <f t="shared" si="271"/>
        <v>72.972972972972968</v>
      </c>
      <c r="Q2936" t="s">
        <v>8317</v>
      </c>
      <c r="R2936" t="s">
        <v>8359</v>
      </c>
      <c r="S2936" s="8">
        <f t="shared" si="272"/>
        <v>41775.344490740747</v>
      </c>
      <c r="T2936" s="8">
        <f t="shared" si="273"/>
        <v>41805.344490740747</v>
      </c>
      <c r="U2936" s="9" t="str">
        <f t="shared" si="274"/>
        <v>May</v>
      </c>
      <c r="V2936">
        <f t="shared" si="275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100.88571428571429</v>
      </c>
      <c r="P2937" s="11">
        <f t="shared" si="271"/>
        <v>90.538461538461533</v>
      </c>
      <c r="Q2937" t="s">
        <v>8317</v>
      </c>
      <c r="R2937" t="s">
        <v>8359</v>
      </c>
      <c r="S2937" s="8">
        <f t="shared" si="272"/>
        <v>42553.291759259264</v>
      </c>
      <c r="T2937" s="8">
        <f t="shared" si="273"/>
        <v>42611.416666666664</v>
      </c>
      <c r="U2937" s="9" t="str">
        <f t="shared" si="274"/>
        <v>Jul</v>
      </c>
      <c r="V2937">
        <f t="shared" si="275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128</v>
      </c>
      <c r="P2938" s="11">
        <f t="shared" si="271"/>
        <v>37.647058823529413</v>
      </c>
      <c r="Q2938" t="s">
        <v>8317</v>
      </c>
      <c r="R2938" t="s">
        <v>8359</v>
      </c>
      <c r="S2938" s="8">
        <f t="shared" si="272"/>
        <v>41912.3590625</v>
      </c>
      <c r="T2938" s="8">
        <f t="shared" si="273"/>
        <v>41924.915972222225</v>
      </c>
      <c r="U2938" s="9" t="str">
        <f t="shared" si="274"/>
        <v>Sep</v>
      </c>
      <c r="V2938">
        <f t="shared" si="275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133.33333333333331</v>
      </c>
      <c r="P2939" s="11">
        <f t="shared" si="271"/>
        <v>36.363636363636367</v>
      </c>
      <c r="Q2939" t="s">
        <v>8317</v>
      </c>
      <c r="R2939" t="s">
        <v>8359</v>
      </c>
      <c r="S2939" s="8">
        <f t="shared" si="272"/>
        <v>41803.165659722225</v>
      </c>
      <c r="T2939" s="8">
        <f t="shared" si="273"/>
        <v>41833.165659722225</v>
      </c>
      <c r="U2939" s="9" t="str">
        <f t="shared" si="274"/>
        <v>Jun</v>
      </c>
      <c r="V2939">
        <f t="shared" si="275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101.375</v>
      </c>
      <c r="P2940" s="11">
        <f t="shared" si="271"/>
        <v>126.71875</v>
      </c>
      <c r="Q2940" t="s">
        <v>8317</v>
      </c>
      <c r="R2940" t="s">
        <v>8359</v>
      </c>
      <c r="S2940" s="8">
        <f t="shared" si="272"/>
        <v>42004.412199074075</v>
      </c>
      <c r="T2940" s="8">
        <f t="shared" si="273"/>
        <v>42034.412199074075</v>
      </c>
      <c r="U2940" s="9" t="str">
        <f t="shared" si="274"/>
        <v>Dec</v>
      </c>
      <c r="V2940">
        <f t="shared" si="275"/>
        <v>2014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102.875</v>
      </c>
      <c r="P2941" s="11">
        <f t="shared" si="271"/>
        <v>329.2</v>
      </c>
      <c r="Q2941" t="s">
        <v>8317</v>
      </c>
      <c r="R2941" t="s">
        <v>8359</v>
      </c>
      <c r="S2941" s="8">
        <f t="shared" si="272"/>
        <v>41845.517500000002</v>
      </c>
      <c r="T2941" s="8">
        <f t="shared" si="273"/>
        <v>41878.75</v>
      </c>
      <c r="U2941" s="9" t="str">
        <f t="shared" si="274"/>
        <v>Jul</v>
      </c>
      <c r="V2941">
        <f t="shared" si="275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107.24000000000001</v>
      </c>
      <c r="P2942" s="11">
        <f t="shared" si="271"/>
        <v>81.242424242424249</v>
      </c>
      <c r="Q2942" t="s">
        <v>8317</v>
      </c>
      <c r="R2942" t="s">
        <v>8359</v>
      </c>
      <c r="S2942" s="8">
        <f t="shared" si="272"/>
        <v>41982.48168981482</v>
      </c>
      <c r="T2942" s="8">
        <f t="shared" si="273"/>
        <v>42022.48168981482</v>
      </c>
      <c r="U2942" s="9" t="str">
        <f t="shared" si="274"/>
        <v>Dec</v>
      </c>
      <c r="V2942">
        <f t="shared" si="275"/>
        <v>2014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7" t="s">
        <v>8221</v>
      </c>
      <c r="G2943" t="s">
        <v>8224</v>
      </c>
      <c r="H2943" t="s">
        <v>8246</v>
      </c>
      <c r="I2943" s="9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4.0000000000000001E-3</v>
      </c>
      <c r="P2943" s="11">
        <f t="shared" si="271"/>
        <v>1</v>
      </c>
      <c r="Q2943" t="s">
        <v>8317</v>
      </c>
      <c r="R2943" t="s">
        <v>8357</v>
      </c>
      <c r="S2943" s="8">
        <f t="shared" si="272"/>
        <v>42034.66846064815</v>
      </c>
      <c r="T2943" s="8">
        <f t="shared" si="273"/>
        <v>42064.66846064815</v>
      </c>
      <c r="U2943" s="9" t="str">
        <f t="shared" si="274"/>
        <v>Jan</v>
      </c>
      <c r="V2943">
        <f t="shared" si="275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7" t="s">
        <v>8221</v>
      </c>
      <c r="G2944" t="s">
        <v>8229</v>
      </c>
      <c r="H2944" t="s">
        <v>8251</v>
      </c>
      <c r="I2944" s="9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20.424999999999997</v>
      </c>
      <c r="P2944" s="11">
        <f t="shared" si="271"/>
        <v>202.22772277227722</v>
      </c>
      <c r="Q2944" t="s">
        <v>8317</v>
      </c>
      <c r="R2944" t="s">
        <v>8357</v>
      </c>
      <c r="S2944" s="8">
        <f t="shared" si="272"/>
        <v>42334.512256944443</v>
      </c>
      <c r="T2944" s="8">
        <f t="shared" si="273"/>
        <v>42354.554166666669</v>
      </c>
      <c r="U2944" s="9" t="str">
        <f t="shared" si="274"/>
        <v>Nov</v>
      </c>
      <c r="V2944">
        <f t="shared" si="275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7" t="s">
        <v>8221</v>
      </c>
      <c r="G2945" t="s">
        <v>8224</v>
      </c>
      <c r="H2945" t="s">
        <v>8246</v>
      </c>
      <c r="I2945" s="9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s="11" t="e">
        <f t="shared" si="271"/>
        <v>#DIV/0!</v>
      </c>
      <c r="Q2945" t="s">
        <v>8317</v>
      </c>
      <c r="R2945" t="s">
        <v>8357</v>
      </c>
      <c r="S2945" s="8">
        <f t="shared" si="272"/>
        <v>42076.837731481479</v>
      </c>
      <c r="T2945" s="8">
        <f t="shared" si="273"/>
        <v>42106.837731481479</v>
      </c>
      <c r="U2945" s="9" t="str">
        <f t="shared" si="274"/>
        <v>Mar</v>
      </c>
      <c r="V2945">
        <f t="shared" si="275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7" t="s">
        <v>8221</v>
      </c>
      <c r="G2946" t="s">
        <v>8224</v>
      </c>
      <c r="H2946" t="s">
        <v>8246</v>
      </c>
      <c r="I2946" s="9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ref="O2946:O3009" si="276">E2946/D2946*100</f>
        <v>1</v>
      </c>
      <c r="P2946" s="11">
        <f t="shared" ref="P2946:P3009" si="277">E2946/L2946</f>
        <v>100</v>
      </c>
      <c r="Q2946" t="s">
        <v>8317</v>
      </c>
      <c r="R2946" t="s">
        <v>8357</v>
      </c>
      <c r="S2946" s="8">
        <f t="shared" si="272"/>
        <v>42132.622662037036</v>
      </c>
      <c r="T2946" s="8">
        <f t="shared" si="273"/>
        <v>42162.622662037036</v>
      </c>
      <c r="U2946" s="9" t="str">
        <f t="shared" si="274"/>
        <v>May</v>
      </c>
      <c r="V2946">
        <f t="shared" si="275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7" t="s">
        <v>8221</v>
      </c>
      <c r="G2947" t="s">
        <v>8224</v>
      </c>
      <c r="H2947" t="s">
        <v>8246</v>
      </c>
      <c r="I2947" s="9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si="276"/>
        <v>0</v>
      </c>
      <c r="P2947" s="11" t="e">
        <f t="shared" si="277"/>
        <v>#DIV/0!</v>
      </c>
      <c r="Q2947" t="s">
        <v>8317</v>
      </c>
      <c r="R2947" t="s">
        <v>8357</v>
      </c>
      <c r="S2947" s="8">
        <f t="shared" ref="S2947:S3010" si="278">(J2947/86400)+25569+(-7/24)</f>
        <v>42117.847916666673</v>
      </c>
      <c r="T2947" s="8">
        <f t="shared" ref="T2947:T3010" si="279">(I2947/86400)+25569+(-7/24)</f>
        <v>42147.847916666673</v>
      </c>
      <c r="U2947" s="9" t="str">
        <f t="shared" ref="U2947:U3010" si="280">TEXT(S2947,"mmm")</f>
        <v>Apr</v>
      </c>
      <c r="V2947">
        <f t="shared" ref="V2947:V3010" si="281">YEAR(S2947)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7" t="s">
        <v>8221</v>
      </c>
      <c r="G2948" t="s">
        <v>8225</v>
      </c>
      <c r="H2948" t="s">
        <v>8247</v>
      </c>
      <c r="I2948" s="9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0.1</v>
      </c>
      <c r="P2948" s="11">
        <f t="shared" si="277"/>
        <v>1</v>
      </c>
      <c r="Q2948" t="s">
        <v>8317</v>
      </c>
      <c r="R2948" t="s">
        <v>8357</v>
      </c>
      <c r="S2948" s="8">
        <f t="shared" si="278"/>
        <v>42567.239490740743</v>
      </c>
      <c r="T2948" s="8">
        <f t="shared" si="279"/>
        <v>42597.239490740743</v>
      </c>
      <c r="U2948" s="9" t="str">
        <f t="shared" si="280"/>
        <v>Jul</v>
      </c>
      <c r="V2948">
        <f t="shared" si="281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7" t="s">
        <v>8221</v>
      </c>
      <c r="G2949" t="s">
        <v>8224</v>
      </c>
      <c r="H2949" t="s">
        <v>8246</v>
      </c>
      <c r="I2949" s="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4.2880000000000003</v>
      </c>
      <c r="P2949" s="11">
        <f t="shared" si="277"/>
        <v>82.461538461538467</v>
      </c>
      <c r="Q2949" t="s">
        <v>8317</v>
      </c>
      <c r="R2949" t="s">
        <v>8357</v>
      </c>
      <c r="S2949" s="8">
        <f t="shared" si="278"/>
        <v>42649.270451388897</v>
      </c>
      <c r="T2949" s="8">
        <f t="shared" si="279"/>
        <v>42698.424305555556</v>
      </c>
      <c r="U2949" s="9" t="str">
        <f t="shared" si="280"/>
        <v>Oct</v>
      </c>
      <c r="V2949">
        <f t="shared" si="281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7" t="s">
        <v>8221</v>
      </c>
      <c r="G2950" t="s">
        <v>8224</v>
      </c>
      <c r="H2950" t="s">
        <v>8246</v>
      </c>
      <c r="I2950" s="9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4.8000000000000004E-3</v>
      </c>
      <c r="P2950" s="11">
        <f t="shared" si="277"/>
        <v>2.6666666666666665</v>
      </c>
      <c r="Q2950" t="s">
        <v>8317</v>
      </c>
      <c r="R2950" t="s">
        <v>8357</v>
      </c>
      <c r="S2950" s="8">
        <f t="shared" si="278"/>
        <v>42097.357557870368</v>
      </c>
      <c r="T2950" s="8">
        <f t="shared" si="279"/>
        <v>42157.357557870368</v>
      </c>
      <c r="U2950" s="9" t="str">
        <f t="shared" si="280"/>
        <v>Apr</v>
      </c>
      <c r="V2950">
        <f t="shared" si="281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7" t="s">
        <v>8221</v>
      </c>
      <c r="G2951" t="s">
        <v>8224</v>
      </c>
      <c r="H2951" t="s">
        <v>8246</v>
      </c>
      <c r="I2951" s="9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</v>
      </c>
      <c r="P2951" s="11">
        <f t="shared" si="277"/>
        <v>12.5</v>
      </c>
      <c r="Q2951" t="s">
        <v>8317</v>
      </c>
      <c r="R2951" t="s">
        <v>8357</v>
      </c>
      <c r="S2951" s="8">
        <f t="shared" si="278"/>
        <v>42297.531446759262</v>
      </c>
      <c r="T2951" s="8">
        <f t="shared" si="279"/>
        <v>42327.573113425933</v>
      </c>
      <c r="U2951" s="9" t="str">
        <f t="shared" si="280"/>
        <v>Oct</v>
      </c>
      <c r="V2951">
        <f t="shared" si="281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7" t="s">
        <v>8221</v>
      </c>
      <c r="G2952" t="s">
        <v>8224</v>
      </c>
      <c r="H2952" t="s">
        <v>8246</v>
      </c>
      <c r="I2952" s="9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s="11" t="e">
        <f t="shared" si="277"/>
        <v>#DIV/0!</v>
      </c>
      <c r="Q2952" t="s">
        <v>8317</v>
      </c>
      <c r="R2952" t="s">
        <v>8357</v>
      </c>
      <c r="S2952" s="8">
        <f t="shared" si="278"/>
        <v>42362.073518518526</v>
      </c>
      <c r="T2952" s="8">
        <f t="shared" si="279"/>
        <v>42392.073518518526</v>
      </c>
      <c r="U2952" s="9" t="str">
        <f t="shared" si="280"/>
        <v>Dec</v>
      </c>
      <c r="V2952">
        <f t="shared" si="281"/>
        <v>2015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 s="9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2.1919999999999997</v>
      </c>
      <c r="P2953" s="11">
        <f t="shared" si="277"/>
        <v>18.896551724137932</v>
      </c>
      <c r="Q2953" t="s">
        <v>8317</v>
      </c>
      <c r="R2953" t="s">
        <v>8357</v>
      </c>
      <c r="S2953" s="8">
        <f t="shared" si="278"/>
        <v>41872.511261574073</v>
      </c>
      <c r="T2953" s="8">
        <f t="shared" si="279"/>
        <v>41917.511261574073</v>
      </c>
      <c r="U2953" s="9" t="str">
        <f t="shared" si="280"/>
        <v>Aug</v>
      </c>
      <c r="V2953">
        <f t="shared" si="281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 s="9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8.0250000000000004</v>
      </c>
      <c r="P2954" s="11">
        <f t="shared" si="277"/>
        <v>200.625</v>
      </c>
      <c r="Q2954" t="s">
        <v>8317</v>
      </c>
      <c r="R2954" t="s">
        <v>8357</v>
      </c>
      <c r="S2954" s="8">
        <f t="shared" si="278"/>
        <v>42628.398599537039</v>
      </c>
      <c r="T2954" s="8">
        <f t="shared" si="279"/>
        <v>42659.875000000007</v>
      </c>
      <c r="U2954" s="9" t="str">
        <f t="shared" si="280"/>
        <v>Sep</v>
      </c>
      <c r="V2954">
        <f t="shared" si="281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 s="9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0.15125</v>
      </c>
      <c r="P2955" s="11">
        <f t="shared" si="277"/>
        <v>201.66666666666666</v>
      </c>
      <c r="Q2955" t="s">
        <v>8317</v>
      </c>
      <c r="R2955" t="s">
        <v>8357</v>
      </c>
      <c r="S2955" s="8">
        <f t="shared" si="278"/>
        <v>42255.500243055554</v>
      </c>
      <c r="T2955" s="8">
        <f t="shared" si="279"/>
        <v>42285.500243055554</v>
      </c>
      <c r="U2955" s="9" t="str">
        <f t="shared" si="280"/>
        <v>Sep</v>
      </c>
      <c r="V2955">
        <f t="shared" si="281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 s="9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s="11" t="e">
        <f t="shared" si="277"/>
        <v>#DIV/0!</v>
      </c>
      <c r="Q2956" t="s">
        <v>8317</v>
      </c>
      <c r="R2956" t="s">
        <v>8357</v>
      </c>
      <c r="S2956" s="8">
        <f t="shared" si="278"/>
        <v>42790.291701388887</v>
      </c>
      <c r="T2956" s="8">
        <f t="shared" si="279"/>
        <v>42810.250034722223</v>
      </c>
      <c r="U2956" s="9" t="str">
        <f t="shared" si="280"/>
        <v>Feb</v>
      </c>
      <c r="V2956">
        <f t="shared" si="281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 s="9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59.583333333333336</v>
      </c>
      <c r="P2957" s="11">
        <f t="shared" si="277"/>
        <v>65</v>
      </c>
      <c r="Q2957" t="s">
        <v>8317</v>
      </c>
      <c r="R2957" t="s">
        <v>8357</v>
      </c>
      <c r="S2957" s="8">
        <f t="shared" si="278"/>
        <v>42141.449641203704</v>
      </c>
      <c r="T2957" s="8">
        <f t="shared" si="279"/>
        <v>42171.449641203704</v>
      </c>
      <c r="U2957" s="9" t="str">
        <f t="shared" si="280"/>
        <v>May</v>
      </c>
      <c r="V2957">
        <f t="shared" si="281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 s="9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16.734177215189874</v>
      </c>
      <c r="P2958" s="11">
        <f t="shared" si="277"/>
        <v>66.099999999999994</v>
      </c>
      <c r="Q2958" t="s">
        <v>8317</v>
      </c>
      <c r="R2958" t="s">
        <v>8357</v>
      </c>
      <c r="S2958" s="8">
        <f t="shared" si="278"/>
        <v>42464.667245370372</v>
      </c>
      <c r="T2958" s="8">
        <f t="shared" si="279"/>
        <v>42494.667245370372</v>
      </c>
      <c r="U2958" s="9" t="str">
        <f t="shared" si="280"/>
        <v>Apr</v>
      </c>
      <c r="V2958">
        <f t="shared" si="281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 s="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1.8666666666666669</v>
      </c>
      <c r="P2959" s="11">
        <f t="shared" si="277"/>
        <v>93.333333333333329</v>
      </c>
      <c r="Q2959" t="s">
        <v>8317</v>
      </c>
      <c r="R2959" t="s">
        <v>8357</v>
      </c>
      <c r="S2959" s="8">
        <f t="shared" si="278"/>
        <v>42030.719583333332</v>
      </c>
      <c r="T2959" s="8">
        <f t="shared" si="279"/>
        <v>42090.677916666667</v>
      </c>
      <c r="U2959" s="9" t="str">
        <f t="shared" si="280"/>
        <v>Jan</v>
      </c>
      <c r="V2959">
        <f t="shared" si="281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 s="9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s="11" t="e">
        <f t="shared" si="277"/>
        <v>#DIV/0!</v>
      </c>
      <c r="Q2960" t="s">
        <v>8317</v>
      </c>
      <c r="R2960" t="s">
        <v>8357</v>
      </c>
      <c r="S2960" s="8">
        <f t="shared" si="278"/>
        <v>42438.48746527778</v>
      </c>
      <c r="T2960" s="8">
        <f t="shared" si="279"/>
        <v>42498.445798611116</v>
      </c>
      <c r="U2960" s="9" t="str">
        <f t="shared" si="280"/>
        <v>Mar</v>
      </c>
      <c r="V2960">
        <f t="shared" si="281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 s="9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s="11" t="e">
        <f t="shared" si="277"/>
        <v>#DIV/0!</v>
      </c>
      <c r="Q2961" t="s">
        <v>8317</v>
      </c>
      <c r="R2961" t="s">
        <v>8357</v>
      </c>
      <c r="S2961" s="8">
        <f t="shared" si="278"/>
        <v>42497.716724537044</v>
      </c>
      <c r="T2961" s="8">
        <f t="shared" si="279"/>
        <v>42527.716724537044</v>
      </c>
      <c r="U2961" s="9" t="str">
        <f t="shared" si="280"/>
        <v>May</v>
      </c>
      <c r="V2961">
        <f t="shared" si="281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 s="9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s="11" t="e">
        <f t="shared" si="277"/>
        <v>#DIV/0!</v>
      </c>
      <c r="Q2962" t="s">
        <v>8317</v>
      </c>
      <c r="R2962" t="s">
        <v>8357</v>
      </c>
      <c r="S2962" s="8">
        <f t="shared" si="278"/>
        <v>41863.465543981481</v>
      </c>
      <c r="T2962" s="8">
        <f t="shared" si="279"/>
        <v>41893.465543981481</v>
      </c>
      <c r="U2962" s="9" t="str">
        <f t="shared" si="280"/>
        <v>Aug</v>
      </c>
      <c r="V2962">
        <f t="shared" si="281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109.62</v>
      </c>
      <c r="P2963" s="11">
        <f t="shared" si="277"/>
        <v>50.75</v>
      </c>
      <c r="Q2963" t="s">
        <v>8317</v>
      </c>
      <c r="R2963" t="s">
        <v>8318</v>
      </c>
      <c r="S2963" s="8">
        <f t="shared" si="278"/>
        <v>42060.92082175926</v>
      </c>
      <c r="T2963" s="8">
        <f t="shared" si="279"/>
        <v>42088.875000000007</v>
      </c>
      <c r="U2963" s="9" t="str">
        <f t="shared" si="280"/>
        <v>Feb</v>
      </c>
      <c r="V2963">
        <f t="shared" si="281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121.8</v>
      </c>
      <c r="P2964" s="11">
        <f t="shared" si="277"/>
        <v>60.9</v>
      </c>
      <c r="Q2964" t="s">
        <v>8317</v>
      </c>
      <c r="R2964" t="s">
        <v>8318</v>
      </c>
      <c r="S2964" s="8">
        <f t="shared" si="278"/>
        <v>42035.952615740745</v>
      </c>
      <c r="T2964" s="8">
        <f t="shared" si="279"/>
        <v>42063.999305555561</v>
      </c>
      <c r="U2964" s="9" t="str">
        <f t="shared" si="280"/>
        <v>Jan</v>
      </c>
      <c r="V2964">
        <f t="shared" si="281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106.85</v>
      </c>
      <c r="P2965" s="11">
        <f t="shared" si="277"/>
        <v>109.03061224489795</v>
      </c>
      <c r="Q2965" t="s">
        <v>8317</v>
      </c>
      <c r="R2965" t="s">
        <v>8318</v>
      </c>
      <c r="S2965" s="8">
        <f t="shared" si="278"/>
        <v>42157.178518518522</v>
      </c>
      <c r="T2965" s="8">
        <f t="shared" si="279"/>
        <v>42187.178518518522</v>
      </c>
      <c r="U2965" s="9" t="str">
        <f t="shared" si="280"/>
        <v>Jun</v>
      </c>
      <c r="V2965">
        <f t="shared" si="281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100.71379999999999</v>
      </c>
      <c r="P2966" s="11">
        <f t="shared" si="277"/>
        <v>25.692295918367346</v>
      </c>
      <c r="Q2966" t="s">
        <v>8317</v>
      </c>
      <c r="R2966" t="s">
        <v>8318</v>
      </c>
      <c r="S2966" s="8">
        <f t="shared" si="278"/>
        <v>41827.618275462963</v>
      </c>
      <c r="T2966" s="8">
        <f t="shared" si="279"/>
        <v>41857.605555555558</v>
      </c>
      <c r="U2966" s="9" t="str">
        <f t="shared" si="280"/>
        <v>Jul</v>
      </c>
      <c r="V2966">
        <f t="shared" si="281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109.00000000000001</v>
      </c>
      <c r="P2967" s="11">
        <f t="shared" si="277"/>
        <v>41.92307692307692</v>
      </c>
      <c r="Q2967" t="s">
        <v>8317</v>
      </c>
      <c r="R2967" t="s">
        <v>8318</v>
      </c>
      <c r="S2967" s="8">
        <f t="shared" si="278"/>
        <v>42162.437881944446</v>
      </c>
      <c r="T2967" s="8">
        <f t="shared" si="279"/>
        <v>42192.437881944446</v>
      </c>
      <c r="U2967" s="9" t="str">
        <f t="shared" si="280"/>
        <v>Jun</v>
      </c>
      <c r="V2967">
        <f t="shared" si="281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113.63000000000001</v>
      </c>
      <c r="P2968" s="11">
        <f t="shared" si="277"/>
        <v>88.7734375</v>
      </c>
      <c r="Q2968" t="s">
        <v>8317</v>
      </c>
      <c r="R2968" t="s">
        <v>8318</v>
      </c>
      <c r="S2968" s="8">
        <f t="shared" si="278"/>
        <v>42233.446898148155</v>
      </c>
      <c r="T2968" s="8">
        <f t="shared" si="279"/>
        <v>42263.446898148155</v>
      </c>
      <c r="U2968" s="9" t="str">
        <f t="shared" si="280"/>
        <v>Aug</v>
      </c>
      <c r="V2968">
        <f t="shared" si="281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113.92</v>
      </c>
      <c r="P2969" s="11">
        <f t="shared" si="277"/>
        <v>80.225352112676063</v>
      </c>
      <c r="Q2969" t="s">
        <v>8317</v>
      </c>
      <c r="R2969" t="s">
        <v>8318</v>
      </c>
      <c r="S2969" s="8">
        <f t="shared" si="278"/>
        <v>42041.906157407408</v>
      </c>
      <c r="T2969" s="8">
        <f t="shared" si="279"/>
        <v>42071.864490740743</v>
      </c>
      <c r="U2969" s="9" t="str">
        <f t="shared" si="280"/>
        <v>Feb</v>
      </c>
      <c r="V2969">
        <f t="shared" si="281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106</v>
      </c>
      <c r="P2970" s="11">
        <f t="shared" si="277"/>
        <v>78.936170212765958</v>
      </c>
      <c r="Q2970" t="s">
        <v>8317</v>
      </c>
      <c r="R2970" t="s">
        <v>8318</v>
      </c>
      <c r="S2970" s="8">
        <f t="shared" si="278"/>
        <v>42585.232175925928</v>
      </c>
      <c r="T2970" s="8">
        <f t="shared" si="279"/>
        <v>42598.874305555561</v>
      </c>
      <c r="U2970" s="9" t="str">
        <f t="shared" si="280"/>
        <v>Aug</v>
      </c>
      <c r="V2970">
        <f t="shared" si="281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162.5</v>
      </c>
      <c r="P2971" s="11">
        <f t="shared" si="277"/>
        <v>95.588235294117652</v>
      </c>
      <c r="Q2971" t="s">
        <v>8317</v>
      </c>
      <c r="R2971" t="s">
        <v>8318</v>
      </c>
      <c r="S2971" s="8">
        <f t="shared" si="278"/>
        <v>42097.494826388887</v>
      </c>
      <c r="T2971" s="8">
        <f t="shared" si="279"/>
        <v>42127.660416666673</v>
      </c>
      <c r="U2971" s="9" t="str">
        <f t="shared" si="280"/>
        <v>Apr</v>
      </c>
      <c r="V2971">
        <f t="shared" si="281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106</v>
      </c>
      <c r="P2972" s="11">
        <f t="shared" si="277"/>
        <v>69.890109890109883</v>
      </c>
      <c r="Q2972" t="s">
        <v>8317</v>
      </c>
      <c r="R2972" t="s">
        <v>8318</v>
      </c>
      <c r="S2972" s="8">
        <f t="shared" si="278"/>
        <v>41808.377905092595</v>
      </c>
      <c r="T2972" s="8">
        <f t="shared" si="279"/>
        <v>41838.377905092595</v>
      </c>
      <c r="U2972" s="9" t="str">
        <f t="shared" si="280"/>
        <v>Jun</v>
      </c>
      <c r="V2972">
        <f t="shared" si="281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100.15624999999999</v>
      </c>
      <c r="P2973" s="11">
        <f t="shared" si="277"/>
        <v>74.534883720930239</v>
      </c>
      <c r="Q2973" t="s">
        <v>8317</v>
      </c>
      <c r="R2973" t="s">
        <v>8318</v>
      </c>
      <c r="S2973" s="8">
        <f t="shared" si="278"/>
        <v>41852.366643518522</v>
      </c>
      <c r="T2973" s="8">
        <f t="shared" si="279"/>
        <v>41882.366643518522</v>
      </c>
      <c r="U2973" s="9" t="str">
        <f t="shared" si="280"/>
        <v>Aug</v>
      </c>
      <c r="V2973">
        <f t="shared" si="281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105.35000000000001</v>
      </c>
      <c r="P2974" s="11">
        <f t="shared" si="277"/>
        <v>123.94117647058823</v>
      </c>
      <c r="Q2974" t="s">
        <v>8317</v>
      </c>
      <c r="R2974" t="s">
        <v>8318</v>
      </c>
      <c r="S2974" s="8">
        <f t="shared" si="278"/>
        <v>42693.818518518521</v>
      </c>
      <c r="T2974" s="8">
        <f t="shared" si="279"/>
        <v>42708.750000000007</v>
      </c>
      <c r="U2974" s="9" t="str">
        <f t="shared" si="280"/>
        <v>Nov</v>
      </c>
      <c r="V2974">
        <f t="shared" si="281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174.8</v>
      </c>
      <c r="P2975" s="11">
        <f t="shared" si="277"/>
        <v>264.84848484848487</v>
      </c>
      <c r="Q2975" t="s">
        <v>8317</v>
      </c>
      <c r="R2975" t="s">
        <v>8318</v>
      </c>
      <c r="S2975" s="8">
        <f t="shared" si="278"/>
        <v>42341.526712962965</v>
      </c>
      <c r="T2975" s="8">
        <f t="shared" si="279"/>
        <v>42369.875000000007</v>
      </c>
      <c r="U2975" s="9" t="str">
        <f t="shared" si="280"/>
        <v>Dec</v>
      </c>
      <c r="V2975">
        <f t="shared" si="281"/>
        <v>2015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102</v>
      </c>
      <c r="P2976" s="11">
        <f t="shared" si="277"/>
        <v>58.620689655172413</v>
      </c>
      <c r="Q2976" t="s">
        <v>8317</v>
      </c>
      <c r="R2976" t="s">
        <v>8318</v>
      </c>
      <c r="S2976" s="8">
        <f t="shared" si="278"/>
        <v>41879.76934027778</v>
      </c>
      <c r="T2976" s="8">
        <f t="shared" si="279"/>
        <v>41907.774305555555</v>
      </c>
      <c r="U2976" s="9" t="str">
        <f t="shared" si="280"/>
        <v>Aug</v>
      </c>
      <c r="V2976">
        <f t="shared" si="281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100.125</v>
      </c>
      <c r="P2977" s="11">
        <f t="shared" si="277"/>
        <v>70.884955752212392</v>
      </c>
      <c r="Q2977" t="s">
        <v>8317</v>
      </c>
      <c r="R2977" t="s">
        <v>8318</v>
      </c>
      <c r="S2977" s="8">
        <f t="shared" si="278"/>
        <v>41941.392199074078</v>
      </c>
      <c r="T2977" s="8">
        <f t="shared" si="279"/>
        <v>41969.833333333336</v>
      </c>
      <c r="U2977" s="9" t="str">
        <f t="shared" si="280"/>
        <v>Oct</v>
      </c>
      <c r="V2977">
        <f t="shared" si="281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171.42857142857142</v>
      </c>
      <c r="P2978" s="11">
        <f t="shared" si="277"/>
        <v>8.5714285714285712</v>
      </c>
      <c r="Q2978" t="s">
        <v>8317</v>
      </c>
      <c r="R2978" t="s">
        <v>8318</v>
      </c>
      <c r="S2978" s="8">
        <f t="shared" si="278"/>
        <v>42425.439004629632</v>
      </c>
      <c r="T2978" s="8">
        <f t="shared" si="279"/>
        <v>42442.208333333336</v>
      </c>
      <c r="U2978" s="9" t="str">
        <f t="shared" si="280"/>
        <v>Feb</v>
      </c>
      <c r="V2978">
        <f t="shared" si="281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113.56666666666666</v>
      </c>
      <c r="P2979" s="11">
        <f t="shared" si="277"/>
        <v>113.56666666666666</v>
      </c>
      <c r="Q2979" t="s">
        <v>8317</v>
      </c>
      <c r="R2979" t="s">
        <v>8318</v>
      </c>
      <c r="S2979" s="8">
        <f t="shared" si="278"/>
        <v>42026.589513888895</v>
      </c>
      <c r="T2979" s="8">
        <f t="shared" si="279"/>
        <v>42085.801388888889</v>
      </c>
      <c r="U2979" s="9" t="str">
        <f t="shared" si="280"/>
        <v>Jan</v>
      </c>
      <c r="V2979">
        <f t="shared" si="281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129.46666666666667</v>
      </c>
      <c r="P2980" s="11">
        <f t="shared" si="277"/>
        <v>60.6875</v>
      </c>
      <c r="Q2980" t="s">
        <v>8317</v>
      </c>
      <c r="R2980" t="s">
        <v>8318</v>
      </c>
      <c r="S2980" s="8">
        <f t="shared" si="278"/>
        <v>41922.348923611113</v>
      </c>
      <c r="T2980" s="8">
        <f t="shared" si="279"/>
        <v>41931.957638888889</v>
      </c>
      <c r="U2980" s="9" t="str">
        <f t="shared" si="280"/>
        <v>Oct</v>
      </c>
      <c r="V2980">
        <f t="shared" si="281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101.4</v>
      </c>
      <c r="P2981" s="11">
        <f t="shared" si="277"/>
        <v>110.21739130434783</v>
      </c>
      <c r="Q2981" t="s">
        <v>8317</v>
      </c>
      <c r="R2981" t="s">
        <v>8318</v>
      </c>
      <c r="S2981" s="8">
        <f t="shared" si="278"/>
        <v>41993.532673611109</v>
      </c>
      <c r="T2981" s="8">
        <f t="shared" si="279"/>
        <v>42009.958333333336</v>
      </c>
      <c r="U2981" s="9" t="str">
        <f t="shared" si="280"/>
        <v>Dec</v>
      </c>
      <c r="V2981">
        <f t="shared" si="281"/>
        <v>2014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109.16666666666666</v>
      </c>
      <c r="P2982" s="11">
        <f t="shared" si="277"/>
        <v>136.45833333333334</v>
      </c>
      <c r="Q2982" t="s">
        <v>8317</v>
      </c>
      <c r="R2982" t="s">
        <v>8318</v>
      </c>
      <c r="S2982" s="8">
        <f t="shared" si="278"/>
        <v>42219.624189814822</v>
      </c>
      <c r="T2982" s="8">
        <f t="shared" si="279"/>
        <v>42239.791666666664</v>
      </c>
      <c r="U2982" s="9" t="str">
        <f t="shared" si="280"/>
        <v>Aug</v>
      </c>
      <c r="V2982">
        <f t="shared" si="281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128.92500000000001</v>
      </c>
      <c r="P2983" s="11">
        <f t="shared" si="277"/>
        <v>53.164948453608247</v>
      </c>
      <c r="Q2983" t="s">
        <v>8317</v>
      </c>
      <c r="R2983" t="s">
        <v>8357</v>
      </c>
      <c r="S2983" s="8">
        <f t="shared" si="278"/>
        <v>42225.268009259256</v>
      </c>
      <c r="T2983" s="8">
        <f t="shared" si="279"/>
        <v>42270.268009259256</v>
      </c>
      <c r="U2983" s="9" t="str">
        <f t="shared" si="280"/>
        <v>Aug</v>
      </c>
      <c r="V2983">
        <f t="shared" si="281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102.06</v>
      </c>
      <c r="P2984" s="11">
        <f t="shared" si="277"/>
        <v>86.491525423728817</v>
      </c>
      <c r="Q2984" t="s">
        <v>8317</v>
      </c>
      <c r="R2984" t="s">
        <v>8357</v>
      </c>
      <c r="S2984" s="8">
        <f t="shared" si="278"/>
        <v>42381.395173611112</v>
      </c>
      <c r="T2984" s="8">
        <f t="shared" si="279"/>
        <v>42411.395173611112</v>
      </c>
      <c r="U2984" s="9" t="str">
        <f t="shared" si="280"/>
        <v>Jan</v>
      </c>
      <c r="V2984">
        <f t="shared" si="281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146.53957758620692</v>
      </c>
      <c r="P2985" s="11">
        <f t="shared" si="277"/>
        <v>155.23827397260274</v>
      </c>
      <c r="Q2985" t="s">
        <v>8317</v>
      </c>
      <c r="R2985" t="s">
        <v>8357</v>
      </c>
      <c r="S2985" s="8">
        <f t="shared" si="278"/>
        <v>41894.34069444445</v>
      </c>
      <c r="T2985" s="8">
        <f t="shared" si="279"/>
        <v>41954.382361111115</v>
      </c>
      <c r="U2985" s="9" t="str">
        <f t="shared" si="280"/>
        <v>Sep</v>
      </c>
      <c r="V2985">
        <f t="shared" si="281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100.352</v>
      </c>
      <c r="P2986" s="11">
        <f t="shared" si="277"/>
        <v>115.08256880733946</v>
      </c>
      <c r="Q2986" t="s">
        <v>8317</v>
      </c>
      <c r="R2986" t="s">
        <v>8357</v>
      </c>
      <c r="S2986" s="8">
        <f t="shared" si="278"/>
        <v>42575.98704861111</v>
      </c>
      <c r="T2986" s="8">
        <f t="shared" si="279"/>
        <v>42605.98704861111</v>
      </c>
      <c r="U2986" s="9" t="str">
        <f t="shared" si="280"/>
        <v>Jul</v>
      </c>
      <c r="V2986">
        <f t="shared" si="281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121.64999999999999</v>
      </c>
      <c r="P2987" s="11">
        <f t="shared" si="277"/>
        <v>109.5945945945946</v>
      </c>
      <c r="Q2987" t="s">
        <v>8317</v>
      </c>
      <c r="R2987" t="s">
        <v>8357</v>
      </c>
      <c r="S2987" s="8">
        <f t="shared" si="278"/>
        <v>42654.682037037041</v>
      </c>
      <c r="T2987" s="8">
        <f t="shared" si="279"/>
        <v>42673.875000000007</v>
      </c>
      <c r="U2987" s="9" t="str">
        <f t="shared" si="280"/>
        <v>Oct</v>
      </c>
      <c r="V2987">
        <f t="shared" si="281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105.5</v>
      </c>
      <c r="P2988" s="11">
        <f t="shared" si="277"/>
        <v>45.214285714285715</v>
      </c>
      <c r="Q2988" t="s">
        <v>8317</v>
      </c>
      <c r="R2988" t="s">
        <v>8357</v>
      </c>
      <c r="S2988" s="8">
        <f t="shared" si="278"/>
        <v>42431.208402777782</v>
      </c>
      <c r="T2988" s="8">
        <f t="shared" si="279"/>
        <v>42491.16673611111</v>
      </c>
      <c r="U2988" s="9" t="str">
        <f t="shared" si="280"/>
        <v>Mar</v>
      </c>
      <c r="V2988">
        <f t="shared" si="281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110.4008</v>
      </c>
      <c r="P2989" s="11">
        <f t="shared" si="277"/>
        <v>104.15169811320754</v>
      </c>
      <c r="Q2989" t="s">
        <v>8317</v>
      </c>
      <c r="R2989" t="s">
        <v>8357</v>
      </c>
      <c r="S2989" s="8">
        <f t="shared" si="278"/>
        <v>42627.015636574077</v>
      </c>
      <c r="T2989" s="8">
        <f t="shared" si="279"/>
        <v>42655.708333333336</v>
      </c>
      <c r="U2989" s="9" t="str">
        <f t="shared" si="280"/>
        <v>Sep</v>
      </c>
      <c r="V2989">
        <f t="shared" si="281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100</v>
      </c>
      <c r="P2990" s="11">
        <f t="shared" si="277"/>
        <v>35.714285714285715</v>
      </c>
      <c r="Q2990" t="s">
        <v>8317</v>
      </c>
      <c r="R2990" t="s">
        <v>8357</v>
      </c>
      <c r="S2990" s="8">
        <f t="shared" si="278"/>
        <v>42511.070381944446</v>
      </c>
      <c r="T2990" s="8">
        <f t="shared" si="279"/>
        <v>42541.070381944446</v>
      </c>
      <c r="U2990" s="9" t="str">
        <f t="shared" si="280"/>
        <v>May</v>
      </c>
      <c r="V2990">
        <f t="shared" si="281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176.535</v>
      </c>
      <c r="P2991" s="11">
        <f t="shared" si="277"/>
        <v>96.997252747252745</v>
      </c>
      <c r="Q2991" t="s">
        <v>8317</v>
      </c>
      <c r="R2991" t="s">
        <v>8357</v>
      </c>
      <c r="S2991" s="8">
        <f t="shared" si="278"/>
        <v>42336.728726851856</v>
      </c>
      <c r="T2991" s="8">
        <f t="shared" si="279"/>
        <v>42358.915972222225</v>
      </c>
      <c r="U2991" s="9" t="str">
        <f t="shared" si="280"/>
        <v>Nov</v>
      </c>
      <c r="V2991">
        <f t="shared" si="281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100</v>
      </c>
      <c r="P2992" s="11">
        <f t="shared" si="277"/>
        <v>370.37037037037038</v>
      </c>
      <c r="Q2992" t="s">
        <v>8317</v>
      </c>
      <c r="R2992" t="s">
        <v>8357</v>
      </c>
      <c r="S2992" s="8">
        <f t="shared" si="278"/>
        <v>42341.282638888886</v>
      </c>
      <c r="T2992" s="8">
        <f t="shared" si="279"/>
        <v>42376.282638888886</v>
      </c>
      <c r="U2992" s="9" t="str">
        <f t="shared" si="280"/>
        <v>Dec</v>
      </c>
      <c r="V2992">
        <f t="shared" si="281"/>
        <v>2015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103.29411764705883</v>
      </c>
      <c r="P2993" s="11">
        <f t="shared" si="277"/>
        <v>94.408602150537632</v>
      </c>
      <c r="Q2993" t="s">
        <v>8317</v>
      </c>
      <c r="R2993" t="s">
        <v>8357</v>
      </c>
      <c r="S2993" s="8">
        <f t="shared" si="278"/>
        <v>42740.545486111114</v>
      </c>
      <c r="T2993" s="8">
        <f t="shared" si="279"/>
        <v>42762.545486111114</v>
      </c>
      <c r="U2993" s="9" t="str">
        <f t="shared" si="280"/>
        <v>Jan</v>
      </c>
      <c r="V2993">
        <f t="shared" si="281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104.5</v>
      </c>
      <c r="P2994" s="11">
        <f t="shared" si="277"/>
        <v>48.984375</v>
      </c>
      <c r="Q2994" t="s">
        <v>8317</v>
      </c>
      <c r="R2994" t="s">
        <v>8357</v>
      </c>
      <c r="S2994" s="8">
        <f t="shared" si="278"/>
        <v>42622.475810185184</v>
      </c>
      <c r="T2994" s="8">
        <f t="shared" si="279"/>
        <v>42652.475810185184</v>
      </c>
      <c r="U2994" s="9" t="str">
        <f t="shared" si="280"/>
        <v>Sep</v>
      </c>
      <c r="V2994">
        <f t="shared" si="281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100.29999999999998</v>
      </c>
      <c r="P2995" s="11">
        <f t="shared" si="277"/>
        <v>45.590909090909093</v>
      </c>
      <c r="Q2995" t="s">
        <v>8317</v>
      </c>
      <c r="R2995" t="s">
        <v>8357</v>
      </c>
      <c r="S2995" s="8">
        <f t="shared" si="278"/>
        <v>42390.547071759262</v>
      </c>
      <c r="T2995" s="8">
        <f t="shared" si="279"/>
        <v>42420.547071759262</v>
      </c>
      <c r="U2995" s="9" t="str">
        <f t="shared" si="280"/>
        <v>Jan</v>
      </c>
      <c r="V2995">
        <f t="shared" si="281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457.74666666666673</v>
      </c>
      <c r="P2996" s="11">
        <f t="shared" si="277"/>
        <v>23.275254237288134</v>
      </c>
      <c r="Q2996" t="s">
        <v>8317</v>
      </c>
      <c r="R2996" t="s">
        <v>8357</v>
      </c>
      <c r="S2996" s="8">
        <f t="shared" si="278"/>
        <v>41885.18717592593</v>
      </c>
      <c r="T2996" s="8">
        <f t="shared" si="279"/>
        <v>41915.18717592593</v>
      </c>
      <c r="U2996" s="9" t="str">
        <f t="shared" si="280"/>
        <v>Sep</v>
      </c>
      <c r="V2996">
        <f t="shared" si="281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104.96000000000001</v>
      </c>
      <c r="P2997" s="11">
        <f t="shared" si="277"/>
        <v>63.2289156626506</v>
      </c>
      <c r="Q2997" t="s">
        <v>8317</v>
      </c>
      <c r="R2997" t="s">
        <v>8357</v>
      </c>
      <c r="S2997" s="8">
        <f t="shared" si="278"/>
        <v>42724.373506944445</v>
      </c>
      <c r="T2997" s="8">
        <f t="shared" si="279"/>
        <v>42754.373506944445</v>
      </c>
      <c r="U2997" s="9" t="str">
        <f t="shared" si="280"/>
        <v>Dec</v>
      </c>
      <c r="V2997">
        <f t="shared" si="281"/>
        <v>2016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171.94285714285715</v>
      </c>
      <c r="P2998" s="11">
        <f t="shared" si="277"/>
        <v>153.5204081632653</v>
      </c>
      <c r="Q2998" t="s">
        <v>8317</v>
      </c>
      <c r="R2998" t="s">
        <v>8357</v>
      </c>
      <c r="S2998" s="8">
        <f t="shared" si="278"/>
        <v>42090.620833333334</v>
      </c>
      <c r="T2998" s="8">
        <f t="shared" si="279"/>
        <v>42150.620833333334</v>
      </c>
      <c r="U2998" s="9" t="str">
        <f t="shared" si="280"/>
        <v>Mar</v>
      </c>
      <c r="V2998">
        <f t="shared" si="281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103.73000000000002</v>
      </c>
      <c r="P2999" s="11">
        <f t="shared" si="277"/>
        <v>90.2</v>
      </c>
      <c r="Q2999" t="s">
        <v>8317</v>
      </c>
      <c r="R2999" t="s">
        <v>8357</v>
      </c>
      <c r="S2999" s="8">
        <f t="shared" si="278"/>
        <v>42775.442048611112</v>
      </c>
      <c r="T2999" s="8">
        <f t="shared" si="279"/>
        <v>42792.915972222225</v>
      </c>
      <c r="U2999" s="9" t="str">
        <f t="shared" si="280"/>
        <v>Feb</v>
      </c>
      <c r="V2999">
        <f t="shared" si="281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103.029</v>
      </c>
      <c r="P3000" s="11">
        <f t="shared" si="277"/>
        <v>118.97113163972287</v>
      </c>
      <c r="Q3000" t="s">
        <v>8317</v>
      </c>
      <c r="R3000" t="s">
        <v>8357</v>
      </c>
      <c r="S3000" s="8">
        <f t="shared" si="278"/>
        <v>41777.901956018519</v>
      </c>
      <c r="T3000" s="8">
        <f t="shared" si="279"/>
        <v>41805.892361111117</v>
      </c>
      <c r="U3000" s="9" t="str">
        <f t="shared" si="280"/>
        <v>May</v>
      </c>
      <c r="V3000">
        <f t="shared" si="281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118.88888888888889</v>
      </c>
      <c r="P3001" s="11">
        <f t="shared" si="277"/>
        <v>80.25</v>
      </c>
      <c r="Q3001" t="s">
        <v>8317</v>
      </c>
      <c r="R3001" t="s">
        <v>8357</v>
      </c>
      <c r="S3001" s="8">
        <f t="shared" si="278"/>
        <v>42780.448611111111</v>
      </c>
      <c r="T3001" s="8">
        <f t="shared" si="279"/>
        <v>42794.791666666664</v>
      </c>
      <c r="U3001" s="9" t="str">
        <f t="shared" si="280"/>
        <v>Feb</v>
      </c>
      <c r="V3001">
        <f t="shared" si="281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100</v>
      </c>
      <c r="P3002" s="11">
        <f t="shared" si="277"/>
        <v>62.5</v>
      </c>
      <c r="Q3002" t="s">
        <v>8317</v>
      </c>
      <c r="R3002" t="s">
        <v>8357</v>
      </c>
      <c r="S3002" s="8">
        <f t="shared" si="278"/>
        <v>42752.535532407412</v>
      </c>
      <c r="T3002" s="8">
        <f t="shared" si="279"/>
        <v>42766.458333333336</v>
      </c>
      <c r="U3002" s="9" t="str">
        <f t="shared" si="280"/>
        <v>Jan</v>
      </c>
      <c r="V3002">
        <f t="shared" si="281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318.69988910451895</v>
      </c>
      <c r="P3003" s="11">
        <f t="shared" si="277"/>
        <v>131.37719999999999</v>
      </c>
      <c r="Q3003" t="s">
        <v>8317</v>
      </c>
      <c r="R3003" t="s">
        <v>8357</v>
      </c>
      <c r="S3003" s="8">
        <f t="shared" si="278"/>
        <v>42534.60395833334</v>
      </c>
      <c r="T3003" s="8">
        <f t="shared" si="279"/>
        <v>42564.60395833334</v>
      </c>
      <c r="U3003" s="9" t="str">
        <f t="shared" si="280"/>
        <v>Jun</v>
      </c>
      <c r="V3003">
        <f t="shared" si="281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108.50614285714286</v>
      </c>
      <c r="P3004" s="11">
        <f t="shared" si="277"/>
        <v>73.032980769230775</v>
      </c>
      <c r="Q3004" t="s">
        <v>8317</v>
      </c>
      <c r="R3004" t="s">
        <v>8357</v>
      </c>
      <c r="S3004" s="8">
        <f t="shared" si="278"/>
        <v>41239.544583333336</v>
      </c>
      <c r="T3004" s="8">
        <f t="shared" si="279"/>
        <v>41269.544583333336</v>
      </c>
      <c r="U3004" s="9" t="str">
        <f t="shared" si="280"/>
        <v>Nov</v>
      </c>
      <c r="V3004">
        <f t="shared" si="281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101.16666666666667</v>
      </c>
      <c r="P3005" s="11">
        <f t="shared" si="277"/>
        <v>178.52941176470588</v>
      </c>
      <c r="Q3005" t="s">
        <v>8317</v>
      </c>
      <c r="R3005" t="s">
        <v>8357</v>
      </c>
      <c r="S3005" s="8">
        <f t="shared" si="278"/>
        <v>42398.557592592595</v>
      </c>
      <c r="T3005" s="8">
        <f t="shared" si="279"/>
        <v>42429.957638888889</v>
      </c>
      <c r="U3005" s="9" t="str">
        <f t="shared" si="280"/>
        <v>Jan</v>
      </c>
      <c r="V3005">
        <f t="shared" si="281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112.815</v>
      </c>
      <c r="P3006" s="11">
        <f t="shared" si="277"/>
        <v>162.90974729241879</v>
      </c>
      <c r="Q3006" t="s">
        <v>8317</v>
      </c>
      <c r="R3006" t="s">
        <v>8357</v>
      </c>
      <c r="S3006" s="8">
        <f t="shared" si="278"/>
        <v>41928.589398148149</v>
      </c>
      <c r="T3006" s="8">
        <f t="shared" si="279"/>
        <v>41958.631064814814</v>
      </c>
      <c r="U3006" s="9" t="str">
        <f t="shared" si="280"/>
        <v>Oct</v>
      </c>
      <c r="V3006">
        <f t="shared" si="281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120.49622641509434</v>
      </c>
      <c r="P3007" s="11">
        <f t="shared" si="277"/>
        <v>108.24237288135593</v>
      </c>
      <c r="Q3007" t="s">
        <v>8317</v>
      </c>
      <c r="R3007" t="s">
        <v>8357</v>
      </c>
      <c r="S3007" s="8">
        <f t="shared" si="278"/>
        <v>41888.383159722223</v>
      </c>
      <c r="T3007" s="8">
        <f t="shared" si="279"/>
        <v>41918.383159722223</v>
      </c>
      <c r="U3007" s="9" t="str">
        <f t="shared" si="280"/>
        <v>Sep</v>
      </c>
      <c r="V3007">
        <f t="shared" si="281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107.74999999999999</v>
      </c>
      <c r="P3008" s="11">
        <f t="shared" si="277"/>
        <v>88.865979381443296</v>
      </c>
      <c r="Q3008" t="s">
        <v>8317</v>
      </c>
      <c r="R3008" t="s">
        <v>8357</v>
      </c>
      <c r="S3008" s="8">
        <f t="shared" si="278"/>
        <v>41957.465173611112</v>
      </c>
      <c r="T3008" s="8">
        <f t="shared" si="279"/>
        <v>41987.465173611112</v>
      </c>
      <c r="U3008" s="9" t="str">
        <f t="shared" si="280"/>
        <v>Nov</v>
      </c>
      <c r="V3008">
        <f t="shared" si="281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180</v>
      </c>
      <c r="P3009" s="11">
        <f t="shared" si="277"/>
        <v>54</v>
      </c>
      <c r="Q3009" t="s">
        <v>8317</v>
      </c>
      <c r="R3009" t="s">
        <v>8357</v>
      </c>
      <c r="S3009" s="8">
        <f t="shared" si="278"/>
        <v>42097.924571759264</v>
      </c>
      <c r="T3009" s="8">
        <f t="shared" si="279"/>
        <v>42118.924571759264</v>
      </c>
      <c r="U3009" s="9" t="str">
        <f t="shared" si="280"/>
        <v>Apr</v>
      </c>
      <c r="V3009">
        <f t="shared" si="281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ref="O3010:O3073" si="282">E3010/D3010*100</f>
        <v>101.16666666666667</v>
      </c>
      <c r="P3010" s="11">
        <f t="shared" ref="P3010:P3073" si="283">E3010/L3010</f>
        <v>116.73076923076923</v>
      </c>
      <c r="Q3010" t="s">
        <v>8317</v>
      </c>
      <c r="R3010" t="s">
        <v>8357</v>
      </c>
      <c r="S3010" s="8">
        <f t="shared" si="278"/>
        <v>42359.920358796298</v>
      </c>
      <c r="T3010" s="8">
        <f t="shared" si="279"/>
        <v>42389.920358796298</v>
      </c>
      <c r="U3010" s="9" t="str">
        <f t="shared" si="280"/>
        <v>Dec</v>
      </c>
      <c r="V3010">
        <f t="shared" si="281"/>
        <v>2015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si="282"/>
        <v>119.756</v>
      </c>
      <c r="P3011" s="11">
        <f t="shared" si="283"/>
        <v>233.8984375</v>
      </c>
      <c r="Q3011" t="s">
        <v>8317</v>
      </c>
      <c r="R3011" t="s">
        <v>8357</v>
      </c>
      <c r="S3011" s="8">
        <f t="shared" ref="S3011:S3074" si="284">(J3011/86400)+25569+(-7/24)</f>
        <v>41939.278240740743</v>
      </c>
      <c r="T3011" s="8">
        <f t="shared" ref="T3011:T3074" si="285">(I3011/86400)+25569+(-7/24)</f>
        <v>41969.319907407415</v>
      </c>
      <c r="U3011" s="9" t="str">
        <f t="shared" ref="U3011:U3074" si="286">TEXT(S3011,"mmm")</f>
        <v>Oct</v>
      </c>
      <c r="V3011">
        <f t="shared" ref="V3011:V3074" si="287">YEAR(S3011)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158</v>
      </c>
      <c r="P3012" s="11">
        <f t="shared" si="283"/>
        <v>158</v>
      </c>
      <c r="Q3012" t="s">
        <v>8317</v>
      </c>
      <c r="R3012" t="s">
        <v>8357</v>
      </c>
      <c r="S3012" s="8">
        <f t="shared" si="284"/>
        <v>41996.540729166671</v>
      </c>
      <c r="T3012" s="8">
        <f t="shared" si="285"/>
        <v>42056.540729166671</v>
      </c>
      <c r="U3012" s="9" t="str">
        <f t="shared" si="286"/>
        <v>Dec</v>
      </c>
      <c r="V3012">
        <f t="shared" si="287"/>
        <v>2014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123.66666666666666</v>
      </c>
      <c r="P3013" s="11">
        <f t="shared" si="283"/>
        <v>14.84</v>
      </c>
      <c r="Q3013" t="s">
        <v>8317</v>
      </c>
      <c r="R3013" t="s">
        <v>8357</v>
      </c>
      <c r="S3013" s="8">
        <f t="shared" si="284"/>
        <v>42334.177268518521</v>
      </c>
      <c r="T3013" s="8">
        <f t="shared" si="285"/>
        <v>42361.665972222225</v>
      </c>
      <c r="U3013" s="9" t="str">
        <f t="shared" si="286"/>
        <v>Nov</v>
      </c>
      <c r="V3013">
        <f t="shared" si="287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117.12499999999999</v>
      </c>
      <c r="P3014" s="11">
        <f t="shared" si="283"/>
        <v>85.181818181818187</v>
      </c>
      <c r="Q3014" t="s">
        <v>8317</v>
      </c>
      <c r="R3014" t="s">
        <v>8357</v>
      </c>
      <c r="S3014" s="8">
        <f t="shared" si="284"/>
        <v>42024.411226851858</v>
      </c>
      <c r="T3014" s="8">
        <f t="shared" si="285"/>
        <v>42045.411226851858</v>
      </c>
      <c r="U3014" s="9" t="str">
        <f t="shared" si="286"/>
        <v>Jan</v>
      </c>
      <c r="V3014">
        <f t="shared" si="287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156.96</v>
      </c>
      <c r="P3015" s="11">
        <f t="shared" si="283"/>
        <v>146.69158878504672</v>
      </c>
      <c r="Q3015" t="s">
        <v>8317</v>
      </c>
      <c r="R3015" t="s">
        <v>8357</v>
      </c>
      <c r="S3015" s="8">
        <f t="shared" si="284"/>
        <v>42146.544548611113</v>
      </c>
      <c r="T3015" s="8">
        <f t="shared" si="285"/>
        <v>42176.544548611113</v>
      </c>
      <c r="U3015" s="9" t="str">
        <f t="shared" si="286"/>
        <v>May</v>
      </c>
      <c r="V3015">
        <f t="shared" si="287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113.104</v>
      </c>
      <c r="P3016" s="11">
        <f t="shared" si="283"/>
        <v>50.764811490125673</v>
      </c>
      <c r="Q3016" t="s">
        <v>8317</v>
      </c>
      <c r="R3016" t="s">
        <v>8357</v>
      </c>
      <c r="S3016" s="8">
        <f t="shared" si="284"/>
        <v>41919.831944444442</v>
      </c>
      <c r="T3016" s="8">
        <f t="shared" si="285"/>
        <v>41947.916666666672</v>
      </c>
      <c r="U3016" s="9" t="str">
        <f t="shared" si="286"/>
        <v>Oct</v>
      </c>
      <c r="V3016">
        <f t="shared" si="287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103.17647058823529</v>
      </c>
      <c r="P3017" s="11">
        <f t="shared" si="283"/>
        <v>87.7</v>
      </c>
      <c r="Q3017" t="s">
        <v>8317</v>
      </c>
      <c r="R3017" t="s">
        <v>8357</v>
      </c>
      <c r="S3017" s="8">
        <f t="shared" si="284"/>
        <v>41785.435625000006</v>
      </c>
      <c r="T3017" s="8">
        <f t="shared" si="285"/>
        <v>41800.875</v>
      </c>
      <c r="U3017" s="9" t="str">
        <f t="shared" si="286"/>
        <v>May</v>
      </c>
      <c r="V3017">
        <f t="shared" si="287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102.61176470588236</v>
      </c>
      <c r="P3018" s="11">
        <f t="shared" si="283"/>
        <v>242.27777777777777</v>
      </c>
      <c r="Q3018" t="s">
        <v>8317</v>
      </c>
      <c r="R3018" t="s">
        <v>8357</v>
      </c>
      <c r="S3018" s="8">
        <f t="shared" si="284"/>
        <v>41778.256388888891</v>
      </c>
      <c r="T3018" s="8">
        <f t="shared" si="285"/>
        <v>41838.256388888891</v>
      </c>
      <c r="U3018" s="9" t="str">
        <f t="shared" si="286"/>
        <v>May</v>
      </c>
      <c r="V3018">
        <f t="shared" si="287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105.84090909090908</v>
      </c>
      <c r="P3019" s="11">
        <f t="shared" si="283"/>
        <v>146.44654088050314</v>
      </c>
      <c r="Q3019" t="s">
        <v>8317</v>
      </c>
      <c r="R3019" t="s">
        <v>8357</v>
      </c>
      <c r="S3019" s="8">
        <f t="shared" si="284"/>
        <v>41841.558368055557</v>
      </c>
      <c r="T3019" s="8">
        <f t="shared" si="285"/>
        <v>41871.558368055557</v>
      </c>
      <c r="U3019" s="9" t="str">
        <f t="shared" si="286"/>
        <v>Jul</v>
      </c>
      <c r="V3019">
        <f t="shared" si="287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100.71428571428571</v>
      </c>
      <c r="P3020" s="11">
        <f t="shared" si="283"/>
        <v>103.17073170731707</v>
      </c>
      <c r="Q3020" t="s">
        <v>8317</v>
      </c>
      <c r="R3020" t="s">
        <v>8357</v>
      </c>
      <c r="S3020" s="8">
        <f t="shared" si="284"/>
        <v>42163.006666666668</v>
      </c>
      <c r="T3020" s="8">
        <f t="shared" si="285"/>
        <v>42205.625000000007</v>
      </c>
      <c r="U3020" s="9" t="str">
        <f t="shared" si="286"/>
        <v>Jun</v>
      </c>
      <c r="V3020">
        <f t="shared" si="287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121.23333333333332</v>
      </c>
      <c r="P3021" s="11">
        <f t="shared" si="283"/>
        <v>80.464601769911511</v>
      </c>
      <c r="Q3021" t="s">
        <v>8317</v>
      </c>
      <c r="R3021" t="s">
        <v>8357</v>
      </c>
      <c r="S3021" s="8">
        <f t="shared" si="284"/>
        <v>41758.541898148149</v>
      </c>
      <c r="T3021" s="8">
        <f t="shared" si="285"/>
        <v>41785.833333333336</v>
      </c>
      <c r="U3021" s="9" t="str">
        <f t="shared" si="286"/>
        <v>Apr</v>
      </c>
      <c r="V3021">
        <f t="shared" si="287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100.57142857142858</v>
      </c>
      <c r="P3022" s="11">
        <f t="shared" si="283"/>
        <v>234.66666666666666</v>
      </c>
      <c r="Q3022" t="s">
        <v>8317</v>
      </c>
      <c r="R3022" t="s">
        <v>8357</v>
      </c>
      <c r="S3022" s="8">
        <f t="shared" si="284"/>
        <v>42170.554780092592</v>
      </c>
      <c r="T3022" s="8">
        <f t="shared" si="285"/>
        <v>42230.554780092592</v>
      </c>
      <c r="U3022" s="9" t="str">
        <f t="shared" si="286"/>
        <v>Jun</v>
      </c>
      <c r="V3022">
        <f t="shared" si="287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116.02222222222223</v>
      </c>
      <c r="P3023" s="11">
        <f t="shared" si="283"/>
        <v>50.689320388349515</v>
      </c>
      <c r="Q3023" t="s">
        <v>8317</v>
      </c>
      <c r="R3023" t="s">
        <v>8357</v>
      </c>
      <c r="S3023" s="8">
        <f t="shared" si="284"/>
        <v>42660.327187499999</v>
      </c>
      <c r="T3023" s="8">
        <f t="shared" si="285"/>
        <v>42695.957638888889</v>
      </c>
      <c r="U3023" s="9" t="str">
        <f t="shared" si="286"/>
        <v>Oct</v>
      </c>
      <c r="V3023">
        <f t="shared" si="287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100.88</v>
      </c>
      <c r="P3024" s="11">
        <f t="shared" si="283"/>
        <v>162.70967741935485</v>
      </c>
      <c r="Q3024" t="s">
        <v>8317</v>
      </c>
      <c r="R3024" t="s">
        <v>8357</v>
      </c>
      <c r="S3024" s="8">
        <f t="shared" si="284"/>
        <v>42564.662141203706</v>
      </c>
      <c r="T3024" s="8">
        <f t="shared" si="285"/>
        <v>42609.662141203706</v>
      </c>
      <c r="U3024" s="9" t="str">
        <f t="shared" si="286"/>
        <v>Jul</v>
      </c>
      <c r="V3024">
        <f t="shared" si="287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103</v>
      </c>
      <c r="P3025" s="11">
        <f t="shared" si="283"/>
        <v>120.16666666666667</v>
      </c>
      <c r="Q3025" t="s">
        <v>8317</v>
      </c>
      <c r="R3025" t="s">
        <v>8357</v>
      </c>
      <c r="S3025" s="8">
        <f t="shared" si="284"/>
        <v>42121.384097222224</v>
      </c>
      <c r="T3025" s="8">
        <f t="shared" si="285"/>
        <v>42166.384097222224</v>
      </c>
      <c r="U3025" s="9" t="str">
        <f t="shared" si="286"/>
        <v>Apr</v>
      </c>
      <c r="V3025">
        <f t="shared" si="287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246.42</v>
      </c>
      <c r="P3026" s="11">
        <f t="shared" si="283"/>
        <v>67.697802197802204</v>
      </c>
      <c r="Q3026" t="s">
        <v>8317</v>
      </c>
      <c r="R3026" t="s">
        <v>8357</v>
      </c>
      <c r="S3026" s="8">
        <f t="shared" si="284"/>
        <v>41158.702256944445</v>
      </c>
      <c r="T3026" s="8">
        <f t="shared" si="285"/>
        <v>41188.702256944445</v>
      </c>
      <c r="U3026" s="9" t="str">
        <f t="shared" si="286"/>
        <v>Sep</v>
      </c>
      <c r="V3026">
        <f t="shared" si="287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302.2</v>
      </c>
      <c r="P3027" s="11">
        <f t="shared" si="283"/>
        <v>52.103448275862071</v>
      </c>
      <c r="Q3027" t="s">
        <v>8317</v>
      </c>
      <c r="R3027" t="s">
        <v>8357</v>
      </c>
      <c r="S3027" s="8">
        <f t="shared" si="284"/>
        <v>41761.21774305556</v>
      </c>
      <c r="T3027" s="8">
        <f t="shared" si="285"/>
        <v>41789.375</v>
      </c>
      <c r="U3027" s="9" t="str">
        <f t="shared" si="286"/>
        <v>May</v>
      </c>
      <c r="V3027">
        <f t="shared" si="287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143.33333333333334</v>
      </c>
      <c r="P3028" s="11">
        <f t="shared" si="283"/>
        <v>51.6</v>
      </c>
      <c r="Q3028" t="s">
        <v>8317</v>
      </c>
      <c r="R3028" t="s">
        <v>8357</v>
      </c>
      <c r="S3028" s="8">
        <f t="shared" si="284"/>
        <v>42783.167731481481</v>
      </c>
      <c r="T3028" s="8">
        <f t="shared" si="285"/>
        <v>42797.167731481481</v>
      </c>
      <c r="U3028" s="9" t="str">
        <f t="shared" si="286"/>
        <v>Feb</v>
      </c>
      <c r="V3028">
        <f t="shared" si="287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131.44</v>
      </c>
      <c r="P3029" s="11">
        <f t="shared" si="283"/>
        <v>164.3</v>
      </c>
      <c r="Q3029" t="s">
        <v>8317</v>
      </c>
      <c r="R3029" t="s">
        <v>8357</v>
      </c>
      <c r="S3029" s="8">
        <f t="shared" si="284"/>
        <v>42053.412627314821</v>
      </c>
      <c r="T3029" s="8">
        <f t="shared" si="285"/>
        <v>42083.37096064815</v>
      </c>
      <c r="U3029" s="9" t="str">
        <f t="shared" si="286"/>
        <v>Feb</v>
      </c>
      <c r="V3029">
        <f t="shared" si="287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168.01999999999998</v>
      </c>
      <c r="P3030" s="11">
        <f t="shared" si="283"/>
        <v>84.858585858585855</v>
      </c>
      <c r="Q3030" t="s">
        <v>8317</v>
      </c>
      <c r="R3030" t="s">
        <v>8357</v>
      </c>
      <c r="S3030" s="8">
        <f t="shared" si="284"/>
        <v>42566.97251157408</v>
      </c>
      <c r="T3030" s="8">
        <f t="shared" si="285"/>
        <v>42596.97251157408</v>
      </c>
      <c r="U3030" s="9" t="str">
        <f t="shared" si="286"/>
        <v>Jul</v>
      </c>
      <c r="V3030">
        <f t="shared" si="287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109.67666666666666</v>
      </c>
      <c r="P3031" s="11">
        <f t="shared" si="283"/>
        <v>94.548850574712645</v>
      </c>
      <c r="Q3031" t="s">
        <v>8317</v>
      </c>
      <c r="R3031" t="s">
        <v>8357</v>
      </c>
      <c r="S3031" s="8">
        <f t="shared" si="284"/>
        <v>41932.417210648149</v>
      </c>
      <c r="T3031" s="8">
        <f t="shared" si="285"/>
        <v>41960.899305555555</v>
      </c>
      <c r="U3031" s="9" t="str">
        <f t="shared" si="286"/>
        <v>Oct</v>
      </c>
      <c r="V3031">
        <f t="shared" si="287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106.6857142857143</v>
      </c>
      <c r="P3032" s="11">
        <f t="shared" si="283"/>
        <v>45.536585365853661</v>
      </c>
      <c r="Q3032" t="s">
        <v>8317</v>
      </c>
      <c r="R3032" t="s">
        <v>8357</v>
      </c>
      <c r="S3032" s="8">
        <f t="shared" si="284"/>
        <v>42233.455682870372</v>
      </c>
      <c r="T3032" s="8">
        <f t="shared" si="285"/>
        <v>42263.455682870372</v>
      </c>
      <c r="U3032" s="9" t="str">
        <f t="shared" si="286"/>
        <v>Aug</v>
      </c>
      <c r="V3032">
        <f t="shared" si="287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100</v>
      </c>
      <c r="P3033" s="11">
        <f t="shared" si="283"/>
        <v>51.724137931034484</v>
      </c>
      <c r="Q3033" t="s">
        <v>8317</v>
      </c>
      <c r="R3033" t="s">
        <v>8357</v>
      </c>
      <c r="S3033" s="8">
        <f t="shared" si="284"/>
        <v>42597.590821759259</v>
      </c>
      <c r="T3033" s="8">
        <f t="shared" si="285"/>
        <v>42657.590821759259</v>
      </c>
      <c r="U3033" s="9" t="str">
        <f t="shared" si="286"/>
        <v>Aug</v>
      </c>
      <c r="V3033">
        <f t="shared" si="287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127.2</v>
      </c>
      <c r="P3034" s="11">
        <f t="shared" si="283"/>
        <v>50.88</v>
      </c>
      <c r="Q3034" t="s">
        <v>8317</v>
      </c>
      <c r="R3034" t="s">
        <v>8357</v>
      </c>
      <c r="S3034" s="8">
        <f t="shared" si="284"/>
        <v>42227.752997685187</v>
      </c>
      <c r="T3034" s="8">
        <f t="shared" si="285"/>
        <v>42257.752997685187</v>
      </c>
      <c r="U3034" s="9" t="str">
        <f t="shared" si="286"/>
        <v>Aug</v>
      </c>
      <c r="V3034">
        <f t="shared" si="287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146.53333333333333</v>
      </c>
      <c r="P3035" s="11">
        <f t="shared" si="283"/>
        <v>191.13043478260869</v>
      </c>
      <c r="Q3035" t="s">
        <v>8317</v>
      </c>
      <c r="R3035" t="s">
        <v>8357</v>
      </c>
      <c r="S3035" s="8">
        <f t="shared" si="284"/>
        <v>42569.818576388891</v>
      </c>
      <c r="T3035" s="8">
        <f t="shared" si="285"/>
        <v>42599.818576388891</v>
      </c>
      <c r="U3035" s="9" t="str">
        <f t="shared" si="286"/>
        <v>Jul</v>
      </c>
      <c r="V3035">
        <f t="shared" si="287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112.53599999999999</v>
      </c>
      <c r="P3036" s="11">
        <f t="shared" si="283"/>
        <v>89.314285714285717</v>
      </c>
      <c r="Q3036" t="s">
        <v>8317</v>
      </c>
      <c r="R3036" t="s">
        <v>8357</v>
      </c>
      <c r="S3036" s="8">
        <f t="shared" si="284"/>
        <v>42644.243692129632</v>
      </c>
      <c r="T3036" s="8">
        <f t="shared" si="285"/>
        <v>42674.874305555561</v>
      </c>
      <c r="U3036" s="9" t="str">
        <f t="shared" si="286"/>
        <v>Oct</v>
      </c>
      <c r="V3036">
        <f t="shared" si="287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108.78684000000001</v>
      </c>
      <c r="P3037" s="11">
        <f t="shared" si="283"/>
        <v>88.588631921824103</v>
      </c>
      <c r="Q3037" t="s">
        <v>8317</v>
      </c>
      <c r="R3037" t="s">
        <v>8357</v>
      </c>
      <c r="S3037" s="8">
        <f t="shared" si="284"/>
        <v>41368.268622685187</v>
      </c>
      <c r="T3037" s="8">
        <f t="shared" si="285"/>
        <v>41398.268622685187</v>
      </c>
      <c r="U3037" s="9" t="str">
        <f t="shared" si="286"/>
        <v>Apr</v>
      </c>
      <c r="V3037">
        <f t="shared" si="287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126.732</v>
      </c>
      <c r="P3038" s="11">
        <f t="shared" si="283"/>
        <v>96.300911854103347</v>
      </c>
      <c r="Q3038" t="s">
        <v>8317</v>
      </c>
      <c r="R3038" t="s">
        <v>8357</v>
      </c>
      <c r="S3038" s="8">
        <f t="shared" si="284"/>
        <v>41466.493564814817</v>
      </c>
      <c r="T3038" s="8">
        <f t="shared" si="285"/>
        <v>41502.207638888889</v>
      </c>
      <c r="U3038" s="9" t="str">
        <f t="shared" si="286"/>
        <v>Jul</v>
      </c>
      <c r="V3038">
        <f t="shared" si="287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213.20000000000002</v>
      </c>
      <c r="P3039" s="11">
        <f t="shared" si="283"/>
        <v>33.3125</v>
      </c>
      <c r="Q3039" t="s">
        <v>8317</v>
      </c>
      <c r="R3039" t="s">
        <v>8357</v>
      </c>
      <c r="S3039" s="8">
        <f t="shared" si="284"/>
        <v>40378.601539351854</v>
      </c>
      <c r="T3039" s="8">
        <f t="shared" si="285"/>
        <v>40452.915972222225</v>
      </c>
      <c r="U3039" s="9" t="str">
        <f t="shared" si="286"/>
        <v>Jul</v>
      </c>
      <c r="V3039">
        <f t="shared" si="287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100.49999999999999</v>
      </c>
      <c r="P3040" s="11">
        <f t="shared" si="283"/>
        <v>37.222222222222221</v>
      </c>
      <c r="Q3040" t="s">
        <v>8317</v>
      </c>
      <c r="R3040" t="s">
        <v>8357</v>
      </c>
      <c r="S3040" s="8">
        <f t="shared" si="284"/>
        <v>42372.96061342593</v>
      </c>
      <c r="T3040" s="8">
        <f t="shared" si="285"/>
        <v>42432.96061342593</v>
      </c>
      <c r="U3040" s="9" t="str">
        <f t="shared" si="286"/>
        <v>Jan</v>
      </c>
      <c r="V3040">
        <f t="shared" si="287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108.71389999999998</v>
      </c>
      <c r="P3041" s="11">
        <f t="shared" si="283"/>
        <v>92.130423728813554</v>
      </c>
      <c r="Q3041" t="s">
        <v>8317</v>
      </c>
      <c r="R3041" t="s">
        <v>8357</v>
      </c>
      <c r="S3041" s="8">
        <f t="shared" si="284"/>
        <v>41610.502754629633</v>
      </c>
      <c r="T3041" s="8">
        <f t="shared" si="285"/>
        <v>41637.040972222225</v>
      </c>
      <c r="U3041" s="9" t="str">
        <f t="shared" si="286"/>
        <v>Dec</v>
      </c>
      <c r="V3041">
        <f t="shared" si="287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107.5</v>
      </c>
      <c r="P3042" s="11">
        <f t="shared" si="283"/>
        <v>76.785714285714292</v>
      </c>
      <c r="Q3042" t="s">
        <v>8317</v>
      </c>
      <c r="R3042" t="s">
        <v>8357</v>
      </c>
      <c r="S3042" s="8">
        <f t="shared" si="284"/>
        <v>42177.500243055554</v>
      </c>
      <c r="T3042" s="8">
        <f t="shared" si="285"/>
        <v>42181.666666666664</v>
      </c>
      <c r="U3042" s="9" t="str">
        <f t="shared" si="286"/>
        <v>Jun</v>
      </c>
      <c r="V3042">
        <f t="shared" si="287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110.48192771084338</v>
      </c>
      <c r="P3043" s="11">
        <f t="shared" si="283"/>
        <v>96.526315789473685</v>
      </c>
      <c r="Q3043" t="s">
        <v>8317</v>
      </c>
      <c r="R3043" t="s">
        <v>8357</v>
      </c>
      <c r="S3043" s="8">
        <f t="shared" si="284"/>
        <v>42359.576944444452</v>
      </c>
      <c r="T3043" s="8">
        <f t="shared" si="285"/>
        <v>42389.576944444452</v>
      </c>
      <c r="U3043" s="9" t="str">
        <f t="shared" si="286"/>
        <v>Dec</v>
      </c>
      <c r="V3043">
        <f t="shared" si="287"/>
        <v>2015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128</v>
      </c>
      <c r="P3044" s="11">
        <f t="shared" si="283"/>
        <v>51.891891891891895</v>
      </c>
      <c r="Q3044" t="s">
        <v>8317</v>
      </c>
      <c r="R3044" t="s">
        <v>8357</v>
      </c>
      <c r="S3044" s="8">
        <f t="shared" si="284"/>
        <v>42253.396377314821</v>
      </c>
      <c r="T3044" s="8">
        <f t="shared" si="285"/>
        <v>42283.396377314821</v>
      </c>
      <c r="U3044" s="9" t="str">
        <f t="shared" si="286"/>
        <v>Sep</v>
      </c>
      <c r="V3044">
        <f t="shared" si="287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110.00666666666667</v>
      </c>
      <c r="P3045" s="11">
        <f t="shared" si="283"/>
        <v>128.9140625</v>
      </c>
      <c r="Q3045" t="s">
        <v>8317</v>
      </c>
      <c r="R3045" t="s">
        <v>8357</v>
      </c>
      <c r="S3045" s="8">
        <f t="shared" si="284"/>
        <v>42082.778923611113</v>
      </c>
      <c r="T3045" s="8">
        <f t="shared" si="285"/>
        <v>42109.826388888891</v>
      </c>
      <c r="U3045" s="9" t="str">
        <f t="shared" si="286"/>
        <v>Mar</v>
      </c>
      <c r="V3045">
        <f t="shared" si="287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109.34166666666667</v>
      </c>
      <c r="P3046" s="11">
        <f t="shared" si="283"/>
        <v>84.108974358974365</v>
      </c>
      <c r="Q3046" t="s">
        <v>8317</v>
      </c>
      <c r="R3046" t="s">
        <v>8357</v>
      </c>
      <c r="S3046" s="8">
        <f t="shared" si="284"/>
        <v>42387.435162037036</v>
      </c>
      <c r="T3046" s="8">
        <f t="shared" si="285"/>
        <v>42402.435162037036</v>
      </c>
      <c r="U3046" s="9" t="str">
        <f t="shared" si="286"/>
        <v>Jan</v>
      </c>
      <c r="V3046">
        <f t="shared" si="287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132.70650000000001</v>
      </c>
      <c r="P3047" s="11">
        <f t="shared" si="283"/>
        <v>82.941562500000003</v>
      </c>
      <c r="Q3047" t="s">
        <v>8317</v>
      </c>
      <c r="R3047" t="s">
        <v>8357</v>
      </c>
      <c r="S3047" s="8">
        <f t="shared" si="284"/>
        <v>41842.864062500004</v>
      </c>
      <c r="T3047" s="8">
        <f t="shared" si="285"/>
        <v>41872.864062500004</v>
      </c>
      <c r="U3047" s="9" t="str">
        <f t="shared" si="286"/>
        <v>Jul</v>
      </c>
      <c r="V3047">
        <f t="shared" si="287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190.84810126582278</v>
      </c>
      <c r="P3048" s="11">
        <f t="shared" si="283"/>
        <v>259.94827586206895</v>
      </c>
      <c r="Q3048" t="s">
        <v>8317</v>
      </c>
      <c r="R3048" t="s">
        <v>8357</v>
      </c>
      <c r="S3048" s="8">
        <f t="shared" si="284"/>
        <v>41862.511412037042</v>
      </c>
      <c r="T3048" s="8">
        <f t="shared" si="285"/>
        <v>41891.911111111112</v>
      </c>
      <c r="U3048" s="9" t="str">
        <f t="shared" si="286"/>
        <v>Aug</v>
      </c>
      <c r="V3048">
        <f t="shared" si="287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149</v>
      </c>
      <c r="P3049" s="11">
        <f t="shared" si="283"/>
        <v>37.25</v>
      </c>
      <c r="Q3049" t="s">
        <v>8317</v>
      </c>
      <c r="R3049" t="s">
        <v>8357</v>
      </c>
      <c r="S3049" s="8">
        <f t="shared" si="284"/>
        <v>42443.697384259263</v>
      </c>
      <c r="T3049" s="8">
        <f t="shared" si="285"/>
        <v>42487.261111111111</v>
      </c>
      <c r="U3049" s="9" t="str">
        <f t="shared" si="286"/>
        <v>Mar</v>
      </c>
      <c r="V3049">
        <f t="shared" si="287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166.4</v>
      </c>
      <c r="P3050" s="11">
        <f t="shared" si="283"/>
        <v>177.02127659574469</v>
      </c>
      <c r="Q3050" t="s">
        <v>8317</v>
      </c>
      <c r="R3050" t="s">
        <v>8357</v>
      </c>
      <c r="S3050" s="8">
        <f t="shared" si="284"/>
        <v>41975.609513888892</v>
      </c>
      <c r="T3050" s="8">
        <f t="shared" si="285"/>
        <v>42004.598611111112</v>
      </c>
      <c r="U3050" s="9" t="str">
        <f t="shared" si="286"/>
        <v>Dec</v>
      </c>
      <c r="V3050">
        <f t="shared" si="287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106.66666666666667</v>
      </c>
      <c r="P3051" s="11">
        <f t="shared" si="283"/>
        <v>74.074074074074076</v>
      </c>
      <c r="Q3051" t="s">
        <v>8317</v>
      </c>
      <c r="R3051" t="s">
        <v>8357</v>
      </c>
      <c r="S3051" s="8">
        <f t="shared" si="284"/>
        <v>42138.722858796296</v>
      </c>
      <c r="T3051" s="8">
        <f t="shared" si="285"/>
        <v>42168.722858796296</v>
      </c>
      <c r="U3051" s="9" t="str">
        <f t="shared" si="286"/>
        <v>May</v>
      </c>
      <c r="V3051">
        <f t="shared" si="287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106</v>
      </c>
      <c r="P3052" s="11">
        <f t="shared" si="283"/>
        <v>70.666666666666671</v>
      </c>
      <c r="Q3052" t="s">
        <v>8317</v>
      </c>
      <c r="R3052" t="s">
        <v>8357</v>
      </c>
      <c r="S3052" s="8">
        <f t="shared" si="284"/>
        <v>42464.876851851855</v>
      </c>
      <c r="T3052" s="8">
        <f t="shared" si="285"/>
        <v>42494.876851851855</v>
      </c>
      <c r="U3052" s="9" t="str">
        <f t="shared" si="286"/>
        <v>Apr</v>
      </c>
      <c r="V3052">
        <f t="shared" si="287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7" t="s">
        <v>8221</v>
      </c>
      <c r="G3053" t="s">
        <v>8225</v>
      </c>
      <c r="H3053" t="s">
        <v>8247</v>
      </c>
      <c r="I3053" s="9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23.62857142857143</v>
      </c>
      <c r="P3053" s="11">
        <f t="shared" si="283"/>
        <v>23.62857142857143</v>
      </c>
      <c r="Q3053" t="s">
        <v>8317</v>
      </c>
      <c r="R3053" t="s">
        <v>8357</v>
      </c>
      <c r="S3053" s="8">
        <f t="shared" si="284"/>
        <v>42744.12436342593</v>
      </c>
      <c r="T3053" s="8">
        <f t="shared" si="285"/>
        <v>42774.12436342593</v>
      </c>
      <c r="U3053" s="9" t="str">
        <f t="shared" si="286"/>
        <v>Jan</v>
      </c>
      <c r="V3053">
        <f t="shared" si="287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7" t="s">
        <v>8221</v>
      </c>
      <c r="G3054" t="s">
        <v>8224</v>
      </c>
      <c r="H3054" t="s">
        <v>8246</v>
      </c>
      <c r="I3054" s="9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0.15</v>
      </c>
      <c r="P3054" s="11">
        <f t="shared" si="283"/>
        <v>37.5</v>
      </c>
      <c r="Q3054" t="s">
        <v>8317</v>
      </c>
      <c r="R3054" t="s">
        <v>8357</v>
      </c>
      <c r="S3054" s="8">
        <f t="shared" si="284"/>
        <v>42122.37840277778</v>
      </c>
      <c r="T3054" s="8">
        <f t="shared" si="285"/>
        <v>42152.374305555561</v>
      </c>
      <c r="U3054" s="9" t="str">
        <f t="shared" si="286"/>
        <v>Apr</v>
      </c>
      <c r="V3054">
        <f t="shared" si="287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7" t="s">
        <v>8221</v>
      </c>
      <c r="G3055" t="s">
        <v>8224</v>
      </c>
      <c r="H3055" t="s">
        <v>8246</v>
      </c>
      <c r="I3055" s="9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0.4</v>
      </c>
      <c r="P3055" s="11">
        <f t="shared" si="283"/>
        <v>13.333333333333334</v>
      </c>
      <c r="Q3055" t="s">
        <v>8317</v>
      </c>
      <c r="R3055" t="s">
        <v>8357</v>
      </c>
      <c r="S3055" s="8">
        <f t="shared" si="284"/>
        <v>41862.470057870371</v>
      </c>
      <c r="T3055" s="8">
        <f t="shared" si="285"/>
        <v>41913.874305555561</v>
      </c>
      <c r="U3055" s="9" t="str">
        <f t="shared" si="286"/>
        <v>Aug</v>
      </c>
      <c r="V3055">
        <f t="shared" si="287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7" t="s">
        <v>8221</v>
      </c>
      <c r="G3056" t="s">
        <v>8224</v>
      </c>
      <c r="H3056" t="s">
        <v>8246</v>
      </c>
      <c r="I3056" s="9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s="11" t="e">
        <f t="shared" si="283"/>
        <v>#DIV/0!</v>
      </c>
      <c r="Q3056" t="s">
        <v>8317</v>
      </c>
      <c r="R3056" t="s">
        <v>8357</v>
      </c>
      <c r="S3056" s="8">
        <f t="shared" si="284"/>
        <v>42027.541134259263</v>
      </c>
      <c r="T3056" s="8">
        <f t="shared" si="285"/>
        <v>42064.75277777778</v>
      </c>
      <c r="U3056" s="9" t="str">
        <f t="shared" si="286"/>
        <v>Jan</v>
      </c>
      <c r="V3056">
        <f t="shared" si="287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7" t="s">
        <v>8221</v>
      </c>
      <c r="G3057" t="s">
        <v>8224</v>
      </c>
      <c r="H3057" t="s">
        <v>8246</v>
      </c>
      <c r="I3057" s="9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5.0000000000000001E-3</v>
      </c>
      <c r="P3057" s="11">
        <f t="shared" si="283"/>
        <v>1</v>
      </c>
      <c r="Q3057" t="s">
        <v>8317</v>
      </c>
      <c r="R3057" t="s">
        <v>8357</v>
      </c>
      <c r="S3057" s="8">
        <f t="shared" si="284"/>
        <v>41953.666550925926</v>
      </c>
      <c r="T3057" s="8">
        <f t="shared" si="285"/>
        <v>42013.666550925926</v>
      </c>
      <c r="U3057" s="9" t="str">
        <f t="shared" si="286"/>
        <v>Nov</v>
      </c>
      <c r="V3057">
        <f t="shared" si="287"/>
        <v>2014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7" t="s">
        <v>8221</v>
      </c>
      <c r="G3058" t="s">
        <v>8224</v>
      </c>
      <c r="H3058" t="s">
        <v>8246</v>
      </c>
      <c r="I3058" s="9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s="11" t="e">
        <f t="shared" si="283"/>
        <v>#DIV/0!</v>
      </c>
      <c r="Q3058" t="s">
        <v>8317</v>
      </c>
      <c r="R3058" t="s">
        <v>8357</v>
      </c>
      <c r="S3058" s="8">
        <f t="shared" si="284"/>
        <v>41851.344722222224</v>
      </c>
      <c r="T3058" s="8">
        <f t="shared" si="285"/>
        <v>41911.344722222224</v>
      </c>
      <c r="U3058" s="9" t="str">
        <f t="shared" si="286"/>
        <v>Jul</v>
      </c>
      <c r="V3058">
        <f t="shared" si="287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7" t="s">
        <v>8221</v>
      </c>
      <c r="G3059" t="s">
        <v>8225</v>
      </c>
      <c r="H3059" t="s">
        <v>8247</v>
      </c>
      <c r="I3059" s="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s="11" t="e">
        <f t="shared" si="283"/>
        <v>#DIV/0!</v>
      </c>
      <c r="Q3059" t="s">
        <v>8317</v>
      </c>
      <c r="R3059" t="s">
        <v>8357</v>
      </c>
      <c r="S3059" s="8">
        <f t="shared" si="284"/>
        <v>42433.358923611115</v>
      </c>
      <c r="T3059" s="8">
        <f t="shared" si="285"/>
        <v>42463.31725694445</v>
      </c>
      <c r="U3059" s="9" t="str">
        <f t="shared" si="286"/>
        <v>Mar</v>
      </c>
      <c r="V3059">
        <f t="shared" si="287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7" t="s">
        <v>8221</v>
      </c>
      <c r="G3060" t="s">
        <v>8237</v>
      </c>
      <c r="H3060" t="s">
        <v>8249</v>
      </c>
      <c r="I3060" s="9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1.6666666666666666E-2</v>
      </c>
      <c r="P3060" s="11">
        <f t="shared" si="283"/>
        <v>1</v>
      </c>
      <c r="Q3060" t="s">
        <v>8317</v>
      </c>
      <c r="R3060" t="s">
        <v>8357</v>
      </c>
      <c r="S3060" s="8">
        <f t="shared" si="284"/>
        <v>42460.082638888889</v>
      </c>
      <c r="T3060" s="8">
        <f t="shared" si="285"/>
        <v>42510.082638888889</v>
      </c>
      <c r="U3060" s="9" t="str">
        <f t="shared" si="286"/>
        <v>Mar</v>
      </c>
      <c r="V3060">
        <f t="shared" si="287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7" t="s">
        <v>8221</v>
      </c>
      <c r="G3061" t="s">
        <v>8224</v>
      </c>
      <c r="H3061" t="s">
        <v>8246</v>
      </c>
      <c r="I3061" s="9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3.0066666666666664</v>
      </c>
      <c r="P3061" s="11">
        <f t="shared" si="283"/>
        <v>41</v>
      </c>
      <c r="Q3061" t="s">
        <v>8317</v>
      </c>
      <c r="R3061" t="s">
        <v>8357</v>
      </c>
      <c r="S3061" s="8">
        <f t="shared" si="284"/>
        <v>41829.644050925926</v>
      </c>
      <c r="T3061" s="8">
        <f t="shared" si="285"/>
        <v>41859.644050925926</v>
      </c>
      <c r="U3061" s="9" t="str">
        <f t="shared" si="286"/>
        <v>Jul</v>
      </c>
      <c r="V3061">
        <f t="shared" si="287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7" t="s">
        <v>8221</v>
      </c>
      <c r="G3062" t="s">
        <v>8224</v>
      </c>
      <c r="H3062" t="s">
        <v>8246</v>
      </c>
      <c r="I3062" s="9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0.15227272727272728</v>
      </c>
      <c r="P3062" s="11">
        <f t="shared" si="283"/>
        <v>55.833333333333336</v>
      </c>
      <c r="Q3062" t="s">
        <v>8317</v>
      </c>
      <c r="R3062" t="s">
        <v>8357</v>
      </c>
      <c r="S3062" s="8">
        <f t="shared" si="284"/>
        <v>42244.983032407406</v>
      </c>
      <c r="T3062" s="8">
        <f t="shared" si="285"/>
        <v>42274.983032407406</v>
      </c>
      <c r="U3062" s="9" t="str">
        <f t="shared" si="286"/>
        <v>Aug</v>
      </c>
      <c r="V3062">
        <f t="shared" si="287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7" t="s">
        <v>8221</v>
      </c>
      <c r="G3063" t="s">
        <v>8224</v>
      </c>
      <c r="H3063" t="s">
        <v>8246</v>
      </c>
      <c r="I3063" s="9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s="11" t="e">
        <f t="shared" si="283"/>
        <v>#DIV/0!</v>
      </c>
      <c r="Q3063" t="s">
        <v>8317</v>
      </c>
      <c r="R3063" t="s">
        <v>8357</v>
      </c>
      <c r="S3063" s="8">
        <f t="shared" si="284"/>
        <v>41834.492453703708</v>
      </c>
      <c r="T3063" s="8">
        <f t="shared" si="285"/>
        <v>41864.492453703708</v>
      </c>
      <c r="U3063" s="9" t="str">
        <f t="shared" si="286"/>
        <v>Jul</v>
      </c>
      <c r="V3063">
        <f t="shared" si="287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7" t="s">
        <v>8221</v>
      </c>
      <c r="G3064" t="s">
        <v>8224</v>
      </c>
      <c r="H3064" t="s">
        <v>8246</v>
      </c>
      <c r="I3064" s="9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66.84</v>
      </c>
      <c r="P3064" s="11">
        <f t="shared" si="283"/>
        <v>99.761194029850742</v>
      </c>
      <c r="Q3064" t="s">
        <v>8317</v>
      </c>
      <c r="R3064" t="s">
        <v>8357</v>
      </c>
      <c r="S3064" s="8">
        <f t="shared" si="284"/>
        <v>42248.244120370371</v>
      </c>
      <c r="T3064" s="8">
        <f t="shared" si="285"/>
        <v>42277.458333333336</v>
      </c>
      <c r="U3064" s="9" t="str">
        <f t="shared" si="286"/>
        <v>Sep</v>
      </c>
      <c r="V3064">
        <f t="shared" si="287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7" t="s">
        <v>8221</v>
      </c>
      <c r="G3065" t="s">
        <v>8224</v>
      </c>
      <c r="H3065" t="s">
        <v>8246</v>
      </c>
      <c r="I3065" s="9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19.566666666666666</v>
      </c>
      <c r="P3065" s="11">
        <f t="shared" si="283"/>
        <v>25.521739130434781</v>
      </c>
      <c r="Q3065" t="s">
        <v>8317</v>
      </c>
      <c r="R3065" t="s">
        <v>8357</v>
      </c>
      <c r="S3065" s="8">
        <f t="shared" si="284"/>
        <v>42630.63122685186</v>
      </c>
      <c r="T3065" s="8">
        <f t="shared" si="285"/>
        <v>42665.63122685186</v>
      </c>
      <c r="U3065" s="9" t="str">
        <f t="shared" si="286"/>
        <v>Sep</v>
      </c>
      <c r="V3065">
        <f t="shared" si="287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7" t="s">
        <v>8221</v>
      </c>
      <c r="G3066" t="s">
        <v>8224</v>
      </c>
      <c r="H3066" t="s">
        <v>8246</v>
      </c>
      <c r="I3066" s="9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11.294666666666666</v>
      </c>
      <c r="P3066" s="11">
        <f t="shared" si="283"/>
        <v>117.65277777777777</v>
      </c>
      <c r="Q3066" t="s">
        <v>8317</v>
      </c>
      <c r="R3066" t="s">
        <v>8357</v>
      </c>
      <c r="S3066" s="8">
        <f t="shared" si="284"/>
        <v>42298.838495370372</v>
      </c>
      <c r="T3066" s="8">
        <f t="shared" si="285"/>
        <v>42329.999305555561</v>
      </c>
      <c r="U3066" s="9" t="str">
        <f t="shared" si="286"/>
        <v>Oct</v>
      </c>
      <c r="V3066">
        <f t="shared" si="287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7" t="s">
        <v>8221</v>
      </c>
      <c r="G3067" t="s">
        <v>8224</v>
      </c>
      <c r="H3067" t="s">
        <v>8246</v>
      </c>
      <c r="I3067" s="9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0.04</v>
      </c>
      <c r="P3067" s="11">
        <f t="shared" si="283"/>
        <v>5</v>
      </c>
      <c r="Q3067" t="s">
        <v>8317</v>
      </c>
      <c r="R3067" t="s">
        <v>8357</v>
      </c>
      <c r="S3067" s="8">
        <f t="shared" si="284"/>
        <v>41824.763564814821</v>
      </c>
      <c r="T3067" s="8">
        <f t="shared" si="285"/>
        <v>41849.763564814821</v>
      </c>
      <c r="U3067" s="9" t="str">
        <f t="shared" si="286"/>
        <v>Jul</v>
      </c>
      <c r="V3067">
        <f t="shared" si="287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7" t="s">
        <v>8221</v>
      </c>
      <c r="G3068" t="s">
        <v>8226</v>
      </c>
      <c r="H3068" t="s">
        <v>8248</v>
      </c>
      <c r="I3068" s="9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11.985714285714286</v>
      </c>
      <c r="P3068" s="11">
        <f t="shared" si="283"/>
        <v>2796.6666666666665</v>
      </c>
      <c r="Q3068" t="s">
        <v>8317</v>
      </c>
      <c r="R3068" t="s">
        <v>8357</v>
      </c>
      <c r="S3068" s="8">
        <f t="shared" si="284"/>
        <v>42530.936770833338</v>
      </c>
      <c r="T3068" s="8">
        <f t="shared" si="285"/>
        <v>42560.936770833338</v>
      </c>
      <c r="U3068" s="9" t="str">
        <f t="shared" si="286"/>
        <v>Jun</v>
      </c>
      <c r="V3068">
        <f t="shared" si="287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7" t="s">
        <v>8221</v>
      </c>
      <c r="G3069" t="s">
        <v>8228</v>
      </c>
      <c r="H3069" t="s">
        <v>8250</v>
      </c>
      <c r="I3069" s="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</v>
      </c>
      <c r="P3069" s="11">
        <f t="shared" si="283"/>
        <v>200</v>
      </c>
      <c r="Q3069" t="s">
        <v>8317</v>
      </c>
      <c r="R3069" t="s">
        <v>8357</v>
      </c>
      <c r="S3069" s="8">
        <f t="shared" si="284"/>
        <v>42226.64674768519</v>
      </c>
      <c r="T3069" s="8">
        <f t="shared" si="285"/>
        <v>42256.64674768519</v>
      </c>
      <c r="U3069" s="9" t="str">
        <f t="shared" si="286"/>
        <v>Aug</v>
      </c>
      <c r="V3069">
        <f t="shared" si="287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7" t="s">
        <v>8221</v>
      </c>
      <c r="G3070" t="s">
        <v>8224</v>
      </c>
      <c r="H3070" t="s">
        <v>8246</v>
      </c>
      <c r="I3070" s="9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6.9999999999999993E-2</v>
      </c>
      <c r="P3070" s="11">
        <f t="shared" si="283"/>
        <v>87.5</v>
      </c>
      <c r="Q3070" t="s">
        <v>8317</v>
      </c>
      <c r="R3070" t="s">
        <v>8357</v>
      </c>
      <c r="S3070" s="8">
        <f t="shared" si="284"/>
        <v>42263.399907407409</v>
      </c>
      <c r="T3070" s="8">
        <f t="shared" si="285"/>
        <v>42293.399907407409</v>
      </c>
      <c r="U3070" s="9" t="str">
        <f t="shared" si="286"/>
        <v>Sep</v>
      </c>
      <c r="V3070">
        <f t="shared" si="287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7" t="s">
        <v>8221</v>
      </c>
      <c r="G3071" t="s">
        <v>8224</v>
      </c>
      <c r="H3071" t="s">
        <v>8246</v>
      </c>
      <c r="I3071" s="9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14.099999999999998</v>
      </c>
      <c r="P3071" s="11">
        <f t="shared" si="283"/>
        <v>20.142857142857142</v>
      </c>
      <c r="Q3071" t="s">
        <v>8317</v>
      </c>
      <c r="R3071" t="s">
        <v>8357</v>
      </c>
      <c r="S3071" s="8">
        <f t="shared" si="284"/>
        <v>41957.542060185187</v>
      </c>
      <c r="T3071" s="8">
        <f t="shared" si="285"/>
        <v>41987.542060185187</v>
      </c>
      <c r="U3071" s="9" t="str">
        <f t="shared" si="286"/>
        <v>Nov</v>
      </c>
      <c r="V3071">
        <f t="shared" si="287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7" t="s">
        <v>8221</v>
      </c>
      <c r="G3072" t="s">
        <v>8225</v>
      </c>
      <c r="H3072" t="s">
        <v>8247</v>
      </c>
      <c r="I3072" s="9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3.34</v>
      </c>
      <c r="P3072" s="11">
        <f t="shared" si="283"/>
        <v>20.875</v>
      </c>
      <c r="Q3072" t="s">
        <v>8317</v>
      </c>
      <c r="R3072" t="s">
        <v>8357</v>
      </c>
      <c r="S3072" s="8">
        <f t="shared" si="284"/>
        <v>42690.441770833335</v>
      </c>
      <c r="T3072" s="8">
        <f t="shared" si="285"/>
        <v>42711.441770833335</v>
      </c>
      <c r="U3072" s="9" t="str">
        <f t="shared" si="286"/>
        <v>Nov</v>
      </c>
      <c r="V3072">
        <f t="shared" si="287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7" t="s">
        <v>8221</v>
      </c>
      <c r="G3073" t="s">
        <v>8224</v>
      </c>
      <c r="H3073" t="s">
        <v>8246</v>
      </c>
      <c r="I3073" s="9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59.774999999999999</v>
      </c>
      <c r="P3073" s="11">
        <f t="shared" si="283"/>
        <v>61.307692307692307</v>
      </c>
      <c r="Q3073" t="s">
        <v>8317</v>
      </c>
      <c r="R3073" t="s">
        <v>8357</v>
      </c>
      <c r="S3073" s="8">
        <f t="shared" si="284"/>
        <v>42097.440752314818</v>
      </c>
      <c r="T3073" s="8">
        <f t="shared" si="285"/>
        <v>42114.957638888889</v>
      </c>
      <c r="U3073" s="9" t="str">
        <f t="shared" si="286"/>
        <v>Apr</v>
      </c>
      <c r="V3073">
        <f t="shared" si="287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7" t="s">
        <v>8221</v>
      </c>
      <c r="G3074" t="s">
        <v>8224</v>
      </c>
      <c r="H3074" t="s">
        <v>8246</v>
      </c>
      <c r="I3074" s="9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ref="O3074:O3137" si="288">E3074/D3074*100</f>
        <v>1.6666666666666666E-2</v>
      </c>
      <c r="P3074" s="11">
        <f t="shared" ref="P3074:P3137" si="289">E3074/L3074</f>
        <v>1</v>
      </c>
      <c r="Q3074" t="s">
        <v>8317</v>
      </c>
      <c r="R3074" t="s">
        <v>8357</v>
      </c>
      <c r="S3074" s="8">
        <f t="shared" si="284"/>
        <v>42658.398865740739</v>
      </c>
      <c r="T3074" s="8">
        <f t="shared" si="285"/>
        <v>42672.781944444447</v>
      </c>
      <c r="U3074" s="9" t="str">
        <f t="shared" si="286"/>
        <v>Oct</v>
      </c>
      <c r="V3074">
        <f t="shared" si="287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7" t="s">
        <v>8221</v>
      </c>
      <c r="G3075" t="s">
        <v>8224</v>
      </c>
      <c r="H3075" t="s">
        <v>8246</v>
      </c>
      <c r="I3075" s="9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si="288"/>
        <v>2.3035714285714284E-2</v>
      </c>
      <c r="P3075" s="11">
        <f t="shared" si="289"/>
        <v>92.142857142857139</v>
      </c>
      <c r="Q3075" t="s">
        <v>8317</v>
      </c>
      <c r="R3075" t="s">
        <v>8357</v>
      </c>
      <c r="S3075" s="8">
        <f t="shared" ref="S3075:S3138" si="290">(J3075/86400)+25569+(-7/24)</f>
        <v>42111.392361111117</v>
      </c>
      <c r="T3075" s="8">
        <f t="shared" ref="T3075:T3138" si="291">(I3075/86400)+25569+(-7/24)</f>
        <v>42169.513194444451</v>
      </c>
      <c r="U3075" s="9" t="str">
        <f t="shared" ref="U3075:U3138" si="292">TEXT(S3075,"mmm")</f>
        <v>Apr</v>
      </c>
      <c r="V3075">
        <f t="shared" ref="V3075:V3138" si="293">YEAR(S3075)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7" t="s">
        <v>8221</v>
      </c>
      <c r="G3076" t="s">
        <v>8230</v>
      </c>
      <c r="H3076" t="s">
        <v>8249</v>
      </c>
      <c r="I3076" s="9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8.8000000000000009E-2</v>
      </c>
      <c r="P3076" s="11">
        <f t="shared" si="289"/>
        <v>7.333333333333333</v>
      </c>
      <c r="Q3076" t="s">
        <v>8317</v>
      </c>
      <c r="R3076" t="s">
        <v>8357</v>
      </c>
      <c r="S3076" s="8">
        <f t="shared" si="290"/>
        <v>42409.27961805556</v>
      </c>
      <c r="T3076" s="8">
        <f t="shared" si="291"/>
        <v>42439.27961805556</v>
      </c>
      <c r="U3076" s="9" t="str">
        <f t="shared" si="292"/>
        <v>Feb</v>
      </c>
      <c r="V3076">
        <f t="shared" si="293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7" t="s">
        <v>8221</v>
      </c>
      <c r="G3077" t="s">
        <v>8224</v>
      </c>
      <c r="H3077" t="s">
        <v>8246</v>
      </c>
      <c r="I3077" s="9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</v>
      </c>
      <c r="P3077" s="11">
        <f t="shared" si="289"/>
        <v>64.8</v>
      </c>
      <c r="Q3077" t="s">
        <v>8317</v>
      </c>
      <c r="R3077" t="s">
        <v>8357</v>
      </c>
      <c r="S3077" s="8">
        <f t="shared" si="290"/>
        <v>42550.810648148152</v>
      </c>
      <c r="T3077" s="8">
        <f t="shared" si="291"/>
        <v>42600.810648148152</v>
      </c>
      <c r="U3077" s="9" t="str">
        <f t="shared" si="292"/>
        <v>Jun</v>
      </c>
      <c r="V3077">
        <f t="shared" si="293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7" t="s">
        <v>8221</v>
      </c>
      <c r="G3078" t="s">
        <v>8224</v>
      </c>
      <c r="H3078" t="s">
        <v>8246</v>
      </c>
      <c r="I3078" s="9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15.06</v>
      </c>
      <c r="P3078" s="11">
        <f t="shared" si="289"/>
        <v>30.12</v>
      </c>
      <c r="Q3078" t="s">
        <v>8317</v>
      </c>
      <c r="R3078" t="s">
        <v>8357</v>
      </c>
      <c r="S3078" s="8">
        <f t="shared" si="290"/>
        <v>42226.360219907408</v>
      </c>
      <c r="T3078" s="8">
        <f t="shared" si="291"/>
        <v>42286.360219907408</v>
      </c>
      <c r="U3078" s="9" t="str">
        <f t="shared" si="292"/>
        <v>Aug</v>
      </c>
      <c r="V3078">
        <f t="shared" si="293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7" t="s">
        <v>8221</v>
      </c>
      <c r="G3079" t="s">
        <v>8229</v>
      </c>
      <c r="H3079" t="s">
        <v>8251</v>
      </c>
      <c r="I3079" s="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0.47727272727272729</v>
      </c>
      <c r="P3079" s="11">
        <f t="shared" si="289"/>
        <v>52.5</v>
      </c>
      <c r="Q3079" t="s">
        <v>8317</v>
      </c>
      <c r="R3079" t="s">
        <v>8357</v>
      </c>
      <c r="S3079" s="8">
        <f t="shared" si="290"/>
        <v>42766.665254629632</v>
      </c>
      <c r="T3079" s="8">
        <f t="shared" si="291"/>
        <v>42796.665254629632</v>
      </c>
      <c r="U3079" s="9" t="str">
        <f t="shared" si="292"/>
        <v>Jan</v>
      </c>
      <c r="V3079">
        <f t="shared" si="293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7" t="s">
        <v>8221</v>
      </c>
      <c r="G3080" t="s">
        <v>8224</v>
      </c>
      <c r="H3080" t="s">
        <v>8246</v>
      </c>
      <c r="I3080" s="9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0.11833333333333333</v>
      </c>
      <c r="P3080" s="11">
        <f t="shared" si="289"/>
        <v>23.666666666666668</v>
      </c>
      <c r="Q3080" t="s">
        <v>8317</v>
      </c>
      <c r="R3080" t="s">
        <v>8357</v>
      </c>
      <c r="S3080" s="8">
        <f t="shared" si="290"/>
        <v>42030.84716435185</v>
      </c>
      <c r="T3080" s="8">
        <f t="shared" si="291"/>
        <v>42060.84716435185</v>
      </c>
      <c r="U3080" s="9" t="str">
        <f t="shared" si="292"/>
        <v>Jan</v>
      </c>
      <c r="V3080">
        <f t="shared" si="293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7" t="s">
        <v>8221</v>
      </c>
      <c r="G3081" t="s">
        <v>8224</v>
      </c>
      <c r="H3081" t="s">
        <v>8246</v>
      </c>
      <c r="I3081" s="9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0.8417399858735245</v>
      </c>
      <c r="P3081" s="11">
        <f t="shared" si="289"/>
        <v>415.77777777777777</v>
      </c>
      <c r="Q3081" t="s">
        <v>8317</v>
      </c>
      <c r="R3081" t="s">
        <v>8357</v>
      </c>
      <c r="S3081" s="8">
        <f t="shared" si="290"/>
        <v>42055.421701388892</v>
      </c>
      <c r="T3081" s="8">
        <f t="shared" si="291"/>
        <v>42085.38003472222</v>
      </c>
      <c r="U3081" s="9" t="str">
        <f t="shared" si="292"/>
        <v>Feb</v>
      </c>
      <c r="V3081">
        <f t="shared" si="293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7" t="s">
        <v>8221</v>
      </c>
      <c r="G3082" t="s">
        <v>8224</v>
      </c>
      <c r="H3082" t="s">
        <v>8246</v>
      </c>
      <c r="I3082" s="9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1.8799999999999997E-2</v>
      </c>
      <c r="P3082" s="11">
        <f t="shared" si="289"/>
        <v>53.714285714285715</v>
      </c>
      <c r="Q3082" t="s">
        <v>8317</v>
      </c>
      <c r="R3082" t="s">
        <v>8357</v>
      </c>
      <c r="S3082" s="8">
        <f t="shared" si="290"/>
        <v>41939.736620370371</v>
      </c>
      <c r="T3082" s="8">
        <f t="shared" si="291"/>
        <v>41999.778287037036</v>
      </c>
      <c r="U3082" s="9" t="str">
        <f t="shared" si="292"/>
        <v>Oct</v>
      </c>
      <c r="V3082">
        <f t="shared" si="293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7" t="s">
        <v>8221</v>
      </c>
      <c r="G3083" t="s">
        <v>8224</v>
      </c>
      <c r="H3083" t="s">
        <v>8246</v>
      </c>
      <c r="I3083" s="9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0.21029999999999999</v>
      </c>
      <c r="P3083" s="11">
        <f t="shared" si="289"/>
        <v>420.6</v>
      </c>
      <c r="Q3083" t="s">
        <v>8317</v>
      </c>
      <c r="R3083" t="s">
        <v>8357</v>
      </c>
      <c r="S3083" s="8">
        <f t="shared" si="290"/>
        <v>42236.88994212963</v>
      </c>
      <c r="T3083" s="8">
        <f t="shared" si="291"/>
        <v>42266.88994212963</v>
      </c>
      <c r="U3083" s="9" t="str">
        <f t="shared" si="292"/>
        <v>Aug</v>
      </c>
      <c r="V3083">
        <f t="shared" si="293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7" t="s">
        <v>8221</v>
      </c>
      <c r="G3084" t="s">
        <v>8224</v>
      </c>
      <c r="H3084" t="s">
        <v>8246</v>
      </c>
      <c r="I3084" s="9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s="11" t="e">
        <f t="shared" si="289"/>
        <v>#DIV/0!</v>
      </c>
      <c r="Q3084" t="s">
        <v>8317</v>
      </c>
      <c r="R3084" t="s">
        <v>8357</v>
      </c>
      <c r="S3084" s="8">
        <f t="shared" si="290"/>
        <v>42293.631319444445</v>
      </c>
      <c r="T3084" s="8">
        <f t="shared" si="291"/>
        <v>42323.672986111116</v>
      </c>
      <c r="U3084" s="9" t="str">
        <f t="shared" si="292"/>
        <v>Oct</v>
      </c>
      <c r="V3084">
        <f t="shared" si="293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7" t="s">
        <v>8221</v>
      </c>
      <c r="G3085" t="s">
        <v>8224</v>
      </c>
      <c r="H3085" t="s">
        <v>8246</v>
      </c>
      <c r="I3085" s="9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0.27999999999999997</v>
      </c>
      <c r="P3085" s="11">
        <f t="shared" si="289"/>
        <v>18.666666666666668</v>
      </c>
      <c r="Q3085" t="s">
        <v>8317</v>
      </c>
      <c r="R3085" t="s">
        <v>8357</v>
      </c>
      <c r="S3085" s="8">
        <f t="shared" si="290"/>
        <v>41853.271736111114</v>
      </c>
      <c r="T3085" s="8">
        <f t="shared" si="291"/>
        <v>41882.916666666672</v>
      </c>
      <c r="U3085" s="9" t="str">
        <f t="shared" si="292"/>
        <v>Aug</v>
      </c>
      <c r="V3085">
        <f t="shared" si="293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7" t="s">
        <v>8221</v>
      </c>
      <c r="G3086" t="s">
        <v>8224</v>
      </c>
      <c r="H3086" t="s">
        <v>8246</v>
      </c>
      <c r="I3086" s="9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11.57920670115792</v>
      </c>
      <c r="P3086" s="11">
        <f t="shared" si="289"/>
        <v>78.333333333333329</v>
      </c>
      <c r="Q3086" t="s">
        <v>8317</v>
      </c>
      <c r="R3086" t="s">
        <v>8357</v>
      </c>
      <c r="S3086" s="8">
        <f t="shared" si="290"/>
        <v>42100.432071759256</v>
      </c>
      <c r="T3086" s="8">
        <f t="shared" si="291"/>
        <v>42129.491666666669</v>
      </c>
      <c r="U3086" s="9" t="str">
        <f t="shared" si="292"/>
        <v>Apr</v>
      </c>
      <c r="V3086">
        <f t="shared" si="293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7" t="s">
        <v>8221</v>
      </c>
      <c r="G3087" t="s">
        <v>8224</v>
      </c>
      <c r="H3087" t="s">
        <v>8246</v>
      </c>
      <c r="I3087" s="9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</v>
      </c>
      <c r="P3087" s="11">
        <f t="shared" si="289"/>
        <v>67.777777777777771</v>
      </c>
      <c r="Q3087" t="s">
        <v>8317</v>
      </c>
      <c r="R3087" t="s">
        <v>8357</v>
      </c>
      <c r="S3087" s="8">
        <f t="shared" si="290"/>
        <v>42246.59211805556</v>
      </c>
      <c r="T3087" s="8">
        <f t="shared" si="291"/>
        <v>42276.59211805556</v>
      </c>
      <c r="U3087" s="9" t="str">
        <f t="shared" si="292"/>
        <v>Aug</v>
      </c>
      <c r="V3087">
        <f t="shared" si="293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7" t="s">
        <v>8221</v>
      </c>
      <c r="G3088" t="s">
        <v>8237</v>
      </c>
      <c r="H3088" t="s">
        <v>8249</v>
      </c>
      <c r="I3088" s="9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0.25</v>
      </c>
      <c r="P3088" s="11">
        <f t="shared" si="289"/>
        <v>16.666666666666668</v>
      </c>
      <c r="Q3088" t="s">
        <v>8317</v>
      </c>
      <c r="R3088" t="s">
        <v>8357</v>
      </c>
      <c r="S3088" s="8">
        <f t="shared" si="290"/>
        <v>42173.379155092596</v>
      </c>
      <c r="T3088" s="8">
        <f t="shared" si="291"/>
        <v>42233.379155092596</v>
      </c>
      <c r="U3088" s="9" t="str">
        <f t="shared" si="292"/>
        <v>Jun</v>
      </c>
      <c r="V3088">
        <f t="shared" si="293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7" t="s">
        <v>8221</v>
      </c>
      <c r="G3089" t="s">
        <v>8224</v>
      </c>
      <c r="H3089" t="s">
        <v>8246</v>
      </c>
      <c r="I3089" s="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0.625</v>
      </c>
      <c r="P3089" s="11">
        <f t="shared" si="289"/>
        <v>62.5</v>
      </c>
      <c r="Q3089" t="s">
        <v>8317</v>
      </c>
      <c r="R3089" t="s">
        <v>8357</v>
      </c>
      <c r="S3089" s="8">
        <f t="shared" si="290"/>
        <v>42664.858680555561</v>
      </c>
      <c r="T3089" s="8">
        <f t="shared" si="291"/>
        <v>42724.900347222225</v>
      </c>
      <c r="U3089" s="9" t="str">
        <f t="shared" si="292"/>
        <v>Oct</v>
      </c>
      <c r="V3089">
        <f t="shared" si="293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7" t="s">
        <v>8221</v>
      </c>
      <c r="G3090" t="s">
        <v>8224</v>
      </c>
      <c r="H3090" t="s">
        <v>8246</v>
      </c>
      <c r="I3090" s="9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0.19384615384615383</v>
      </c>
      <c r="P3090" s="11">
        <f t="shared" si="289"/>
        <v>42</v>
      </c>
      <c r="Q3090" t="s">
        <v>8317</v>
      </c>
      <c r="R3090" t="s">
        <v>8357</v>
      </c>
      <c r="S3090" s="8">
        <f t="shared" si="290"/>
        <v>41981.280636574076</v>
      </c>
      <c r="T3090" s="8">
        <f t="shared" si="291"/>
        <v>42012.27847222222</v>
      </c>
      <c r="U3090" s="9" t="str">
        <f t="shared" si="292"/>
        <v>Dec</v>
      </c>
      <c r="V3090">
        <f t="shared" si="293"/>
        <v>2014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7" t="s">
        <v>8221</v>
      </c>
      <c r="G3091" t="s">
        <v>8224</v>
      </c>
      <c r="H3091" t="s">
        <v>8246</v>
      </c>
      <c r="I3091" s="9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23.416</v>
      </c>
      <c r="P3091" s="11">
        <f t="shared" si="289"/>
        <v>130.0888888888889</v>
      </c>
      <c r="Q3091" t="s">
        <v>8317</v>
      </c>
      <c r="R3091" t="s">
        <v>8357</v>
      </c>
      <c r="S3091" s="8">
        <f t="shared" si="290"/>
        <v>42528.250960648154</v>
      </c>
      <c r="T3091" s="8">
        <f t="shared" si="291"/>
        <v>42559.790972222225</v>
      </c>
      <c r="U3091" s="9" t="str">
        <f t="shared" si="292"/>
        <v>Jun</v>
      </c>
      <c r="V3091">
        <f t="shared" si="293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7" t="s">
        <v>8221</v>
      </c>
      <c r="G3092" t="s">
        <v>8224</v>
      </c>
      <c r="H3092" t="s">
        <v>8246</v>
      </c>
      <c r="I3092" s="9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5.0808888888888886</v>
      </c>
      <c r="P3092" s="11">
        <f t="shared" si="289"/>
        <v>1270.2222222222222</v>
      </c>
      <c r="Q3092" t="s">
        <v>8317</v>
      </c>
      <c r="R3092" t="s">
        <v>8357</v>
      </c>
      <c r="S3092" s="8">
        <f t="shared" si="290"/>
        <v>42065.527141203704</v>
      </c>
      <c r="T3092" s="8">
        <f t="shared" si="291"/>
        <v>42125.485474537039</v>
      </c>
      <c r="U3092" s="9" t="str">
        <f t="shared" si="292"/>
        <v>Mar</v>
      </c>
      <c r="V3092">
        <f t="shared" si="293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7" t="s">
        <v>8221</v>
      </c>
      <c r="G3093" t="s">
        <v>8224</v>
      </c>
      <c r="H3093" t="s">
        <v>8246</v>
      </c>
      <c r="I3093" s="9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15.920000000000002</v>
      </c>
      <c r="P3093" s="11">
        <f t="shared" si="289"/>
        <v>88.444444444444443</v>
      </c>
      <c r="Q3093" t="s">
        <v>8317</v>
      </c>
      <c r="R3093" t="s">
        <v>8357</v>
      </c>
      <c r="S3093" s="8">
        <f t="shared" si="290"/>
        <v>42566.656747685185</v>
      </c>
      <c r="T3093" s="8">
        <f t="shared" si="291"/>
        <v>42596.656747685185</v>
      </c>
      <c r="U3093" s="9" t="str">
        <f t="shared" si="292"/>
        <v>Jul</v>
      </c>
      <c r="V3093">
        <f t="shared" si="293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7" t="s">
        <v>8221</v>
      </c>
      <c r="G3094" t="s">
        <v>8224</v>
      </c>
      <c r="H3094" t="s">
        <v>8246</v>
      </c>
      <c r="I3094" s="9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1.1831900000000002</v>
      </c>
      <c r="P3094" s="11">
        <f t="shared" si="289"/>
        <v>56.342380952380957</v>
      </c>
      <c r="Q3094" t="s">
        <v>8317</v>
      </c>
      <c r="R3094" t="s">
        <v>8357</v>
      </c>
      <c r="S3094" s="8">
        <f t="shared" si="290"/>
        <v>42255.327685185192</v>
      </c>
      <c r="T3094" s="8">
        <f t="shared" si="291"/>
        <v>42292.625000000007</v>
      </c>
      <c r="U3094" s="9" t="str">
        <f t="shared" si="292"/>
        <v>Sep</v>
      </c>
      <c r="V3094">
        <f t="shared" si="293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7" t="s">
        <v>8221</v>
      </c>
      <c r="G3095" t="s">
        <v>8229</v>
      </c>
      <c r="H3095" t="s">
        <v>8251</v>
      </c>
      <c r="I3095" s="9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22.75</v>
      </c>
      <c r="P3095" s="11">
        <f t="shared" si="289"/>
        <v>53.529411764705884</v>
      </c>
      <c r="Q3095" t="s">
        <v>8317</v>
      </c>
      <c r="R3095" t="s">
        <v>8357</v>
      </c>
      <c r="S3095" s="8">
        <f t="shared" si="290"/>
        <v>41760.617372685192</v>
      </c>
      <c r="T3095" s="8">
        <f t="shared" si="291"/>
        <v>41790.874305555561</v>
      </c>
      <c r="U3095" s="9" t="str">
        <f t="shared" si="292"/>
        <v>May</v>
      </c>
      <c r="V3095">
        <f t="shared" si="293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7" t="s">
        <v>8221</v>
      </c>
      <c r="G3096" t="s">
        <v>8224</v>
      </c>
      <c r="H3096" t="s">
        <v>8246</v>
      </c>
      <c r="I3096" s="9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2.5000000000000001E-2</v>
      </c>
      <c r="P3096" s="11">
        <f t="shared" si="289"/>
        <v>25</v>
      </c>
      <c r="Q3096" t="s">
        <v>8317</v>
      </c>
      <c r="R3096" t="s">
        <v>8357</v>
      </c>
      <c r="S3096" s="8">
        <f t="shared" si="290"/>
        <v>42207.504120370373</v>
      </c>
      <c r="T3096" s="8">
        <f t="shared" si="291"/>
        <v>42267.504120370373</v>
      </c>
      <c r="U3096" s="9" t="str">
        <f t="shared" si="292"/>
        <v>Jul</v>
      </c>
      <c r="V3096">
        <f t="shared" si="293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7" t="s">
        <v>8221</v>
      </c>
      <c r="G3097" t="s">
        <v>8224</v>
      </c>
      <c r="H3097" t="s">
        <v>8246</v>
      </c>
      <c r="I3097" s="9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0.33512064343163539</v>
      </c>
      <c r="P3097" s="11">
        <f t="shared" si="289"/>
        <v>50</v>
      </c>
      <c r="Q3097" t="s">
        <v>8317</v>
      </c>
      <c r="R3097" t="s">
        <v>8357</v>
      </c>
      <c r="S3097" s="8">
        <f t="shared" si="290"/>
        <v>42522.733564814822</v>
      </c>
      <c r="T3097" s="8">
        <f t="shared" si="291"/>
        <v>42582.733564814822</v>
      </c>
      <c r="U3097" s="9" t="str">
        <f t="shared" si="292"/>
        <v>Jun</v>
      </c>
      <c r="V3097">
        <f t="shared" si="293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7" t="s">
        <v>8221</v>
      </c>
      <c r="G3098" t="s">
        <v>8224</v>
      </c>
      <c r="H3098" t="s">
        <v>8246</v>
      </c>
      <c r="I3098" s="9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</v>
      </c>
      <c r="P3098" s="11">
        <f t="shared" si="289"/>
        <v>56.785714285714285</v>
      </c>
      <c r="Q3098" t="s">
        <v>8317</v>
      </c>
      <c r="R3098" t="s">
        <v>8357</v>
      </c>
      <c r="S3098" s="8">
        <f t="shared" si="290"/>
        <v>42114.533865740748</v>
      </c>
      <c r="T3098" s="8">
        <f t="shared" si="291"/>
        <v>42144.533865740748</v>
      </c>
      <c r="U3098" s="9" t="str">
        <f t="shared" si="292"/>
        <v>Apr</v>
      </c>
      <c r="V3098">
        <f t="shared" si="293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7" t="s">
        <v>8221</v>
      </c>
      <c r="G3099" t="s">
        <v>8225</v>
      </c>
      <c r="H3099" t="s">
        <v>8247</v>
      </c>
      <c r="I3099" s="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17.150000000000002</v>
      </c>
      <c r="P3099" s="11">
        <f t="shared" si="289"/>
        <v>40.833333333333336</v>
      </c>
      <c r="Q3099" t="s">
        <v>8317</v>
      </c>
      <c r="R3099" t="s">
        <v>8357</v>
      </c>
      <c r="S3099" s="8">
        <f t="shared" si="290"/>
        <v>42629.211817129632</v>
      </c>
      <c r="T3099" s="8">
        <f t="shared" si="291"/>
        <v>42650.291666666664</v>
      </c>
      <c r="U3099" s="9" t="str">
        <f t="shared" si="292"/>
        <v>Sep</v>
      </c>
      <c r="V3099">
        <f t="shared" si="293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7" t="s">
        <v>8221</v>
      </c>
      <c r="G3100" t="s">
        <v>8224</v>
      </c>
      <c r="H3100" t="s">
        <v>8246</v>
      </c>
      <c r="I3100" s="9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3.6080041046690612</v>
      </c>
      <c r="P3100" s="11">
        <f t="shared" si="289"/>
        <v>65.111111111111114</v>
      </c>
      <c r="Q3100" t="s">
        <v>8317</v>
      </c>
      <c r="R3100" t="s">
        <v>8357</v>
      </c>
      <c r="S3100" s="8">
        <f t="shared" si="290"/>
        <v>42359.500567129631</v>
      </c>
      <c r="T3100" s="8">
        <f t="shared" si="291"/>
        <v>42407.720138888886</v>
      </c>
      <c r="U3100" s="9" t="str">
        <f t="shared" si="292"/>
        <v>Dec</v>
      </c>
      <c r="V3100">
        <f t="shared" si="293"/>
        <v>2015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7" t="s">
        <v>8221</v>
      </c>
      <c r="G3101" t="s">
        <v>8224</v>
      </c>
      <c r="H3101" t="s">
        <v>8246</v>
      </c>
      <c r="I3101" s="9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13.900000000000002</v>
      </c>
      <c r="P3101" s="11">
        <f t="shared" si="289"/>
        <v>55.6</v>
      </c>
      <c r="Q3101" t="s">
        <v>8317</v>
      </c>
      <c r="R3101" t="s">
        <v>8357</v>
      </c>
      <c r="S3101" s="8">
        <f t="shared" si="290"/>
        <v>42381.898043981484</v>
      </c>
      <c r="T3101" s="8">
        <f t="shared" si="291"/>
        <v>42411.898043981484</v>
      </c>
      <c r="U3101" s="9" t="str">
        <f t="shared" si="292"/>
        <v>Jan</v>
      </c>
      <c r="V3101">
        <f t="shared" si="293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7" t="s">
        <v>8221</v>
      </c>
      <c r="G3102" t="s">
        <v>8224</v>
      </c>
      <c r="H3102" t="s">
        <v>8246</v>
      </c>
      <c r="I3102" s="9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15.225</v>
      </c>
      <c r="P3102" s="11">
        <f t="shared" si="289"/>
        <v>140.53846153846155</v>
      </c>
      <c r="Q3102" t="s">
        <v>8317</v>
      </c>
      <c r="R3102" t="s">
        <v>8357</v>
      </c>
      <c r="S3102" s="8">
        <f t="shared" si="290"/>
        <v>41902.330729166672</v>
      </c>
      <c r="T3102" s="8">
        <f t="shared" si="291"/>
        <v>41932.330729166672</v>
      </c>
      <c r="U3102" s="9" t="str">
        <f t="shared" si="292"/>
        <v>Sep</v>
      </c>
      <c r="V3102">
        <f t="shared" si="293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7" t="s">
        <v>8221</v>
      </c>
      <c r="G3103" t="s">
        <v>8230</v>
      </c>
      <c r="H3103" t="s">
        <v>8249</v>
      </c>
      <c r="I3103" s="9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12</v>
      </c>
      <c r="P3103" s="11">
        <f t="shared" si="289"/>
        <v>25</v>
      </c>
      <c r="Q3103" t="s">
        <v>8317</v>
      </c>
      <c r="R3103" t="s">
        <v>8357</v>
      </c>
      <c r="S3103" s="8">
        <f t="shared" si="290"/>
        <v>42171.091863425929</v>
      </c>
      <c r="T3103" s="8">
        <f t="shared" si="291"/>
        <v>42201.038888888892</v>
      </c>
      <c r="U3103" s="9" t="str">
        <f t="shared" si="292"/>
        <v>Jun</v>
      </c>
      <c r="V3103">
        <f t="shared" si="293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7" t="s">
        <v>8221</v>
      </c>
      <c r="G3104" t="s">
        <v>8225</v>
      </c>
      <c r="H3104" t="s">
        <v>8247</v>
      </c>
      <c r="I3104" s="9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39.112499999999997</v>
      </c>
      <c r="P3104" s="11">
        <f t="shared" si="289"/>
        <v>69.533333333333331</v>
      </c>
      <c r="Q3104" t="s">
        <v>8317</v>
      </c>
      <c r="R3104" t="s">
        <v>8357</v>
      </c>
      <c r="S3104" s="8">
        <f t="shared" si="290"/>
        <v>42555.048819444448</v>
      </c>
      <c r="T3104" s="8">
        <f t="shared" si="291"/>
        <v>42605.048819444448</v>
      </c>
      <c r="U3104" s="9" t="str">
        <f t="shared" si="292"/>
        <v>Jul</v>
      </c>
      <c r="V3104">
        <f t="shared" si="293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7" t="s">
        <v>8221</v>
      </c>
      <c r="G3105" t="s">
        <v>8224</v>
      </c>
      <c r="H3105" t="s">
        <v>8246</v>
      </c>
      <c r="I3105" s="9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0.26829268292682928</v>
      </c>
      <c r="P3105" s="11">
        <f t="shared" si="289"/>
        <v>5.5</v>
      </c>
      <c r="Q3105" t="s">
        <v>8317</v>
      </c>
      <c r="R3105" t="s">
        <v>8357</v>
      </c>
      <c r="S3105" s="8">
        <f t="shared" si="290"/>
        <v>42106.864652777782</v>
      </c>
      <c r="T3105" s="8">
        <f t="shared" si="291"/>
        <v>42166.864652777782</v>
      </c>
      <c r="U3105" s="9" t="str">
        <f t="shared" si="292"/>
        <v>Apr</v>
      </c>
      <c r="V3105">
        <f t="shared" si="293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7" t="s">
        <v>8221</v>
      </c>
      <c r="G3106" t="s">
        <v>8226</v>
      </c>
      <c r="H3106" t="s">
        <v>8248</v>
      </c>
      <c r="I3106" s="9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29.625</v>
      </c>
      <c r="P3106" s="11">
        <f t="shared" si="289"/>
        <v>237</v>
      </c>
      <c r="Q3106" t="s">
        <v>8317</v>
      </c>
      <c r="R3106" t="s">
        <v>8357</v>
      </c>
      <c r="S3106" s="8">
        <f t="shared" si="290"/>
        <v>42006.617025462961</v>
      </c>
      <c r="T3106" s="8">
        <f t="shared" si="291"/>
        <v>42037.791666666664</v>
      </c>
      <c r="U3106" s="9" t="str">
        <f t="shared" si="292"/>
        <v>Jan</v>
      </c>
      <c r="V3106">
        <f t="shared" si="293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7" t="s">
        <v>8221</v>
      </c>
      <c r="G3107" t="s">
        <v>8224</v>
      </c>
      <c r="H3107" t="s">
        <v>8246</v>
      </c>
      <c r="I3107" s="9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42.360992301112063</v>
      </c>
      <c r="P3107" s="11">
        <f t="shared" si="289"/>
        <v>79.870967741935488</v>
      </c>
      <c r="Q3107" t="s">
        <v>8317</v>
      </c>
      <c r="R3107" t="s">
        <v>8357</v>
      </c>
      <c r="S3107" s="8">
        <f t="shared" si="290"/>
        <v>41876.427268518521</v>
      </c>
      <c r="T3107" s="8">
        <f t="shared" si="291"/>
        <v>41930.916666666672</v>
      </c>
      <c r="U3107" s="9" t="str">
        <f t="shared" si="292"/>
        <v>Aug</v>
      </c>
      <c r="V3107">
        <f t="shared" si="293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7" t="s">
        <v>8221</v>
      </c>
      <c r="G3108" t="s">
        <v>8225</v>
      </c>
      <c r="H3108" t="s">
        <v>8247</v>
      </c>
      <c r="I3108" s="9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4.1000000000000005</v>
      </c>
      <c r="P3108" s="11">
        <f t="shared" si="289"/>
        <v>10.25</v>
      </c>
      <c r="Q3108" t="s">
        <v>8317</v>
      </c>
      <c r="R3108" t="s">
        <v>8357</v>
      </c>
      <c r="S3108" s="8">
        <f t="shared" si="290"/>
        <v>42241.137453703705</v>
      </c>
      <c r="T3108" s="8">
        <f t="shared" si="291"/>
        <v>42263.625000000007</v>
      </c>
      <c r="U3108" s="9" t="str">
        <f t="shared" si="292"/>
        <v>Aug</v>
      </c>
      <c r="V3108">
        <f t="shared" si="293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7" t="s">
        <v>8221</v>
      </c>
      <c r="G3109" t="s">
        <v>8224</v>
      </c>
      <c r="H3109" t="s">
        <v>8246</v>
      </c>
      <c r="I3109" s="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19.762499999999999</v>
      </c>
      <c r="P3109" s="11">
        <f t="shared" si="289"/>
        <v>272.58620689655174</v>
      </c>
      <c r="Q3109" t="s">
        <v>8317</v>
      </c>
      <c r="R3109" t="s">
        <v>8357</v>
      </c>
      <c r="S3109" s="8">
        <f t="shared" si="290"/>
        <v>42128.522581018522</v>
      </c>
      <c r="T3109" s="8">
        <f t="shared" si="291"/>
        <v>42135.522581018522</v>
      </c>
      <c r="U3109" s="9" t="str">
        <f t="shared" si="292"/>
        <v>May</v>
      </c>
      <c r="V3109">
        <f t="shared" si="293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7" t="s">
        <v>8221</v>
      </c>
      <c r="G3110" t="s">
        <v>8224</v>
      </c>
      <c r="H3110" t="s">
        <v>8246</v>
      </c>
      <c r="I3110" s="9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5.1999999999999998E-2</v>
      </c>
      <c r="P3110" s="11">
        <f t="shared" si="289"/>
        <v>13</v>
      </c>
      <c r="Q3110" t="s">
        <v>8317</v>
      </c>
      <c r="R3110" t="s">
        <v>8357</v>
      </c>
      <c r="S3110" s="8">
        <f t="shared" si="290"/>
        <v>42062.388819444452</v>
      </c>
      <c r="T3110" s="8">
        <f t="shared" si="291"/>
        <v>42122.34715277778</v>
      </c>
      <c r="U3110" s="9" t="str">
        <f t="shared" si="292"/>
        <v>Feb</v>
      </c>
      <c r="V3110">
        <f t="shared" si="293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7" t="s">
        <v>8221</v>
      </c>
      <c r="G3111" t="s">
        <v>8224</v>
      </c>
      <c r="H3111" t="s">
        <v>8246</v>
      </c>
      <c r="I3111" s="9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25.030188679245285</v>
      </c>
      <c r="P3111" s="11">
        <f t="shared" si="289"/>
        <v>58.184210526315788</v>
      </c>
      <c r="Q3111" t="s">
        <v>8317</v>
      </c>
      <c r="R3111" t="s">
        <v>8357</v>
      </c>
      <c r="S3111" s="8">
        <f t="shared" si="290"/>
        <v>41843.833449074074</v>
      </c>
      <c r="T3111" s="8">
        <f t="shared" si="291"/>
        <v>41878.833449074074</v>
      </c>
      <c r="U3111" s="9" t="str">
        <f t="shared" si="292"/>
        <v>Jul</v>
      </c>
      <c r="V3111">
        <f t="shared" si="293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7" t="s">
        <v>8221</v>
      </c>
      <c r="G3112" t="s">
        <v>8224</v>
      </c>
      <c r="H3112" t="s">
        <v>8246</v>
      </c>
      <c r="I3112" s="9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0.04</v>
      </c>
      <c r="P3112" s="11">
        <f t="shared" si="289"/>
        <v>10</v>
      </c>
      <c r="Q3112" t="s">
        <v>8317</v>
      </c>
      <c r="R3112" t="s">
        <v>8357</v>
      </c>
      <c r="S3112" s="8">
        <f t="shared" si="290"/>
        <v>42744.739803240744</v>
      </c>
      <c r="T3112" s="8">
        <f t="shared" si="291"/>
        <v>42784.739803240744</v>
      </c>
      <c r="U3112" s="9" t="str">
        <f t="shared" si="292"/>
        <v>Jan</v>
      </c>
      <c r="V3112">
        <f t="shared" si="293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7" t="s">
        <v>8221</v>
      </c>
      <c r="G3113" t="s">
        <v>8224</v>
      </c>
      <c r="H3113" t="s">
        <v>8246</v>
      </c>
      <c r="I3113" s="9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26.640000000000004</v>
      </c>
      <c r="P3113" s="11">
        <f t="shared" si="289"/>
        <v>70.10526315789474</v>
      </c>
      <c r="Q3113" t="s">
        <v>8317</v>
      </c>
      <c r="R3113" t="s">
        <v>8357</v>
      </c>
      <c r="S3113" s="8">
        <f t="shared" si="290"/>
        <v>41885.303472222229</v>
      </c>
      <c r="T3113" s="8">
        <f t="shared" si="291"/>
        <v>41916.303472222229</v>
      </c>
      <c r="U3113" s="9" t="str">
        <f t="shared" si="292"/>
        <v>Sep</v>
      </c>
      <c r="V3113">
        <f t="shared" si="293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7" t="s">
        <v>8221</v>
      </c>
      <c r="G3114" t="s">
        <v>8224</v>
      </c>
      <c r="H3114" t="s">
        <v>8246</v>
      </c>
      <c r="I3114" s="9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4.7363636363636363</v>
      </c>
      <c r="P3114" s="11">
        <f t="shared" si="289"/>
        <v>57.888888888888886</v>
      </c>
      <c r="Q3114" t="s">
        <v>8317</v>
      </c>
      <c r="R3114" t="s">
        <v>8357</v>
      </c>
      <c r="S3114" s="8">
        <f t="shared" si="290"/>
        <v>42614.830254629633</v>
      </c>
      <c r="T3114" s="8">
        <f t="shared" si="291"/>
        <v>42674.830254629633</v>
      </c>
      <c r="U3114" s="9" t="str">
        <f t="shared" si="292"/>
        <v>Sep</v>
      </c>
      <c r="V3114">
        <f t="shared" si="293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7" t="s">
        <v>8221</v>
      </c>
      <c r="G3115" t="s">
        <v>8224</v>
      </c>
      <c r="H3115" t="s">
        <v>8246</v>
      </c>
      <c r="I3115" s="9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4.2435339894712749</v>
      </c>
      <c r="P3115" s="11">
        <f t="shared" si="289"/>
        <v>125.27027027027027</v>
      </c>
      <c r="Q3115" t="s">
        <v>8317</v>
      </c>
      <c r="R3115" t="s">
        <v>8357</v>
      </c>
      <c r="S3115" s="8">
        <f t="shared" si="290"/>
        <v>42081.439606481486</v>
      </c>
      <c r="T3115" s="8">
        <f t="shared" si="291"/>
        <v>42111.439606481486</v>
      </c>
      <c r="U3115" s="9" t="str">
        <f t="shared" si="292"/>
        <v>Mar</v>
      </c>
      <c r="V3115">
        <f t="shared" si="293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7" t="s">
        <v>8221</v>
      </c>
      <c r="G3116" t="s">
        <v>8224</v>
      </c>
      <c r="H3116" t="s">
        <v>8246</v>
      </c>
      <c r="I3116" s="9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s="11" t="e">
        <f t="shared" si="289"/>
        <v>#DIV/0!</v>
      </c>
      <c r="Q3116" t="s">
        <v>8317</v>
      </c>
      <c r="R3116" t="s">
        <v>8357</v>
      </c>
      <c r="S3116" s="8">
        <f t="shared" si="290"/>
        <v>41843.340856481482</v>
      </c>
      <c r="T3116" s="8">
        <f t="shared" si="291"/>
        <v>41903.340856481482</v>
      </c>
      <c r="U3116" s="9" t="str">
        <f t="shared" si="292"/>
        <v>Jul</v>
      </c>
      <c r="V3116">
        <f t="shared" si="293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7" t="s">
        <v>8221</v>
      </c>
      <c r="G3117" t="s">
        <v>8235</v>
      </c>
      <c r="H3117" t="s">
        <v>8255</v>
      </c>
      <c r="I3117" s="9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3</v>
      </c>
      <c r="P3117" s="11">
        <f t="shared" si="289"/>
        <v>300</v>
      </c>
      <c r="Q3117" t="s">
        <v>8317</v>
      </c>
      <c r="R3117" t="s">
        <v>8357</v>
      </c>
      <c r="S3117" s="8">
        <f t="shared" si="290"/>
        <v>42496.155405092599</v>
      </c>
      <c r="T3117" s="8">
        <f t="shared" si="291"/>
        <v>42526.155405092599</v>
      </c>
      <c r="U3117" s="9" t="str">
        <f t="shared" si="292"/>
        <v>May</v>
      </c>
      <c r="V3117">
        <f t="shared" si="293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7" t="s">
        <v>8221</v>
      </c>
      <c r="G3118" t="s">
        <v>8224</v>
      </c>
      <c r="H3118" t="s">
        <v>8246</v>
      </c>
      <c r="I3118" s="9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57.333333333333336</v>
      </c>
      <c r="P3118" s="11">
        <f t="shared" si="289"/>
        <v>43</v>
      </c>
      <c r="Q3118" t="s">
        <v>8317</v>
      </c>
      <c r="R3118" t="s">
        <v>8357</v>
      </c>
      <c r="S3118" s="8">
        <f t="shared" si="290"/>
        <v>42081.223668981482</v>
      </c>
      <c r="T3118" s="8">
        <f t="shared" si="291"/>
        <v>42095.223668981482</v>
      </c>
      <c r="U3118" s="9" t="str">
        <f t="shared" si="292"/>
        <v>Mar</v>
      </c>
      <c r="V3118">
        <f t="shared" si="293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7" t="s">
        <v>8221</v>
      </c>
      <c r="G3119" t="s">
        <v>8225</v>
      </c>
      <c r="H3119" t="s">
        <v>8247</v>
      </c>
      <c r="I3119" s="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0.1</v>
      </c>
      <c r="P3119" s="11">
        <f t="shared" si="289"/>
        <v>1</v>
      </c>
      <c r="Q3119" t="s">
        <v>8317</v>
      </c>
      <c r="R3119" t="s">
        <v>8357</v>
      </c>
      <c r="S3119" s="8">
        <f t="shared" si="290"/>
        <v>42509.082870370374</v>
      </c>
      <c r="T3119" s="8">
        <f t="shared" si="291"/>
        <v>42517.258333333339</v>
      </c>
      <c r="U3119" s="9" t="str">
        <f t="shared" si="292"/>
        <v>May</v>
      </c>
      <c r="V3119">
        <f t="shared" si="293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7" t="s">
        <v>8221</v>
      </c>
      <c r="G3120" t="s">
        <v>8235</v>
      </c>
      <c r="H3120" t="s">
        <v>8255</v>
      </c>
      <c r="I3120" s="9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0.31</v>
      </c>
      <c r="P3120" s="11">
        <f t="shared" si="289"/>
        <v>775</v>
      </c>
      <c r="Q3120" t="s">
        <v>8317</v>
      </c>
      <c r="R3120" t="s">
        <v>8357</v>
      </c>
      <c r="S3120" s="8">
        <f t="shared" si="290"/>
        <v>42534.357905092598</v>
      </c>
      <c r="T3120" s="8">
        <f t="shared" si="291"/>
        <v>42553.357905092598</v>
      </c>
      <c r="U3120" s="9" t="str">
        <f t="shared" si="292"/>
        <v>Jun</v>
      </c>
      <c r="V3120">
        <f t="shared" si="293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7" t="s">
        <v>8221</v>
      </c>
      <c r="G3121" t="s">
        <v>8224</v>
      </c>
      <c r="H3121" t="s">
        <v>8246</v>
      </c>
      <c r="I3121" s="9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0.05</v>
      </c>
      <c r="P3121" s="11">
        <f t="shared" si="289"/>
        <v>5</v>
      </c>
      <c r="Q3121" t="s">
        <v>8317</v>
      </c>
      <c r="R3121" t="s">
        <v>8357</v>
      </c>
      <c r="S3121" s="8">
        <f t="shared" si="290"/>
        <v>42059.753842592596</v>
      </c>
      <c r="T3121" s="8">
        <f t="shared" si="291"/>
        <v>42089.712175925924</v>
      </c>
      <c r="U3121" s="9" t="str">
        <f t="shared" si="292"/>
        <v>Feb</v>
      </c>
      <c r="V3121">
        <f t="shared" si="293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7" t="s">
        <v>8221</v>
      </c>
      <c r="G3122" t="s">
        <v>8233</v>
      </c>
      <c r="H3122" t="s">
        <v>8249</v>
      </c>
      <c r="I3122" s="9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9.8461538461538465E-3</v>
      </c>
      <c r="P3122" s="11">
        <f t="shared" si="289"/>
        <v>12.8</v>
      </c>
      <c r="Q3122" t="s">
        <v>8317</v>
      </c>
      <c r="R3122" t="s">
        <v>8357</v>
      </c>
      <c r="S3122" s="8">
        <f t="shared" si="290"/>
        <v>42435.650416666664</v>
      </c>
      <c r="T3122" s="8">
        <f t="shared" si="291"/>
        <v>42495.608750000007</v>
      </c>
      <c r="U3122" s="9" t="str">
        <f t="shared" si="292"/>
        <v>Mar</v>
      </c>
      <c r="V3122">
        <f t="shared" si="293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 s="9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0.66666666666666674</v>
      </c>
      <c r="P3123" s="11">
        <f t="shared" si="289"/>
        <v>10</v>
      </c>
      <c r="Q3123" t="s">
        <v>8317</v>
      </c>
      <c r="R3123" t="s">
        <v>8357</v>
      </c>
      <c r="S3123" s="8">
        <f t="shared" si="290"/>
        <v>41848.388136574074</v>
      </c>
      <c r="T3123" s="8">
        <f t="shared" si="291"/>
        <v>41908.388136574074</v>
      </c>
      <c r="U3123" s="9" t="str">
        <f t="shared" si="292"/>
        <v>Jul</v>
      </c>
      <c r="V3123">
        <f t="shared" si="293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 s="9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58.291457286432156</v>
      </c>
      <c r="P3124" s="11">
        <f t="shared" si="289"/>
        <v>58</v>
      </c>
      <c r="Q3124" t="s">
        <v>8317</v>
      </c>
      <c r="R3124" t="s">
        <v>8357</v>
      </c>
      <c r="S3124" s="8">
        <f t="shared" si="290"/>
        <v>42678.640416666669</v>
      </c>
      <c r="T3124" s="8">
        <f t="shared" si="291"/>
        <v>42683.68208333334</v>
      </c>
      <c r="U3124" s="9" t="str">
        <f t="shared" si="292"/>
        <v>Nov</v>
      </c>
      <c r="V3124">
        <f t="shared" si="293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 s="9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68.153599999999997</v>
      </c>
      <c r="P3125" s="11">
        <f t="shared" si="289"/>
        <v>244.80459770114942</v>
      </c>
      <c r="Q3125" t="s">
        <v>8317</v>
      </c>
      <c r="R3125" t="s">
        <v>8357</v>
      </c>
      <c r="S3125" s="8">
        <f t="shared" si="290"/>
        <v>42530.701365740744</v>
      </c>
      <c r="T3125" s="8">
        <f t="shared" si="291"/>
        <v>42560.701365740744</v>
      </c>
      <c r="U3125" s="9" t="str">
        <f t="shared" si="292"/>
        <v>Jun</v>
      </c>
      <c r="V3125">
        <f t="shared" si="293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 s="9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3.2499999999999999E-3</v>
      </c>
      <c r="P3126" s="11">
        <f t="shared" si="289"/>
        <v>6.5</v>
      </c>
      <c r="Q3126" t="s">
        <v>8317</v>
      </c>
      <c r="R3126" t="s">
        <v>8357</v>
      </c>
      <c r="S3126" s="8">
        <f t="shared" si="290"/>
        <v>41977.488437500004</v>
      </c>
      <c r="T3126" s="8">
        <f t="shared" si="291"/>
        <v>42037.488437500004</v>
      </c>
      <c r="U3126" s="9" t="str">
        <f t="shared" si="292"/>
        <v>Dec</v>
      </c>
      <c r="V3126">
        <f t="shared" si="293"/>
        <v>2014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 s="9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s="11" t="e">
        <f t="shared" si="289"/>
        <v>#DIV/0!</v>
      </c>
      <c r="Q3127" t="s">
        <v>8317</v>
      </c>
      <c r="R3127" t="s">
        <v>8357</v>
      </c>
      <c r="S3127" s="8">
        <f t="shared" si="290"/>
        <v>42345.915185185186</v>
      </c>
      <c r="T3127" s="8">
        <f t="shared" si="291"/>
        <v>42375.915185185186</v>
      </c>
      <c r="U3127" s="9" t="str">
        <f t="shared" si="292"/>
        <v>Dec</v>
      </c>
      <c r="V3127">
        <f t="shared" si="293"/>
        <v>2015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 s="9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4.16</v>
      </c>
      <c r="P3128" s="11">
        <f t="shared" si="289"/>
        <v>61.176470588235297</v>
      </c>
      <c r="Q3128" t="s">
        <v>8317</v>
      </c>
      <c r="R3128" t="s">
        <v>8357</v>
      </c>
      <c r="S3128" s="8">
        <f t="shared" si="290"/>
        <v>42426.726412037038</v>
      </c>
      <c r="T3128" s="8">
        <f t="shared" si="291"/>
        <v>42456.684745370374</v>
      </c>
      <c r="U3128" s="9" t="str">
        <f t="shared" si="292"/>
        <v>Feb</v>
      </c>
      <c r="V3128">
        <f t="shared" si="293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 s="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s="11" t="e">
        <f t="shared" si="289"/>
        <v>#DIV/0!</v>
      </c>
      <c r="Q3129" t="s">
        <v>8317</v>
      </c>
      <c r="R3129" t="s">
        <v>8357</v>
      </c>
      <c r="S3129" s="8">
        <f t="shared" si="290"/>
        <v>42034.565150462964</v>
      </c>
      <c r="T3129" s="8">
        <f t="shared" si="291"/>
        <v>42064.565150462964</v>
      </c>
      <c r="U3129" s="9" t="str">
        <f t="shared" si="292"/>
        <v>Jan</v>
      </c>
      <c r="V3129">
        <f t="shared" si="293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 s="9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108.60666666666667</v>
      </c>
      <c r="P3130" s="11">
        <f t="shared" si="289"/>
        <v>139.23931623931625</v>
      </c>
      <c r="Q3130" t="s">
        <v>8317</v>
      </c>
      <c r="R3130" t="s">
        <v>8318</v>
      </c>
      <c r="S3130" s="8">
        <f t="shared" si="290"/>
        <v>42780.534039351849</v>
      </c>
      <c r="T3130" s="8">
        <f t="shared" si="291"/>
        <v>42810.492372685192</v>
      </c>
      <c r="U3130" s="9" t="str">
        <f t="shared" si="292"/>
        <v>Feb</v>
      </c>
      <c r="V3130">
        <f t="shared" si="293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 s="9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0.8</v>
      </c>
      <c r="P3131" s="11">
        <f t="shared" si="289"/>
        <v>10</v>
      </c>
      <c r="Q3131" t="s">
        <v>8317</v>
      </c>
      <c r="R3131" t="s">
        <v>8318</v>
      </c>
      <c r="S3131" s="8">
        <f t="shared" si="290"/>
        <v>42803.551145833335</v>
      </c>
      <c r="T3131" s="8">
        <f t="shared" si="291"/>
        <v>42843.509479166671</v>
      </c>
      <c r="U3131" s="9" t="str">
        <f t="shared" si="292"/>
        <v>Mar</v>
      </c>
      <c r="V3131">
        <f t="shared" si="293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 s="9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3.75</v>
      </c>
      <c r="P3132" s="11">
        <f t="shared" si="289"/>
        <v>93.75</v>
      </c>
      <c r="Q3132" t="s">
        <v>8317</v>
      </c>
      <c r="R3132" t="s">
        <v>8318</v>
      </c>
      <c r="S3132" s="8">
        <f t="shared" si="290"/>
        <v>42808.348564814813</v>
      </c>
      <c r="T3132" s="8">
        <f t="shared" si="291"/>
        <v>42838.915972222225</v>
      </c>
      <c r="U3132" s="9" t="str">
        <f t="shared" si="292"/>
        <v>Mar</v>
      </c>
      <c r="V3132">
        <f t="shared" si="293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 s="9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15.731707317073171</v>
      </c>
      <c r="P3133" s="11">
        <f t="shared" si="289"/>
        <v>53.75</v>
      </c>
      <c r="Q3133" t="s">
        <v>8317</v>
      </c>
      <c r="R3133" t="s">
        <v>8318</v>
      </c>
      <c r="S3133" s="8">
        <f t="shared" si="290"/>
        <v>42803.287557870375</v>
      </c>
      <c r="T3133" s="8">
        <f t="shared" si="291"/>
        <v>42833.245891203704</v>
      </c>
      <c r="U3133" s="9" t="str">
        <f t="shared" si="292"/>
        <v>Mar</v>
      </c>
      <c r="V3133">
        <f t="shared" si="293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 s="9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3.3333333333333333E-2</v>
      </c>
      <c r="P3134" s="11">
        <f t="shared" si="289"/>
        <v>10</v>
      </c>
      <c r="Q3134" t="s">
        <v>8317</v>
      </c>
      <c r="R3134" t="s">
        <v>8318</v>
      </c>
      <c r="S3134" s="8">
        <f t="shared" si="290"/>
        <v>42786.058564814819</v>
      </c>
      <c r="T3134" s="8">
        <f t="shared" si="291"/>
        <v>42846.016898148147</v>
      </c>
      <c r="U3134" s="9" t="str">
        <f t="shared" si="292"/>
        <v>Feb</v>
      </c>
      <c r="V3134">
        <f t="shared" si="293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 s="9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108</v>
      </c>
      <c r="P3135" s="11">
        <f t="shared" si="289"/>
        <v>33.75</v>
      </c>
      <c r="Q3135" t="s">
        <v>8317</v>
      </c>
      <c r="R3135" t="s">
        <v>8318</v>
      </c>
      <c r="S3135" s="8">
        <f t="shared" si="290"/>
        <v>42788.273541666669</v>
      </c>
      <c r="T3135" s="8">
        <f t="shared" si="291"/>
        <v>42818.231875000005</v>
      </c>
      <c r="U3135" s="9" t="str">
        <f t="shared" si="292"/>
        <v>Feb</v>
      </c>
      <c r="V3135">
        <f t="shared" si="293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 s="9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22.5</v>
      </c>
      <c r="P3136" s="11">
        <f t="shared" si="289"/>
        <v>18.75</v>
      </c>
      <c r="Q3136" t="s">
        <v>8317</v>
      </c>
      <c r="R3136" t="s">
        <v>8318</v>
      </c>
      <c r="S3136" s="8">
        <f t="shared" si="290"/>
        <v>42800.428460648145</v>
      </c>
      <c r="T3136" s="8">
        <f t="shared" si="291"/>
        <v>42821.386793981488</v>
      </c>
      <c r="U3136" s="9" t="str">
        <f t="shared" si="292"/>
        <v>Mar</v>
      </c>
      <c r="V3136">
        <f t="shared" si="293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 s="9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20.849420849420849</v>
      </c>
      <c r="P3137" s="11">
        <f t="shared" si="289"/>
        <v>23.142857142857142</v>
      </c>
      <c r="Q3137" t="s">
        <v>8317</v>
      </c>
      <c r="R3137" t="s">
        <v>8318</v>
      </c>
      <c r="S3137" s="8">
        <f t="shared" si="290"/>
        <v>42806.860196759262</v>
      </c>
      <c r="T3137" s="8">
        <f t="shared" si="291"/>
        <v>42828.860196759262</v>
      </c>
      <c r="U3137" s="9" t="str">
        <f t="shared" si="292"/>
        <v>Mar</v>
      </c>
      <c r="V3137">
        <f t="shared" si="293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 s="9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ref="O3138:O3201" si="294">E3138/D3138*100</f>
        <v>127.8</v>
      </c>
      <c r="P3138" s="11">
        <f t="shared" ref="P3138:P3201" si="295">E3138/L3138</f>
        <v>29.045454545454547</v>
      </c>
      <c r="Q3138" t="s">
        <v>8317</v>
      </c>
      <c r="R3138" t="s">
        <v>8318</v>
      </c>
      <c r="S3138" s="8">
        <f t="shared" si="290"/>
        <v>42789.170763888891</v>
      </c>
      <c r="T3138" s="8">
        <f t="shared" si="291"/>
        <v>42825.665972222225</v>
      </c>
      <c r="U3138" s="9" t="str">
        <f t="shared" si="292"/>
        <v>Feb</v>
      </c>
      <c r="V3138">
        <f t="shared" si="293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 s="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si="294"/>
        <v>3.3333333333333335</v>
      </c>
      <c r="P3139" s="11">
        <f t="shared" si="295"/>
        <v>50</v>
      </c>
      <c r="Q3139" t="s">
        <v>8317</v>
      </c>
      <c r="R3139" t="s">
        <v>8318</v>
      </c>
      <c r="S3139" s="8">
        <f t="shared" ref="S3139:S3202" si="296">(J3139/86400)+25569+(-7/24)</f>
        <v>42807.593391203707</v>
      </c>
      <c r="T3139" s="8">
        <f t="shared" ref="T3139:T3202" si="297">(I3139/86400)+25569+(-7/24)</f>
        <v>42858.508333333339</v>
      </c>
      <c r="U3139" s="9" t="str">
        <f t="shared" ref="U3139:U3202" si="298">TEXT(S3139,"mmm")</f>
        <v>Mar</v>
      </c>
      <c r="V3139">
        <f t="shared" ref="V3139:V3202" si="299">YEAR(S3139)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 s="9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s="11" t="e">
        <f t="shared" si="295"/>
        <v>#DIV/0!</v>
      </c>
      <c r="Q3140" t="s">
        <v>8317</v>
      </c>
      <c r="R3140" t="s">
        <v>8318</v>
      </c>
      <c r="S3140" s="8">
        <f t="shared" si="296"/>
        <v>42809.354247685187</v>
      </c>
      <c r="T3140" s="8">
        <f t="shared" si="297"/>
        <v>42828.354247685187</v>
      </c>
      <c r="U3140" s="9" t="str">
        <f t="shared" si="298"/>
        <v>Mar</v>
      </c>
      <c r="V3140">
        <f t="shared" si="299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 s="9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5.4</v>
      </c>
      <c r="P3141" s="11">
        <f t="shared" si="295"/>
        <v>450</v>
      </c>
      <c r="Q3141" t="s">
        <v>8317</v>
      </c>
      <c r="R3141" t="s">
        <v>8318</v>
      </c>
      <c r="S3141" s="8">
        <f t="shared" si="296"/>
        <v>42784.978703703709</v>
      </c>
      <c r="T3141" s="8">
        <f t="shared" si="297"/>
        <v>42818.897916666669</v>
      </c>
      <c r="U3141" s="9" t="str">
        <f t="shared" si="298"/>
        <v>Feb</v>
      </c>
      <c r="V3141">
        <f t="shared" si="299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 s="9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0.96</v>
      </c>
      <c r="P3142" s="11">
        <f t="shared" si="295"/>
        <v>24</v>
      </c>
      <c r="Q3142" t="s">
        <v>8317</v>
      </c>
      <c r="R3142" t="s">
        <v>8318</v>
      </c>
      <c r="S3142" s="8">
        <f t="shared" si="296"/>
        <v>42802.427118055559</v>
      </c>
      <c r="T3142" s="8">
        <f t="shared" si="297"/>
        <v>42832.385451388887</v>
      </c>
      <c r="U3142" s="9" t="str">
        <f t="shared" si="298"/>
        <v>Mar</v>
      </c>
      <c r="V3142">
        <f t="shared" si="299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 s="9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51.6</v>
      </c>
      <c r="P3143" s="11">
        <f t="shared" si="295"/>
        <v>32.25</v>
      </c>
      <c r="Q3143" t="s">
        <v>8317</v>
      </c>
      <c r="R3143" t="s">
        <v>8318</v>
      </c>
      <c r="S3143" s="8">
        <f t="shared" si="296"/>
        <v>42800.46166666667</v>
      </c>
      <c r="T3143" s="8">
        <f t="shared" si="297"/>
        <v>42841.541666666664</v>
      </c>
      <c r="U3143" s="9" t="str">
        <f t="shared" si="298"/>
        <v>Mar</v>
      </c>
      <c r="V3143">
        <f t="shared" si="299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 s="9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</v>
      </c>
      <c r="P3144" s="11">
        <f t="shared" si="295"/>
        <v>15</v>
      </c>
      <c r="Q3144" t="s">
        <v>8317</v>
      </c>
      <c r="R3144" t="s">
        <v>8318</v>
      </c>
      <c r="S3144" s="8">
        <f t="shared" si="296"/>
        <v>42783.22151620371</v>
      </c>
      <c r="T3144" s="8">
        <f t="shared" si="297"/>
        <v>42813.179849537039</v>
      </c>
      <c r="U3144" s="9" t="str">
        <f t="shared" si="298"/>
        <v>Feb</v>
      </c>
      <c r="V3144">
        <f t="shared" si="299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 s="9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s="11" t="e">
        <f t="shared" si="295"/>
        <v>#DIV/0!</v>
      </c>
      <c r="Q3145" t="s">
        <v>8317</v>
      </c>
      <c r="R3145" t="s">
        <v>8318</v>
      </c>
      <c r="S3145" s="8">
        <f t="shared" si="296"/>
        <v>42808.066620370373</v>
      </c>
      <c r="T3145" s="8">
        <f t="shared" si="297"/>
        <v>42834.066620370373</v>
      </c>
      <c r="U3145" s="9" t="str">
        <f t="shared" si="298"/>
        <v>Mar</v>
      </c>
      <c r="V3145">
        <f t="shared" si="299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 s="9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75.400000000000006</v>
      </c>
      <c r="P3146" s="11">
        <f t="shared" si="295"/>
        <v>251.33333333333334</v>
      </c>
      <c r="Q3146" t="s">
        <v>8317</v>
      </c>
      <c r="R3146" t="s">
        <v>8318</v>
      </c>
      <c r="S3146" s="8">
        <f t="shared" si="296"/>
        <v>42796.246608796304</v>
      </c>
      <c r="T3146" s="8">
        <f t="shared" si="297"/>
        <v>42812.958333333336</v>
      </c>
      <c r="U3146" s="9" t="str">
        <f t="shared" si="298"/>
        <v>Mar</v>
      </c>
      <c r="V3146">
        <f t="shared" si="299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 s="9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s="11" t="e">
        <f t="shared" si="295"/>
        <v>#DIV/0!</v>
      </c>
      <c r="Q3147" t="s">
        <v>8317</v>
      </c>
      <c r="R3147" t="s">
        <v>8318</v>
      </c>
      <c r="S3147" s="8">
        <f t="shared" si="296"/>
        <v>42761.749236111114</v>
      </c>
      <c r="T3147" s="8">
        <f t="shared" si="297"/>
        <v>42821.707569444443</v>
      </c>
      <c r="U3147" s="9" t="str">
        <f t="shared" si="298"/>
        <v>Jan</v>
      </c>
      <c r="V3147">
        <f t="shared" si="299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 s="9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10.5</v>
      </c>
      <c r="P3148" s="11">
        <f t="shared" si="295"/>
        <v>437.5</v>
      </c>
      <c r="Q3148" t="s">
        <v>8317</v>
      </c>
      <c r="R3148" t="s">
        <v>8318</v>
      </c>
      <c r="S3148" s="8">
        <f t="shared" si="296"/>
        <v>42796.390810185192</v>
      </c>
      <c r="T3148" s="8">
        <f t="shared" si="297"/>
        <v>42841.349143518521</v>
      </c>
      <c r="U3148" s="9" t="str">
        <f t="shared" si="298"/>
        <v>Mar</v>
      </c>
      <c r="V3148">
        <f t="shared" si="299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117.52499999999999</v>
      </c>
      <c r="P3149" s="11">
        <f t="shared" si="295"/>
        <v>110.35211267605634</v>
      </c>
      <c r="Q3149" t="s">
        <v>8317</v>
      </c>
      <c r="R3149" t="s">
        <v>8318</v>
      </c>
      <c r="S3149" s="8">
        <f t="shared" si="296"/>
        <v>41909.677719907406</v>
      </c>
      <c r="T3149" s="8">
        <f t="shared" si="297"/>
        <v>41949.719386574077</v>
      </c>
      <c r="U3149" s="9" t="str">
        <f t="shared" si="298"/>
        <v>Sep</v>
      </c>
      <c r="V3149">
        <f t="shared" si="299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131.16666666666669</v>
      </c>
      <c r="P3150" s="11">
        <f t="shared" si="295"/>
        <v>41.421052631578945</v>
      </c>
      <c r="Q3150" t="s">
        <v>8317</v>
      </c>
      <c r="R3150" t="s">
        <v>8318</v>
      </c>
      <c r="S3150" s="8">
        <f t="shared" si="296"/>
        <v>41891.373657407406</v>
      </c>
      <c r="T3150" s="8">
        <f t="shared" si="297"/>
        <v>41912.875</v>
      </c>
      <c r="U3150" s="9" t="str">
        <f t="shared" si="298"/>
        <v>Sep</v>
      </c>
      <c r="V3150">
        <f t="shared" si="299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104</v>
      </c>
      <c r="P3151" s="11">
        <f t="shared" si="295"/>
        <v>52</v>
      </c>
      <c r="Q3151" t="s">
        <v>8317</v>
      </c>
      <c r="R3151" t="s">
        <v>8318</v>
      </c>
      <c r="S3151" s="8">
        <f t="shared" si="296"/>
        <v>41225.725694444445</v>
      </c>
      <c r="T3151" s="8">
        <f t="shared" si="297"/>
        <v>41249.791666666672</v>
      </c>
      <c r="U3151" s="9" t="str">
        <f t="shared" si="298"/>
        <v>Nov</v>
      </c>
      <c r="V3151">
        <f t="shared" si="299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101</v>
      </c>
      <c r="P3152" s="11">
        <f t="shared" si="295"/>
        <v>33.990384615384613</v>
      </c>
      <c r="Q3152" t="s">
        <v>8317</v>
      </c>
      <c r="R3152" t="s">
        <v>8318</v>
      </c>
      <c r="S3152" s="8">
        <f t="shared" si="296"/>
        <v>40477.972256944449</v>
      </c>
      <c r="T3152" s="8">
        <f t="shared" si="297"/>
        <v>40567.875</v>
      </c>
      <c r="U3152" s="9" t="str">
        <f t="shared" si="298"/>
        <v>Oct</v>
      </c>
      <c r="V3152">
        <f t="shared" si="299"/>
        <v>2010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100.4</v>
      </c>
      <c r="P3153" s="11">
        <f t="shared" si="295"/>
        <v>103.35294117647059</v>
      </c>
      <c r="Q3153" t="s">
        <v>8317</v>
      </c>
      <c r="R3153" t="s">
        <v>8318</v>
      </c>
      <c r="S3153" s="8">
        <f t="shared" si="296"/>
        <v>41862.548310185186</v>
      </c>
      <c r="T3153" s="8">
        <f t="shared" si="297"/>
        <v>41892.548310185186</v>
      </c>
      <c r="U3153" s="9" t="str">
        <f t="shared" si="298"/>
        <v>Aug</v>
      </c>
      <c r="V3153">
        <f t="shared" si="299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105.95454545454545</v>
      </c>
      <c r="P3154" s="11">
        <f t="shared" si="295"/>
        <v>34.791044776119406</v>
      </c>
      <c r="Q3154" t="s">
        <v>8317</v>
      </c>
      <c r="R3154" t="s">
        <v>8318</v>
      </c>
      <c r="S3154" s="8">
        <f t="shared" si="296"/>
        <v>41550.576006944444</v>
      </c>
      <c r="T3154" s="8">
        <f t="shared" si="297"/>
        <v>41580.576006944444</v>
      </c>
      <c r="U3154" s="9" t="str">
        <f t="shared" si="298"/>
        <v>Oct</v>
      </c>
      <c r="V3154">
        <f t="shared" si="299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335.58333333333337</v>
      </c>
      <c r="P3155" s="11">
        <f t="shared" si="295"/>
        <v>41.773858921161825</v>
      </c>
      <c r="Q3155" t="s">
        <v>8317</v>
      </c>
      <c r="R3155" t="s">
        <v>8318</v>
      </c>
      <c r="S3155" s="8">
        <f t="shared" si="296"/>
        <v>40632.862696759265</v>
      </c>
      <c r="T3155" s="8">
        <f t="shared" si="297"/>
        <v>40663.915972222225</v>
      </c>
      <c r="U3155" s="9" t="str">
        <f t="shared" si="298"/>
        <v>Mar</v>
      </c>
      <c r="V3155">
        <f t="shared" si="299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112.92857142857142</v>
      </c>
      <c r="P3156" s="11">
        <f t="shared" si="295"/>
        <v>64.268292682926827</v>
      </c>
      <c r="Q3156" t="s">
        <v>8317</v>
      </c>
      <c r="R3156" t="s">
        <v>8318</v>
      </c>
      <c r="S3156" s="8">
        <f t="shared" si="296"/>
        <v>40970.584004629629</v>
      </c>
      <c r="T3156" s="8">
        <f t="shared" si="297"/>
        <v>41000.542337962965</v>
      </c>
      <c r="U3156" s="9" t="str">
        <f t="shared" si="298"/>
        <v>Mar</v>
      </c>
      <c r="V3156">
        <f t="shared" si="299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188.50460000000001</v>
      </c>
      <c r="P3157" s="11">
        <f t="shared" si="295"/>
        <v>31.209370860927152</v>
      </c>
      <c r="Q3157" t="s">
        <v>8317</v>
      </c>
      <c r="R3157" t="s">
        <v>8318</v>
      </c>
      <c r="S3157" s="8">
        <f t="shared" si="296"/>
        <v>41233.207465277781</v>
      </c>
      <c r="T3157" s="8">
        <f t="shared" si="297"/>
        <v>41263.207465277781</v>
      </c>
      <c r="U3157" s="9" t="str">
        <f t="shared" si="298"/>
        <v>Nov</v>
      </c>
      <c r="V3157">
        <f t="shared" si="299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101.81818181818181</v>
      </c>
      <c r="P3158" s="11">
        <f t="shared" si="295"/>
        <v>62.921348314606739</v>
      </c>
      <c r="Q3158" t="s">
        <v>8317</v>
      </c>
      <c r="R3158" t="s">
        <v>8318</v>
      </c>
      <c r="S3158" s="8">
        <f t="shared" si="296"/>
        <v>41026.66138888889</v>
      </c>
      <c r="T3158" s="8">
        <f t="shared" si="297"/>
        <v>41061.66138888889</v>
      </c>
      <c r="U3158" s="9" t="str">
        <f t="shared" si="298"/>
        <v>Apr</v>
      </c>
      <c r="V3158">
        <f t="shared" si="299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101</v>
      </c>
      <c r="P3159" s="11">
        <f t="shared" si="295"/>
        <v>98.536585365853654</v>
      </c>
      <c r="Q3159" t="s">
        <v>8317</v>
      </c>
      <c r="R3159" t="s">
        <v>8318</v>
      </c>
      <c r="S3159" s="8">
        <f t="shared" si="296"/>
        <v>41829.49658564815</v>
      </c>
      <c r="T3159" s="8">
        <f t="shared" si="297"/>
        <v>41838.916666666672</v>
      </c>
      <c r="U3159" s="9" t="str">
        <f t="shared" si="298"/>
        <v>Jul</v>
      </c>
      <c r="V3159">
        <f t="shared" si="299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113.99999999999999</v>
      </c>
      <c r="P3160" s="11">
        <f t="shared" si="295"/>
        <v>82.608695652173907</v>
      </c>
      <c r="Q3160" t="s">
        <v>8317</v>
      </c>
      <c r="R3160" t="s">
        <v>8318</v>
      </c>
      <c r="S3160" s="8">
        <f t="shared" si="296"/>
        <v>41447.548055555562</v>
      </c>
      <c r="T3160" s="8">
        <f t="shared" si="297"/>
        <v>41477.548055555562</v>
      </c>
      <c r="U3160" s="9" t="str">
        <f t="shared" si="298"/>
        <v>Jun</v>
      </c>
      <c r="V3160">
        <f t="shared" si="299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133.48133333333334</v>
      </c>
      <c r="P3161" s="11">
        <f t="shared" si="295"/>
        <v>38.504230769230773</v>
      </c>
      <c r="Q3161" t="s">
        <v>8317</v>
      </c>
      <c r="R3161" t="s">
        <v>8318</v>
      </c>
      <c r="S3161" s="8">
        <f t="shared" si="296"/>
        <v>40883.775011574078</v>
      </c>
      <c r="T3161" s="8">
        <f t="shared" si="297"/>
        <v>40926.666666666672</v>
      </c>
      <c r="U3161" s="9" t="str">
        <f t="shared" si="298"/>
        <v>Dec</v>
      </c>
      <c r="V3161">
        <f t="shared" si="299"/>
        <v>2011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101.53333333333335</v>
      </c>
      <c r="P3162" s="11">
        <f t="shared" si="295"/>
        <v>80.15789473684211</v>
      </c>
      <c r="Q3162" t="s">
        <v>8317</v>
      </c>
      <c r="R3162" t="s">
        <v>8318</v>
      </c>
      <c r="S3162" s="8">
        <f t="shared" si="296"/>
        <v>41840.973229166666</v>
      </c>
      <c r="T3162" s="8">
        <f t="shared" si="297"/>
        <v>41863.915972222225</v>
      </c>
      <c r="U3162" s="9" t="str">
        <f t="shared" si="298"/>
        <v>Jul</v>
      </c>
      <c r="V3162">
        <f t="shared" si="299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105.1</v>
      </c>
      <c r="P3163" s="11">
        <f t="shared" si="295"/>
        <v>28.405405405405407</v>
      </c>
      <c r="Q3163" t="s">
        <v>8317</v>
      </c>
      <c r="R3163" t="s">
        <v>8318</v>
      </c>
      <c r="S3163" s="8">
        <f t="shared" si="296"/>
        <v>41897.244467592594</v>
      </c>
      <c r="T3163" s="8">
        <f t="shared" si="297"/>
        <v>41927.244467592594</v>
      </c>
      <c r="U3163" s="9" t="str">
        <f t="shared" si="298"/>
        <v>Sep</v>
      </c>
      <c r="V3163">
        <f t="shared" si="299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127.15</v>
      </c>
      <c r="P3164" s="11">
        <f t="shared" si="295"/>
        <v>80.730158730158735</v>
      </c>
      <c r="Q3164" t="s">
        <v>8317</v>
      </c>
      <c r="R3164" t="s">
        <v>8318</v>
      </c>
      <c r="S3164" s="8">
        <f t="shared" si="296"/>
        <v>41799.394236111111</v>
      </c>
      <c r="T3164" s="8">
        <f t="shared" si="297"/>
        <v>41826.791666666672</v>
      </c>
      <c r="U3164" s="9" t="str">
        <f t="shared" si="298"/>
        <v>Jun</v>
      </c>
      <c r="V3164">
        <f t="shared" si="299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111.15384615384616</v>
      </c>
      <c r="P3165" s="11">
        <f t="shared" si="295"/>
        <v>200.69444444444446</v>
      </c>
      <c r="Q3165" t="s">
        <v>8317</v>
      </c>
      <c r="R3165" t="s">
        <v>8318</v>
      </c>
      <c r="S3165" s="8">
        <f t="shared" si="296"/>
        <v>41775.462094907409</v>
      </c>
      <c r="T3165" s="8">
        <f t="shared" si="297"/>
        <v>41805.462094907409</v>
      </c>
      <c r="U3165" s="9" t="str">
        <f t="shared" si="298"/>
        <v>May</v>
      </c>
      <c r="V3165">
        <f t="shared" si="299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106.76</v>
      </c>
      <c r="P3166" s="11">
        <f t="shared" si="295"/>
        <v>37.591549295774648</v>
      </c>
      <c r="Q3166" t="s">
        <v>8317</v>
      </c>
      <c r="R3166" t="s">
        <v>8318</v>
      </c>
      <c r="S3166" s="8">
        <f t="shared" si="296"/>
        <v>41766.514062499999</v>
      </c>
      <c r="T3166" s="8">
        <f t="shared" si="297"/>
        <v>41799.514062499999</v>
      </c>
      <c r="U3166" s="9" t="str">
        <f t="shared" si="298"/>
        <v>May</v>
      </c>
      <c r="V3166">
        <f t="shared" si="299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162.66666666666666</v>
      </c>
      <c r="P3167" s="11">
        <f t="shared" si="295"/>
        <v>58.095238095238095</v>
      </c>
      <c r="Q3167" t="s">
        <v>8317</v>
      </c>
      <c r="R3167" t="s">
        <v>8318</v>
      </c>
      <c r="S3167" s="8">
        <f t="shared" si="296"/>
        <v>40643.867592592593</v>
      </c>
      <c r="T3167" s="8">
        <f t="shared" si="297"/>
        <v>40665.874305555561</v>
      </c>
      <c r="U3167" s="9" t="str">
        <f t="shared" si="298"/>
        <v>Apr</v>
      </c>
      <c r="V3167">
        <f t="shared" si="299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160.22808571428573</v>
      </c>
      <c r="P3168" s="11">
        <f t="shared" si="295"/>
        <v>60.300892473118282</v>
      </c>
      <c r="Q3168" t="s">
        <v>8317</v>
      </c>
      <c r="R3168" t="s">
        <v>8318</v>
      </c>
      <c r="S3168" s="8">
        <f t="shared" si="296"/>
        <v>41940.399918981486</v>
      </c>
      <c r="T3168" s="8">
        <f t="shared" si="297"/>
        <v>41969.040972222225</v>
      </c>
      <c r="U3168" s="9" t="str">
        <f t="shared" si="298"/>
        <v>Oct</v>
      </c>
      <c r="V3168">
        <f t="shared" si="299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116.16666666666666</v>
      </c>
      <c r="P3169" s="11">
        <f t="shared" si="295"/>
        <v>63.363636363636367</v>
      </c>
      <c r="Q3169" t="s">
        <v>8317</v>
      </c>
      <c r="R3169" t="s">
        <v>8318</v>
      </c>
      <c r="S3169" s="8">
        <f t="shared" si="296"/>
        <v>41838.884039351855</v>
      </c>
      <c r="T3169" s="8">
        <f t="shared" si="297"/>
        <v>41852.884039351855</v>
      </c>
      <c r="U3169" s="9" t="str">
        <f t="shared" si="298"/>
        <v>Jul</v>
      </c>
      <c r="V3169">
        <f t="shared" si="299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124.2</v>
      </c>
      <c r="P3170" s="11">
        <f t="shared" si="295"/>
        <v>50.901639344262293</v>
      </c>
      <c r="Q3170" t="s">
        <v>8317</v>
      </c>
      <c r="R3170" t="s">
        <v>8318</v>
      </c>
      <c r="S3170" s="8">
        <f t="shared" si="296"/>
        <v>41771.81427083334</v>
      </c>
      <c r="T3170" s="8">
        <f t="shared" si="297"/>
        <v>41803.625</v>
      </c>
      <c r="U3170" s="9" t="str">
        <f t="shared" si="298"/>
        <v>May</v>
      </c>
      <c r="V3170">
        <f t="shared" si="299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103.01249999999999</v>
      </c>
      <c r="P3171" s="11">
        <f t="shared" si="295"/>
        <v>100.5</v>
      </c>
      <c r="Q3171" t="s">
        <v>8317</v>
      </c>
      <c r="R3171" t="s">
        <v>8318</v>
      </c>
      <c r="S3171" s="8">
        <f t="shared" si="296"/>
        <v>41591.44630787037</v>
      </c>
      <c r="T3171" s="8">
        <f t="shared" si="297"/>
        <v>41620.915972222225</v>
      </c>
      <c r="U3171" s="9" t="str">
        <f t="shared" si="298"/>
        <v>Nov</v>
      </c>
      <c r="V3171">
        <f t="shared" si="299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112.25</v>
      </c>
      <c r="P3172" s="11">
        <f t="shared" si="295"/>
        <v>31.619718309859156</v>
      </c>
      <c r="Q3172" t="s">
        <v>8317</v>
      </c>
      <c r="R3172" t="s">
        <v>8318</v>
      </c>
      <c r="S3172" s="8">
        <f t="shared" si="296"/>
        <v>41788.788703703707</v>
      </c>
      <c r="T3172" s="8">
        <f t="shared" si="297"/>
        <v>41821.875</v>
      </c>
      <c r="U3172" s="9" t="str">
        <f t="shared" si="298"/>
        <v>May</v>
      </c>
      <c r="V3172">
        <f t="shared" si="299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108.8142857142857</v>
      </c>
      <c r="P3173" s="11">
        <f t="shared" si="295"/>
        <v>65.102564102564102</v>
      </c>
      <c r="Q3173" t="s">
        <v>8317</v>
      </c>
      <c r="R3173" t="s">
        <v>8318</v>
      </c>
      <c r="S3173" s="8">
        <f t="shared" si="296"/>
        <v>42466.316643518519</v>
      </c>
      <c r="T3173" s="8">
        <f t="shared" si="297"/>
        <v>42496.316643518519</v>
      </c>
      <c r="U3173" s="9" t="str">
        <f t="shared" si="298"/>
        <v>Apr</v>
      </c>
      <c r="V3173">
        <f t="shared" si="299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114.99999999999999</v>
      </c>
      <c r="P3174" s="11">
        <f t="shared" si="295"/>
        <v>79.310344827586206</v>
      </c>
      <c r="Q3174" t="s">
        <v>8317</v>
      </c>
      <c r="R3174" t="s">
        <v>8318</v>
      </c>
      <c r="S3174" s="8">
        <f t="shared" si="296"/>
        <v>40923.438287037039</v>
      </c>
      <c r="T3174" s="8">
        <f t="shared" si="297"/>
        <v>40953.438287037039</v>
      </c>
      <c r="U3174" s="9" t="str">
        <f t="shared" si="298"/>
        <v>Jan</v>
      </c>
      <c r="V3174">
        <f t="shared" si="299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103</v>
      </c>
      <c r="P3175" s="11">
        <f t="shared" si="295"/>
        <v>139.18918918918919</v>
      </c>
      <c r="Q3175" t="s">
        <v>8317</v>
      </c>
      <c r="R3175" t="s">
        <v>8318</v>
      </c>
      <c r="S3175" s="8">
        <f t="shared" si="296"/>
        <v>41878.58671296297</v>
      </c>
      <c r="T3175" s="8">
        <f t="shared" si="297"/>
        <v>41908.58671296297</v>
      </c>
      <c r="U3175" s="9" t="str">
        <f t="shared" si="298"/>
        <v>Aug</v>
      </c>
      <c r="V3175">
        <f t="shared" si="299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101.13333333333334</v>
      </c>
      <c r="P3176" s="11">
        <f t="shared" si="295"/>
        <v>131.91304347826087</v>
      </c>
      <c r="Q3176" t="s">
        <v>8317</v>
      </c>
      <c r="R3176" t="s">
        <v>8318</v>
      </c>
      <c r="S3176" s="8">
        <f t="shared" si="296"/>
        <v>41862.573009259264</v>
      </c>
      <c r="T3176" s="8">
        <f t="shared" si="297"/>
        <v>41876.573009259264</v>
      </c>
      <c r="U3176" s="9" t="str">
        <f t="shared" si="298"/>
        <v>Aug</v>
      </c>
      <c r="V3176">
        <f t="shared" si="299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109.55999999999999</v>
      </c>
      <c r="P3177" s="11">
        <f t="shared" si="295"/>
        <v>91.3</v>
      </c>
      <c r="Q3177" t="s">
        <v>8317</v>
      </c>
      <c r="R3177" t="s">
        <v>8318</v>
      </c>
      <c r="S3177" s="8">
        <f t="shared" si="296"/>
        <v>40531.595219907409</v>
      </c>
      <c r="T3177" s="8">
        <f t="shared" si="297"/>
        <v>40591.595219907409</v>
      </c>
      <c r="U3177" s="9" t="str">
        <f t="shared" si="298"/>
        <v>Dec</v>
      </c>
      <c r="V3177">
        <f t="shared" si="299"/>
        <v>2010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114.8421052631579</v>
      </c>
      <c r="P3178" s="11">
        <f t="shared" si="295"/>
        <v>39.672727272727272</v>
      </c>
      <c r="Q3178" t="s">
        <v>8317</v>
      </c>
      <c r="R3178" t="s">
        <v>8318</v>
      </c>
      <c r="S3178" s="8">
        <f t="shared" si="296"/>
        <v>41477.639247685183</v>
      </c>
      <c r="T3178" s="8">
        <f t="shared" si="297"/>
        <v>41504.333333333336</v>
      </c>
      <c r="U3178" s="9" t="str">
        <f t="shared" si="298"/>
        <v>Jul</v>
      </c>
      <c r="V3178">
        <f t="shared" si="299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117.39999999999999</v>
      </c>
      <c r="P3179" s="11">
        <f t="shared" si="295"/>
        <v>57.549019607843135</v>
      </c>
      <c r="Q3179" t="s">
        <v>8317</v>
      </c>
      <c r="R3179" t="s">
        <v>8318</v>
      </c>
      <c r="S3179" s="8">
        <f t="shared" si="296"/>
        <v>41781.375104166669</v>
      </c>
      <c r="T3179" s="8">
        <f t="shared" si="297"/>
        <v>41811.375104166669</v>
      </c>
      <c r="U3179" s="9" t="str">
        <f t="shared" si="298"/>
        <v>May</v>
      </c>
      <c r="V3179">
        <f t="shared" si="299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171.73333333333335</v>
      </c>
      <c r="P3180" s="11">
        <f t="shared" si="295"/>
        <v>33.025641025641029</v>
      </c>
      <c r="Q3180" t="s">
        <v>8317</v>
      </c>
      <c r="R3180" t="s">
        <v>8318</v>
      </c>
      <c r="S3180" s="8">
        <f t="shared" si="296"/>
        <v>41806.313368055555</v>
      </c>
      <c r="T3180" s="8">
        <f t="shared" si="297"/>
        <v>41836.313368055555</v>
      </c>
      <c r="U3180" s="9" t="str">
        <f t="shared" si="298"/>
        <v>Jun</v>
      </c>
      <c r="V3180">
        <f t="shared" si="299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114.16238095238094</v>
      </c>
      <c r="P3181" s="11">
        <f t="shared" si="295"/>
        <v>77.335806451612896</v>
      </c>
      <c r="Q3181" t="s">
        <v>8317</v>
      </c>
      <c r="R3181" t="s">
        <v>8318</v>
      </c>
      <c r="S3181" s="8">
        <f t="shared" si="296"/>
        <v>41375.410543981481</v>
      </c>
      <c r="T3181" s="8">
        <f t="shared" si="297"/>
        <v>41400.410543981481</v>
      </c>
      <c r="U3181" s="9" t="str">
        <f t="shared" si="298"/>
        <v>Apr</v>
      </c>
      <c r="V3181">
        <f t="shared" si="299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119.75</v>
      </c>
      <c r="P3182" s="11">
        <f t="shared" si="295"/>
        <v>31.933333333333334</v>
      </c>
      <c r="Q3182" t="s">
        <v>8317</v>
      </c>
      <c r="R3182" t="s">
        <v>8318</v>
      </c>
      <c r="S3182" s="8">
        <f t="shared" si="296"/>
        <v>41780.120937500003</v>
      </c>
      <c r="T3182" s="8">
        <f t="shared" si="297"/>
        <v>41810.120937500003</v>
      </c>
      <c r="U3182" s="9" t="str">
        <f t="shared" si="298"/>
        <v>May</v>
      </c>
      <c r="V3182">
        <f t="shared" si="299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109.00000000000001</v>
      </c>
      <c r="P3183" s="11">
        <f t="shared" si="295"/>
        <v>36.333333333333336</v>
      </c>
      <c r="Q3183" t="s">
        <v>8317</v>
      </c>
      <c r="R3183" t="s">
        <v>8318</v>
      </c>
      <c r="S3183" s="8">
        <f t="shared" si="296"/>
        <v>41779.018368055556</v>
      </c>
      <c r="T3183" s="8">
        <f t="shared" si="297"/>
        <v>41805.375</v>
      </c>
      <c r="U3183" s="9" t="str">
        <f t="shared" si="298"/>
        <v>May</v>
      </c>
      <c r="V3183">
        <f t="shared" si="299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100.88571428571429</v>
      </c>
      <c r="P3184" s="11">
        <f t="shared" si="295"/>
        <v>46.768211920529801</v>
      </c>
      <c r="Q3184" t="s">
        <v>8317</v>
      </c>
      <c r="R3184" t="s">
        <v>8318</v>
      </c>
      <c r="S3184" s="8">
        <f t="shared" si="296"/>
        <v>40883.657650462963</v>
      </c>
      <c r="T3184" s="8">
        <f t="shared" si="297"/>
        <v>40939.416666666672</v>
      </c>
      <c r="U3184" s="9" t="str">
        <f t="shared" si="298"/>
        <v>Dec</v>
      </c>
      <c r="V3184">
        <f t="shared" si="299"/>
        <v>2011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109.00000000000001</v>
      </c>
      <c r="P3185" s="11">
        <f t="shared" si="295"/>
        <v>40.073529411764703</v>
      </c>
      <c r="Q3185" t="s">
        <v>8317</v>
      </c>
      <c r="R3185" t="s">
        <v>8318</v>
      </c>
      <c r="S3185" s="8">
        <f t="shared" si="296"/>
        <v>41491.503113425926</v>
      </c>
      <c r="T3185" s="8">
        <f t="shared" si="297"/>
        <v>41509.503113425926</v>
      </c>
      <c r="U3185" s="9" t="str">
        <f t="shared" si="298"/>
        <v>Aug</v>
      </c>
      <c r="V3185">
        <f t="shared" si="299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107.20930232558139</v>
      </c>
      <c r="P3186" s="11">
        <f t="shared" si="295"/>
        <v>100.21739130434783</v>
      </c>
      <c r="Q3186" t="s">
        <v>8317</v>
      </c>
      <c r="R3186" t="s">
        <v>8318</v>
      </c>
      <c r="S3186" s="8">
        <f t="shared" si="296"/>
        <v>41791.701747685183</v>
      </c>
      <c r="T3186" s="8">
        <f t="shared" si="297"/>
        <v>41821.701747685183</v>
      </c>
      <c r="U3186" s="9" t="str">
        <f t="shared" si="298"/>
        <v>Jun</v>
      </c>
      <c r="V3186">
        <f t="shared" si="299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100</v>
      </c>
      <c r="P3187" s="11">
        <f t="shared" si="295"/>
        <v>41.666666666666664</v>
      </c>
      <c r="Q3187" t="s">
        <v>8317</v>
      </c>
      <c r="R3187" t="s">
        <v>8318</v>
      </c>
      <c r="S3187" s="8">
        <f t="shared" si="296"/>
        <v>41829.685659722229</v>
      </c>
      <c r="T3187" s="8">
        <f t="shared" si="297"/>
        <v>41836.685659722229</v>
      </c>
      <c r="U3187" s="9" t="str">
        <f t="shared" si="298"/>
        <v>Jul</v>
      </c>
      <c r="V3187">
        <f t="shared" si="299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102.18750000000001</v>
      </c>
      <c r="P3188" s="11">
        <f t="shared" si="295"/>
        <v>46.714285714285715</v>
      </c>
      <c r="Q3188" t="s">
        <v>8317</v>
      </c>
      <c r="R3188" t="s">
        <v>8318</v>
      </c>
      <c r="S3188" s="8">
        <f t="shared" si="296"/>
        <v>41868.632384259261</v>
      </c>
      <c r="T3188" s="8">
        <f t="shared" si="297"/>
        <v>41898.583333333336</v>
      </c>
      <c r="U3188" s="9" t="str">
        <f t="shared" si="298"/>
        <v>Aug</v>
      </c>
      <c r="V3188">
        <f t="shared" si="299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116.29333333333334</v>
      </c>
      <c r="P3189" s="11">
        <f t="shared" si="295"/>
        <v>71.491803278688522</v>
      </c>
      <c r="Q3189" t="s">
        <v>8317</v>
      </c>
      <c r="R3189" t="s">
        <v>8318</v>
      </c>
      <c r="S3189" s="8">
        <f t="shared" si="296"/>
        <v>41835.3746875</v>
      </c>
      <c r="T3189" s="8">
        <f t="shared" si="297"/>
        <v>41855.3746875</v>
      </c>
      <c r="U3189" s="9" t="str">
        <f t="shared" si="298"/>
        <v>Jul</v>
      </c>
      <c r="V3189">
        <f t="shared" si="2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7" t="s">
        <v>8221</v>
      </c>
      <c r="G3190" t="s">
        <v>8225</v>
      </c>
      <c r="H3190" t="s">
        <v>8247</v>
      </c>
      <c r="I3190" s="9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65</v>
      </c>
      <c r="P3190" s="11">
        <f t="shared" si="295"/>
        <v>14.444444444444445</v>
      </c>
      <c r="Q3190" t="s">
        <v>8317</v>
      </c>
      <c r="R3190" t="s">
        <v>8359</v>
      </c>
      <c r="S3190" s="8">
        <f t="shared" si="296"/>
        <v>42144.123865740745</v>
      </c>
      <c r="T3190" s="8">
        <f t="shared" si="297"/>
        <v>42165.123865740745</v>
      </c>
      <c r="U3190" s="9" t="str">
        <f t="shared" si="298"/>
        <v>May</v>
      </c>
      <c r="V3190">
        <f t="shared" si="299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7" t="s">
        <v>8221</v>
      </c>
      <c r="G3191" t="s">
        <v>8235</v>
      </c>
      <c r="H3191" t="s">
        <v>8255</v>
      </c>
      <c r="I3191" s="9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12.327272727272726</v>
      </c>
      <c r="P3191" s="11">
        <f t="shared" si="295"/>
        <v>356.84210526315792</v>
      </c>
      <c r="Q3191" t="s">
        <v>8317</v>
      </c>
      <c r="R3191" t="s">
        <v>8359</v>
      </c>
      <c r="S3191" s="8">
        <f t="shared" si="296"/>
        <v>42118.054768518523</v>
      </c>
      <c r="T3191" s="8">
        <f t="shared" si="297"/>
        <v>42148.054768518523</v>
      </c>
      <c r="U3191" s="9" t="str">
        <f t="shared" si="298"/>
        <v>Apr</v>
      </c>
      <c r="V3191">
        <f t="shared" si="299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7" t="s">
        <v>8221</v>
      </c>
      <c r="G3192" t="s">
        <v>8229</v>
      </c>
      <c r="H3192" t="s">
        <v>8251</v>
      </c>
      <c r="I3192" s="9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s="11" t="e">
        <f t="shared" si="295"/>
        <v>#DIV/0!</v>
      </c>
      <c r="Q3192" t="s">
        <v>8317</v>
      </c>
      <c r="R3192" t="s">
        <v>8359</v>
      </c>
      <c r="S3192" s="8">
        <f t="shared" si="296"/>
        <v>42682.859664351854</v>
      </c>
      <c r="T3192" s="8">
        <f t="shared" si="297"/>
        <v>42712.901331018518</v>
      </c>
      <c r="U3192" s="9" t="str">
        <f t="shared" si="298"/>
        <v>Nov</v>
      </c>
      <c r="V3192">
        <f t="shared" si="299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7" t="s">
        <v>8221</v>
      </c>
      <c r="G3193" t="s">
        <v>8224</v>
      </c>
      <c r="H3193" t="s">
        <v>8246</v>
      </c>
      <c r="I3193" s="9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4.0266666666666664</v>
      </c>
      <c r="P3193" s="11">
        <f t="shared" si="295"/>
        <v>37.75</v>
      </c>
      <c r="Q3193" t="s">
        <v>8317</v>
      </c>
      <c r="R3193" t="s">
        <v>8359</v>
      </c>
      <c r="S3193" s="8">
        <f t="shared" si="296"/>
        <v>42538.463761574072</v>
      </c>
      <c r="T3193" s="8">
        <f t="shared" si="297"/>
        <v>42598.463761574072</v>
      </c>
      <c r="U3193" s="9" t="str">
        <f t="shared" si="298"/>
        <v>Jun</v>
      </c>
      <c r="V3193">
        <f t="shared" si="2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7" t="s">
        <v>8221</v>
      </c>
      <c r="G3194" t="s">
        <v>8225</v>
      </c>
      <c r="H3194" t="s">
        <v>8247</v>
      </c>
      <c r="I3194" s="9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</v>
      </c>
      <c r="P3194" s="11">
        <f t="shared" si="295"/>
        <v>12.75</v>
      </c>
      <c r="Q3194" t="s">
        <v>8317</v>
      </c>
      <c r="R3194" t="s">
        <v>8359</v>
      </c>
      <c r="S3194" s="8">
        <f t="shared" si="296"/>
        <v>42018.648831018516</v>
      </c>
      <c r="T3194" s="8">
        <f t="shared" si="297"/>
        <v>42063.625000000007</v>
      </c>
      <c r="U3194" s="9" t="str">
        <f t="shared" si="298"/>
        <v>Jan</v>
      </c>
      <c r="V3194">
        <f t="shared" si="2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7" t="s">
        <v>8221</v>
      </c>
      <c r="G3195" t="s">
        <v>8225</v>
      </c>
      <c r="H3195" t="s">
        <v>8247</v>
      </c>
      <c r="I3195" s="9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11.74</v>
      </c>
      <c r="P3195" s="11">
        <f t="shared" si="295"/>
        <v>24.458333333333332</v>
      </c>
      <c r="Q3195" t="s">
        <v>8317</v>
      </c>
      <c r="R3195" t="s">
        <v>8359</v>
      </c>
      <c r="S3195" s="8">
        <f t="shared" si="296"/>
        <v>42010.676574074074</v>
      </c>
      <c r="T3195" s="8">
        <f t="shared" si="297"/>
        <v>42055.676574074074</v>
      </c>
      <c r="U3195" s="9" t="str">
        <f t="shared" si="298"/>
        <v>Jan</v>
      </c>
      <c r="V3195">
        <f t="shared" si="299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7" t="s">
        <v>8221</v>
      </c>
      <c r="G3196" t="s">
        <v>8224</v>
      </c>
      <c r="H3196" t="s">
        <v>8246</v>
      </c>
      <c r="I3196" s="9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s="11" t="e">
        <f t="shared" si="295"/>
        <v>#DIV/0!</v>
      </c>
      <c r="Q3196" t="s">
        <v>8317</v>
      </c>
      <c r="R3196" t="s">
        <v>8359</v>
      </c>
      <c r="S3196" s="8">
        <f t="shared" si="296"/>
        <v>42181.770810185182</v>
      </c>
      <c r="T3196" s="8">
        <f t="shared" si="297"/>
        <v>42211.770810185182</v>
      </c>
      <c r="U3196" s="9" t="str">
        <f t="shared" si="298"/>
        <v>Jun</v>
      </c>
      <c r="V3196">
        <f t="shared" si="299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7" t="s">
        <v>8221</v>
      </c>
      <c r="G3197" t="s">
        <v>8224</v>
      </c>
      <c r="H3197" t="s">
        <v>8246</v>
      </c>
      <c r="I3197" s="9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59.142857142857139</v>
      </c>
      <c r="P3197" s="11">
        <f t="shared" si="295"/>
        <v>53.07692307692308</v>
      </c>
      <c r="Q3197" t="s">
        <v>8317</v>
      </c>
      <c r="R3197" t="s">
        <v>8359</v>
      </c>
      <c r="S3197" s="8">
        <f t="shared" si="296"/>
        <v>42017.302569444444</v>
      </c>
      <c r="T3197" s="8">
        <f t="shared" si="297"/>
        <v>42047.302569444444</v>
      </c>
      <c r="U3197" s="9" t="str">
        <f t="shared" si="298"/>
        <v>Jan</v>
      </c>
      <c r="V3197">
        <f t="shared" si="299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7" t="s">
        <v>8221</v>
      </c>
      <c r="G3198" t="s">
        <v>8224</v>
      </c>
      <c r="H3198" t="s">
        <v>8246</v>
      </c>
      <c r="I3198" s="9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0.06</v>
      </c>
      <c r="P3198" s="11">
        <f t="shared" si="295"/>
        <v>300</v>
      </c>
      <c r="Q3198" t="s">
        <v>8317</v>
      </c>
      <c r="R3198" t="s">
        <v>8359</v>
      </c>
      <c r="S3198" s="8">
        <f t="shared" si="296"/>
        <v>42157.306423611117</v>
      </c>
      <c r="T3198" s="8">
        <f t="shared" si="297"/>
        <v>42217.291666666664</v>
      </c>
      <c r="U3198" s="9" t="str">
        <f t="shared" si="298"/>
        <v>Jun</v>
      </c>
      <c r="V3198">
        <f t="shared" si="299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7" t="s">
        <v>8221</v>
      </c>
      <c r="G3199" t="s">
        <v>8234</v>
      </c>
      <c r="H3199" t="s">
        <v>8254</v>
      </c>
      <c r="I3199" s="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11.450000000000001</v>
      </c>
      <c r="P3199" s="11">
        <f t="shared" si="295"/>
        <v>286.25</v>
      </c>
      <c r="Q3199" t="s">
        <v>8317</v>
      </c>
      <c r="R3199" t="s">
        <v>8359</v>
      </c>
      <c r="S3199" s="8">
        <f t="shared" si="296"/>
        <v>42009.201597222222</v>
      </c>
      <c r="T3199" s="8">
        <f t="shared" si="297"/>
        <v>42039.201597222222</v>
      </c>
      <c r="U3199" s="9" t="str">
        <f t="shared" si="298"/>
        <v>Jan</v>
      </c>
      <c r="V3199">
        <f t="shared" si="299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7" t="s">
        <v>8221</v>
      </c>
      <c r="G3200" t="s">
        <v>8232</v>
      </c>
      <c r="H3200" t="s">
        <v>8253</v>
      </c>
      <c r="I3200" s="9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0.36666666666666664</v>
      </c>
      <c r="P3200" s="11">
        <f t="shared" si="295"/>
        <v>36.666666666666664</v>
      </c>
      <c r="Q3200" t="s">
        <v>8317</v>
      </c>
      <c r="R3200" t="s">
        <v>8359</v>
      </c>
      <c r="S3200" s="8">
        <f t="shared" si="296"/>
        <v>42013.132835648146</v>
      </c>
      <c r="T3200" s="8">
        <f t="shared" si="297"/>
        <v>42051.132835648146</v>
      </c>
      <c r="U3200" s="9" t="str">
        <f t="shared" si="298"/>
        <v>Jan</v>
      </c>
      <c r="V3200">
        <f t="shared" si="299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7" t="s">
        <v>8221</v>
      </c>
      <c r="G3201" t="s">
        <v>8224</v>
      </c>
      <c r="H3201" t="s">
        <v>8246</v>
      </c>
      <c r="I3201" s="9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52.16</v>
      </c>
      <c r="P3201" s="11">
        <f t="shared" si="295"/>
        <v>49.20754716981132</v>
      </c>
      <c r="Q3201" t="s">
        <v>8317</v>
      </c>
      <c r="R3201" t="s">
        <v>8359</v>
      </c>
      <c r="S3201" s="8">
        <f t="shared" si="296"/>
        <v>41858.470115740747</v>
      </c>
      <c r="T3201" s="8">
        <f t="shared" si="297"/>
        <v>41888.583333333336</v>
      </c>
      <c r="U3201" s="9" t="str">
        <f t="shared" si="298"/>
        <v>Aug</v>
      </c>
      <c r="V3201">
        <f t="shared" si="299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7" t="s">
        <v>8221</v>
      </c>
      <c r="G3202" t="s">
        <v>8224</v>
      </c>
      <c r="H3202" t="s">
        <v>8246</v>
      </c>
      <c r="I3202" s="9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ref="O3202:O3265" si="300">E3202/D3202*100</f>
        <v>2E-3</v>
      </c>
      <c r="P3202" s="11">
        <f t="shared" ref="P3202:P3265" si="301">E3202/L3202</f>
        <v>1</v>
      </c>
      <c r="Q3202" t="s">
        <v>8317</v>
      </c>
      <c r="R3202" t="s">
        <v>8359</v>
      </c>
      <c r="S3202" s="8">
        <f t="shared" si="296"/>
        <v>42460.028946759259</v>
      </c>
      <c r="T3202" s="8">
        <f t="shared" si="297"/>
        <v>42489.94027777778</v>
      </c>
      <c r="U3202" s="9" t="str">
        <f t="shared" si="298"/>
        <v>Mar</v>
      </c>
      <c r="V3202">
        <f t="shared" si="2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7" t="s">
        <v>8221</v>
      </c>
      <c r="G3203" t="s">
        <v>8225</v>
      </c>
      <c r="H3203" t="s">
        <v>8247</v>
      </c>
      <c r="I3203" s="9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si="300"/>
        <v>1.25</v>
      </c>
      <c r="P3203" s="11">
        <f t="shared" si="301"/>
        <v>12.5</v>
      </c>
      <c r="Q3203" t="s">
        <v>8317</v>
      </c>
      <c r="R3203" t="s">
        <v>8359</v>
      </c>
      <c r="S3203" s="8">
        <f t="shared" ref="S3203:S3266" si="302">(J3203/86400)+25569+(-7/24)</f>
        <v>41861.475428240745</v>
      </c>
      <c r="T3203" s="8">
        <f t="shared" ref="T3203:T3266" si="303">(I3203/86400)+25569+(-7/24)</f>
        <v>41882.475428240745</v>
      </c>
      <c r="U3203" s="9" t="str">
        <f t="shared" ref="U3203:U3266" si="304">TEXT(S3203,"mmm")</f>
        <v>Aug</v>
      </c>
      <c r="V3203">
        <f t="shared" ref="V3203:V3266" si="305">YEAR(S3203)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7" t="s">
        <v>8221</v>
      </c>
      <c r="G3204" t="s">
        <v>8224</v>
      </c>
      <c r="H3204" t="s">
        <v>8246</v>
      </c>
      <c r="I3204" s="9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54.52</v>
      </c>
      <c r="P3204" s="11">
        <f t="shared" si="301"/>
        <v>109.04</v>
      </c>
      <c r="Q3204" t="s">
        <v>8317</v>
      </c>
      <c r="R3204" t="s">
        <v>8359</v>
      </c>
      <c r="S3204" s="8">
        <f t="shared" si="302"/>
        <v>42293.561875000007</v>
      </c>
      <c r="T3204" s="8">
        <f t="shared" si="303"/>
        <v>42351.957638888889</v>
      </c>
      <c r="U3204" s="9" t="str">
        <f t="shared" si="304"/>
        <v>Oct</v>
      </c>
      <c r="V3204">
        <f t="shared" si="305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7" t="s">
        <v>8221</v>
      </c>
      <c r="G3205" t="s">
        <v>8224</v>
      </c>
      <c r="H3205" t="s">
        <v>8246</v>
      </c>
      <c r="I3205" s="9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25</v>
      </c>
      <c r="P3205" s="11">
        <f t="shared" si="301"/>
        <v>41.666666666666664</v>
      </c>
      <c r="Q3205" t="s">
        <v>8317</v>
      </c>
      <c r="R3205" t="s">
        <v>8359</v>
      </c>
      <c r="S3205" s="8">
        <f t="shared" si="302"/>
        <v>42242.697013888894</v>
      </c>
      <c r="T3205" s="8">
        <f t="shared" si="303"/>
        <v>42272.697013888894</v>
      </c>
      <c r="U3205" s="9" t="str">
        <f t="shared" si="304"/>
        <v>Aug</v>
      </c>
      <c r="V3205">
        <f t="shared" si="305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7" t="s">
        <v>8221</v>
      </c>
      <c r="G3206" t="s">
        <v>8224</v>
      </c>
      <c r="H3206" t="s">
        <v>8246</v>
      </c>
      <c r="I3206" s="9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s="11" t="e">
        <f t="shared" si="301"/>
        <v>#DIV/0!</v>
      </c>
      <c r="Q3206" t="s">
        <v>8317</v>
      </c>
      <c r="R3206" t="s">
        <v>8359</v>
      </c>
      <c r="S3206" s="8">
        <f t="shared" si="302"/>
        <v>42172.394432870373</v>
      </c>
      <c r="T3206" s="8">
        <f t="shared" si="303"/>
        <v>42202.384722222225</v>
      </c>
      <c r="U3206" s="9" t="str">
        <f t="shared" si="304"/>
        <v>Jun</v>
      </c>
      <c r="V3206">
        <f t="shared" si="305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7" t="s">
        <v>8221</v>
      </c>
      <c r="G3207" t="s">
        <v>8225</v>
      </c>
      <c r="H3207" t="s">
        <v>8247</v>
      </c>
      <c r="I3207" s="9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3.4125000000000001</v>
      </c>
      <c r="P3207" s="11">
        <f t="shared" si="301"/>
        <v>22.75</v>
      </c>
      <c r="Q3207" t="s">
        <v>8317</v>
      </c>
      <c r="R3207" t="s">
        <v>8359</v>
      </c>
      <c r="S3207" s="8">
        <f t="shared" si="302"/>
        <v>42095.083009259259</v>
      </c>
      <c r="T3207" s="8">
        <f t="shared" si="303"/>
        <v>42125.083009259259</v>
      </c>
      <c r="U3207" s="9" t="str">
        <f t="shared" si="304"/>
        <v>Apr</v>
      </c>
      <c r="V3207">
        <f t="shared" si="305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7" t="s">
        <v>8221</v>
      </c>
      <c r="G3208" t="s">
        <v>8224</v>
      </c>
      <c r="H3208" t="s">
        <v>8246</v>
      </c>
      <c r="I3208" s="9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s="11" t="e">
        <f t="shared" si="301"/>
        <v>#DIV/0!</v>
      </c>
      <c r="Q3208" t="s">
        <v>8317</v>
      </c>
      <c r="R3208" t="s">
        <v>8359</v>
      </c>
      <c r="S3208" s="8">
        <f t="shared" si="302"/>
        <v>42235.984386574077</v>
      </c>
      <c r="T3208" s="8">
        <f t="shared" si="303"/>
        <v>42265.984386574077</v>
      </c>
      <c r="U3208" s="9" t="str">
        <f t="shared" si="304"/>
        <v>Aug</v>
      </c>
      <c r="V3208">
        <f t="shared" si="305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7" t="s">
        <v>8221</v>
      </c>
      <c r="G3209" t="s">
        <v>8224</v>
      </c>
      <c r="H3209" t="s">
        <v>8246</v>
      </c>
      <c r="I3209" s="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46.36363636363636</v>
      </c>
      <c r="P3209" s="11">
        <f t="shared" si="301"/>
        <v>70.833333333333329</v>
      </c>
      <c r="Q3209" t="s">
        <v>8317</v>
      </c>
      <c r="R3209" t="s">
        <v>8359</v>
      </c>
      <c r="S3209" s="8">
        <f t="shared" si="302"/>
        <v>42056.986192129632</v>
      </c>
      <c r="T3209" s="8">
        <f t="shared" si="303"/>
        <v>42116.944525462961</v>
      </c>
      <c r="U3209" s="9" t="str">
        <f t="shared" si="304"/>
        <v>Feb</v>
      </c>
      <c r="V3209">
        <f t="shared" si="305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103.49999999999999</v>
      </c>
      <c r="P3210" s="11">
        <f t="shared" si="301"/>
        <v>63.109756097560975</v>
      </c>
      <c r="Q3210" t="s">
        <v>8317</v>
      </c>
      <c r="R3210" t="s">
        <v>8318</v>
      </c>
      <c r="S3210" s="8">
        <f t="shared" si="302"/>
        <v>41827.313391203708</v>
      </c>
      <c r="T3210" s="8">
        <f t="shared" si="303"/>
        <v>41848.313391203708</v>
      </c>
      <c r="U3210" s="9" t="str">
        <f t="shared" si="304"/>
        <v>Jul</v>
      </c>
      <c r="V3210">
        <f t="shared" si="305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119.32315789473684</v>
      </c>
      <c r="P3211" s="11">
        <f t="shared" si="301"/>
        <v>50.157964601769912</v>
      </c>
      <c r="Q3211" t="s">
        <v>8317</v>
      </c>
      <c r="R3211" t="s">
        <v>8318</v>
      </c>
      <c r="S3211" s="8">
        <f t="shared" si="302"/>
        <v>41778.345578703702</v>
      </c>
      <c r="T3211" s="8">
        <f t="shared" si="303"/>
        <v>41810.666666666672</v>
      </c>
      <c r="U3211" s="9" t="str">
        <f t="shared" si="304"/>
        <v>May</v>
      </c>
      <c r="V3211">
        <f t="shared" si="305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125.76666666666667</v>
      </c>
      <c r="P3212" s="11">
        <f t="shared" si="301"/>
        <v>62.883333333333333</v>
      </c>
      <c r="Q3212" t="s">
        <v>8317</v>
      </c>
      <c r="R3212" t="s">
        <v>8318</v>
      </c>
      <c r="S3212" s="8">
        <f t="shared" si="302"/>
        <v>41013.644895833335</v>
      </c>
      <c r="T3212" s="8">
        <f t="shared" si="303"/>
        <v>41060.874305555561</v>
      </c>
      <c r="U3212" s="9" t="str">
        <f t="shared" si="304"/>
        <v>Apr</v>
      </c>
      <c r="V3212">
        <f t="shared" si="305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119.74347826086958</v>
      </c>
      <c r="P3213" s="11">
        <f t="shared" si="301"/>
        <v>85.531055900621112</v>
      </c>
      <c r="Q3213" t="s">
        <v>8317</v>
      </c>
      <c r="R3213" t="s">
        <v>8318</v>
      </c>
      <c r="S3213" s="8">
        <f t="shared" si="302"/>
        <v>41834.294907407406</v>
      </c>
      <c r="T3213" s="8">
        <f t="shared" si="303"/>
        <v>41865.791666666672</v>
      </c>
      <c r="U3213" s="9" t="str">
        <f t="shared" si="304"/>
        <v>Jul</v>
      </c>
      <c r="V3213">
        <f t="shared" si="305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126.25</v>
      </c>
      <c r="P3214" s="11">
        <f t="shared" si="301"/>
        <v>53.723404255319146</v>
      </c>
      <c r="Q3214" t="s">
        <v>8317</v>
      </c>
      <c r="R3214" t="s">
        <v>8318</v>
      </c>
      <c r="S3214" s="8">
        <f t="shared" si="302"/>
        <v>41829.504062500004</v>
      </c>
      <c r="T3214" s="8">
        <f t="shared" si="303"/>
        <v>41859.504062500004</v>
      </c>
      <c r="U3214" s="9" t="str">
        <f t="shared" si="304"/>
        <v>Jul</v>
      </c>
      <c r="V3214">
        <f t="shared" si="305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100.11666666666667</v>
      </c>
      <c r="P3215" s="11">
        <f t="shared" si="301"/>
        <v>127.80851063829788</v>
      </c>
      <c r="Q3215" t="s">
        <v>8317</v>
      </c>
      <c r="R3215" t="s">
        <v>8318</v>
      </c>
      <c r="S3215" s="8">
        <f t="shared" si="302"/>
        <v>42171.471747685187</v>
      </c>
      <c r="T3215" s="8">
        <f t="shared" si="303"/>
        <v>42211.471747685187</v>
      </c>
      <c r="U3215" s="9" t="str">
        <f t="shared" si="304"/>
        <v>Jun</v>
      </c>
      <c r="V3215">
        <f t="shared" si="305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102.13333333333334</v>
      </c>
      <c r="P3216" s="11">
        <f t="shared" si="301"/>
        <v>106.57391304347826</v>
      </c>
      <c r="Q3216" t="s">
        <v>8317</v>
      </c>
      <c r="R3216" t="s">
        <v>8318</v>
      </c>
      <c r="S3216" s="8">
        <f t="shared" si="302"/>
        <v>42337.500844907408</v>
      </c>
      <c r="T3216" s="8">
        <f t="shared" si="303"/>
        <v>42374.704861111117</v>
      </c>
      <c r="U3216" s="9" t="str">
        <f t="shared" si="304"/>
        <v>Nov</v>
      </c>
      <c r="V3216">
        <f t="shared" si="305"/>
        <v>2015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100.35142857142858</v>
      </c>
      <c r="P3217" s="11">
        <f t="shared" si="301"/>
        <v>262.11194029850748</v>
      </c>
      <c r="Q3217" t="s">
        <v>8317</v>
      </c>
      <c r="R3217" t="s">
        <v>8318</v>
      </c>
      <c r="S3217" s="8">
        <f t="shared" si="302"/>
        <v>42219.373506944445</v>
      </c>
      <c r="T3217" s="8">
        <f t="shared" si="303"/>
        <v>42256.874305555561</v>
      </c>
      <c r="U3217" s="9" t="str">
        <f t="shared" si="304"/>
        <v>Aug</v>
      </c>
      <c r="V3217">
        <f t="shared" si="305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100.05</v>
      </c>
      <c r="P3218" s="11">
        <f t="shared" si="301"/>
        <v>57.171428571428571</v>
      </c>
      <c r="Q3218" t="s">
        <v>8317</v>
      </c>
      <c r="R3218" t="s">
        <v>8318</v>
      </c>
      <c r="S3218" s="8">
        <f t="shared" si="302"/>
        <v>42165.170960648153</v>
      </c>
      <c r="T3218" s="8">
        <f t="shared" si="303"/>
        <v>42196.312500000007</v>
      </c>
      <c r="U3218" s="9" t="str">
        <f t="shared" si="304"/>
        <v>Jun</v>
      </c>
      <c r="V3218">
        <f t="shared" si="305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116.02222222222223</v>
      </c>
      <c r="P3219" s="11">
        <f t="shared" si="301"/>
        <v>50.20192307692308</v>
      </c>
      <c r="Q3219" t="s">
        <v>8317</v>
      </c>
      <c r="R3219" t="s">
        <v>8318</v>
      </c>
      <c r="S3219" s="8">
        <f t="shared" si="302"/>
        <v>42648.254444444443</v>
      </c>
      <c r="T3219" s="8">
        <f t="shared" si="303"/>
        <v>42678.254444444443</v>
      </c>
      <c r="U3219" s="9" t="str">
        <f t="shared" si="304"/>
        <v>Oct</v>
      </c>
      <c r="V3219">
        <f t="shared" si="305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102.1</v>
      </c>
      <c r="P3220" s="11">
        <f t="shared" si="301"/>
        <v>66.586956521739125</v>
      </c>
      <c r="Q3220" t="s">
        <v>8317</v>
      </c>
      <c r="R3220" t="s">
        <v>8318</v>
      </c>
      <c r="S3220" s="8">
        <f t="shared" si="302"/>
        <v>41970.710486111115</v>
      </c>
      <c r="T3220" s="8">
        <f t="shared" si="303"/>
        <v>42003.708333333336</v>
      </c>
      <c r="U3220" s="9" t="str">
        <f t="shared" si="304"/>
        <v>Nov</v>
      </c>
      <c r="V3220">
        <f t="shared" si="305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100.11000000000001</v>
      </c>
      <c r="P3221" s="11">
        <f t="shared" si="301"/>
        <v>168.25210084033614</v>
      </c>
      <c r="Q3221" t="s">
        <v>8317</v>
      </c>
      <c r="R3221" t="s">
        <v>8318</v>
      </c>
      <c r="S3221" s="8">
        <f t="shared" si="302"/>
        <v>42050.691516203711</v>
      </c>
      <c r="T3221" s="8">
        <f t="shared" si="303"/>
        <v>42085.64984953704</v>
      </c>
      <c r="U3221" s="9" t="str">
        <f t="shared" si="304"/>
        <v>Feb</v>
      </c>
      <c r="V3221">
        <f t="shared" si="305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100.84</v>
      </c>
      <c r="P3222" s="11">
        <f t="shared" si="301"/>
        <v>256.37288135593218</v>
      </c>
      <c r="Q3222" t="s">
        <v>8317</v>
      </c>
      <c r="R3222" t="s">
        <v>8318</v>
      </c>
      <c r="S3222" s="8">
        <f t="shared" si="302"/>
        <v>42772.541712962964</v>
      </c>
      <c r="T3222" s="8">
        <f t="shared" si="303"/>
        <v>42806.583333333336</v>
      </c>
      <c r="U3222" s="9" t="str">
        <f t="shared" si="304"/>
        <v>Feb</v>
      </c>
      <c r="V3222">
        <f t="shared" si="305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103.42499999999998</v>
      </c>
      <c r="P3223" s="11">
        <f t="shared" si="301"/>
        <v>36.610619469026545</v>
      </c>
      <c r="Q3223" t="s">
        <v>8317</v>
      </c>
      <c r="R3223" t="s">
        <v>8318</v>
      </c>
      <c r="S3223" s="8">
        <f t="shared" si="302"/>
        <v>42155.405127314814</v>
      </c>
      <c r="T3223" s="8">
        <f t="shared" si="303"/>
        <v>42190.405127314814</v>
      </c>
      <c r="U3223" s="9" t="str">
        <f t="shared" si="304"/>
        <v>May</v>
      </c>
      <c r="V3223">
        <f t="shared" si="305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124.8</v>
      </c>
      <c r="P3224" s="11">
        <f t="shared" si="301"/>
        <v>37.142857142857146</v>
      </c>
      <c r="Q3224" t="s">
        <v>8317</v>
      </c>
      <c r="R3224" t="s">
        <v>8318</v>
      </c>
      <c r="S3224" s="8">
        <f t="shared" si="302"/>
        <v>42270.29047453704</v>
      </c>
      <c r="T3224" s="8">
        <f t="shared" si="303"/>
        <v>42301.603472222225</v>
      </c>
      <c r="U3224" s="9" t="str">
        <f t="shared" si="304"/>
        <v>Sep</v>
      </c>
      <c r="V3224">
        <f t="shared" si="305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109.51612903225806</v>
      </c>
      <c r="P3225" s="11">
        <f t="shared" si="301"/>
        <v>45.878378378378379</v>
      </c>
      <c r="Q3225" t="s">
        <v>8317</v>
      </c>
      <c r="R3225" t="s">
        <v>8318</v>
      </c>
      <c r="S3225" s="8">
        <f t="shared" si="302"/>
        <v>42206.543703703705</v>
      </c>
      <c r="T3225" s="8">
        <f t="shared" si="303"/>
        <v>42236.543703703705</v>
      </c>
      <c r="U3225" s="9" t="str">
        <f t="shared" si="304"/>
        <v>Jul</v>
      </c>
      <c r="V3225">
        <f t="shared" si="305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102.03333333333333</v>
      </c>
      <c r="P3226" s="11">
        <f t="shared" si="301"/>
        <v>141.71296296296296</v>
      </c>
      <c r="Q3226" t="s">
        <v>8317</v>
      </c>
      <c r="R3226" t="s">
        <v>8318</v>
      </c>
      <c r="S3226" s="8">
        <f t="shared" si="302"/>
        <v>42697.559178240743</v>
      </c>
      <c r="T3226" s="8">
        <f t="shared" si="303"/>
        <v>42744.916666666664</v>
      </c>
      <c r="U3226" s="9" t="str">
        <f t="shared" si="304"/>
        <v>Nov</v>
      </c>
      <c r="V3226">
        <f t="shared" si="305"/>
        <v>2016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102.35000000000001</v>
      </c>
      <c r="P3227" s="11">
        <f t="shared" si="301"/>
        <v>52.487179487179489</v>
      </c>
      <c r="Q3227" t="s">
        <v>8317</v>
      </c>
      <c r="R3227" t="s">
        <v>8318</v>
      </c>
      <c r="S3227" s="8">
        <f t="shared" si="302"/>
        <v>42503.267800925933</v>
      </c>
      <c r="T3227" s="8">
        <f t="shared" si="303"/>
        <v>42524.583333333336</v>
      </c>
      <c r="U3227" s="9" t="str">
        <f t="shared" si="304"/>
        <v>May</v>
      </c>
      <c r="V3227">
        <f t="shared" si="305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104.16666666666667</v>
      </c>
      <c r="P3228" s="11">
        <f t="shared" si="301"/>
        <v>59.523809523809526</v>
      </c>
      <c r="Q3228" t="s">
        <v>8317</v>
      </c>
      <c r="R3228" t="s">
        <v>8318</v>
      </c>
      <c r="S3228" s="8">
        <f t="shared" si="302"/>
        <v>42277.291805555556</v>
      </c>
      <c r="T3228" s="8">
        <f t="shared" si="303"/>
        <v>42307.291805555556</v>
      </c>
      <c r="U3228" s="9" t="str">
        <f t="shared" si="304"/>
        <v>Sep</v>
      </c>
      <c r="V3228">
        <f t="shared" si="305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125</v>
      </c>
      <c r="P3229" s="11">
        <f t="shared" si="301"/>
        <v>50</v>
      </c>
      <c r="Q3229" t="s">
        <v>8317</v>
      </c>
      <c r="R3229" t="s">
        <v>8318</v>
      </c>
      <c r="S3229" s="8">
        <f t="shared" si="302"/>
        <v>42722.59069444445</v>
      </c>
      <c r="T3229" s="8">
        <f t="shared" si="303"/>
        <v>42752.59069444445</v>
      </c>
      <c r="U3229" s="9" t="str">
        <f t="shared" si="304"/>
        <v>Dec</v>
      </c>
      <c r="V3229">
        <f t="shared" si="305"/>
        <v>2016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102.34285714285714</v>
      </c>
      <c r="P3230" s="11">
        <f t="shared" si="301"/>
        <v>193.62162162162161</v>
      </c>
      <c r="Q3230" t="s">
        <v>8317</v>
      </c>
      <c r="R3230" t="s">
        <v>8318</v>
      </c>
      <c r="S3230" s="8">
        <f t="shared" si="302"/>
        <v>42323.417638888895</v>
      </c>
      <c r="T3230" s="8">
        <f t="shared" si="303"/>
        <v>42354.915972222225</v>
      </c>
      <c r="U3230" s="9" t="str">
        <f t="shared" si="304"/>
        <v>Nov</v>
      </c>
      <c r="V3230">
        <f t="shared" si="305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107.86500000000001</v>
      </c>
      <c r="P3231" s="11">
        <f t="shared" si="301"/>
        <v>106.79702970297029</v>
      </c>
      <c r="Q3231" t="s">
        <v>8317</v>
      </c>
      <c r="R3231" t="s">
        <v>8318</v>
      </c>
      <c r="S3231" s="8">
        <f t="shared" si="302"/>
        <v>41932.999976851854</v>
      </c>
      <c r="T3231" s="8">
        <f t="shared" si="303"/>
        <v>41963.041643518525</v>
      </c>
      <c r="U3231" s="9" t="str">
        <f t="shared" si="304"/>
        <v>Oct</v>
      </c>
      <c r="V3231">
        <f t="shared" si="305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109.88461538461539</v>
      </c>
      <c r="P3232" s="11">
        <f t="shared" si="301"/>
        <v>77.21621621621621</v>
      </c>
      <c r="Q3232" t="s">
        <v>8317</v>
      </c>
      <c r="R3232" t="s">
        <v>8318</v>
      </c>
      <c r="S3232" s="8">
        <f t="shared" si="302"/>
        <v>41897.876458333332</v>
      </c>
      <c r="T3232" s="8">
        <f t="shared" si="303"/>
        <v>41912.874305555561</v>
      </c>
      <c r="U3232" s="9" t="str">
        <f t="shared" si="304"/>
        <v>Sep</v>
      </c>
      <c r="V3232">
        <f t="shared" si="305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161</v>
      </c>
      <c r="P3233" s="11">
        <f t="shared" si="301"/>
        <v>57.5</v>
      </c>
      <c r="Q3233" t="s">
        <v>8317</v>
      </c>
      <c r="R3233" t="s">
        <v>8318</v>
      </c>
      <c r="S3233" s="8">
        <f t="shared" si="302"/>
        <v>42446.652164351857</v>
      </c>
      <c r="T3233" s="8">
        <f t="shared" si="303"/>
        <v>42476.652164351857</v>
      </c>
      <c r="U3233" s="9" t="str">
        <f t="shared" si="304"/>
        <v>Mar</v>
      </c>
      <c r="V3233">
        <f t="shared" si="305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131.20000000000002</v>
      </c>
      <c r="P3234" s="11">
        <f t="shared" si="301"/>
        <v>50.46153846153846</v>
      </c>
      <c r="Q3234" t="s">
        <v>8317</v>
      </c>
      <c r="R3234" t="s">
        <v>8318</v>
      </c>
      <c r="S3234" s="8">
        <f t="shared" si="302"/>
        <v>42463.522187500006</v>
      </c>
      <c r="T3234" s="8">
        <f t="shared" si="303"/>
        <v>42493.874305555561</v>
      </c>
      <c r="U3234" s="9" t="str">
        <f t="shared" si="304"/>
        <v>Apr</v>
      </c>
      <c r="V3234">
        <f t="shared" si="305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118.8</v>
      </c>
      <c r="P3235" s="11">
        <f t="shared" si="301"/>
        <v>97.377049180327873</v>
      </c>
      <c r="Q3235" t="s">
        <v>8317</v>
      </c>
      <c r="R3235" t="s">
        <v>8318</v>
      </c>
      <c r="S3235" s="8">
        <f t="shared" si="302"/>
        <v>42766.513368055559</v>
      </c>
      <c r="T3235" s="8">
        <f t="shared" si="303"/>
        <v>42796.513368055559</v>
      </c>
      <c r="U3235" s="9" t="str">
        <f t="shared" si="304"/>
        <v>Jan</v>
      </c>
      <c r="V3235">
        <f t="shared" si="305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100.39275000000001</v>
      </c>
      <c r="P3236" s="11">
        <f t="shared" si="301"/>
        <v>34.91921739130435</v>
      </c>
      <c r="Q3236" t="s">
        <v>8317</v>
      </c>
      <c r="R3236" t="s">
        <v>8318</v>
      </c>
      <c r="S3236" s="8">
        <f t="shared" si="302"/>
        <v>42734.497777777775</v>
      </c>
      <c r="T3236" s="8">
        <f t="shared" si="303"/>
        <v>42767.688194444447</v>
      </c>
      <c r="U3236" s="9" t="str">
        <f t="shared" si="304"/>
        <v>Dec</v>
      </c>
      <c r="V3236">
        <f t="shared" si="305"/>
        <v>2016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103.20666666666666</v>
      </c>
      <c r="P3237" s="11">
        <f t="shared" si="301"/>
        <v>85.530386740331494</v>
      </c>
      <c r="Q3237" t="s">
        <v>8317</v>
      </c>
      <c r="R3237" t="s">
        <v>8318</v>
      </c>
      <c r="S3237" s="8">
        <f t="shared" si="302"/>
        <v>42522.056145833332</v>
      </c>
      <c r="T3237" s="8">
        <f t="shared" si="303"/>
        <v>42552.056145833332</v>
      </c>
      <c r="U3237" s="9" t="str">
        <f t="shared" si="304"/>
        <v>Jun</v>
      </c>
      <c r="V3237">
        <f t="shared" si="305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100.6</v>
      </c>
      <c r="P3238" s="11">
        <f t="shared" si="301"/>
        <v>182.90909090909091</v>
      </c>
      <c r="Q3238" t="s">
        <v>8317</v>
      </c>
      <c r="R3238" t="s">
        <v>8318</v>
      </c>
      <c r="S3238" s="8">
        <f t="shared" si="302"/>
        <v>42702.625381944446</v>
      </c>
      <c r="T3238" s="8">
        <f t="shared" si="303"/>
        <v>42732.625381944446</v>
      </c>
      <c r="U3238" s="9" t="str">
        <f t="shared" si="304"/>
        <v>Nov</v>
      </c>
      <c r="V3238">
        <f t="shared" si="305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100.78754285714287</v>
      </c>
      <c r="P3239" s="11">
        <f t="shared" si="301"/>
        <v>131.13620817843866</v>
      </c>
      <c r="Q3239" t="s">
        <v>8317</v>
      </c>
      <c r="R3239" t="s">
        <v>8318</v>
      </c>
      <c r="S3239" s="8">
        <f t="shared" si="302"/>
        <v>42252.182685185187</v>
      </c>
      <c r="T3239" s="8">
        <f t="shared" si="303"/>
        <v>42275.874305555561</v>
      </c>
      <c r="U3239" s="9" t="str">
        <f t="shared" si="304"/>
        <v>Sep</v>
      </c>
      <c r="V3239">
        <f t="shared" si="305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112.32142857142857</v>
      </c>
      <c r="P3240" s="11">
        <f t="shared" si="301"/>
        <v>39.810126582278478</v>
      </c>
      <c r="Q3240" t="s">
        <v>8317</v>
      </c>
      <c r="R3240" t="s">
        <v>8318</v>
      </c>
      <c r="S3240" s="8">
        <f t="shared" si="302"/>
        <v>42156.218726851854</v>
      </c>
      <c r="T3240" s="8">
        <f t="shared" si="303"/>
        <v>42186.218726851854</v>
      </c>
      <c r="U3240" s="9" t="str">
        <f t="shared" si="304"/>
        <v>Jun</v>
      </c>
      <c r="V3240">
        <f t="shared" si="305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105.91914022517912</v>
      </c>
      <c r="P3241" s="11">
        <f t="shared" si="301"/>
        <v>59.701730769230764</v>
      </c>
      <c r="Q3241" t="s">
        <v>8317</v>
      </c>
      <c r="R3241" t="s">
        <v>8318</v>
      </c>
      <c r="S3241" s="8">
        <f t="shared" si="302"/>
        <v>42277.797372685185</v>
      </c>
      <c r="T3241" s="8">
        <f t="shared" si="303"/>
        <v>42302.707638888889</v>
      </c>
      <c r="U3241" s="9" t="str">
        <f t="shared" si="304"/>
        <v>Sep</v>
      </c>
      <c r="V3241">
        <f t="shared" si="305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100.56666666666668</v>
      </c>
      <c r="P3242" s="11">
        <f t="shared" si="301"/>
        <v>88.735294117647058</v>
      </c>
      <c r="Q3242" t="s">
        <v>8317</v>
      </c>
      <c r="R3242" t="s">
        <v>8318</v>
      </c>
      <c r="S3242" s="8">
        <f t="shared" si="302"/>
        <v>42754.402175925927</v>
      </c>
      <c r="T3242" s="8">
        <f t="shared" si="303"/>
        <v>42782.666666666664</v>
      </c>
      <c r="U3242" s="9" t="str">
        <f t="shared" si="304"/>
        <v>Jan</v>
      </c>
      <c r="V3242">
        <f t="shared" si="305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115.30588235294117</v>
      </c>
      <c r="P3243" s="11">
        <f t="shared" si="301"/>
        <v>58.688622754491021</v>
      </c>
      <c r="Q3243" t="s">
        <v>8317</v>
      </c>
      <c r="R3243" t="s">
        <v>8318</v>
      </c>
      <c r="S3243" s="8">
        <f t="shared" si="302"/>
        <v>41893.033217592594</v>
      </c>
      <c r="T3243" s="8">
        <f t="shared" si="303"/>
        <v>41925.999305555561</v>
      </c>
      <c r="U3243" s="9" t="str">
        <f t="shared" si="304"/>
        <v>Sep</v>
      </c>
      <c r="V3243">
        <f t="shared" si="305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127.30419999999999</v>
      </c>
      <c r="P3244" s="11">
        <f t="shared" si="301"/>
        <v>69.56513661202186</v>
      </c>
      <c r="Q3244" t="s">
        <v>8317</v>
      </c>
      <c r="R3244" t="s">
        <v>8318</v>
      </c>
      <c r="S3244" s="8">
        <f t="shared" si="302"/>
        <v>41871.46402777778</v>
      </c>
      <c r="T3244" s="8">
        <f t="shared" si="303"/>
        <v>41901.46402777778</v>
      </c>
      <c r="U3244" s="9" t="str">
        <f t="shared" si="304"/>
        <v>Aug</v>
      </c>
      <c r="V3244">
        <f t="shared" si="305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102.83750000000001</v>
      </c>
      <c r="P3245" s="11">
        <f t="shared" si="301"/>
        <v>115.87323943661971</v>
      </c>
      <c r="Q3245" t="s">
        <v>8317</v>
      </c>
      <c r="R3245" t="s">
        <v>8318</v>
      </c>
      <c r="S3245" s="8">
        <f t="shared" si="302"/>
        <v>42261.805115740739</v>
      </c>
      <c r="T3245" s="8">
        <f t="shared" si="303"/>
        <v>42285.708333333336</v>
      </c>
      <c r="U3245" s="9" t="str">
        <f t="shared" si="304"/>
        <v>Sep</v>
      </c>
      <c r="V3245">
        <f t="shared" si="305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102.9375</v>
      </c>
      <c r="P3246" s="11">
        <f t="shared" si="301"/>
        <v>23.869565217391305</v>
      </c>
      <c r="Q3246" t="s">
        <v>8317</v>
      </c>
      <c r="R3246" t="s">
        <v>8318</v>
      </c>
      <c r="S3246" s="8">
        <f t="shared" si="302"/>
        <v>42675.40256944445</v>
      </c>
      <c r="T3246" s="8">
        <f t="shared" si="303"/>
        <v>42705.444236111114</v>
      </c>
      <c r="U3246" s="9" t="str">
        <f t="shared" si="304"/>
        <v>Nov</v>
      </c>
      <c r="V3246">
        <f t="shared" si="305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104.3047619047619</v>
      </c>
      <c r="P3247" s="11">
        <f t="shared" si="301"/>
        <v>81.125925925925927</v>
      </c>
      <c r="Q3247" t="s">
        <v>8317</v>
      </c>
      <c r="R3247" t="s">
        <v>8318</v>
      </c>
      <c r="S3247" s="8">
        <f t="shared" si="302"/>
        <v>42135.308541666665</v>
      </c>
      <c r="T3247" s="8">
        <f t="shared" si="303"/>
        <v>42166.791666666664</v>
      </c>
      <c r="U3247" s="9" t="str">
        <f t="shared" si="304"/>
        <v>May</v>
      </c>
      <c r="V3247">
        <f t="shared" si="305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111.22000000000001</v>
      </c>
      <c r="P3248" s="11">
        <f t="shared" si="301"/>
        <v>57.626943005181346</v>
      </c>
      <c r="Q3248" t="s">
        <v>8317</v>
      </c>
      <c r="R3248" t="s">
        <v>8318</v>
      </c>
      <c r="S3248" s="8">
        <f t="shared" si="302"/>
        <v>42230.180555555555</v>
      </c>
      <c r="T3248" s="8">
        <f t="shared" si="303"/>
        <v>42258.874305555561</v>
      </c>
      <c r="U3248" s="9" t="str">
        <f t="shared" si="304"/>
        <v>Aug</v>
      </c>
      <c r="V3248">
        <f t="shared" si="305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105.86</v>
      </c>
      <c r="P3249" s="11">
        <f t="shared" si="301"/>
        <v>46.429824561403507</v>
      </c>
      <c r="Q3249" t="s">
        <v>8317</v>
      </c>
      <c r="R3249" t="s">
        <v>8318</v>
      </c>
      <c r="S3249" s="8">
        <f t="shared" si="302"/>
        <v>42167.142500000002</v>
      </c>
      <c r="T3249" s="8">
        <f t="shared" si="303"/>
        <v>42197.142500000002</v>
      </c>
      <c r="U3249" s="9" t="str">
        <f t="shared" si="304"/>
        <v>Jun</v>
      </c>
      <c r="V3249">
        <f t="shared" si="305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100.79166666666666</v>
      </c>
      <c r="P3250" s="11">
        <f t="shared" si="301"/>
        <v>60.475000000000001</v>
      </c>
      <c r="Q3250" t="s">
        <v>8317</v>
      </c>
      <c r="R3250" t="s">
        <v>8318</v>
      </c>
      <c r="S3250" s="8">
        <f t="shared" si="302"/>
        <v>42068.596724537041</v>
      </c>
      <c r="T3250" s="8">
        <f t="shared" si="303"/>
        <v>42098.555057870377</v>
      </c>
      <c r="U3250" s="9" t="str">
        <f t="shared" si="304"/>
        <v>Mar</v>
      </c>
      <c r="V3250">
        <f t="shared" si="305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104.92727272727274</v>
      </c>
      <c r="P3251" s="11">
        <f t="shared" si="301"/>
        <v>65.579545454545453</v>
      </c>
      <c r="Q3251" t="s">
        <v>8317</v>
      </c>
      <c r="R3251" t="s">
        <v>8318</v>
      </c>
      <c r="S3251" s="8">
        <f t="shared" si="302"/>
        <v>42145.455023148148</v>
      </c>
      <c r="T3251" s="8">
        <f t="shared" si="303"/>
        <v>42175.455023148148</v>
      </c>
      <c r="U3251" s="9" t="str">
        <f t="shared" si="304"/>
        <v>May</v>
      </c>
      <c r="V3251">
        <f t="shared" si="305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101.55199999999999</v>
      </c>
      <c r="P3252" s="11">
        <f t="shared" si="301"/>
        <v>119.1924882629108</v>
      </c>
      <c r="Q3252" t="s">
        <v>8317</v>
      </c>
      <c r="R3252" t="s">
        <v>8318</v>
      </c>
      <c r="S3252" s="8">
        <f t="shared" si="302"/>
        <v>41918.450509259259</v>
      </c>
      <c r="T3252" s="8">
        <f t="shared" si="303"/>
        <v>41948.49217592593</v>
      </c>
      <c r="U3252" s="9" t="str">
        <f t="shared" si="304"/>
        <v>Oct</v>
      </c>
      <c r="V3252">
        <f t="shared" si="305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110.73333333333333</v>
      </c>
      <c r="P3253" s="11">
        <f t="shared" si="301"/>
        <v>83.05</v>
      </c>
      <c r="Q3253" t="s">
        <v>8317</v>
      </c>
      <c r="R3253" t="s">
        <v>8318</v>
      </c>
      <c r="S3253" s="8">
        <f t="shared" si="302"/>
        <v>42146.439421296302</v>
      </c>
      <c r="T3253" s="8">
        <f t="shared" si="303"/>
        <v>42176.439421296302</v>
      </c>
      <c r="U3253" s="9" t="str">
        <f t="shared" si="304"/>
        <v>May</v>
      </c>
      <c r="V3253">
        <f t="shared" si="305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127.82222222222221</v>
      </c>
      <c r="P3254" s="11">
        <f t="shared" si="301"/>
        <v>57.52</v>
      </c>
      <c r="Q3254" t="s">
        <v>8317</v>
      </c>
      <c r="R3254" t="s">
        <v>8318</v>
      </c>
      <c r="S3254" s="8">
        <f t="shared" si="302"/>
        <v>42590.181018518524</v>
      </c>
      <c r="T3254" s="8">
        <f t="shared" si="303"/>
        <v>42620.181018518524</v>
      </c>
      <c r="U3254" s="9" t="str">
        <f t="shared" si="304"/>
        <v>Aug</v>
      </c>
      <c r="V3254">
        <f t="shared" si="305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101.82500000000002</v>
      </c>
      <c r="P3255" s="11">
        <f t="shared" si="301"/>
        <v>177.08695652173913</v>
      </c>
      <c r="Q3255" t="s">
        <v>8317</v>
      </c>
      <c r="R3255" t="s">
        <v>8318</v>
      </c>
      <c r="S3255" s="8">
        <f t="shared" si="302"/>
        <v>42602.285046296303</v>
      </c>
      <c r="T3255" s="8">
        <f t="shared" si="303"/>
        <v>42620.864583333336</v>
      </c>
      <c r="U3255" s="9" t="str">
        <f t="shared" si="304"/>
        <v>Aug</v>
      </c>
      <c r="V3255">
        <f t="shared" si="305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101.25769230769231</v>
      </c>
      <c r="P3256" s="11">
        <f t="shared" si="301"/>
        <v>70.771505376344081</v>
      </c>
      <c r="Q3256" t="s">
        <v>8317</v>
      </c>
      <c r="R3256" t="s">
        <v>8318</v>
      </c>
      <c r="S3256" s="8">
        <f t="shared" si="302"/>
        <v>42058.794085648151</v>
      </c>
      <c r="T3256" s="8">
        <f t="shared" si="303"/>
        <v>42088.752418981479</v>
      </c>
      <c r="U3256" s="9" t="str">
        <f t="shared" si="304"/>
        <v>Feb</v>
      </c>
      <c r="V3256">
        <f t="shared" si="305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175</v>
      </c>
      <c r="P3257" s="11">
        <f t="shared" si="301"/>
        <v>29.166666666666668</v>
      </c>
      <c r="Q3257" t="s">
        <v>8317</v>
      </c>
      <c r="R3257" t="s">
        <v>8318</v>
      </c>
      <c r="S3257" s="8">
        <f t="shared" si="302"/>
        <v>41889.4765625</v>
      </c>
      <c r="T3257" s="8">
        <f t="shared" si="303"/>
        <v>41919.4765625</v>
      </c>
      <c r="U3257" s="9" t="str">
        <f t="shared" si="304"/>
        <v>Sep</v>
      </c>
      <c r="V3257">
        <f t="shared" si="305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128.06</v>
      </c>
      <c r="P3258" s="11">
        <f t="shared" si="301"/>
        <v>72.76136363636364</v>
      </c>
      <c r="Q3258" t="s">
        <v>8317</v>
      </c>
      <c r="R3258" t="s">
        <v>8318</v>
      </c>
      <c r="S3258" s="8">
        <f t="shared" si="302"/>
        <v>42144.282141203708</v>
      </c>
      <c r="T3258" s="8">
        <f t="shared" si="303"/>
        <v>42165.874305555561</v>
      </c>
      <c r="U3258" s="9" t="str">
        <f t="shared" si="304"/>
        <v>May</v>
      </c>
      <c r="V3258">
        <f t="shared" si="305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106.29949999999999</v>
      </c>
      <c r="P3259" s="11">
        <f t="shared" si="301"/>
        <v>51.853414634146333</v>
      </c>
      <c r="Q3259" t="s">
        <v>8317</v>
      </c>
      <c r="R3259" t="s">
        <v>8318</v>
      </c>
      <c r="S3259" s="8">
        <f t="shared" si="302"/>
        <v>42758.267962962964</v>
      </c>
      <c r="T3259" s="8">
        <f t="shared" si="303"/>
        <v>42788.267962962964</v>
      </c>
      <c r="U3259" s="9" t="str">
        <f t="shared" si="304"/>
        <v>Jan</v>
      </c>
      <c r="V3259">
        <f t="shared" si="305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105.21428571428571</v>
      </c>
      <c r="P3260" s="11">
        <f t="shared" si="301"/>
        <v>98.2</v>
      </c>
      <c r="Q3260" t="s">
        <v>8317</v>
      </c>
      <c r="R3260" t="s">
        <v>8318</v>
      </c>
      <c r="S3260" s="8">
        <f t="shared" si="302"/>
        <v>41982.595613425925</v>
      </c>
      <c r="T3260" s="8">
        <f t="shared" si="303"/>
        <v>42012.595613425925</v>
      </c>
      <c r="U3260" s="9" t="str">
        <f t="shared" si="304"/>
        <v>Dec</v>
      </c>
      <c r="V3260">
        <f t="shared" si="305"/>
        <v>2014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106.16782608695652</v>
      </c>
      <c r="P3261" s="11">
        <f t="shared" si="301"/>
        <v>251.7381443298969</v>
      </c>
      <c r="Q3261" t="s">
        <v>8317</v>
      </c>
      <c r="R3261" t="s">
        <v>8318</v>
      </c>
      <c r="S3261" s="8">
        <f t="shared" si="302"/>
        <v>42614.469270833339</v>
      </c>
      <c r="T3261" s="8">
        <f t="shared" si="303"/>
        <v>42643.874305555561</v>
      </c>
      <c r="U3261" s="9" t="str">
        <f t="shared" si="304"/>
        <v>Sep</v>
      </c>
      <c r="V3261">
        <f t="shared" si="305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109.24000000000001</v>
      </c>
      <c r="P3262" s="11">
        <f t="shared" si="301"/>
        <v>74.821917808219183</v>
      </c>
      <c r="Q3262" t="s">
        <v>8317</v>
      </c>
      <c r="R3262" t="s">
        <v>8318</v>
      </c>
      <c r="S3262" s="8">
        <f t="shared" si="302"/>
        <v>42303.380995370368</v>
      </c>
      <c r="T3262" s="8">
        <f t="shared" si="303"/>
        <v>42338.422662037039</v>
      </c>
      <c r="U3262" s="9" t="str">
        <f t="shared" si="304"/>
        <v>Oct</v>
      </c>
      <c r="V3262">
        <f t="shared" si="305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100.45454545454547</v>
      </c>
      <c r="P3263" s="11">
        <f t="shared" si="301"/>
        <v>67.65306122448979</v>
      </c>
      <c r="Q3263" t="s">
        <v>8317</v>
      </c>
      <c r="R3263" t="s">
        <v>8318</v>
      </c>
      <c r="S3263" s="8">
        <f t="shared" si="302"/>
        <v>42171.433750000004</v>
      </c>
      <c r="T3263" s="8">
        <f t="shared" si="303"/>
        <v>42201.433750000004</v>
      </c>
      <c r="U3263" s="9" t="str">
        <f t="shared" si="304"/>
        <v>Jun</v>
      </c>
      <c r="V3263">
        <f t="shared" si="305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103.04098360655738</v>
      </c>
      <c r="P3264" s="11">
        <f t="shared" si="301"/>
        <v>93.81343283582089</v>
      </c>
      <c r="Q3264" t="s">
        <v>8317</v>
      </c>
      <c r="R3264" t="s">
        <v>8318</v>
      </c>
      <c r="S3264" s="8">
        <f t="shared" si="302"/>
        <v>41964.023865740739</v>
      </c>
      <c r="T3264" s="8">
        <f t="shared" si="303"/>
        <v>41994.875000000007</v>
      </c>
      <c r="U3264" s="9" t="str">
        <f t="shared" si="304"/>
        <v>Nov</v>
      </c>
      <c r="V3264">
        <f t="shared" si="305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112.1664</v>
      </c>
      <c r="P3265" s="11">
        <f t="shared" si="301"/>
        <v>41.237647058823526</v>
      </c>
      <c r="Q3265" t="s">
        <v>8317</v>
      </c>
      <c r="R3265" t="s">
        <v>8318</v>
      </c>
      <c r="S3265" s="8">
        <f t="shared" si="302"/>
        <v>42284.224398148152</v>
      </c>
      <c r="T3265" s="8">
        <f t="shared" si="303"/>
        <v>42307.583333333336</v>
      </c>
      <c r="U3265" s="9" t="str">
        <f t="shared" si="304"/>
        <v>Oct</v>
      </c>
      <c r="V3265">
        <f t="shared" si="305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ref="O3266:O3329" si="306">E3266/D3266*100</f>
        <v>103</v>
      </c>
      <c r="P3266" s="11">
        <f t="shared" ref="P3266:P3329" si="307">E3266/L3266</f>
        <v>52.551020408163268</v>
      </c>
      <c r="Q3266" t="s">
        <v>8317</v>
      </c>
      <c r="R3266" t="s">
        <v>8318</v>
      </c>
      <c r="S3266" s="8">
        <f t="shared" si="302"/>
        <v>42016.50854166667</v>
      </c>
      <c r="T3266" s="8">
        <f t="shared" si="303"/>
        <v>42032.625000000007</v>
      </c>
      <c r="U3266" s="9" t="str">
        <f t="shared" si="304"/>
        <v>Jan</v>
      </c>
      <c r="V3266">
        <f t="shared" si="305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si="306"/>
        <v>164</v>
      </c>
      <c r="P3267" s="11">
        <f t="shared" si="307"/>
        <v>70.285714285714292</v>
      </c>
      <c r="Q3267" t="s">
        <v>8317</v>
      </c>
      <c r="R3267" t="s">
        <v>8318</v>
      </c>
      <c r="S3267" s="8">
        <f t="shared" ref="S3267:S3330" si="308">(J3267/86400)+25569+(-7/24)</f>
        <v>42311.420312499999</v>
      </c>
      <c r="T3267" s="8">
        <f t="shared" ref="T3267:T3330" si="309">(I3267/86400)+25569+(-7/24)</f>
        <v>42341.416666666664</v>
      </c>
      <c r="U3267" s="9" t="str">
        <f t="shared" ref="U3267:U3330" si="310">TEXT(S3267,"mmm")</f>
        <v>Nov</v>
      </c>
      <c r="V3267">
        <f t="shared" ref="V3267:V3330" si="311">YEAR(S3267)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131.28333333333333</v>
      </c>
      <c r="P3268" s="11">
        <f t="shared" si="307"/>
        <v>48.325153374233132</v>
      </c>
      <c r="Q3268" t="s">
        <v>8317</v>
      </c>
      <c r="R3268" t="s">
        <v>8318</v>
      </c>
      <c r="S3268" s="8">
        <f t="shared" si="308"/>
        <v>42136.244467592594</v>
      </c>
      <c r="T3268" s="8">
        <f t="shared" si="309"/>
        <v>42167.583333333336</v>
      </c>
      <c r="U3268" s="9" t="str">
        <f t="shared" si="310"/>
        <v>May</v>
      </c>
      <c r="V3268">
        <f t="shared" si="311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102.1</v>
      </c>
      <c r="P3269" s="11">
        <f t="shared" si="307"/>
        <v>53.177083333333336</v>
      </c>
      <c r="Q3269" t="s">
        <v>8317</v>
      </c>
      <c r="R3269" t="s">
        <v>8318</v>
      </c>
      <c r="S3269" s="8">
        <f t="shared" si="308"/>
        <v>42172.46597222222</v>
      </c>
      <c r="T3269" s="8">
        <f t="shared" si="309"/>
        <v>42202.46597222222</v>
      </c>
      <c r="U3269" s="9" t="str">
        <f t="shared" si="310"/>
        <v>Jun</v>
      </c>
      <c r="V3269">
        <f t="shared" si="311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128</v>
      </c>
      <c r="P3270" s="11">
        <f t="shared" si="307"/>
        <v>60.952380952380949</v>
      </c>
      <c r="Q3270" t="s">
        <v>8317</v>
      </c>
      <c r="R3270" t="s">
        <v>8318</v>
      </c>
      <c r="S3270" s="8">
        <f t="shared" si="308"/>
        <v>42590.612592592595</v>
      </c>
      <c r="T3270" s="8">
        <f t="shared" si="309"/>
        <v>42606.612592592595</v>
      </c>
      <c r="U3270" s="9" t="str">
        <f t="shared" si="310"/>
        <v>Aug</v>
      </c>
      <c r="V3270">
        <f t="shared" si="311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101.49999999999999</v>
      </c>
      <c r="P3271" s="11">
        <f t="shared" si="307"/>
        <v>116</v>
      </c>
      <c r="Q3271" t="s">
        <v>8317</v>
      </c>
      <c r="R3271" t="s">
        <v>8318</v>
      </c>
      <c r="S3271" s="8">
        <f t="shared" si="308"/>
        <v>42137.104131944448</v>
      </c>
      <c r="T3271" s="8">
        <f t="shared" si="309"/>
        <v>42171.166666666664</v>
      </c>
      <c r="U3271" s="9" t="str">
        <f t="shared" si="310"/>
        <v>May</v>
      </c>
      <c r="V3271">
        <f t="shared" si="311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101.66666666666666</v>
      </c>
      <c r="P3272" s="11">
        <f t="shared" si="307"/>
        <v>61</v>
      </c>
      <c r="Q3272" t="s">
        <v>8317</v>
      </c>
      <c r="R3272" t="s">
        <v>8318</v>
      </c>
      <c r="S3272" s="8">
        <f t="shared" si="308"/>
        <v>42167.241493055561</v>
      </c>
      <c r="T3272" s="8">
        <f t="shared" si="309"/>
        <v>42197.241493055561</v>
      </c>
      <c r="U3272" s="9" t="str">
        <f t="shared" si="310"/>
        <v>Jun</v>
      </c>
      <c r="V3272">
        <f t="shared" si="311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130</v>
      </c>
      <c r="P3273" s="11">
        <f t="shared" si="307"/>
        <v>38.235294117647058</v>
      </c>
      <c r="Q3273" t="s">
        <v>8317</v>
      </c>
      <c r="R3273" t="s">
        <v>8318</v>
      </c>
      <c r="S3273" s="8">
        <f t="shared" si="308"/>
        <v>41915.145543981482</v>
      </c>
      <c r="T3273" s="8">
        <f t="shared" si="309"/>
        <v>41945.187210648153</v>
      </c>
      <c r="U3273" s="9" t="str">
        <f t="shared" si="310"/>
        <v>Oct</v>
      </c>
      <c r="V3273">
        <f t="shared" si="311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154.43</v>
      </c>
      <c r="P3274" s="11">
        <f t="shared" si="307"/>
        <v>106.50344827586207</v>
      </c>
      <c r="Q3274" t="s">
        <v>8317</v>
      </c>
      <c r="R3274" t="s">
        <v>8318</v>
      </c>
      <c r="S3274" s="8">
        <f t="shared" si="308"/>
        <v>42284.208437500005</v>
      </c>
      <c r="T3274" s="8">
        <f t="shared" si="309"/>
        <v>42314.250104166669</v>
      </c>
      <c r="U3274" s="9" t="str">
        <f t="shared" si="310"/>
        <v>Oct</v>
      </c>
      <c r="V3274">
        <f t="shared" si="311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107.4</v>
      </c>
      <c r="P3275" s="11">
        <f t="shared" si="307"/>
        <v>204.57142857142858</v>
      </c>
      <c r="Q3275" t="s">
        <v>8317</v>
      </c>
      <c r="R3275" t="s">
        <v>8318</v>
      </c>
      <c r="S3275" s="8">
        <f t="shared" si="308"/>
        <v>42611.509745370371</v>
      </c>
      <c r="T3275" s="8">
        <f t="shared" si="309"/>
        <v>42627.500000000007</v>
      </c>
      <c r="U3275" s="9" t="str">
        <f t="shared" si="310"/>
        <v>Aug</v>
      </c>
      <c r="V3275">
        <f t="shared" si="311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101.32258064516128</v>
      </c>
      <c r="P3276" s="11">
        <f t="shared" si="307"/>
        <v>54.912587412587413</v>
      </c>
      <c r="Q3276" t="s">
        <v>8317</v>
      </c>
      <c r="R3276" t="s">
        <v>8318</v>
      </c>
      <c r="S3276" s="8">
        <f t="shared" si="308"/>
        <v>42400.412870370368</v>
      </c>
      <c r="T3276" s="8">
        <f t="shared" si="309"/>
        <v>42444.583333333336</v>
      </c>
      <c r="U3276" s="9" t="str">
        <f t="shared" si="310"/>
        <v>Jan</v>
      </c>
      <c r="V3276">
        <f t="shared" si="311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100.27777777777777</v>
      </c>
      <c r="P3277" s="11">
        <f t="shared" si="307"/>
        <v>150.41666666666666</v>
      </c>
      <c r="Q3277" t="s">
        <v>8317</v>
      </c>
      <c r="R3277" t="s">
        <v>8318</v>
      </c>
      <c r="S3277" s="8">
        <f t="shared" si="308"/>
        <v>42017.588784722226</v>
      </c>
      <c r="T3277" s="8">
        <f t="shared" si="309"/>
        <v>42043.895833333336</v>
      </c>
      <c r="U3277" s="9" t="str">
        <f t="shared" si="310"/>
        <v>Jan</v>
      </c>
      <c r="V3277">
        <f t="shared" si="311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116.84444444444443</v>
      </c>
      <c r="P3278" s="11">
        <f t="shared" si="307"/>
        <v>52.58</v>
      </c>
      <c r="Q3278" t="s">
        <v>8317</v>
      </c>
      <c r="R3278" t="s">
        <v>8318</v>
      </c>
      <c r="S3278" s="8">
        <f t="shared" si="308"/>
        <v>42426.658321759263</v>
      </c>
      <c r="T3278" s="8">
        <f t="shared" si="309"/>
        <v>42460.874305555561</v>
      </c>
      <c r="U3278" s="9" t="str">
        <f t="shared" si="310"/>
        <v>Feb</v>
      </c>
      <c r="V3278">
        <f t="shared" si="311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108.60000000000001</v>
      </c>
      <c r="P3279" s="11">
        <f t="shared" si="307"/>
        <v>54.3</v>
      </c>
      <c r="Q3279" t="s">
        <v>8317</v>
      </c>
      <c r="R3279" t="s">
        <v>8318</v>
      </c>
      <c r="S3279" s="8">
        <f t="shared" si="308"/>
        <v>41931.391273148147</v>
      </c>
      <c r="T3279" s="8">
        <f t="shared" si="309"/>
        <v>41961.432939814818</v>
      </c>
      <c r="U3279" s="9" t="str">
        <f t="shared" si="310"/>
        <v>Oct</v>
      </c>
      <c r="V3279">
        <f t="shared" si="311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103.4</v>
      </c>
      <c r="P3280" s="11">
        <f t="shared" si="307"/>
        <v>76.029411764705884</v>
      </c>
      <c r="Q3280" t="s">
        <v>8317</v>
      </c>
      <c r="R3280" t="s">
        <v>8318</v>
      </c>
      <c r="S3280" s="8">
        <f t="shared" si="308"/>
        <v>42124.556747685187</v>
      </c>
      <c r="T3280" s="8">
        <f t="shared" si="309"/>
        <v>42154.556747685187</v>
      </c>
      <c r="U3280" s="9" t="str">
        <f t="shared" si="310"/>
        <v>Apr</v>
      </c>
      <c r="V3280">
        <f t="shared" si="311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114.27586206896552</v>
      </c>
      <c r="P3281" s="11">
        <f t="shared" si="307"/>
        <v>105.2063492063492</v>
      </c>
      <c r="Q3281" t="s">
        <v>8317</v>
      </c>
      <c r="R3281" t="s">
        <v>8318</v>
      </c>
      <c r="S3281" s="8">
        <f t="shared" si="308"/>
        <v>42430.81086805556</v>
      </c>
      <c r="T3281" s="8">
        <f t="shared" si="309"/>
        <v>42460.769201388895</v>
      </c>
      <c r="U3281" s="9" t="str">
        <f t="shared" si="310"/>
        <v>Mar</v>
      </c>
      <c r="V3281">
        <f t="shared" si="311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103</v>
      </c>
      <c r="P3282" s="11">
        <f t="shared" si="307"/>
        <v>68.666666666666671</v>
      </c>
      <c r="Q3282" t="s">
        <v>8317</v>
      </c>
      <c r="R3282" t="s">
        <v>8318</v>
      </c>
      <c r="S3282" s="8">
        <f t="shared" si="308"/>
        <v>42121.465254629635</v>
      </c>
      <c r="T3282" s="8">
        <f t="shared" si="309"/>
        <v>42155.916666666664</v>
      </c>
      <c r="U3282" s="9" t="str">
        <f t="shared" si="310"/>
        <v>Apr</v>
      </c>
      <c r="V3282">
        <f t="shared" si="311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121.6</v>
      </c>
      <c r="P3283" s="11">
        <f t="shared" si="307"/>
        <v>129.36170212765958</v>
      </c>
      <c r="Q3283" t="s">
        <v>8317</v>
      </c>
      <c r="R3283" t="s">
        <v>8318</v>
      </c>
      <c r="S3283" s="8">
        <f t="shared" si="308"/>
        <v>42218.728067129632</v>
      </c>
      <c r="T3283" s="8">
        <f t="shared" si="309"/>
        <v>42248.728067129632</v>
      </c>
      <c r="U3283" s="9" t="str">
        <f t="shared" si="310"/>
        <v>Aug</v>
      </c>
      <c r="V3283">
        <f t="shared" si="311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102.6467741935484</v>
      </c>
      <c r="P3284" s="11">
        <f t="shared" si="307"/>
        <v>134.26371308016877</v>
      </c>
      <c r="Q3284" t="s">
        <v>8317</v>
      </c>
      <c r="R3284" t="s">
        <v>8318</v>
      </c>
      <c r="S3284" s="8">
        <f t="shared" si="308"/>
        <v>42444.902638888896</v>
      </c>
      <c r="T3284" s="8">
        <f t="shared" si="309"/>
        <v>42488.902638888896</v>
      </c>
      <c r="U3284" s="9" t="str">
        <f t="shared" si="310"/>
        <v>Mar</v>
      </c>
      <c r="V3284">
        <f t="shared" si="311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104.75000000000001</v>
      </c>
      <c r="P3285" s="11">
        <f t="shared" si="307"/>
        <v>17.829787234042552</v>
      </c>
      <c r="Q3285" t="s">
        <v>8317</v>
      </c>
      <c r="R3285" t="s">
        <v>8318</v>
      </c>
      <c r="S3285" s="8">
        <f t="shared" si="308"/>
        <v>42379.452523148146</v>
      </c>
      <c r="T3285" s="8">
        <f t="shared" si="309"/>
        <v>42410.583333333336</v>
      </c>
      <c r="U3285" s="9" t="str">
        <f t="shared" si="310"/>
        <v>Jan</v>
      </c>
      <c r="V3285">
        <f t="shared" si="311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101.6</v>
      </c>
      <c r="P3286" s="11">
        <f t="shared" si="307"/>
        <v>203.2</v>
      </c>
      <c r="Q3286" t="s">
        <v>8317</v>
      </c>
      <c r="R3286" t="s">
        <v>8318</v>
      </c>
      <c r="S3286" s="8">
        <f t="shared" si="308"/>
        <v>42380.593206018522</v>
      </c>
      <c r="T3286" s="8">
        <f t="shared" si="309"/>
        <v>42397.957638888889</v>
      </c>
      <c r="U3286" s="9" t="str">
        <f t="shared" si="310"/>
        <v>Jan</v>
      </c>
      <c r="V3286">
        <f t="shared" si="311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112.10242048409683</v>
      </c>
      <c r="P3287" s="11">
        <f t="shared" si="307"/>
        <v>69.18518518518519</v>
      </c>
      <c r="Q3287" t="s">
        <v>8317</v>
      </c>
      <c r="R3287" t="s">
        <v>8318</v>
      </c>
      <c r="S3287" s="8">
        <f t="shared" si="308"/>
        <v>42762.650763888894</v>
      </c>
      <c r="T3287" s="8">
        <f t="shared" si="309"/>
        <v>42793.916666666664</v>
      </c>
      <c r="U3287" s="9" t="str">
        <f t="shared" si="310"/>
        <v>Jan</v>
      </c>
      <c r="V3287">
        <f t="shared" si="311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101.76666666666667</v>
      </c>
      <c r="P3288" s="11">
        <f t="shared" si="307"/>
        <v>125.12295081967213</v>
      </c>
      <c r="Q3288" t="s">
        <v>8317</v>
      </c>
      <c r="R3288" t="s">
        <v>8318</v>
      </c>
      <c r="S3288" s="8">
        <f t="shared" si="308"/>
        <v>42567.548402777778</v>
      </c>
      <c r="T3288" s="8">
        <f t="shared" si="309"/>
        <v>42597.548402777778</v>
      </c>
      <c r="U3288" s="9" t="str">
        <f t="shared" si="310"/>
        <v>Jul</v>
      </c>
      <c r="V3288">
        <f t="shared" si="311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100</v>
      </c>
      <c r="P3289" s="11">
        <f t="shared" si="307"/>
        <v>73.529411764705884</v>
      </c>
      <c r="Q3289" t="s">
        <v>8317</v>
      </c>
      <c r="R3289" t="s">
        <v>8318</v>
      </c>
      <c r="S3289" s="8">
        <f t="shared" si="308"/>
        <v>42311.458657407413</v>
      </c>
      <c r="T3289" s="8">
        <f t="shared" si="309"/>
        <v>42336.458657407413</v>
      </c>
      <c r="U3289" s="9" t="str">
        <f t="shared" si="310"/>
        <v>Nov</v>
      </c>
      <c r="V3289">
        <f t="shared" si="311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100.26489999999998</v>
      </c>
      <c r="P3290" s="11">
        <f t="shared" si="307"/>
        <v>48.437149758454105</v>
      </c>
      <c r="Q3290" t="s">
        <v>8317</v>
      </c>
      <c r="R3290" t="s">
        <v>8318</v>
      </c>
      <c r="S3290" s="8">
        <f t="shared" si="308"/>
        <v>42505.482812499999</v>
      </c>
      <c r="T3290" s="8">
        <f t="shared" si="309"/>
        <v>42541.666666666664</v>
      </c>
      <c r="U3290" s="9" t="str">
        <f t="shared" si="310"/>
        <v>May</v>
      </c>
      <c r="V3290">
        <f t="shared" si="311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133.04200000000003</v>
      </c>
      <c r="P3291" s="11">
        <f t="shared" si="307"/>
        <v>26.608400000000003</v>
      </c>
      <c r="Q3291" t="s">
        <v>8317</v>
      </c>
      <c r="R3291" t="s">
        <v>8318</v>
      </c>
      <c r="S3291" s="8">
        <f t="shared" si="308"/>
        <v>42758.076412037037</v>
      </c>
      <c r="T3291" s="8">
        <f t="shared" si="309"/>
        <v>42786.076412037037</v>
      </c>
      <c r="U3291" s="9" t="str">
        <f t="shared" si="310"/>
        <v>Jan</v>
      </c>
      <c r="V3291">
        <f t="shared" si="311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121.2</v>
      </c>
      <c r="P3292" s="11">
        <f t="shared" si="307"/>
        <v>33.666666666666664</v>
      </c>
      <c r="Q3292" t="s">
        <v>8317</v>
      </c>
      <c r="R3292" t="s">
        <v>8318</v>
      </c>
      <c r="S3292" s="8">
        <f t="shared" si="308"/>
        <v>42775.223275462966</v>
      </c>
      <c r="T3292" s="8">
        <f t="shared" si="309"/>
        <v>42805.223275462966</v>
      </c>
      <c r="U3292" s="9" t="str">
        <f t="shared" si="310"/>
        <v>Feb</v>
      </c>
      <c r="V3292">
        <f t="shared" si="311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113.99999999999999</v>
      </c>
      <c r="P3293" s="11">
        <f t="shared" si="307"/>
        <v>40.714285714285715</v>
      </c>
      <c r="Q3293" t="s">
        <v>8317</v>
      </c>
      <c r="R3293" t="s">
        <v>8318</v>
      </c>
      <c r="S3293" s="8">
        <f t="shared" si="308"/>
        <v>42232.410879629628</v>
      </c>
      <c r="T3293" s="8">
        <f t="shared" si="309"/>
        <v>42263.874305555561</v>
      </c>
      <c r="U3293" s="9" t="str">
        <f t="shared" si="310"/>
        <v>Aug</v>
      </c>
      <c r="V3293">
        <f t="shared" si="311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286.13861386138615</v>
      </c>
      <c r="P3294" s="11">
        <f t="shared" si="307"/>
        <v>19.266666666666666</v>
      </c>
      <c r="Q3294" t="s">
        <v>8317</v>
      </c>
      <c r="R3294" t="s">
        <v>8318</v>
      </c>
      <c r="S3294" s="8">
        <f t="shared" si="308"/>
        <v>42282.478564814817</v>
      </c>
      <c r="T3294" s="8">
        <f t="shared" si="309"/>
        <v>42342.520231481489</v>
      </c>
      <c r="U3294" s="9" t="str">
        <f t="shared" si="310"/>
        <v>Oct</v>
      </c>
      <c r="V3294">
        <f t="shared" si="311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170.44444444444446</v>
      </c>
      <c r="P3295" s="11">
        <f t="shared" si="307"/>
        <v>84.285714285714292</v>
      </c>
      <c r="Q3295" t="s">
        <v>8317</v>
      </c>
      <c r="R3295" t="s">
        <v>8318</v>
      </c>
      <c r="S3295" s="8">
        <f t="shared" si="308"/>
        <v>42768.133703703708</v>
      </c>
      <c r="T3295" s="8">
        <f t="shared" si="309"/>
        <v>42798.133703703708</v>
      </c>
      <c r="U3295" s="9" t="str">
        <f t="shared" si="310"/>
        <v>Feb</v>
      </c>
      <c r="V3295">
        <f t="shared" si="311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118.33333333333333</v>
      </c>
      <c r="P3296" s="11">
        <f t="shared" si="307"/>
        <v>29.583333333333332</v>
      </c>
      <c r="Q3296" t="s">
        <v>8317</v>
      </c>
      <c r="R3296" t="s">
        <v>8318</v>
      </c>
      <c r="S3296" s="8">
        <f t="shared" si="308"/>
        <v>42141.249467592592</v>
      </c>
      <c r="T3296" s="8">
        <f t="shared" si="309"/>
        <v>42171.249467592592</v>
      </c>
      <c r="U3296" s="9" t="str">
        <f t="shared" si="310"/>
        <v>May</v>
      </c>
      <c r="V3296">
        <f t="shared" si="311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102.85857142857142</v>
      </c>
      <c r="P3297" s="11">
        <f t="shared" si="307"/>
        <v>26.667037037037037</v>
      </c>
      <c r="Q3297" t="s">
        <v>8317</v>
      </c>
      <c r="R3297" t="s">
        <v>8318</v>
      </c>
      <c r="S3297" s="8">
        <f t="shared" si="308"/>
        <v>42609.150798611117</v>
      </c>
      <c r="T3297" s="8">
        <f t="shared" si="309"/>
        <v>42639.150798611117</v>
      </c>
      <c r="U3297" s="9" t="str">
        <f t="shared" si="310"/>
        <v>Aug</v>
      </c>
      <c r="V3297">
        <f t="shared" si="311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144.06666666666666</v>
      </c>
      <c r="P3298" s="11">
        <f t="shared" si="307"/>
        <v>45.978723404255319</v>
      </c>
      <c r="Q3298" t="s">
        <v>8317</v>
      </c>
      <c r="R3298" t="s">
        <v>8318</v>
      </c>
      <c r="S3298" s="8">
        <f t="shared" si="308"/>
        <v>42309.464953703711</v>
      </c>
      <c r="T3298" s="8">
        <f t="shared" si="309"/>
        <v>42330.625000000007</v>
      </c>
      <c r="U3298" s="9" t="str">
        <f t="shared" si="310"/>
        <v>Nov</v>
      </c>
      <c r="V3298">
        <f t="shared" si="311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100.07272727272726</v>
      </c>
      <c r="P3299" s="11">
        <f t="shared" si="307"/>
        <v>125.09090909090909</v>
      </c>
      <c r="Q3299" t="s">
        <v>8317</v>
      </c>
      <c r="R3299" t="s">
        <v>8318</v>
      </c>
      <c r="S3299" s="8">
        <f t="shared" si="308"/>
        <v>42193.479814814818</v>
      </c>
      <c r="T3299" s="8">
        <f t="shared" si="309"/>
        <v>42212.665972222225</v>
      </c>
      <c r="U3299" s="9" t="str">
        <f t="shared" si="310"/>
        <v>Jul</v>
      </c>
      <c r="V3299">
        <f t="shared" si="311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101.73</v>
      </c>
      <c r="P3300" s="11">
        <f t="shared" si="307"/>
        <v>141.29166666666666</v>
      </c>
      <c r="Q3300" t="s">
        <v>8317</v>
      </c>
      <c r="R3300" t="s">
        <v>8318</v>
      </c>
      <c r="S3300" s="8">
        <f t="shared" si="308"/>
        <v>42239.666296296295</v>
      </c>
      <c r="T3300" s="8">
        <f t="shared" si="309"/>
        <v>42259.708333333336</v>
      </c>
      <c r="U3300" s="9" t="str">
        <f t="shared" si="310"/>
        <v>Aug</v>
      </c>
      <c r="V3300">
        <f t="shared" si="311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116.19999999999999</v>
      </c>
      <c r="P3301" s="11">
        <f t="shared" si="307"/>
        <v>55.333333333333336</v>
      </c>
      <c r="Q3301" t="s">
        <v>8317</v>
      </c>
      <c r="R3301" t="s">
        <v>8318</v>
      </c>
      <c r="S3301" s="8">
        <f t="shared" si="308"/>
        <v>42261.62572916667</v>
      </c>
      <c r="T3301" s="8">
        <f t="shared" si="309"/>
        <v>42291.62572916667</v>
      </c>
      <c r="U3301" s="9" t="str">
        <f t="shared" si="310"/>
        <v>Sep</v>
      </c>
      <c r="V3301">
        <f t="shared" si="311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136.16666666666666</v>
      </c>
      <c r="P3302" s="11">
        <f t="shared" si="307"/>
        <v>46.420454545454547</v>
      </c>
      <c r="Q3302" t="s">
        <v>8317</v>
      </c>
      <c r="R3302" t="s">
        <v>8318</v>
      </c>
      <c r="S3302" s="8">
        <f t="shared" si="308"/>
        <v>42102.452106481483</v>
      </c>
      <c r="T3302" s="8">
        <f t="shared" si="309"/>
        <v>42123.452106481483</v>
      </c>
      <c r="U3302" s="9" t="str">
        <f t="shared" si="310"/>
        <v>Apr</v>
      </c>
      <c r="V3302">
        <f t="shared" si="311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133.46666666666667</v>
      </c>
      <c r="P3303" s="11">
        <f t="shared" si="307"/>
        <v>57.2</v>
      </c>
      <c r="Q3303" t="s">
        <v>8317</v>
      </c>
      <c r="R3303" t="s">
        <v>8318</v>
      </c>
      <c r="S3303" s="8">
        <f t="shared" si="308"/>
        <v>42538.444166666668</v>
      </c>
      <c r="T3303" s="8">
        <f t="shared" si="309"/>
        <v>42582.999305555561</v>
      </c>
      <c r="U3303" s="9" t="str">
        <f t="shared" si="310"/>
        <v>Jun</v>
      </c>
      <c r="V3303">
        <f t="shared" si="311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103.39285714285715</v>
      </c>
      <c r="P3304" s="11">
        <f t="shared" si="307"/>
        <v>173.7</v>
      </c>
      <c r="Q3304" t="s">
        <v>8317</v>
      </c>
      <c r="R3304" t="s">
        <v>8318</v>
      </c>
      <c r="S3304" s="8">
        <f t="shared" si="308"/>
        <v>42681.059907407405</v>
      </c>
      <c r="T3304" s="8">
        <f t="shared" si="309"/>
        <v>42711.059907407405</v>
      </c>
      <c r="U3304" s="9" t="str">
        <f t="shared" si="310"/>
        <v>Nov</v>
      </c>
      <c r="V3304">
        <f t="shared" si="311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115.88888888888889</v>
      </c>
      <c r="P3305" s="11">
        <f t="shared" si="307"/>
        <v>59.6</v>
      </c>
      <c r="Q3305" t="s">
        <v>8317</v>
      </c>
      <c r="R3305" t="s">
        <v>8318</v>
      </c>
      <c r="S3305" s="8">
        <f t="shared" si="308"/>
        <v>42056.359768518516</v>
      </c>
      <c r="T3305" s="8">
        <f t="shared" si="309"/>
        <v>42091.318101851859</v>
      </c>
      <c r="U3305" s="9" t="str">
        <f t="shared" si="310"/>
        <v>Feb</v>
      </c>
      <c r="V3305">
        <f t="shared" si="311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104.51666666666665</v>
      </c>
      <c r="P3306" s="11">
        <f t="shared" si="307"/>
        <v>89.585714285714289</v>
      </c>
      <c r="Q3306" t="s">
        <v>8317</v>
      </c>
      <c r="R3306" t="s">
        <v>8318</v>
      </c>
      <c r="S3306" s="8">
        <f t="shared" si="308"/>
        <v>42696.332777777781</v>
      </c>
      <c r="T3306" s="8">
        <f t="shared" si="309"/>
        <v>42726.332777777781</v>
      </c>
      <c r="U3306" s="9" t="str">
        <f t="shared" si="310"/>
        <v>Nov</v>
      </c>
      <c r="V3306">
        <f t="shared" si="311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102.02500000000001</v>
      </c>
      <c r="P3307" s="11">
        <f t="shared" si="307"/>
        <v>204.05</v>
      </c>
      <c r="Q3307" t="s">
        <v>8317</v>
      </c>
      <c r="R3307" t="s">
        <v>8318</v>
      </c>
      <c r="S3307" s="8">
        <f t="shared" si="308"/>
        <v>42186.564212962963</v>
      </c>
      <c r="T3307" s="8">
        <f t="shared" si="309"/>
        <v>42216.564212962963</v>
      </c>
      <c r="U3307" s="9" t="str">
        <f t="shared" si="310"/>
        <v>Jul</v>
      </c>
      <c r="V3307">
        <f t="shared" si="311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175.33333333333334</v>
      </c>
      <c r="P3308" s="11">
        <f t="shared" si="307"/>
        <v>48.703703703703702</v>
      </c>
      <c r="Q3308" t="s">
        <v>8317</v>
      </c>
      <c r="R3308" t="s">
        <v>8318</v>
      </c>
      <c r="S3308" s="8">
        <f t="shared" si="308"/>
        <v>42492.927569444444</v>
      </c>
      <c r="T3308" s="8">
        <f t="shared" si="309"/>
        <v>42530.833333333336</v>
      </c>
      <c r="U3308" s="9" t="str">
        <f t="shared" si="310"/>
        <v>May</v>
      </c>
      <c r="V3308">
        <f t="shared" si="311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106.67999999999999</v>
      </c>
      <c r="P3309" s="11">
        <f t="shared" si="307"/>
        <v>53.339999999999996</v>
      </c>
      <c r="Q3309" t="s">
        <v>8317</v>
      </c>
      <c r="R3309" t="s">
        <v>8318</v>
      </c>
      <c r="S3309" s="8">
        <f t="shared" si="308"/>
        <v>42474.765497685185</v>
      </c>
      <c r="T3309" s="8">
        <f t="shared" si="309"/>
        <v>42504.765497685185</v>
      </c>
      <c r="U3309" s="9" t="str">
        <f t="shared" si="310"/>
        <v>Apr</v>
      </c>
      <c r="V3309">
        <f t="shared" si="311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122.28571428571429</v>
      </c>
      <c r="P3310" s="11">
        <f t="shared" si="307"/>
        <v>75.087719298245617</v>
      </c>
      <c r="Q3310" t="s">
        <v>8317</v>
      </c>
      <c r="R3310" t="s">
        <v>8318</v>
      </c>
      <c r="S3310" s="8">
        <f t="shared" si="308"/>
        <v>42452.585243055561</v>
      </c>
      <c r="T3310" s="8">
        <f t="shared" si="309"/>
        <v>42473.585243055561</v>
      </c>
      <c r="U3310" s="9" t="str">
        <f t="shared" si="310"/>
        <v>Mar</v>
      </c>
      <c r="V3310">
        <f t="shared" si="311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159.42857142857144</v>
      </c>
      <c r="P3311" s="11">
        <f t="shared" si="307"/>
        <v>18</v>
      </c>
      <c r="Q3311" t="s">
        <v>8317</v>
      </c>
      <c r="R3311" t="s">
        <v>8318</v>
      </c>
      <c r="S3311" s="8">
        <f t="shared" si="308"/>
        <v>42628.358541666668</v>
      </c>
      <c r="T3311" s="8">
        <f t="shared" si="309"/>
        <v>42659.358541666668</v>
      </c>
      <c r="U3311" s="9" t="str">
        <f t="shared" si="310"/>
        <v>Sep</v>
      </c>
      <c r="V3311">
        <f t="shared" si="311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100.07692307692308</v>
      </c>
      <c r="P3312" s="11">
        <f t="shared" si="307"/>
        <v>209.83870967741936</v>
      </c>
      <c r="Q3312" t="s">
        <v>8317</v>
      </c>
      <c r="R3312" t="s">
        <v>8318</v>
      </c>
      <c r="S3312" s="8">
        <f t="shared" si="308"/>
        <v>42253.636863425927</v>
      </c>
      <c r="T3312" s="8">
        <f t="shared" si="309"/>
        <v>42283.636863425927</v>
      </c>
      <c r="U3312" s="9" t="str">
        <f t="shared" si="310"/>
        <v>Sep</v>
      </c>
      <c r="V3312">
        <f t="shared" si="311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109.84</v>
      </c>
      <c r="P3313" s="11">
        <f t="shared" si="307"/>
        <v>61.022222222222226</v>
      </c>
      <c r="Q3313" t="s">
        <v>8317</v>
      </c>
      <c r="R3313" t="s">
        <v>8318</v>
      </c>
      <c r="S3313" s="8">
        <f t="shared" si="308"/>
        <v>42264.000115740746</v>
      </c>
      <c r="T3313" s="8">
        <f t="shared" si="309"/>
        <v>42294.000115740746</v>
      </c>
      <c r="U3313" s="9" t="str">
        <f t="shared" si="310"/>
        <v>Sep</v>
      </c>
      <c r="V3313">
        <f t="shared" si="311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100.03999999999999</v>
      </c>
      <c r="P3314" s="11">
        <f t="shared" si="307"/>
        <v>61</v>
      </c>
      <c r="Q3314" t="s">
        <v>8317</v>
      </c>
      <c r="R3314" t="s">
        <v>8318</v>
      </c>
      <c r="S3314" s="8">
        <f t="shared" si="308"/>
        <v>42664.517893518518</v>
      </c>
      <c r="T3314" s="8">
        <f t="shared" si="309"/>
        <v>42685.625000000007</v>
      </c>
      <c r="U3314" s="9" t="str">
        <f t="shared" si="310"/>
        <v>Oct</v>
      </c>
      <c r="V3314">
        <f t="shared" si="311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116.05000000000001</v>
      </c>
      <c r="P3315" s="11">
        <f t="shared" si="307"/>
        <v>80.034482758620683</v>
      </c>
      <c r="Q3315" t="s">
        <v>8317</v>
      </c>
      <c r="R3315" t="s">
        <v>8318</v>
      </c>
      <c r="S3315" s="8">
        <f t="shared" si="308"/>
        <v>42381.952743055554</v>
      </c>
      <c r="T3315" s="8">
        <f t="shared" si="309"/>
        <v>42395.750000000007</v>
      </c>
      <c r="U3315" s="9" t="str">
        <f t="shared" si="310"/>
        <v>Jan</v>
      </c>
      <c r="V3315">
        <f t="shared" si="311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210.75</v>
      </c>
      <c r="P3316" s="11">
        <f t="shared" si="307"/>
        <v>29.068965517241381</v>
      </c>
      <c r="Q3316" t="s">
        <v>8317</v>
      </c>
      <c r="R3316" t="s">
        <v>8318</v>
      </c>
      <c r="S3316" s="8">
        <f t="shared" si="308"/>
        <v>42104.975821759261</v>
      </c>
      <c r="T3316" s="8">
        <f t="shared" si="309"/>
        <v>42132.545138888891</v>
      </c>
      <c r="U3316" s="9" t="str">
        <f t="shared" si="310"/>
        <v>Apr</v>
      </c>
      <c r="V3316">
        <f t="shared" si="311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110.00000000000001</v>
      </c>
      <c r="P3317" s="11">
        <f t="shared" si="307"/>
        <v>49.438202247191015</v>
      </c>
      <c r="Q3317" t="s">
        <v>8317</v>
      </c>
      <c r="R3317" t="s">
        <v>8318</v>
      </c>
      <c r="S3317" s="8">
        <f t="shared" si="308"/>
        <v>42466.012048611112</v>
      </c>
      <c r="T3317" s="8">
        <f t="shared" si="309"/>
        <v>42496.012048611112</v>
      </c>
      <c r="U3317" s="9" t="str">
        <f t="shared" si="310"/>
        <v>Apr</v>
      </c>
      <c r="V3317">
        <f t="shared" si="311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100.08673425918037</v>
      </c>
      <c r="P3318" s="11">
        <f t="shared" si="307"/>
        <v>93.977440000000001</v>
      </c>
      <c r="Q3318" t="s">
        <v>8317</v>
      </c>
      <c r="R3318" t="s">
        <v>8318</v>
      </c>
      <c r="S3318" s="8">
        <f t="shared" si="308"/>
        <v>41826.579571759263</v>
      </c>
      <c r="T3318" s="8">
        <f t="shared" si="309"/>
        <v>41859.287499999999</v>
      </c>
      <c r="U3318" s="9" t="str">
        <f t="shared" si="310"/>
        <v>Jul</v>
      </c>
      <c r="V3318">
        <f t="shared" si="311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106.19047619047619</v>
      </c>
      <c r="P3319" s="11">
        <f t="shared" si="307"/>
        <v>61.944444444444443</v>
      </c>
      <c r="Q3319" t="s">
        <v>8317</v>
      </c>
      <c r="R3319" t="s">
        <v>8318</v>
      </c>
      <c r="S3319" s="8">
        <f t="shared" si="308"/>
        <v>42498.747962962967</v>
      </c>
      <c r="T3319" s="8">
        <f t="shared" si="309"/>
        <v>42528.747962962967</v>
      </c>
      <c r="U3319" s="9" t="str">
        <f t="shared" si="310"/>
        <v>May</v>
      </c>
      <c r="V3319">
        <f t="shared" si="311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125.6</v>
      </c>
      <c r="P3320" s="11">
        <f t="shared" si="307"/>
        <v>78.5</v>
      </c>
      <c r="Q3320" t="s">
        <v>8317</v>
      </c>
      <c r="R3320" t="s">
        <v>8318</v>
      </c>
      <c r="S3320" s="8">
        <f t="shared" si="308"/>
        <v>42431.010335648149</v>
      </c>
      <c r="T3320" s="8">
        <f t="shared" si="309"/>
        <v>42470.812500000007</v>
      </c>
      <c r="U3320" s="9" t="str">
        <f t="shared" si="310"/>
        <v>Mar</v>
      </c>
      <c r="V3320">
        <f t="shared" si="311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108</v>
      </c>
      <c r="P3321" s="11">
        <f t="shared" si="307"/>
        <v>33.75</v>
      </c>
      <c r="Q3321" t="s">
        <v>8317</v>
      </c>
      <c r="R3321" t="s">
        <v>8318</v>
      </c>
      <c r="S3321" s="8">
        <f t="shared" si="308"/>
        <v>41990.29381944445</v>
      </c>
      <c r="T3321" s="8">
        <f t="shared" si="309"/>
        <v>42035.29381944445</v>
      </c>
      <c r="U3321" s="9" t="str">
        <f t="shared" si="310"/>
        <v>Dec</v>
      </c>
      <c r="V3321">
        <f t="shared" si="311"/>
        <v>2014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101</v>
      </c>
      <c r="P3322" s="11">
        <f t="shared" si="307"/>
        <v>66.44736842105263</v>
      </c>
      <c r="Q3322" t="s">
        <v>8317</v>
      </c>
      <c r="R3322" t="s">
        <v>8318</v>
      </c>
      <c r="S3322" s="8">
        <f t="shared" si="308"/>
        <v>42512.75413194445</v>
      </c>
      <c r="T3322" s="8">
        <f t="shared" si="309"/>
        <v>42542.75413194445</v>
      </c>
      <c r="U3322" s="9" t="str">
        <f t="shared" si="310"/>
        <v>May</v>
      </c>
      <c r="V3322">
        <f t="shared" si="311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107.4</v>
      </c>
      <c r="P3323" s="11">
        <f t="shared" si="307"/>
        <v>35.799999999999997</v>
      </c>
      <c r="Q3323" t="s">
        <v>8317</v>
      </c>
      <c r="R3323" t="s">
        <v>8318</v>
      </c>
      <c r="S3323" s="8">
        <f t="shared" si="308"/>
        <v>41913.808622685188</v>
      </c>
      <c r="T3323" s="8">
        <f t="shared" si="309"/>
        <v>41927.874305555561</v>
      </c>
      <c r="U3323" s="9" t="str">
        <f t="shared" si="310"/>
        <v>Oct</v>
      </c>
      <c r="V3323">
        <f t="shared" si="311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101.51515151515152</v>
      </c>
      <c r="P3324" s="11">
        <f t="shared" si="307"/>
        <v>145.65217391304347</v>
      </c>
      <c r="Q3324" t="s">
        <v>8317</v>
      </c>
      <c r="R3324" t="s">
        <v>8318</v>
      </c>
      <c r="S3324" s="8">
        <f t="shared" si="308"/>
        <v>42520.718703703707</v>
      </c>
      <c r="T3324" s="8">
        <f t="shared" si="309"/>
        <v>42542.871527777781</v>
      </c>
      <c r="U3324" s="9" t="str">
        <f t="shared" si="310"/>
        <v>May</v>
      </c>
      <c r="V3324">
        <f t="shared" si="311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125.89999999999999</v>
      </c>
      <c r="P3325" s="11">
        <f t="shared" si="307"/>
        <v>25.693877551020407</v>
      </c>
      <c r="Q3325" t="s">
        <v>8317</v>
      </c>
      <c r="R3325" t="s">
        <v>8318</v>
      </c>
      <c r="S3325" s="8">
        <f t="shared" si="308"/>
        <v>42608.074166666665</v>
      </c>
      <c r="T3325" s="8">
        <f t="shared" si="309"/>
        <v>42638.074166666665</v>
      </c>
      <c r="U3325" s="9" t="str">
        <f t="shared" si="310"/>
        <v>Aug</v>
      </c>
      <c r="V3325">
        <f t="shared" si="311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101.66666666666666</v>
      </c>
      <c r="P3326" s="11">
        <f t="shared" si="307"/>
        <v>152.5</v>
      </c>
      <c r="Q3326" t="s">
        <v>8317</v>
      </c>
      <c r="R3326" t="s">
        <v>8318</v>
      </c>
      <c r="S3326" s="8">
        <f t="shared" si="308"/>
        <v>42512.291550925926</v>
      </c>
      <c r="T3326" s="8">
        <f t="shared" si="309"/>
        <v>42526.291550925926</v>
      </c>
      <c r="U3326" s="9" t="str">
        <f t="shared" si="310"/>
        <v>May</v>
      </c>
      <c r="V3326">
        <f t="shared" si="311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112.5</v>
      </c>
      <c r="P3327" s="11">
        <f t="shared" si="307"/>
        <v>30</v>
      </c>
      <c r="Q3327" t="s">
        <v>8317</v>
      </c>
      <c r="R3327" t="s">
        <v>8318</v>
      </c>
      <c r="S3327" s="8">
        <f t="shared" si="308"/>
        <v>42064.493946759263</v>
      </c>
      <c r="T3327" s="8">
        <f t="shared" si="309"/>
        <v>42099.452280092599</v>
      </c>
      <c r="U3327" s="9" t="str">
        <f t="shared" si="310"/>
        <v>Mar</v>
      </c>
      <c r="V3327">
        <f t="shared" si="311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101.375</v>
      </c>
      <c r="P3328" s="11">
        <f t="shared" si="307"/>
        <v>142.28070175438597</v>
      </c>
      <c r="Q3328" t="s">
        <v>8317</v>
      </c>
      <c r="R3328" t="s">
        <v>8318</v>
      </c>
      <c r="S3328" s="8">
        <f t="shared" si="308"/>
        <v>42041.422511574077</v>
      </c>
      <c r="T3328" s="8">
        <f t="shared" si="309"/>
        <v>42071.380844907406</v>
      </c>
      <c r="U3328" s="9" t="str">
        <f t="shared" si="310"/>
        <v>Feb</v>
      </c>
      <c r="V3328">
        <f t="shared" si="311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101.25</v>
      </c>
      <c r="P3329" s="11">
        <f t="shared" si="307"/>
        <v>24.545454545454547</v>
      </c>
      <c r="Q3329" t="s">
        <v>8317</v>
      </c>
      <c r="R3329" t="s">
        <v>8318</v>
      </c>
      <c r="S3329" s="8">
        <f t="shared" si="308"/>
        <v>42468.082939814813</v>
      </c>
      <c r="T3329" s="8">
        <f t="shared" si="309"/>
        <v>42498.082939814813</v>
      </c>
      <c r="U3329" s="9" t="str">
        <f t="shared" si="310"/>
        <v>Apr</v>
      </c>
      <c r="V3329">
        <f t="shared" si="311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ref="O3330:O3393" si="312">E3330/D3330*100</f>
        <v>146.38888888888889</v>
      </c>
      <c r="P3330" s="11">
        <f t="shared" ref="P3330:P3393" si="313">E3330/L3330</f>
        <v>292.77777777777777</v>
      </c>
      <c r="Q3330" t="s">
        <v>8317</v>
      </c>
      <c r="R3330" t="s">
        <v>8318</v>
      </c>
      <c r="S3330" s="8">
        <f t="shared" si="308"/>
        <v>41822.283368055556</v>
      </c>
      <c r="T3330" s="8">
        <f t="shared" si="309"/>
        <v>41824.75</v>
      </c>
      <c r="U3330" s="9" t="str">
        <f t="shared" si="310"/>
        <v>Jul</v>
      </c>
      <c r="V3330">
        <f t="shared" si="311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si="312"/>
        <v>116.8</v>
      </c>
      <c r="P3331" s="11">
        <f t="shared" si="313"/>
        <v>44.92307692307692</v>
      </c>
      <c r="Q3331" t="s">
        <v>8317</v>
      </c>
      <c r="R3331" t="s">
        <v>8318</v>
      </c>
      <c r="S3331" s="8">
        <f t="shared" ref="S3331:S3394" si="314">(J3331/86400)+25569+(-7/24)</f>
        <v>41837.031342592592</v>
      </c>
      <c r="T3331" s="8">
        <f t="shared" ref="T3331:T3394" si="315">(I3331/86400)+25569+(-7/24)</f>
        <v>41847.666666666672</v>
      </c>
      <c r="U3331" s="9" t="str">
        <f t="shared" ref="U3331:U3394" si="316">TEXT(S3331,"mmm")</f>
        <v>Jul</v>
      </c>
      <c r="V3331">
        <f t="shared" ref="V3331:V3394" si="317">YEAR(S3331)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106.26666666666667</v>
      </c>
      <c r="P3332" s="11">
        <f t="shared" si="313"/>
        <v>23.10144927536232</v>
      </c>
      <c r="Q3332" t="s">
        <v>8317</v>
      </c>
      <c r="R3332" t="s">
        <v>8318</v>
      </c>
      <c r="S3332" s="8">
        <f t="shared" si="314"/>
        <v>42065.595694444448</v>
      </c>
      <c r="T3332" s="8">
        <f t="shared" si="315"/>
        <v>42095.554027777784</v>
      </c>
      <c r="U3332" s="9" t="str">
        <f t="shared" si="316"/>
        <v>Mar</v>
      </c>
      <c r="V3332">
        <f t="shared" si="317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104.52</v>
      </c>
      <c r="P3333" s="11">
        <f t="shared" si="313"/>
        <v>80.400000000000006</v>
      </c>
      <c r="Q3333" t="s">
        <v>8317</v>
      </c>
      <c r="R3333" t="s">
        <v>8318</v>
      </c>
      <c r="S3333" s="8">
        <f t="shared" si="314"/>
        <v>42248.406087962961</v>
      </c>
      <c r="T3333" s="8">
        <f t="shared" si="315"/>
        <v>42283.406087962961</v>
      </c>
      <c r="U3333" s="9" t="str">
        <f t="shared" si="316"/>
        <v>Sep</v>
      </c>
      <c r="V3333">
        <f t="shared" si="317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100</v>
      </c>
      <c r="P3334" s="11">
        <f t="shared" si="313"/>
        <v>72.289156626506028</v>
      </c>
      <c r="Q3334" t="s">
        <v>8317</v>
      </c>
      <c r="R3334" t="s">
        <v>8318</v>
      </c>
      <c r="S3334" s="8">
        <f t="shared" si="314"/>
        <v>41809.56863425926</v>
      </c>
      <c r="T3334" s="8">
        <f t="shared" si="315"/>
        <v>41839.56863425926</v>
      </c>
      <c r="U3334" s="9" t="str">
        <f t="shared" si="316"/>
        <v>Jun</v>
      </c>
      <c r="V3334">
        <f t="shared" si="317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104.57142857142858</v>
      </c>
      <c r="P3335" s="11">
        <f t="shared" si="313"/>
        <v>32.972972972972975</v>
      </c>
      <c r="Q3335" t="s">
        <v>8317</v>
      </c>
      <c r="R3335" t="s">
        <v>8318</v>
      </c>
      <c r="S3335" s="8">
        <f t="shared" si="314"/>
        <v>42148.385185185187</v>
      </c>
      <c r="T3335" s="8">
        <f t="shared" si="315"/>
        <v>42170.385185185187</v>
      </c>
      <c r="U3335" s="9" t="str">
        <f t="shared" si="316"/>
        <v>May</v>
      </c>
      <c r="V3335">
        <f t="shared" si="317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138.62051149573753</v>
      </c>
      <c r="P3336" s="11">
        <f t="shared" si="313"/>
        <v>116.65217391304348</v>
      </c>
      <c r="Q3336" t="s">
        <v>8317</v>
      </c>
      <c r="R3336" t="s">
        <v>8318</v>
      </c>
      <c r="S3336" s="8">
        <f t="shared" si="314"/>
        <v>42185.229421296295</v>
      </c>
      <c r="T3336" s="8">
        <f t="shared" si="315"/>
        <v>42215.229421296295</v>
      </c>
      <c r="U3336" s="9" t="str">
        <f t="shared" si="316"/>
        <v>Jun</v>
      </c>
      <c r="V3336">
        <f t="shared" si="317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100.32000000000001</v>
      </c>
      <c r="P3337" s="11">
        <f t="shared" si="313"/>
        <v>79.61904761904762</v>
      </c>
      <c r="Q3337" t="s">
        <v>8317</v>
      </c>
      <c r="R3337" t="s">
        <v>8318</v>
      </c>
      <c r="S3337" s="8">
        <f t="shared" si="314"/>
        <v>41827.382476851853</v>
      </c>
      <c r="T3337" s="8">
        <f t="shared" si="315"/>
        <v>41854.666666666672</v>
      </c>
      <c r="U3337" s="9" t="str">
        <f t="shared" si="316"/>
        <v>Jul</v>
      </c>
      <c r="V3337">
        <f t="shared" si="317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100</v>
      </c>
      <c r="P3338" s="11">
        <f t="shared" si="313"/>
        <v>27.777777777777779</v>
      </c>
      <c r="Q3338" t="s">
        <v>8317</v>
      </c>
      <c r="R3338" t="s">
        <v>8318</v>
      </c>
      <c r="S3338" s="8">
        <f t="shared" si="314"/>
        <v>42437.10701388889</v>
      </c>
      <c r="T3338" s="8">
        <f t="shared" si="315"/>
        <v>42465.065347222226</v>
      </c>
      <c r="U3338" s="9" t="str">
        <f t="shared" si="316"/>
        <v>Mar</v>
      </c>
      <c r="V3338">
        <f t="shared" si="317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110.2</v>
      </c>
      <c r="P3339" s="11">
        <f t="shared" si="313"/>
        <v>81.029411764705884</v>
      </c>
      <c r="Q3339" t="s">
        <v>8317</v>
      </c>
      <c r="R3339" t="s">
        <v>8318</v>
      </c>
      <c r="S3339" s="8">
        <f t="shared" si="314"/>
        <v>41900.990358796298</v>
      </c>
      <c r="T3339" s="8">
        <f t="shared" si="315"/>
        <v>41922.583333333336</v>
      </c>
      <c r="U3339" s="9" t="str">
        <f t="shared" si="316"/>
        <v>Sep</v>
      </c>
      <c r="V3339">
        <f t="shared" si="317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102.18</v>
      </c>
      <c r="P3340" s="11">
        <f t="shared" si="313"/>
        <v>136.84821428571428</v>
      </c>
      <c r="Q3340" t="s">
        <v>8317</v>
      </c>
      <c r="R3340" t="s">
        <v>8318</v>
      </c>
      <c r="S3340" s="8">
        <f t="shared" si="314"/>
        <v>42769.283333333333</v>
      </c>
      <c r="T3340" s="8">
        <f t="shared" si="315"/>
        <v>42790.283333333333</v>
      </c>
      <c r="U3340" s="9" t="str">
        <f t="shared" si="316"/>
        <v>Feb</v>
      </c>
      <c r="V3340">
        <f t="shared" si="317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104.35000000000001</v>
      </c>
      <c r="P3341" s="11">
        <f t="shared" si="313"/>
        <v>177.61702127659575</v>
      </c>
      <c r="Q3341" t="s">
        <v>8317</v>
      </c>
      <c r="R3341" t="s">
        <v>8318</v>
      </c>
      <c r="S3341" s="8">
        <f t="shared" si="314"/>
        <v>42549.37405092593</v>
      </c>
      <c r="T3341" s="8">
        <f t="shared" si="315"/>
        <v>42579.37405092593</v>
      </c>
      <c r="U3341" s="9" t="str">
        <f t="shared" si="316"/>
        <v>Jun</v>
      </c>
      <c r="V3341">
        <f t="shared" si="317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138.16666666666666</v>
      </c>
      <c r="P3342" s="11">
        <f t="shared" si="313"/>
        <v>109.07894736842105</v>
      </c>
      <c r="Q3342" t="s">
        <v>8317</v>
      </c>
      <c r="R3342" t="s">
        <v>8318</v>
      </c>
      <c r="S3342" s="8">
        <f t="shared" si="314"/>
        <v>42685.682337962964</v>
      </c>
      <c r="T3342" s="8">
        <f t="shared" si="315"/>
        <v>42710.682337962964</v>
      </c>
      <c r="U3342" s="9" t="str">
        <f t="shared" si="316"/>
        <v>Nov</v>
      </c>
      <c r="V3342">
        <f t="shared" si="317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100</v>
      </c>
      <c r="P3343" s="11">
        <f t="shared" si="313"/>
        <v>119.64285714285714</v>
      </c>
      <c r="Q3343" t="s">
        <v>8317</v>
      </c>
      <c r="R3343" t="s">
        <v>8318</v>
      </c>
      <c r="S3343" s="8">
        <f t="shared" si="314"/>
        <v>42510.507187500007</v>
      </c>
      <c r="T3343" s="8">
        <f t="shared" si="315"/>
        <v>42533.416666666664</v>
      </c>
      <c r="U3343" s="9" t="str">
        <f t="shared" si="316"/>
        <v>May</v>
      </c>
      <c r="V3343">
        <f t="shared" si="317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101.66666666666666</v>
      </c>
      <c r="P3344" s="11">
        <f t="shared" si="313"/>
        <v>78.205128205128204</v>
      </c>
      <c r="Q3344" t="s">
        <v>8317</v>
      </c>
      <c r="R3344" t="s">
        <v>8318</v>
      </c>
      <c r="S3344" s="8">
        <f t="shared" si="314"/>
        <v>42062.004745370374</v>
      </c>
      <c r="T3344" s="8">
        <f t="shared" si="315"/>
        <v>42094.915972222225</v>
      </c>
      <c r="U3344" s="9" t="str">
        <f t="shared" si="316"/>
        <v>Feb</v>
      </c>
      <c r="V3344">
        <f t="shared" si="317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171.42857142857142</v>
      </c>
      <c r="P3345" s="11">
        <f t="shared" si="313"/>
        <v>52.173913043478258</v>
      </c>
      <c r="Q3345" t="s">
        <v>8317</v>
      </c>
      <c r="R3345" t="s">
        <v>8318</v>
      </c>
      <c r="S3345" s="8">
        <f t="shared" si="314"/>
        <v>42452.624814814822</v>
      </c>
      <c r="T3345" s="8">
        <f t="shared" si="315"/>
        <v>42473.262500000004</v>
      </c>
      <c r="U3345" s="9" t="str">
        <f t="shared" si="316"/>
        <v>Mar</v>
      </c>
      <c r="V3345">
        <f t="shared" si="317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101.44444444444444</v>
      </c>
      <c r="P3346" s="11">
        <f t="shared" si="313"/>
        <v>114.125</v>
      </c>
      <c r="Q3346" t="s">
        <v>8317</v>
      </c>
      <c r="R3346" t="s">
        <v>8318</v>
      </c>
      <c r="S3346" s="8">
        <f t="shared" si="314"/>
        <v>41850.908483796295</v>
      </c>
      <c r="T3346" s="8">
        <f t="shared" si="315"/>
        <v>41880.908483796295</v>
      </c>
      <c r="U3346" s="9" t="str">
        <f t="shared" si="316"/>
        <v>Jul</v>
      </c>
      <c r="V3346">
        <f t="shared" si="317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130</v>
      </c>
      <c r="P3347" s="11">
        <f t="shared" si="313"/>
        <v>50</v>
      </c>
      <c r="Q3347" t="s">
        <v>8317</v>
      </c>
      <c r="R3347" t="s">
        <v>8318</v>
      </c>
      <c r="S3347" s="8">
        <f t="shared" si="314"/>
        <v>42052.814444444448</v>
      </c>
      <c r="T3347" s="8">
        <f t="shared" si="315"/>
        <v>42111.734027777777</v>
      </c>
      <c r="U3347" s="9" t="str">
        <f t="shared" si="316"/>
        <v>Feb</v>
      </c>
      <c r="V3347">
        <f t="shared" si="317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110.00000000000001</v>
      </c>
      <c r="P3348" s="11">
        <f t="shared" si="313"/>
        <v>91.666666666666671</v>
      </c>
      <c r="Q3348" t="s">
        <v>8317</v>
      </c>
      <c r="R3348" t="s">
        <v>8318</v>
      </c>
      <c r="S3348" s="8">
        <f t="shared" si="314"/>
        <v>42053.732754629636</v>
      </c>
      <c r="T3348" s="8">
        <f t="shared" si="315"/>
        <v>42060.732754629636</v>
      </c>
      <c r="U3348" s="9" t="str">
        <f t="shared" si="316"/>
        <v>Feb</v>
      </c>
      <c r="V3348">
        <f t="shared" si="317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119.44999999999999</v>
      </c>
      <c r="P3349" s="11">
        <f t="shared" si="313"/>
        <v>108.59090909090909</v>
      </c>
      <c r="Q3349" t="s">
        <v>8317</v>
      </c>
      <c r="R3349" t="s">
        <v>8318</v>
      </c>
      <c r="S3349" s="8">
        <f t="shared" si="314"/>
        <v>42484.259884259263</v>
      </c>
      <c r="T3349" s="8">
        <f t="shared" si="315"/>
        <v>42498.583333333336</v>
      </c>
      <c r="U3349" s="9" t="str">
        <f t="shared" si="316"/>
        <v>Apr</v>
      </c>
      <c r="V3349">
        <f t="shared" si="317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100.2909090909091</v>
      </c>
      <c r="P3350" s="11">
        <f t="shared" si="313"/>
        <v>69.822784810126578</v>
      </c>
      <c r="Q3350" t="s">
        <v>8317</v>
      </c>
      <c r="R3350" t="s">
        <v>8318</v>
      </c>
      <c r="S3350" s="8">
        <f t="shared" si="314"/>
        <v>42466.267129629632</v>
      </c>
      <c r="T3350" s="8">
        <f t="shared" si="315"/>
        <v>42489.874305555561</v>
      </c>
      <c r="U3350" s="9" t="str">
        <f t="shared" si="316"/>
        <v>Apr</v>
      </c>
      <c r="V3350">
        <f t="shared" si="317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153.4</v>
      </c>
      <c r="P3351" s="11">
        <f t="shared" si="313"/>
        <v>109.57142857142857</v>
      </c>
      <c r="Q3351" t="s">
        <v>8317</v>
      </c>
      <c r="R3351" t="s">
        <v>8318</v>
      </c>
      <c r="S3351" s="8">
        <f t="shared" si="314"/>
        <v>42512.819120370368</v>
      </c>
      <c r="T3351" s="8">
        <f t="shared" si="315"/>
        <v>42534.416666666664</v>
      </c>
      <c r="U3351" s="9" t="str">
        <f t="shared" si="316"/>
        <v>May</v>
      </c>
      <c r="V3351">
        <f t="shared" si="317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104.42857142857143</v>
      </c>
      <c r="P3352" s="11">
        <f t="shared" si="313"/>
        <v>71.666666666666671</v>
      </c>
      <c r="Q3352" t="s">
        <v>8317</v>
      </c>
      <c r="R3352" t="s">
        <v>8318</v>
      </c>
      <c r="S3352" s="8">
        <f t="shared" si="314"/>
        <v>42302.409849537034</v>
      </c>
      <c r="T3352" s="8">
        <f t="shared" si="315"/>
        <v>42337.666666666664</v>
      </c>
      <c r="U3352" s="9" t="str">
        <f t="shared" si="316"/>
        <v>Oct</v>
      </c>
      <c r="V3352">
        <f t="shared" si="317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101.1</v>
      </c>
      <c r="P3353" s="11">
        <f t="shared" si="313"/>
        <v>93.611111111111114</v>
      </c>
      <c r="Q3353" t="s">
        <v>8317</v>
      </c>
      <c r="R3353" t="s">
        <v>8318</v>
      </c>
      <c r="S3353" s="8">
        <f t="shared" si="314"/>
        <v>41806.103761574079</v>
      </c>
      <c r="T3353" s="8">
        <f t="shared" si="315"/>
        <v>41843.166666666672</v>
      </c>
      <c r="U3353" s="9" t="str">
        <f t="shared" si="316"/>
        <v>Jun</v>
      </c>
      <c r="V3353">
        <f t="shared" si="317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107.52</v>
      </c>
      <c r="P3354" s="11">
        <f t="shared" si="313"/>
        <v>76.8</v>
      </c>
      <c r="Q3354" t="s">
        <v>8317</v>
      </c>
      <c r="R3354" t="s">
        <v>8318</v>
      </c>
      <c r="S3354" s="8">
        <f t="shared" si="314"/>
        <v>42495.701134259267</v>
      </c>
      <c r="T3354" s="8">
        <f t="shared" si="315"/>
        <v>42552.666666666664</v>
      </c>
      <c r="U3354" s="9" t="str">
        <f t="shared" si="316"/>
        <v>May</v>
      </c>
      <c r="V3354">
        <f t="shared" si="317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315</v>
      </c>
      <c r="P3355" s="11">
        <f t="shared" si="313"/>
        <v>35.795454545454547</v>
      </c>
      <c r="Q3355" t="s">
        <v>8317</v>
      </c>
      <c r="R3355" t="s">
        <v>8318</v>
      </c>
      <c r="S3355" s="8">
        <f t="shared" si="314"/>
        <v>42479.140625000007</v>
      </c>
      <c r="T3355" s="8">
        <f t="shared" si="315"/>
        <v>42492.666666666664</v>
      </c>
      <c r="U3355" s="9" t="str">
        <f t="shared" si="316"/>
        <v>Apr</v>
      </c>
      <c r="V3355">
        <f t="shared" si="317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101.93333333333334</v>
      </c>
      <c r="P3356" s="11">
        <f t="shared" si="313"/>
        <v>55.6</v>
      </c>
      <c r="Q3356" t="s">
        <v>8317</v>
      </c>
      <c r="R3356" t="s">
        <v>8318</v>
      </c>
      <c r="S3356" s="8">
        <f t="shared" si="314"/>
        <v>42270.435254629636</v>
      </c>
      <c r="T3356" s="8">
        <f t="shared" si="315"/>
        <v>42305.875694444447</v>
      </c>
      <c r="U3356" s="9" t="str">
        <f t="shared" si="316"/>
        <v>Sep</v>
      </c>
      <c r="V3356">
        <f t="shared" si="317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126.28571428571429</v>
      </c>
      <c r="P3357" s="11">
        <f t="shared" si="313"/>
        <v>147.33333333333334</v>
      </c>
      <c r="Q3357" t="s">
        <v>8317</v>
      </c>
      <c r="R3357" t="s">
        <v>8318</v>
      </c>
      <c r="S3357" s="8">
        <f t="shared" si="314"/>
        <v>42489.3278587963</v>
      </c>
      <c r="T3357" s="8">
        <f t="shared" si="315"/>
        <v>42500.178472222229</v>
      </c>
      <c r="U3357" s="9" t="str">
        <f t="shared" si="316"/>
        <v>Apr</v>
      </c>
      <c r="V3357">
        <f t="shared" si="317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101.4</v>
      </c>
      <c r="P3358" s="11">
        <f t="shared" si="313"/>
        <v>56.333333333333336</v>
      </c>
      <c r="Q3358" t="s">
        <v>8317</v>
      </c>
      <c r="R3358" t="s">
        <v>8318</v>
      </c>
      <c r="S3358" s="8">
        <f t="shared" si="314"/>
        <v>42536.523981481485</v>
      </c>
      <c r="T3358" s="8">
        <f t="shared" si="315"/>
        <v>42566.523981481485</v>
      </c>
      <c r="U3358" s="9" t="str">
        <f t="shared" si="316"/>
        <v>Jun</v>
      </c>
      <c r="V3358">
        <f t="shared" si="317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101</v>
      </c>
      <c r="P3359" s="11">
        <f t="shared" si="313"/>
        <v>96.19047619047619</v>
      </c>
      <c r="Q3359" t="s">
        <v>8317</v>
      </c>
      <c r="R3359" t="s">
        <v>8318</v>
      </c>
      <c r="S3359" s="8">
        <f t="shared" si="314"/>
        <v>41822.126273148147</v>
      </c>
      <c r="T3359" s="8">
        <f t="shared" si="315"/>
        <v>41852.126273148147</v>
      </c>
      <c r="U3359" s="9" t="str">
        <f t="shared" si="316"/>
        <v>Jul</v>
      </c>
      <c r="V3359">
        <f t="shared" si="317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102.99000000000001</v>
      </c>
      <c r="P3360" s="11">
        <f t="shared" si="313"/>
        <v>63.574074074074076</v>
      </c>
      <c r="Q3360" t="s">
        <v>8317</v>
      </c>
      <c r="R3360" t="s">
        <v>8318</v>
      </c>
      <c r="S3360" s="8">
        <f t="shared" si="314"/>
        <v>41932.019432870373</v>
      </c>
      <c r="T3360" s="8">
        <f t="shared" si="315"/>
        <v>41962.061099537044</v>
      </c>
      <c r="U3360" s="9" t="str">
        <f t="shared" si="316"/>
        <v>Oct</v>
      </c>
      <c r="V3360">
        <f t="shared" si="317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106.25</v>
      </c>
      <c r="P3361" s="11">
        <f t="shared" si="313"/>
        <v>184.78260869565219</v>
      </c>
      <c r="Q3361" t="s">
        <v>8317</v>
      </c>
      <c r="R3361" t="s">
        <v>8318</v>
      </c>
      <c r="S3361" s="8">
        <f t="shared" si="314"/>
        <v>42745.765439814822</v>
      </c>
      <c r="T3361" s="8">
        <f t="shared" si="315"/>
        <v>42790.765439814822</v>
      </c>
      <c r="U3361" s="9" t="str">
        <f t="shared" si="316"/>
        <v>Jan</v>
      </c>
      <c r="V3361">
        <f t="shared" si="317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101.37777777777779</v>
      </c>
      <c r="P3362" s="11">
        <f t="shared" si="313"/>
        <v>126.72222222222223</v>
      </c>
      <c r="Q3362" t="s">
        <v>8317</v>
      </c>
      <c r="R3362" t="s">
        <v>8318</v>
      </c>
      <c r="S3362" s="8">
        <f t="shared" si="314"/>
        <v>42696.791006944448</v>
      </c>
      <c r="T3362" s="8">
        <f t="shared" si="315"/>
        <v>42718.374305555561</v>
      </c>
      <c r="U3362" s="9" t="str">
        <f t="shared" si="316"/>
        <v>Nov</v>
      </c>
      <c r="V3362">
        <f t="shared" si="317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113.46000000000001</v>
      </c>
      <c r="P3363" s="11">
        <f t="shared" si="313"/>
        <v>83.42647058823529</v>
      </c>
      <c r="Q3363" t="s">
        <v>8317</v>
      </c>
      <c r="R3363" t="s">
        <v>8318</v>
      </c>
      <c r="S3363" s="8">
        <f t="shared" si="314"/>
        <v>41865.733680555561</v>
      </c>
      <c r="T3363" s="8">
        <f t="shared" si="315"/>
        <v>41883.374305555561</v>
      </c>
      <c r="U3363" s="9" t="str">
        <f t="shared" si="316"/>
        <v>Aug</v>
      </c>
      <c r="V3363">
        <f t="shared" si="317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218.00000000000003</v>
      </c>
      <c r="P3364" s="11">
        <f t="shared" si="313"/>
        <v>54.5</v>
      </c>
      <c r="Q3364" t="s">
        <v>8317</v>
      </c>
      <c r="R3364" t="s">
        <v>8318</v>
      </c>
      <c r="S3364" s="8">
        <f t="shared" si="314"/>
        <v>42055.79996527778</v>
      </c>
      <c r="T3364" s="8">
        <f t="shared" si="315"/>
        <v>42069.913194444445</v>
      </c>
      <c r="U3364" s="9" t="str">
        <f t="shared" si="316"/>
        <v>Feb</v>
      </c>
      <c r="V3364">
        <f t="shared" si="317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101.41935483870968</v>
      </c>
      <c r="P3365" s="11">
        <f t="shared" si="313"/>
        <v>302.30769230769232</v>
      </c>
      <c r="Q3365" t="s">
        <v>8317</v>
      </c>
      <c r="R3365" t="s">
        <v>8318</v>
      </c>
      <c r="S3365" s="8">
        <f t="shared" si="314"/>
        <v>41851.479687500003</v>
      </c>
      <c r="T3365" s="8">
        <f t="shared" si="315"/>
        <v>41870.375</v>
      </c>
      <c r="U3365" s="9" t="str">
        <f t="shared" si="316"/>
        <v>Jul</v>
      </c>
      <c r="V3365">
        <f t="shared" si="317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105.93333333333332</v>
      </c>
      <c r="P3366" s="11">
        <f t="shared" si="313"/>
        <v>44.138888888888886</v>
      </c>
      <c r="Q3366" t="s">
        <v>8317</v>
      </c>
      <c r="R3366" t="s">
        <v>8318</v>
      </c>
      <c r="S3366" s="8">
        <f t="shared" si="314"/>
        <v>42422.685752314814</v>
      </c>
      <c r="T3366" s="8">
        <f t="shared" si="315"/>
        <v>42444.583333333336</v>
      </c>
      <c r="U3366" s="9" t="str">
        <f t="shared" si="316"/>
        <v>Feb</v>
      </c>
      <c r="V3366">
        <f t="shared" si="317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104</v>
      </c>
      <c r="P3367" s="11">
        <f t="shared" si="313"/>
        <v>866.66666666666663</v>
      </c>
      <c r="Q3367" t="s">
        <v>8317</v>
      </c>
      <c r="R3367" t="s">
        <v>8318</v>
      </c>
      <c r="S3367" s="8">
        <f t="shared" si="314"/>
        <v>42320.81009259259</v>
      </c>
      <c r="T3367" s="8">
        <f t="shared" si="315"/>
        <v>42350.81009259259</v>
      </c>
      <c r="U3367" s="9" t="str">
        <f t="shared" si="316"/>
        <v>Nov</v>
      </c>
      <c r="V3367">
        <f t="shared" si="317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221</v>
      </c>
      <c r="P3368" s="11">
        <f t="shared" si="313"/>
        <v>61.388888888888886</v>
      </c>
      <c r="Q3368" t="s">
        <v>8317</v>
      </c>
      <c r="R3368" t="s">
        <v>8318</v>
      </c>
      <c r="S3368" s="8">
        <f t="shared" si="314"/>
        <v>42106.775891203702</v>
      </c>
      <c r="T3368" s="8">
        <f t="shared" si="315"/>
        <v>42136.775891203702</v>
      </c>
      <c r="U3368" s="9" t="str">
        <f t="shared" si="316"/>
        <v>Apr</v>
      </c>
      <c r="V3368">
        <f t="shared" si="317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118.66666666666667</v>
      </c>
      <c r="P3369" s="11">
        <f t="shared" si="313"/>
        <v>29.666666666666668</v>
      </c>
      <c r="Q3369" t="s">
        <v>8317</v>
      </c>
      <c r="R3369" t="s">
        <v>8318</v>
      </c>
      <c r="S3369" s="8">
        <f t="shared" si="314"/>
        <v>42192.642291666671</v>
      </c>
      <c r="T3369" s="8">
        <f t="shared" si="315"/>
        <v>42217.642291666671</v>
      </c>
      <c r="U3369" s="9" t="str">
        <f t="shared" si="316"/>
        <v>Jul</v>
      </c>
      <c r="V3369">
        <f t="shared" si="317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104.60000000000001</v>
      </c>
      <c r="P3370" s="11">
        <f t="shared" si="313"/>
        <v>45.478260869565219</v>
      </c>
      <c r="Q3370" t="s">
        <v>8317</v>
      </c>
      <c r="R3370" t="s">
        <v>8318</v>
      </c>
      <c r="S3370" s="8">
        <f t="shared" si="314"/>
        <v>41968.908090277779</v>
      </c>
      <c r="T3370" s="8">
        <f t="shared" si="315"/>
        <v>42004.916666666664</v>
      </c>
      <c r="U3370" s="9" t="str">
        <f t="shared" si="316"/>
        <v>Nov</v>
      </c>
      <c r="V3370">
        <f t="shared" si="317"/>
        <v>2014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103.89999999999999</v>
      </c>
      <c r="P3371" s="11">
        <f t="shared" si="313"/>
        <v>96.203703703703709</v>
      </c>
      <c r="Q3371" t="s">
        <v>8317</v>
      </c>
      <c r="R3371" t="s">
        <v>8318</v>
      </c>
      <c r="S3371" s="8">
        <f t="shared" si="314"/>
        <v>42689.749768518523</v>
      </c>
      <c r="T3371" s="8">
        <f t="shared" si="315"/>
        <v>42749.749768518523</v>
      </c>
      <c r="U3371" s="9" t="str">
        <f t="shared" si="316"/>
        <v>Nov</v>
      </c>
      <c r="V3371">
        <f t="shared" si="317"/>
        <v>2016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117.73333333333333</v>
      </c>
      <c r="P3372" s="11">
        <f t="shared" si="313"/>
        <v>67.92307692307692</v>
      </c>
      <c r="Q3372" t="s">
        <v>8317</v>
      </c>
      <c r="R3372" t="s">
        <v>8318</v>
      </c>
      <c r="S3372" s="8">
        <f t="shared" si="314"/>
        <v>42690.042650462965</v>
      </c>
      <c r="T3372" s="8">
        <f t="shared" si="315"/>
        <v>42721.041666666664</v>
      </c>
      <c r="U3372" s="9" t="str">
        <f t="shared" si="316"/>
        <v>Nov</v>
      </c>
      <c r="V3372">
        <f t="shared" si="317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138.5</v>
      </c>
      <c r="P3373" s="11">
        <f t="shared" si="313"/>
        <v>30.777777777777779</v>
      </c>
      <c r="Q3373" t="s">
        <v>8317</v>
      </c>
      <c r="R3373" t="s">
        <v>8318</v>
      </c>
      <c r="S3373" s="8">
        <f t="shared" si="314"/>
        <v>42312.582928240743</v>
      </c>
      <c r="T3373" s="8">
        <f t="shared" si="315"/>
        <v>42340.582928240743</v>
      </c>
      <c r="U3373" s="9" t="str">
        <f t="shared" si="316"/>
        <v>Nov</v>
      </c>
      <c r="V3373">
        <f t="shared" si="317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103.49999999999999</v>
      </c>
      <c r="P3374" s="11">
        <f t="shared" si="313"/>
        <v>38.333333333333336</v>
      </c>
      <c r="Q3374" t="s">
        <v>8317</v>
      </c>
      <c r="R3374" t="s">
        <v>8318</v>
      </c>
      <c r="S3374" s="8">
        <f t="shared" si="314"/>
        <v>41855.256435185183</v>
      </c>
      <c r="T3374" s="8">
        <f t="shared" si="315"/>
        <v>41875.915972222225</v>
      </c>
      <c r="U3374" s="9" t="str">
        <f t="shared" si="316"/>
        <v>Aug</v>
      </c>
      <c r="V3374">
        <f t="shared" si="317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100.25</v>
      </c>
      <c r="P3375" s="11">
        <f t="shared" si="313"/>
        <v>66.833333333333329</v>
      </c>
      <c r="Q3375" t="s">
        <v>8317</v>
      </c>
      <c r="R3375" t="s">
        <v>8318</v>
      </c>
      <c r="S3375" s="8">
        <f t="shared" si="314"/>
        <v>42179.562962962962</v>
      </c>
      <c r="T3375" s="8">
        <f t="shared" si="315"/>
        <v>42203.375000000007</v>
      </c>
      <c r="U3375" s="9" t="str">
        <f t="shared" si="316"/>
        <v>Jun</v>
      </c>
      <c r="V3375">
        <f t="shared" si="317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106.57142857142856</v>
      </c>
      <c r="P3376" s="11">
        <f t="shared" si="313"/>
        <v>71.730769230769226</v>
      </c>
      <c r="Q3376" t="s">
        <v>8317</v>
      </c>
      <c r="R3376" t="s">
        <v>8318</v>
      </c>
      <c r="S3376" s="8">
        <f t="shared" si="314"/>
        <v>42275.44</v>
      </c>
      <c r="T3376" s="8">
        <f t="shared" si="315"/>
        <v>42305.440000000002</v>
      </c>
      <c r="U3376" s="9" t="str">
        <f t="shared" si="316"/>
        <v>Sep</v>
      </c>
      <c r="V3376">
        <f t="shared" si="317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100</v>
      </c>
      <c r="P3377" s="11">
        <f t="shared" si="313"/>
        <v>176.47058823529412</v>
      </c>
      <c r="Q3377" t="s">
        <v>8317</v>
      </c>
      <c r="R3377" t="s">
        <v>8318</v>
      </c>
      <c r="S3377" s="8">
        <f t="shared" si="314"/>
        <v>41765.319131944445</v>
      </c>
      <c r="T3377" s="8">
        <f t="shared" si="315"/>
        <v>41777.319131944445</v>
      </c>
      <c r="U3377" s="9" t="str">
        <f t="shared" si="316"/>
        <v>May</v>
      </c>
      <c r="V3377">
        <f t="shared" si="317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100.01249999999999</v>
      </c>
      <c r="P3378" s="11">
        <f t="shared" si="313"/>
        <v>421.10526315789474</v>
      </c>
      <c r="Q3378" t="s">
        <v>8317</v>
      </c>
      <c r="R3378" t="s">
        <v>8318</v>
      </c>
      <c r="S3378" s="8">
        <f t="shared" si="314"/>
        <v>42059.40965277778</v>
      </c>
      <c r="T3378" s="8">
        <f t="shared" si="315"/>
        <v>42119.367986111109</v>
      </c>
      <c r="U3378" s="9" t="str">
        <f t="shared" si="316"/>
        <v>Feb</v>
      </c>
      <c r="V3378">
        <f t="shared" si="317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101.05</v>
      </c>
      <c r="P3379" s="11">
        <f t="shared" si="313"/>
        <v>104.98701298701299</v>
      </c>
      <c r="Q3379" t="s">
        <v>8317</v>
      </c>
      <c r="R3379" t="s">
        <v>8318</v>
      </c>
      <c r="S3379" s="8">
        <f t="shared" si="314"/>
        <v>42053.440960648149</v>
      </c>
      <c r="T3379" s="8">
        <f t="shared" si="315"/>
        <v>42083.413888888892</v>
      </c>
      <c r="U3379" s="9" t="str">
        <f t="shared" si="316"/>
        <v>Feb</v>
      </c>
      <c r="V3379">
        <f t="shared" si="317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107.63636363636364</v>
      </c>
      <c r="P3380" s="11">
        <f t="shared" si="313"/>
        <v>28.19047619047619</v>
      </c>
      <c r="Q3380" t="s">
        <v>8317</v>
      </c>
      <c r="R3380" t="s">
        <v>8318</v>
      </c>
      <c r="S3380" s="8">
        <f t="shared" si="314"/>
        <v>41858.063726851855</v>
      </c>
      <c r="T3380" s="8">
        <f t="shared" si="315"/>
        <v>41882.255555555559</v>
      </c>
      <c r="U3380" s="9" t="str">
        <f t="shared" si="316"/>
        <v>Aug</v>
      </c>
      <c r="V3380">
        <f t="shared" si="317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103.64999999999999</v>
      </c>
      <c r="P3381" s="11">
        <f t="shared" si="313"/>
        <v>54.55263157894737</v>
      </c>
      <c r="Q3381" t="s">
        <v>8317</v>
      </c>
      <c r="R3381" t="s">
        <v>8318</v>
      </c>
      <c r="S3381" s="8">
        <f t="shared" si="314"/>
        <v>42225.222222222226</v>
      </c>
      <c r="T3381" s="8">
        <f t="shared" si="315"/>
        <v>42242.666666666664</v>
      </c>
      <c r="U3381" s="9" t="str">
        <f t="shared" si="316"/>
        <v>Aug</v>
      </c>
      <c r="V3381">
        <f t="shared" si="317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104.43333333333334</v>
      </c>
      <c r="P3382" s="11">
        <f t="shared" si="313"/>
        <v>111.89285714285714</v>
      </c>
      <c r="Q3382" t="s">
        <v>8317</v>
      </c>
      <c r="R3382" t="s">
        <v>8318</v>
      </c>
      <c r="S3382" s="8">
        <f t="shared" si="314"/>
        <v>41937.661782407413</v>
      </c>
      <c r="T3382" s="8">
        <f t="shared" si="315"/>
        <v>41972.703449074077</v>
      </c>
      <c r="U3382" s="9" t="str">
        <f t="shared" si="316"/>
        <v>Oct</v>
      </c>
      <c r="V3382">
        <f t="shared" si="317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102.25</v>
      </c>
      <c r="P3383" s="11">
        <f t="shared" si="313"/>
        <v>85.208333333333329</v>
      </c>
      <c r="Q3383" t="s">
        <v>8317</v>
      </c>
      <c r="R3383" t="s">
        <v>8318</v>
      </c>
      <c r="S3383" s="8">
        <f t="shared" si="314"/>
        <v>42043.893321759264</v>
      </c>
      <c r="T3383" s="8">
        <f t="shared" si="315"/>
        <v>42073.851655092592</v>
      </c>
      <c r="U3383" s="9" t="str">
        <f t="shared" si="316"/>
        <v>Feb</v>
      </c>
      <c r="V3383">
        <f t="shared" si="317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100.74285714285713</v>
      </c>
      <c r="P3384" s="11">
        <f t="shared" si="313"/>
        <v>76.652173913043484</v>
      </c>
      <c r="Q3384" t="s">
        <v>8317</v>
      </c>
      <c r="R3384" t="s">
        <v>8318</v>
      </c>
      <c r="S3384" s="8">
        <f t="shared" si="314"/>
        <v>42559.139537037037</v>
      </c>
      <c r="T3384" s="8">
        <f t="shared" si="315"/>
        <v>42583.665972222225</v>
      </c>
      <c r="U3384" s="9" t="str">
        <f t="shared" si="316"/>
        <v>Jul</v>
      </c>
      <c r="V3384">
        <f t="shared" si="317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111.71428571428572</v>
      </c>
      <c r="P3385" s="11">
        <f t="shared" si="313"/>
        <v>65.166666666666671</v>
      </c>
      <c r="Q3385" t="s">
        <v>8317</v>
      </c>
      <c r="R3385" t="s">
        <v>8318</v>
      </c>
      <c r="S3385" s="8">
        <f t="shared" si="314"/>
        <v>42524.490972222229</v>
      </c>
      <c r="T3385" s="8">
        <f t="shared" si="315"/>
        <v>42544.490972222229</v>
      </c>
      <c r="U3385" s="9" t="str">
        <f t="shared" si="316"/>
        <v>Jun</v>
      </c>
      <c r="V3385">
        <f t="shared" si="317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100.01100000000001</v>
      </c>
      <c r="P3386" s="11">
        <f t="shared" si="313"/>
        <v>93.760312499999998</v>
      </c>
      <c r="Q3386" t="s">
        <v>8317</v>
      </c>
      <c r="R3386" t="s">
        <v>8318</v>
      </c>
      <c r="S3386" s="8">
        <f t="shared" si="314"/>
        <v>42291.79592592593</v>
      </c>
      <c r="T3386" s="8">
        <f t="shared" si="315"/>
        <v>42328.833333333336</v>
      </c>
      <c r="U3386" s="9" t="str">
        <f t="shared" si="316"/>
        <v>Oct</v>
      </c>
      <c r="V3386">
        <f t="shared" si="317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100</v>
      </c>
      <c r="P3387" s="11">
        <f t="shared" si="313"/>
        <v>133.33333333333334</v>
      </c>
      <c r="Q3387" t="s">
        <v>8317</v>
      </c>
      <c r="R3387" t="s">
        <v>8318</v>
      </c>
      <c r="S3387" s="8">
        <f t="shared" si="314"/>
        <v>41953.575833333336</v>
      </c>
      <c r="T3387" s="8">
        <f t="shared" si="315"/>
        <v>41983.575833333336</v>
      </c>
      <c r="U3387" s="9" t="str">
        <f t="shared" si="316"/>
        <v>Nov</v>
      </c>
      <c r="V3387">
        <f t="shared" si="317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105</v>
      </c>
      <c r="P3388" s="11">
        <f t="shared" si="313"/>
        <v>51.219512195121951</v>
      </c>
      <c r="Q3388" t="s">
        <v>8317</v>
      </c>
      <c r="R3388" t="s">
        <v>8318</v>
      </c>
      <c r="S3388" s="8">
        <f t="shared" si="314"/>
        <v>41946.353078703709</v>
      </c>
      <c r="T3388" s="8">
        <f t="shared" si="315"/>
        <v>41976.353078703709</v>
      </c>
      <c r="U3388" s="9" t="str">
        <f t="shared" si="316"/>
        <v>Nov</v>
      </c>
      <c r="V3388">
        <f t="shared" si="317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116.86666666666667</v>
      </c>
      <c r="P3389" s="11">
        <f t="shared" si="313"/>
        <v>100.17142857142858</v>
      </c>
      <c r="Q3389" t="s">
        <v>8317</v>
      </c>
      <c r="R3389" t="s">
        <v>8318</v>
      </c>
      <c r="S3389" s="8">
        <f t="shared" si="314"/>
        <v>41947.470925925933</v>
      </c>
      <c r="T3389" s="8">
        <f t="shared" si="315"/>
        <v>41987.470925925933</v>
      </c>
      <c r="U3389" s="9" t="str">
        <f t="shared" si="316"/>
        <v>Nov</v>
      </c>
      <c r="V3389">
        <f t="shared" si="317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103.8</v>
      </c>
      <c r="P3390" s="11">
        <f t="shared" si="313"/>
        <v>34.6</v>
      </c>
      <c r="Q3390" t="s">
        <v>8317</v>
      </c>
      <c r="R3390" t="s">
        <v>8318</v>
      </c>
      <c r="S3390" s="8">
        <f t="shared" si="314"/>
        <v>42143.169456018521</v>
      </c>
      <c r="T3390" s="8">
        <f t="shared" si="315"/>
        <v>42173.169456018521</v>
      </c>
      <c r="U3390" s="9" t="str">
        <f t="shared" si="316"/>
        <v>May</v>
      </c>
      <c r="V3390">
        <f t="shared" si="317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114.5</v>
      </c>
      <c r="P3391" s="11">
        <f t="shared" si="313"/>
        <v>184.67741935483872</v>
      </c>
      <c r="Q3391" t="s">
        <v>8317</v>
      </c>
      <c r="R3391" t="s">
        <v>8318</v>
      </c>
      <c r="S3391" s="8">
        <f t="shared" si="314"/>
        <v>42494.271782407413</v>
      </c>
      <c r="T3391" s="8">
        <f t="shared" si="315"/>
        <v>42524.271782407413</v>
      </c>
      <c r="U3391" s="9" t="str">
        <f t="shared" si="316"/>
        <v>May</v>
      </c>
      <c r="V3391">
        <f t="shared" si="317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102.4</v>
      </c>
      <c r="P3392" s="11">
        <f t="shared" si="313"/>
        <v>69.818181818181813</v>
      </c>
      <c r="Q3392" t="s">
        <v>8317</v>
      </c>
      <c r="R3392" t="s">
        <v>8318</v>
      </c>
      <c r="S3392" s="8">
        <f t="shared" si="314"/>
        <v>41815.483159722229</v>
      </c>
      <c r="T3392" s="8">
        <f t="shared" si="315"/>
        <v>41830.483159722229</v>
      </c>
      <c r="U3392" s="9" t="str">
        <f t="shared" si="316"/>
        <v>Jun</v>
      </c>
      <c r="V3392">
        <f t="shared" si="317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223</v>
      </c>
      <c r="P3393" s="11">
        <f t="shared" si="313"/>
        <v>61.944444444444443</v>
      </c>
      <c r="Q3393" t="s">
        <v>8317</v>
      </c>
      <c r="R3393" t="s">
        <v>8318</v>
      </c>
      <c r="S3393" s="8">
        <f t="shared" si="314"/>
        <v>41830.254027777781</v>
      </c>
      <c r="T3393" s="8">
        <f t="shared" si="315"/>
        <v>41859.644444444442</v>
      </c>
      <c r="U3393" s="9" t="str">
        <f t="shared" si="316"/>
        <v>Jul</v>
      </c>
      <c r="V3393">
        <f t="shared" si="317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ref="O3394:O3457" si="318">E3394/D3394*100</f>
        <v>100</v>
      </c>
      <c r="P3394" s="11">
        <f t="shared" ref="P3394:P3457" si="319">E3394/L3394</f>
        <v>41.666666666666664</v>
      </c>
      <c r="Q3394" t="s">
        <v>8317</v>
      </c>
      <c r="R3394" t="s">
        <v>8318</v>
      </c>
      <c r="S3394" s="8">
        <f t="shared" si="314"/>
        <v>42446.553877314822</v>
      </c>
      <c r="T3394" s="8">
        <f t="shared" si="315"/>
        <v>42496.553877314822</v>
      </c>
      <c r="U3394" s="9" t="str">
        <f t="shared" si="316"/>
        <v>Mar</v>
      </c>
      <c r="V3394">
        <f t="shared" si="317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si="318"/>
        <v>105.80000000000001</v>
      </c>
      <c r="P3395" s="11">
        <f t="shared" si="319"/>
        <v>36.06818181818182</v>
      </c>
      <c r="Q3395" t="s">
        <v>8317</v>
      </c>
      <c r="R3395" t="s">
        <v>8318</v>
      </c>
      <c r="S3395" s="8">
        <f t="shared" ref="S3395:S3458" si="320">(J3395/86400)+25569+(-7/24)</f>
        <v>41923.629976851858</v>
      </c>
      <c r="T3395" s="8">
        <f t="shared" ref="T3395:T3458" si="321">(I3395/86400)+25569+(-7/24)</f>
        <v>41948.740277777782</v>
      </c>
      <c r="U3395" s="9" t="str">
        <f t="shared" ref="U3395:U3458" si="322">TEXT(S3395,"mmm")</f>
        <v>Oct</v>
      </c>
      <c r="V3395">
        <f t="shared" ref="V3395:V3458" si="323">YEAR(S3395)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142.36363636363635</v>
      </c>
      <c r="P3396" s="11">
        <f t="shared" si="319"/>
        <v>29</v>
      </c>
      <c r="Q3396" t="s">
        <v>8317</v>
      </c>
      <c r="R3396" t="s">
        <v>8318</v>
      </c>
      <c r="S3396" s="8">
        <f t="shared" si="320"/>
        <v>41817.303761574076</v>
      </c>
      <c r="T3396" s="8">
        <f t="shared" si="321"/>
        <v>41847.303761574076</v>
      </c>
      <c r="U3396" s="9" t="str">
        <f t="shared" si="322"/>
        <v>Jun</v>
      </c>
      <c r="V3396">
        <f t="shared" si="323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184</v>
      </c>
      <c r="P3397" s="11">
        <f t="shared" si="319"/>
        <v>24.210526315789473</v>
      </c>
      <c r="Q3397" t="s">
        <v>8317</v>
      </c>
      <c r="R3397" t="s">
        <v>8318</v>
      </c>
      <c r="S3397" s="8">
        <f t="shared" si="320"/>
        <v>42140.420648148145</v>
      </c>
      <c r="T3397" s="8">
        <f t="shared" si="321"/>
        <v>42154.465277777781</v>
      </c>
      <c r="U3397" s="9" t="str">
        <f t="shared" si="322"/>
        <v>May</v>
      </c>
      <c r="V3397">
        <f t="shared" si="323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104.33333333333333</v>
      </c>
      <c r="P3398" s="11">
        <f t="shared" si="319"/>
        <v>55.892857142857146</v>
      </c>
      <c r="Q3398" t="s">
        <v>8317</v>
      </c>
      <c r="R3398" t="s">
        <v>8318</v>
      </c>
      <c r="S3398" s="8">
        <f t="shared" si="320"/>
        <v>41764.154965277783</v>
      </c>
      <c r="T3398" s="8">
        <f t="shared" si="321"/>
        <v>41790.874305555561</v>
      </c>
      <c r="U3398" s="9" t="str">
        <f t="shared" si="322"/>
        <v>May</v>
      </c>
      <c r="V3398">
        <f t="shared" si="323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112.00000000000001</v>
      </c>
      <c r="P3399" s="11">
        <f t="shared" si="319"/>
        <v>11.666666666666666</v>
      </c>
      <c r="Q3399" t="s">
        <v>8317</v>
      </c>
      <c r="R3399" t="s">
        <v>8318</v>
      </c>
      <c r="S3399" s="8">
        <f t="shared" si="320"/>
        <v>42378.186678240738</v>
      </c>
      <c r="T3399" s="8">
        <f t="shared" si="321"/>
        <v>42418.625000000007</v>
      </c>
      <c r="U3399" s="9" t="str">
        <f t="shared" si="322"/>
        <v>Jan</v>
      </c>
      <c r="V3399">
        <f t="shared" si="323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111.07499999999999</v>
      </c>
      <c r="P3400" s="11">
        <f t="shared" si="319"/>
        <v>68.353846153846149</v>
      </c>
      <c r="Q3400" t="s">
        <v>8317</v>
      </c>
      <c r="R3400" t="s">
        <v>8318</v>
      </c>
      <c r="S3400" s="8">
        <f t="shared" si="320"/>
        <v>41941.460370370369</v>
      </c>
      <c r="T3400" s="8">
        <f t="shared" si="321"/>
        <v>41964.416666666664</v>
      </c>
      <c r="U3400" s="9" t="str">
        <f t="shared" si="322"/>
        <v>Oct</v>
      </c>
      <c r="V3400">
        <f t="shared" si="323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103.75000000000001</v>
      </c>
      <c r="P3401" s="11">
        <f t="shared" si="319"/>
        <v>27.065217391304348</v>
      </c>
      <c r="Q3401" t="s">
        <v>8317</v>
      </c>
      <c r="R3401" t="s">
        <v>8318</v>
      </c>
      <c r="S3401" s="8">
        <f t="shared" si="320"/>
        <v>42026.62876157408</v>
      </c>
      <c r="T3401" s="8">
        <f t="shared" si="321"/>
        <v>42056.62876157408</v>
      </c>
      <c r="U3401" s="9" t="str">
        <f t="shared" si="322"/>
        <v>Jan</v>
      </c>
      <c r="V3401">
        <f t="shared" si="323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100.41</v>
      </c>
      <c r="P3402" s="11">
        <f t="shared" si="319"/>
        <v>118.12941176470588</v>
      </c>
      <c r="Q3402" t="s">
        <v>8317</v>
      </c>
      <c r="R3402" t="s">
        <v>8318</v>
      </c>
      <c r="S3402" s="8">
        <f t="shared" si="320"/>
        <v>41834.662199074075</v>
      </c>
      <c r="T3402" s="8">
        <f t="shared" si="321"/>
        <v>41879.662199074075</v>
      </c>
      <c r="U3402" s="9" t="str">
        <f t="shared" si="322"/>
        <v>Jul</v>
      </c>
      <c r="V3402">
        <f t="shared" si="323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101.86206896551724</v>
      </c>
      <c r="P3403" s="11">
        <f t="shared" si="319"/>
        <v>44.757575757575758</v>
      </c>
      <c r="Q3403" t="s">
        <v>8317</v>
      </c>
      <c r="R3403" t="s">
        <v>8318</v>
      </c>
      <c r="S3403" s="8">
        <f t="shared" si="320"/>
        <v>42193.432245370372</v>
      </c>
      <c r="T3403" s="8">
        <f t="shared" si="321"/>
        <v>42223.432245370372</v>
      </c>
      <c r="U3403" s="9" t="str">
        <f t="shared" si="322"/>
        <v>Jul</v>
      </c>
      <c r="V3403">
        <f t="shared" si="323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109.76666666666665</v>
      </c>
      <c r="P3404" s="11">
        <f t="shared" si="319"/>
        <v>99.787878787878782</v>
      </c>
      <c r="Q3404" t="s">
        <v>8317</v>
      </c>
      <c r="R3404" t="s">
        <v>8318</v>
      </c>
      <c r="S3404" s="8">
        <f t="shared" si="320"/>
        <v>42290.326886574076</v>
      </c>
      <c r="T3404" s="8">
        <f t="shared" si="321"/>
        <v>42319.813194444447</v>
      </c>
      <c r="U3404" s="9" t="str">
        <f t="shared" si="322"/>
        <v>Oct</v>
      </c>
      <c r="V3404">
        <f t="shared" si="323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100</v>
      </c>
      <c r="P3405" s="11">
        <f t="shared" si="319"/>
        <v>117.64705882352941</v>
      </c>
      <c r="Q3405" t="s">
        <v>8317</v>
      </c>
      <c r="R3405" t="s">
        <v>8318</v>
      </c>
      <c r="S3405" s="8">
        <f t="shared" si="320"/>
        <v>42150.170416666668</v>
      </c>
      <c r="T3405" s="8">
        <f t="shared" si="321"/>
        <v>42180.170416666668</v>
      </c>
      <c r="U3405" s="9" t="str">
        <f t="shared" si="322"/>
        <v>May</v>
      </c>
      <c r="V3405">
        <f t="shared" si="323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122</v>
      </c>
      <c r="P3406" s="11">
        <f t="shared" si="319"/>
        <v>203.33333333333334</v>
      </c>
      <c r="Q3406" t="s">
        <v>8317</v>
      </c>
      <c r="R3406" t="s">
        <v>8318</v>
      </c>
      <c r="S3406" s="8">
        <f t="shared" si="320"/>
        <v>42152.211828703708</v>
      </c>
      <c r="T3406" s="8">
        <f t="shared" si="321"/>
        <v>42172.211828703708</v>
      </c>
      <c r="U3406" s="9" t="str">
        <f t="shared" si="322"/>
        <v>May</v>
      </c>
      <c r="V3406">
        <f t="shared" si="323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137.57142857142856</v>
      </c>
      <c r="P3407" s="11">
        <f t="shared" si="319"/>
        <v>28.323529411764707</v>
      </c>
      <c r="Q3407" t="s">
        <v>8317</v>
      </c>
      <c r="R3407" t="s">
        <v>8318</v>
      </c>
      <c r="S3407" s="8">
        <f t="shared" si="320"/>
        <v>42409.725532407414</v>
      </c>
      <c r="T3407" s="8">
        <f t="shared" si="321"/>
        <v>42430.707638888889</v>
      </c>
      <c r="U3407" s="9" t="str">
        <f t="shared" si="322"/>
        <v>Feb</v>
      </c>
      <c r="V3407">
        <f t="shared" si="323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100.31000000000002</v>
      </c>
      <c r="P3408" s="11">
        <f t="shared" si="319"/>
        <v>110.23076923076923</v>
      </c>
      <c r="Q3408" t="s">
        <v>8317</v>
      </c>
      <c r="R3408" t="s">
        <v>8318</v>
      </c>
      <c r="S3408" s="8">
        <f t="shared" si="320"/>
        <v>41791.201111111113</v>
      </c>
      <c r="T3408" s="8">
        <f t="shared" si="321"/>
        <v>41836.201111111113</v>
      </c>
      <c r="U3408" s="9" t="str">
        <f t="shared" si="322"/>
        <v>Jun</v>
      </c>
      <c r="V3408">
        <f t="shared" si="323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107.1</v>
      </c>
      <c r="P3409" s="11">
        <f t="shared" si="319"/>
        <v>31.970149253731343</v>
      </c>
      <c r="Q3409" t="s">
        <v>8317</v>
      </c>
      <c r="R3409" t="s">
        <v>8318</v>
      </c>
      <c r="S3409" s="8">
        <f t="shared" si="320"/>
        <v>41796.130659722221</v>
      </c>
      <c r="T3409" s="8">
        <f t="shared" si="321"/>
        <v>41826.130659722221</v>
      </c>
      <c r="U3409" s="9" t="str">
        <f t="shared" si="322"/>
        <v>Jun</v>
      </c>
      <c r="V3409">
        <f t="shared" si="323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211</v>
      </c>
      <c r="P3410" s="11">
        <f t="shared" si="319"/>
        <v>58.611111111111114</v>
      </c>
      <c r="Q3410" t="s">
        <v>8317</v>
      </c>
      <c r="R3410" t="s">
        <v>8318</v>
      </c>
      <c r="S3410" s="8">
        <f t="shared" si="320"/>
        <v>41808.700277777782</v>
      </c>
      <c r="T3410" s="8">
        <f t="shared" si="321"/>
        <v>41838.700277777782</v>
      </c>
      <c r="U3410" s="9" t="str">
        <f t="shared" si="322"/>
        <v>Jun</v>
      </c>
      <c r="V3410">
        <f t="shared" si="323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123.6</v>
      </c>
      <c r="P3411" s="11">
        <f t="shared" si="319"/>
        <v>29.428571428571427</v>
      </c>
      <c r="Q3411" t="s">
        <v>8317</v>
      </c>
      <c r="R3411" t="s">
        <v>8318</v>
      </c>
      <c r="S3411" s="8">
        <f t="shared" si="320"/>
        <v>42544.522662037038</v>
      </c>
      <c r="T3411" s="8">
        <f t="shared" si="321"/>
        <v>42582.581944444442</v>
      </c>
      <c r="U3411" s="9" t="str">
        <f t="shared" si="322"/>
        <v>Jun</v>
      </c>
      <c r="V3411">
        <f t="shared" si="323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108.5</v>
      </c>
      <c r="P3412" s="11">
        <f t="shared" si="319"/>
        <v>81.375</v>
      </c>
      <c r="Q3412" t="s">
        <v>8317</v>
      </c>
      <c r="R3412" t="s">
        <v>8318</v>
      </c>
      <c r="S3412" s="8">
        <f t="shared" si="320"/>
        <v>42499.749884259261</v>
      </c>
      <c r="T3412" s="8">
        <f t="shared" si="321"/>
        <v>42527.000000000007</v>
      </c>
      <c r="U3412" s="9" t="str">
        <f t="shared" si="322"/>
        <v>May</v>
      </c>
      <c r="V3412">
        <f t="shared" si="323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103.56666666666668</v>
      </c>
      <c r="P3413" s="11">
        <f t="shared" si="319"/>
        <v>199.16666666666666</v>
      </c>
      <c r="Q3413" t="s">
        <v>8317</v>
      </c>
      <c r="R3413" t="s">
        <v>8318</v>
      </c>
      <c r="S3413" s="8">
        <f t="shared" si="320"/>
        <v>42264.731157407405</v>
      </c>
      <c r="T3413" s="8">
        <f t="shared" si="321"/>
        <v>42284.731157407405</v>
      </c>
      <c r="U3413" s="9" t="str">
        <f t="shared" si="322"/>
        <v>Sep</v>
      </c>
      <c r="V3413">
        <f t="shared" si="323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100</v>
      </c>
      <c r="P3414" s="11">
        <f t="shared" si="319"/>
        <v>115.38461538461539</v>
      </c>
      <c r="Q3414" t="s">
        <v>8317</v>
      </c>
      <c r="R3414" t="s">
        <v>8318</v>
      </c>
      <c r="S3414" s="8">
        <f t="shared" si="320"/>
        <v>41879.667384259265</v>
      </c>
      <c r="T3414" s="8">
        <f t="shared" si="321"/>
        <v>41909.667384259265</v>
      </c>
      <c r="U3414" s="9" t="str">
        <f t="shared" si="322"/>
        <v>Aug</v>
      </c>
      <c r="V3414">
        <f t="shared" si="323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130</v>
      </c>
      <c r="P3415" s="11">
        <f t="shared" si="319"/>
        <v>46.428571428571431</v>
      </c>
      <c r="Q3415" t="s">
        <v>8317</v>
      </c>
      <c r="R3415" t="s">
        <v>8318</v>
      </c>
      <c r="S3415" s="8">
        <f t="shared" si="320"/>
        <v>42053.441412037042</v>
      </c>
      <c r="T3415" s="8">
        <f t="shared" si="321"/>
        <v>42062.915972222225</v>
      </c>
      <c r="U3415" s="9" t="str">
        <f t="shared" si="322"/>
        <v>Feb</v>
      </c>
      <c r="V3415">
        <f t="shared" si="323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103.49999999999999</v>
      </c>
      <c r="P3416" s="11">
        <f t="shared" si="319"/>
        <v>70.568181818181813</v>
      </c>
      <c r="Q3416" t="s">
        <v>8317</v>
      </c>
      <c r="R3416" t="s">
        <v>8318</v>
      </c>
      <c r="S3416" s="8">
        <f t="shared" si="320"/>
        <v>42675.540798611117</v>
      </c>
      <c r="T3416" s="8">
        <f t="shared" si="321"/>
        <v>42705.040972222225</v>
      </c>
      <c r="U3416" s="9" t="str">
        <f t="shared" si="322"/>
        <v>Nov</v>
      </c>
      <c r="V3416">
        <f t="shared" si="323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100</v>
      </c>
      <c r="P3417" s="11">
        <f t="shared" si="319"/>
        <v>22.222222222222221</v>
      </c>
      <c r="Q3417" t="s">
        <v>8317</v>
      </c>
      <c r="R3417" t="s">
        <v>8318</v>
      </c>
      <c r="S3417" s="8">
        <f t="shared" si="320"/>
        <v>42466.852500000001</v>
      </c>
      <c r="T3417" s="8">
        <f t="shared" si="321"/>
        <v>42477.687500000007</v>
      </c>
      <c r="U3417" s="9" t="str">
        <f t="shared" si="322"/>
        <v>Apr</v>
      </c>
      <c r="V3417">
        <f t="shared" si="323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119.6</v>
      </c>
      <c r="P3418" s="11">
        <f t="shared" si="319"/>
        <v>159.46666666666667</v>
      </c>
      <c r="Q3418" t="s">
        <v>8317</v>
      </c>
      <c r="R3418" t="s">
        <v>8318</v>
      </c>
      <c r="S3418" s="8">
        <f t="shared" si="320"/>
        <v>42089.120891203704</v>
      </c>
      <c r="T3418" s="8">
        <f t="shared" si="321"/>
        <v>42117.479166666664</v>
      </c>
      <c r="U3418" s="9" t="str">
        <f t="shared" si="322"/>
        <v>Mar</v>
      </c>
      <c r="V3418">
        <f t="shared" si="323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100.00058823529412</v>
      </c>
      <c r="P3419" s="11">
        <f t="shared" si="319"/>
        <v>37.777999999999999</v>
      </c>
      <c r="Q3419" t="s">
        <v>8317</v>
      </c>
      <c r="R3419" t="s">
        <v>8318</v>
      </c>
      <c r="S3419" s="8">
        <f t="shared" si="320"/>
        <v>41894.622083333335</v>
      </c>
      <c r="T3419" s="8">
        <f t="shared" si="321"/>
        <v>41937.738194444442</v>
      </c>
      <c r="U3419" s="9" t="str">
        <f t="shared" si="322"/>
        <v>Sep</v>
      </c>
      <c r="V3419">
        <f t="shared" si="323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100.875</v>
      </c>
      <c r="P3420" s="11">
        <f t="shared" si="319"/>
        <v>72.053571428571431</v>
      </c>
      <c r="Q3420" t="s">
        <v>8317</v>
      </c>
      <c r="R3420" t="s">
        <v>8318</v>
      </c>
      <c r="S3420" s="8">
        <f t="shared" si="320"/>
        <v>41752.542905092596</v>
      </c>
      <c r="T3420" s="8">
        <f t="shared" si="321"/>
        <v>41782.542905092596</v>
      </c>
      <c r="U3420" s="9" t="str">
        <f t="shared" si="322"/>
        <v>Apr</v>
      </c>
      <c r="V3420">
        <f t="shared" si="323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106.54545454545455</v>
      </c>
      <c r="P3421" s="11">
        <f t="shared" si="319"/>
        <v>63.695652173913047</v>
      </c>
      <c r="Q3421" t="s">
        <v>8317</v>
      </c>
      <c r="R3421" t="s">
        <v>8318</v>
      </c>
      <c r="S3421" s="8">
        <f t="shared" si="320"/>
        <v>42448.529918981483</v>
      </c>
      <c r="T3421" s="8">
        <f t="shared" si="321"/>
        <v>42466.604166666664</v>
      </c>
      <c r="U3421" s="9" t="str">
        <f t="shared" si="322"/>
        <v>Mar</v>
      </c>
      <c r="V3421">
        <f t="shared" si="323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138</v>
      </c>
      <c r="P3422" s="11">
        <f t="shared" si="319"/>
        <v>28.411764705882351</v>
      </c>
      <c r="Q3422" t="s">
        <v>8317</v>
      </c>
      <c r="R3422" t="s">
        <v>8318</v>
      </c>
      <c r="S3422" s="8">
        <f t="shared" si="320"/>
        <v>42404.798634259263</v>
      </c>
      <c r="T3422" s="8">
        <f t="shared" si="321"/>
        <v>42413.708333333336</v>
      </c>
      <c r="U3422" s="9" t="str">
        <f t="shared" si="322"/>
        <v>Feb</v>
      </c>
      <c r="V3422">
        <f t="shared" si="323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101.15</v>
      </c>
      <c r="P3423" s="11">
        <f t="shared" si="319"/>
        <v>103.21428571428571</v>
      </c>
      <c r="Q3423" t="s">
        <v>8317</v>
      </c>
      <c r="R3423" t="s">
        <v>8318</v>
      </c>
      <c r="S3423" s="8">
        <f t="shared" si="320"/>
        <v>42037.499571759261</v>
      </c>
      <c r="T3423" s="8">
        <f t="shared" si="321"/>
        <v>42067.499571759261</v>
      </c>
      <c r="U3423" s="9" t="str">
        <f t="shared" si="322"/>
        <v>Feb</v>
      </c>
      <c r="V3423">
        <f t="shared" si="323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109.1</v>
      </c>
      <c r="P3424" s="11">
        <f t="shared" si="319"/>
        <v>71.152173913043484</v>
      </c>
      <c r="Q3424" t="s">
        <v>8317</v>
      </c>
      <c r="R3424" t="s">
        <v>8318</v>
      </c>
      <c r="S3424" s="8">
        <f t="shared" si="320"/>
        <v>42323.270555555559</v>
      </c>
      <c r="T3424" s="8">
        <f t="shared" si="321"/>
        <v>42351.708333333336</v>
      </c>
      <c r="U3424" s="9" t="str">
        <f t="shared" si="322"/>
        <v>Nov</v>
      </c>
      <c r="V3424">
        <f t="shared" si="323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140</v>
      </c>
      <c r="P3425" s="11">
        <f t="shared" si="319"/>
        <v>35</v>
      </c>
      <c r="Q3425" t="s">
        <v>8317</v>
      </c>
      <c r="R3425" t="s">
        <v>8318</v>
      </c>
      <c r="S3425" s="8">
        <f t="shared" si="320"/>
        <v>42088.619687500002</v>
      </c>
      <c r="T3425" s="8">
        <f t="shared" si="321"/>
        <v>42118.619687500002</v>
      </c>
      <c r="U3425" s="9" t="str">
        <f t="shared" si="322"/>
        <v>Mar</v>
      </c>
      <c r="V3425">
        <f t="shared" si="323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103.58333333333334</v>
      </c>
      <c r="P3426" s="11">
        <f t="shared" si="319"/>
        <v>81.776315789473685</v>
      </c>
      <c r="Q3426" t="s">
        <v>8317</v>
      </c>
      <c r="R3426" t="s">
        <v>8318</v>
      </c>
      <c r="S3426" s="8">
        <f t="shared" si="320"/>
        <v>42018.385231481479</v>
      </c>
      <c r="T3426" s="8">
        <f t="shared" si="321"/>
        <v>42039.999305555561</v>
      </c>
      <c r="U3426" s="9" t="str">
        <f t="shared" si="322"/>
        <v>Jan</v>
      </c>
      <c r="V3426">
        <f t="shared" si="323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102.97033333333331</v>
      </c>
      <c r="P3427" s="11">
        <f t="shared" si="319"/>
        <v>297.02980769230766</v>
      </c>
      <c r="Q3427" t="s">
        <v>8317</v>
      </c>
      <c r="R3427" t="s">
        <v>8318</v>
      </c>
      <c r="S3427" s="8">
        <f t="shared" si="320"/>
        <v>41884.325648148151</v>
      </c>
      <c r="T3427" s="8">
        <f t="shared" si="321"/>
        <v>41916.325648148151</v>
      </c>
      <c r="U3427" s="9" t="str">
        <f t="shared" si="322"/>
        <v>Sep</v>
      </c>
      <c r="V3427">
        <f t="shared" si="323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108.13333333333333</v>
      </c>
      <c r="P3428" s="11">
        <f t="shared" si="319"/>
        <v>46.609195402298852</v>
      </c>
      <c r="Q3428" t="s">
        <v>8317</v>
      </c>
      <c r="R3428" t="s">
        <v>8318</v>
      </c>
      <c r="S3428" s="8">
        <f t="shared" si="320"/>
        <v>41883.765081018522</v>
      </c>
      <c r="T3428" s="8">
        <f t="shared" si="321"/>
        <v>41902.791666666672</v>
      </c>
      <c r="U3428" s="9" t="str">
        <f t="shared" si="322"/>
        <v>Sep</v>
      </c>
      <c r="V3428">
        <f t="shared" si="323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100</v>
      </c>
      <c r="P3429" s="11">
        <f t="shared" si="319"/>
        <v>51.724137931034484</v>
      </c>
      <c r="Q3429" t="s">
        <v>8317</v>
      </c>
      <c r="R3429" t="s">
        <v>8318</v>
      </c>
      <c r="S3429" s="8">
        <f t="shared" si="320"/>
        <v>41792.35361111111</v>
      </c>
      <c r="T3429" s="8">
        <f t="shared" si="321"/>
        <v>41822.35361111111</v>
      </c>
      <c r="U3429" s="9" t="str">
        <f t="shared" si="322"/>
        <v>Jun</v>
      </c>
      <c r="V3429">
        <f t="shared" si="323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102.75000000000001</v>
      </c>
      <c r="P3430" s="11">
        <f t="shared" si="319"/>
        <v>40.294117647058826</v>
      </c>
      <c r="Q3430" t="s">
        <v>8317</v>
      </c>
      <c r="R3430" t="s">
        <v>8318</v>
      </c>
      <c r="S3430" s="8">
        <f t="shared" si="320"/>
        <v>42038.428784722222</v>
      </c>
      <c r="T3430" s="8">
        <f t="shared" si="321"/>
        <v>42063.416666666664</v>
      </c>
      <c r="U3430" s="9" t="str">
        <f t="shared" si="322"/>
        <v>Feb</v>
      </c>
      <c r="V3430">
        <f t="shared" si="323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130</v>
      </c>
      <c r="P3431" s="11">
        <f t="shared" si="319"/>
        <v>16.25</v>
      </c>
      <c r="Q3431" t="s">
        <v>8317</v>
      </c>
      <c r="R3431" t="s">
        <v>8318</v>
      </c>
      <c r="S3431" s="8">
        <f t="shared" si="320"/>
        <v>42661.729872685188</v>
      </c>
      <c r="T3431" s="8">
        <f t="shared" si="321"/>
        <v>42675.729872685188</v>
      </c>
      <c r="U3431" s="9" t="str">
        <f t="shared" si="322"/>
        <v>Oct</v>
      </c>
      <c r="V3431">
        <f t="shared" si="323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108.54949999999999</v>
      </c>
      <c r="P3432" s="11">
        <f t="shared" si="319"/>
        <v>30.152638888888887</v>
      </c>
      <c r="Q3432" t="s">
        <v>8317</v>
      </c>
      <c r="R3432" t="s">
        <v>8318</v>
      </c>
      <c r="S3432" s="8">
        <f t="shared" si="320"/>
        <v>41820.653946759259</v>
      </c>
      <c r="T3432" s="8">
        <f t="shared" si="321"/>
        <v>41850.653946759259</v>
      </c>
      <c r="U3432" s="9" t="str">
        <f t="shared" si="322"/>
        <v>Jun</v>
      </c>
      <c r="V3432">
        <f t="shared" si="323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100</v>
      </c>
      <c r="P3433" s="11">
        <f t="shared" si="319"/>
        <v>95.238095238095241</v>
      </c>
      <c r="Q3433" t="s">
        <v>8317</v>
      </c>
      <c r="R3433" t="s">
        <v>8318</v>
      </c>
      <c r="S3433" s="8">
        <f t="shared" si="320"/>
        <v>41839.43927083334</v>
      </c>
      <c r="T3433" s="8">
        <f t="shared" si="321"/>
        <v>41869.43927083334</v>
      </c>
      <c r="U3433" s="9" t="str">
        <f t="shared" si="322"/>
        <v>Jul</v>
      </c>
      <c r="V3433">
        <f t="shared" si="323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109.65</v>
      </c>
      <c r="P3434" s="11">
        <f t="shared" si="319"/>
        <v>52.214285714285715</v>
      </c>
      <c r="Q3434" t="s">
        <v>8317</v>
      </c>
      <c r="R3434" t="s">
        <v>8318</v>
      </c>
      <c r="S3434" s="8">
        <f t="shared" si="320"/>
        <v>42380.289513888893</v>
      </c>
      <c r="T3434" s="8">
        <f t="shared" si="321"/>
        <v>42405.625000000007</v>
      </c>
      <c r="U3434" s="9" t="str">
        <f t="shared" si="322"/>
        <v>Jan</v>
      </c>
      <c r="V3434">
        <f t="shared" si="323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100.26315789473684</v>
      </c>
      <c r="P3435" s="11">
        <f t="shared" si="319"/>
        <v>134.1549295774648</v>
      </c>
      <c r="Q3435" t="s">
        <v>8317</v>
      </c>
      <c r="R3435" t="s">
        <v>8318</v>
      </c>
      <c r="S3435" s="8">
        <f t="shared" si="320"/>
        <v>41775.771469907406</v>
      </c>
      <c r="T3435" s="8">
        <f t="shared" si="321"/>
        <v>41806.833333333336</v>
      </c>
      <c r="U3435" s="9" t="str">
        <f t="shared" si="322"/>
        <v>May</v>
      </c>
      <c r="V3435">
        <f t="shared" si="323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105.55000000000001</v>
      </c>
      <c r="P3436" s="11">
        <f t="shared" si="319"/>
        <v>62.827380952380949</v>
      </c>
      <c r="Q3436" t="s">
        <v>8317</v>
      </c>
      <c r="R3436" t="s">
        <v>8318</v>
      </c>
      <c r="S3436" s="8">
        <f t="shared" si="320"/>
        <v>41800.088761574072</v>
      </c>
      <c r="T3436" s="8">
        <f t="shared" si="321"/>
        <v>41830.088761574072</v>
      </c>
      <c r="U3436" s="9" t="str">
        <f t="shared" si="322"/>
        <v>Jun</v>
      </c>
      <c r="V3436">
        <f t="shared" si="323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112.00000000000001</v>
      </c>
      <c r="P3437" s="11">
        <f t="shared" si="319"/>
        <v>58.94736842105263</v>
      </c>
      <c r="Q3437" t="s">
        <v>8317</v>
      </c>
      <c r="R3437" t="s">
        <v>8318</v>
      </c>
      <c r="S3437" s="8">
        <f t="shared" si="320"/>
        <v>42572.325150462966</v>
      </c>
      <c r="T3437" s="8">
        <f t="shared" si="321"/>
        <v>42588.833333333336</v>
      </c>
      <c r="U3437" s="9" t="str">
        <f t="shared" si="322"/>
        <v>Jul</v>
      </c>
      <c r="V3437">
        <f t="shared" si="323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105.89999999999999</v>
      </c>
      <c r="P3438" s="11">
        <f t="shared" si="319"/>
        <v>143.1081081081081</v>
      </c>
      <c r="Q3438" t="s">
        <v>8317</v>
      </c>
      <c r="R3438" t="s">
        <v>8318</v>
      </c>
      <c r="S3438" s="8">
        <f t="shared" si="320"/>
        <v>41851.249918981484</v>
      </c>
      <c r="T3438" s="8">
        <f t="shared" si="321"/>
        <v>41872.394444444442</v>
      </c>
      <c r="U3438" s="9" t="str">
        <f t="shared" si="322"/>
        <v>Jul</v>
      </c>
      <c r="V3438">
        <f t="shared" si="323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101</v>
      </c>
      <c r="P3439" s="11">
        <f t="shared" si="319"/>
        <v>84.166666666666671</v>
      </c>
      <c r="Q3439" t="s">
        <v>8317</v>
      </c>
      <c r="R3439" t="s">
        <v>8318</v>
      </c>
      <c r="S3439" s="8">
        <f t="shared" si="320"/>
        <v>42205.419212962966</v>
      </c>
      <c r="T3439" s="8">
        <f t="shared" si="321"/>
        <v>42235.419212962966</v>
      </c>
      <c r="U3439" s="9" t="str">
        <f t="shared" si="322"/>
        <v>Jul</v>
      </c>
      <c r="V3439">
        <f t="shared" si="323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104.2</v>
      </c>
      <c r="P3440" s="11">
        <f t="shared" si="319"/>
        <v>186.07142857142858</v>
      </c>
      <c r="Q3440" t="s">
        <v>8317</v>
      </c>
      <c r="R3440" t="s">
        <v>8318</v>
      </c>
      <c r="S3440" s="8">
        <f t="shared" si="320"/>
        <v>42100.636192129634</v>
      </c>
      <c r="T3440" s="8">
        <f t="shared" si="321"/>
        <v>42126.583333333336</v>
      </c>
      <c r="U3440" s="9" t="str">
        <f t="shared" si="322"/>
        <v>Apr</v>
      </c>
      <c r="V3440">
        <f t="shared" si="323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134.67833333333334</v>
      </c>
      <c r="P3441" s="11">
        <f t="shared" si="319"/>
        <v>89.785555555555561</v>
      </c>
      <c r="Q3441" t="s">
        <v>8317</v>
      </c>
      <c r="R3441" t="s">
        <v>8318</v>
      </c>
      <c r="S3441" s="8">
        <f t="shared" si="320"/>
        <v>42374.619560185187</v>
      </c>
      <c r="T3441" s="8">
        <f t="shared" si="321"/>
        <v>42387.915972222225</v>
      </c>
      <c r="U3441" s="9" t="str">
        <f t="shared" si="322"/>
        <v>Jan</v>
      </c>
      <c r="V3441">
        <f t="shared" si="323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105.2184</v>
      </c>
      <c r="P3442" s="11">
        <f t="shared" si="319"/>
        <v>64.157560975609755</v>
      </c>
      <c r="Q3442" t="s">
        <v>8317</v>
      </c>
      <c r="R3442" t="s">
        <v>8318</v>
      </c>
      <c r="S3442" s="8">
        <f t="shared" si="320"/>
        <v>41808.831342592595</v>
      </c>
      <c r="T3442" s="8">
        <f t="shared" si="321"/>
        <v>41831.385416666672</v>
      </c>
      <c r="U3442" s="9" t="str">
        <f t="shared" si="322"/>
        <v>Jun</v>
      </c>
      <c r="V3442">
        <f t="shared" si="323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102.60000000000001</v>
      </c>
      <c r="P3443" s="11">
        <f t="shared" si="319"/>
        <v>59.651162790697676</v>
      </c>
      <c r="Q3443" t="s">
        <v>8317</v>
      </c>
      <c r="R3443" t="s">
        <v>8318</v>
      </c>
      <c r="S3443" s="8">
        <f t="shared" si="320"/>
        <v>42294.137974537043</v>
      </c>
      <c r="T3443" s="8">
        <f t="shared" si="321"/>
        <v>42321.553472222229</v>
      </c>
      <c r="U3443" s="9" t="str">
        <f t="shared" si="322"/>
        <v>Oct</v>
      </c>
      <c r="V3443">
        <f t="shared" si="323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100</v>
      </c>
      <c r="P3444" s="11">
        <f t="shared" si="319"/>
        <v>31.25</v>
      </c>
      <c r="Q3444" t="s">
        <v>8317</v>
      </c>
      <c r="R3444" t="s">
        <v>8318</v>
      </c>
      <c r="S3444" s="8">
        <f t="shared" si="320"/>
        <v>42124.549444444448</v>
      </c>
      <c r="T3444" s="8">
        <f t="shared" si="321"/>
        <v>42154.549444444448</v>
      </c>
      <c r="U3444" s="9" t="str">
        <f t="shared" si="322"/>
        <v>Apr</v>
      </c>
      <c r="V3444">
        <f t="shared" si="323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185.5</v>
      </c>
      <c r="P3445" s="11">
        <f t="shared" si="319"/>
        <v>41.222222222222221</v>
      </c>
      <c r="Q3445" t="s">
        <v>8317</v>
      </c>
      <c r="R3445" t="s">
        <v>8318</v>
      </c>
      <c r="S3445" s="8">
        <f t="shared" si="320"/>
        <v>41861.233171296299</v>
      </c>
      <c r="T3445" s="8">
        <f t="shared" si="321"/>
        <v>41891.233171296299</v>
      </c>
      <c r="U3445" s="9" t="str">
        <f t="shared" si="322"/>
        <v>Aug</v>
      </c>
      <c r="V3445">
        <f t="shared" si="323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289</v>
      </c>
      <c r="P3446" s="11">
        <f t="shared" si="319"/>
        <v>43.35</v>
      </c>
      <c r="Q3446" t="s">
        <v>8317</v>
      </c>
      <c r="R3446" t="s">
        <v>8318</v>
      </c>
      <c r="S3446" s="8">
        <f t="shared" si="320"/>
        <v>42520.999837962961</v>
      </c>
      <c r="T3446" s="8">
        <f t="shared" si="321"/>
        <v>42529.290972222225</v>
      </c>
      <c r="U3446" s="9" t="str">
        <f t="shared" si="322"/>
        <v>May</v>
      </c>
      <c r="V3446">
        <f t="shared" si="323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100</v>
      </c>
      <c r="P3447" s="11">
        <f t="shared" si="319"/>
        <v>64.516129032258064</v>
      </c>
      <c r="Q3447" t="s">
        <v>8317</v>
      </c>
      <c r="R3447" t="s">
        <v>8318</v>
      </c>
      <c r="S3447" s="8">
        <f t="shared" si="320"/>
        <v>42272.238842592596</v>
      </c>
      <c r="T3447" s="8">
        <f t="shared" si="321"/>
        <v>42300.238842592596</v>
      </c>
      <c r="U3447" s="9" t="str">
        <f t="shared" si="322"/>
        <v>Sep</v>
      </c>
      <c r="V3447">
        <f t="shared" si="323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108.2</v>
      </c>
      <c r="P3448" s="11">
        <f t="shared" si="319"/>
        <v>43.28</v>
      </c>
      <c r="Q3448" t="s">
        <v>8317</v>
      </c>
      <c r="R3448" t="s">
        <v>8318</v>
      </c>
      <c r="S3448" s="8">
        <f t="shared" si="320"/>
        <v>42016.540798611117</v>
      </c>
      <c r="T3448" s="8">
        <f t="shared" si="321"/>
        <v>42040.222222222226</v>
      </c>
      <c r="U3448" s="9" t="str">
        <f t="shared" si="322"/>
        <v>Jan</v>
      </c>
      <c r="V3448">
        <f t="shared" si="323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107.80000000000001</v>
      </c>
      <c r="P3449" s="11">
        <f t="shared" si="319"/>
        <v>77</v>
      </c>
      <c r="Q3449" t="s">
        <v>8317</v>
      </c>
      <c r="R3449" t="s">
        <v>8318</v>
      </c>
      <c r="S3449" s="8">
        <f t="shared" si="320"/>
        <v>42402.597361111119</v>
      </c>
      <c r="T3449" s="8">
        <f t="shared" si="321"/>
        <v>42447.555694444447</v>
      </c>
      <c r="U3449" s="9" t="str">
        <f t="shared" si="322"/>
        <v>Feb</v>
      </c>
      <c r="V3449">
        <f t="shared" si="323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109.76190476190477</v>
      </c>
      <c r="P3450" s="11">
        <f t="shared" si="319"/>
        <v>51.222222222222221</v>
      </c>
      <c r="Q3450" t="s">
        <v>8317</v>
      </c>
      <c r="R3450" t="s">
        <v>8318</v>
      </c>
      <c r="S3450" s="8">
        <f t="shared" si="320"/>
        <v>41959.827418981484</v>
      </c>
      <c r="T3450" s="8">
        <f t="shared" si="321"/>
        <v>41989.827418981484</v>
      </c>
      <c r="U3450" s="9" t="str">
        <f t="shared" si="322"/>
        <v>Nov</v>
      </c>
      <c r="V3450">
        <f t="shared" si="323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170.625</v>
      </c>
      <c r="P3451" s="11">
        <f t="shared" si="319"/>
        <v>68.25</v>
      </c>
      <c r="Q3451" t="s">
        <v>8317</v>
      </c>
      <c r="R3451" t="s">
        <v>8318</v>
      </c>
      <c r="S3451" s="8">
        <f t="shared" si="320"/>
        <v>42531.76085648148</v>
      </c>
      <c r="T3451" s="8">
        <f t="shared" si="321"/>
        <v>42559.875000000007</v>
      </c>
      <c r="U3451" s="9" t="str">
        <f t="shared" si="322"/>
        <v>Jun</v>
      </c>
      <c r="V3451">
        <f t="shared" si="323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152</v>
      </c>
      <c r="P3452" s="11">
        <f t="shared" si="319"/>
        <v>19.487179487179485</v>
      </c>
      <c r="Q3452" t="s">
        <v>8317</v>
      </c>
      <c r="R3452" t="s">
        <v>8318</v>
      </c>
      <c r="S3452" s="8">
        <f t="shared" si="320"/>
        <v>42036.412858796299</v>
      </c>
      <c r="T3452" s="8">
        <f t="shared" si="321"/>
        <v>42096.371192129627</v>
      </c>
      <c r="U3452" s="9" t="str">
        <f t="shared" si="322"/>
        <v>Feb</v>
      </c>
      <c r="V3452">
        <f t="shared" si="323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101.23076923076924</v>
      </c>
      <c r="P3453" s="11">
        <f t="shared" si="319"/>
        <v>41.125</v>
      </c>
      <c r="Q3453" t="s">
        <v>8317</v>
      </c>
      <c r="R3453" t="s">
        <v>8318</v>
      </c>
      <c r="S3453" s="8">
        <f t="shared" si="320"/>
        <v>42088.432025462964</v>
      </c>
      <c r="T3453" s="8">
        <f t="shared" si="321"/>
        <v>42115.432025462964</v>
      </c>
      <c r="U3453" s="9" t="str">
        <f t="shared" si="322"/>
        <v>Mar</v>
      </c>
      <c r="V3453">
        <f t="shared" si="323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153.19999999999999</v>
      </c>
      <c r="P3454" s="11">
        <f t="shared" si="319"/>
        <v>41.405405405405403</v>
      </c>
      <c r="Q3454" t="s">
        <v>8317</v>
      </c>
      <c r="R3454" t="s">
        <v>8318</v>
      </c>
      <c r="S3454" s="8">
        <f t="shared" si="320"/>
        <v>41820.34752314815</v>
      </c>
      <c r="T3454" s="8">
        <f t="shared" si="321"/>
        <v>41842.874305555561</v>
      </c>
      <c r="U3454" s="9" t="str">
        <f t="shared" si="322"/>
        <v>Jun</v>
      </c>
      <c r="V3454">
        <f t="shared" si="323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128.33333333333334</v>
      </c>
      <c r="P3455" s="11">
        <f t="shared" si="319"/>
        <v>27.5</v>
      </c>
      <c r="Q3455" t="s">
        <v>8317</v>
      </c>
      <c r="R3455" t="s">
        <v>8318</v>
      </c>
      <c r="S3455" s="8">
        <f t="shared" si="320"/>
        <v>42535.686990740745</v>
      </c>
      <c r="T3455" s="8">
        <f t="shared" si="321"/>
        <v>42595.686990740745</v>
      </c>
      <c r="U3455" s="9" t="str">
        <f t="shared" si="322"/>
        <v>Jun</v>
      </c>
      <c r="V3455">
        <f t="shared" si="323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100.71428571428571</v>
      </c>
      <c r="P3456" s="11">
        <f t="shared" si="319"/>
        <v>33.571428571428569</v>
      </c>
      <c r="Q3456" t="s">
        <v>8317</v>
      </c>
      <c r="R3456" t="s">
        <v>8318</v>
      </c>
      <c r="S3456" s="8">
        <f t="shared" si="320"/>
        <v>41821.40693287037</v>
      </c>
      <c r="T3456" s="8">
        <f t="shared" si="321"/>
        <v>41851.40693287037</v>
      </c>
      <c r="U3456" s="9" t="str">
        <f t="shared" si="322"/>
        <v>Jul</v>
      </c>
      <c r="V3456">
        <f t="shared" si="323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100.64999999999999</v>
      </c>
      <c r="P3457" s="11">
        <f t="shared" si="319"/>
        <v>145.86956521739131</v>
      </c>
      <c r="Q3457" t="s">
        <v>8317</v>
      </c>
      <c r="R3457" t="s">
        <v>8318</v>
      </c>
      <c r="S3457" s="8">
        <f t="shared" si="320"/>
        <v>42626.458645833336</v>
      </c>
      <c r="T3457" s="8">
        <f t="shared" si="321"/>
        <v>42656.458645833336</v>
      </c>
      <c r="U3457" s="9" t="str">
        <f t="shared" si="322"/>
        <v>Sep</v>
      </c>
      <c r="V3457">
        <f t="shared" si="323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ref="O3458:O3521" si="324">E3458/D3458*100</f>
        <v>191.3</v>
      </c>
      <c r="P3458" s="11">
        <f t="shared" ref="P3458:P3521" si="325">E3458/L3458</f>
        <v>358.6875</v>
      </c>
      <c r="Q3458" t="s">
        <v>8317</v>
      </c>
      <c r="R3458" t="s">
        <v>8318</v>
      </c>
      <c r="S3458" s="8">
        <f t="shared" si="320"/>
        <v>41820.913969907408</v>
      </c>
      <c r="T3458" s="8">
        <f t="shared" si="321"/>
        <v>41851.999305555561</v>
      </c>
      <c r="U3458" s="9" t="str">
        <f t="shared" si="322"/>
        <v>Jun</v>
      </c>
      <c r="V3458">
        <f t="shared" si="323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si="324"/>
        <v>140.19999999999999</v>
      </c>
      <c r="P3459" s="11">
        <f t="shared" si="325"/>
        <v>50.981818181818184</v>
      </c>
      <c r="Q3459" t="s">
        <v>8317</v>
      </c>
      <c r="R3459" t="s">
        <v>8318</v>
      </c>
      <c r="S3459" s="8">
        <f t="shared" ref="S3459:S3522" si="326">(J3459/86400)+25569+(-7/24)</f>
        <v>42016.415011574078</v>
      </c>
      <c r="T3459" s="8">
        <f t="shared" ref="T3459:T3522" si="327">(I3459/86400)+25569+(-7/24)</f>
        <v>42046.957638888889</v>
      </c>
      <c r="U3459" s="9" t="str">
        <f t="shared" ref="U3459:U3522" si="328">TEXT(S3459,"mmm")</f>
        <v>Jan</v>
      </c>
      <c r="V3459">
        <f t="shared" ref="V3459:V3522" si="329">YEAR(S3459)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124.33537832310839</v>
      </c>
      <c r="P3460" s="11">
        <f t="shared" si="325"/>
        <v>45.037037037037038</v>
      </c>
      <c r="Q3460" t="s">
        <v>8317</v>
      </c>
      <c r="R3460" t="s">
        <v>8318</v>
      </c>
      <c r="S3460" s="8">
        <f t="shared" si="326"/>
        <v>42010.910914351851</v>
      </c>
      <c r="T3460" s="8">
        <f t="shared" si="327"/>
        <v>42037.893750000003</v>
      </c>
      <c r="U3460" s="9" t="str">
        <f t="shared" si="328"/>
        <v>Jan</v>
      </c>
      <c r="V3460">
        <f t="shared" si="329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126.2</v>
      </c>
      <c r="P3461" s="11">
        <f t="shared" si="325"/>
        <v>17.527777777777779</v>
      </c>
      <c r="Q3461" t="s">
        <v>8317</v>
      </c>
      <c r="R3461" t="s">
        <v>8318</v>
      </c>
      <c r="S3461" s="8">
        <f t="shared" si="326"/>
        <v>42480.188194444447</v>
      </c>
      <c r="T3461" s="8">
        <f t="shared" si="327"/>
        <v>42510.188194444447</v>
      </c>
      <c r="U3461" s="9" t="str">
        <f t="shared" si="328"/>
        <v>Apr</v>
      </c>
      <c r="V3461">
        <f t="shared" si="329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190</v>
      </c>
      <c r="P3462" s="11">
        <f t="shared" si="325"/>
        <v>50</v>
      </c>
      <c r="Q3462" t="s">
        <v>8317</v>
      </c>
      <c r="R3462" t="s">
        <v>8318</v>
      </c>
      <c r="S3462" s="8">
        <f t="shared" si="326"/>
        <v>41852.235555555562</v>
      </c>
      <c r="T3462" s="8">
        <f t="shared" si="327"/>
        <v>41866.235555555562</v>
      </c>
      <c r="U3462" s="9" t="str">
        <f t="shared" si="328"/>
        <v>Aug</v>
      </c>
      <c r="V3462">
        <f t="shared" si="329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139</v>
      </c>
      <c r="P3463" s="11">
        <f t="shared" si="325"/>
        <v>57.916666666666664</v>
      </c>
      <c r="Q3463" t="s">
        <v>8317</v>
      </c>
      <c r="R3463" t="s">
        <v>8318</v>
      </c>
      <c r="S3463" s="8">
        <f t="shared" si="326"/>
        <v>42643.341192129628</v>
      </c>
      <c r="T3463" s="8">
        <f t="shared" si="327"/>
        <v>42671.833333333336</v>
      </c>
      <c r="U3463" s="9" t="str">
        <f t="shared" si="328"/>
        <v>Sep</v>
      </c>
      <c r="V3463">
        <f t="shared" si="329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202</v>
      </c>
      <c r="P3464" s="11">
        <f t="shared" si="325"/>
        <v>29.705882352941178</v>
      </c>
      <c r="Q3464" t="s">
        <v>8317</v>
      </c>
      <c r="R3464" t="s">
        <v>8318</v>
      </c>
      <c r="S3464" s="8">
        <f t="shared" si="326"/>
        <v>42179.606805555559</v>
      </c>
      <c r="T3464" s="8">
        <f t="shared" si="327"/>
        <v>42195.458333333336</v>
      </c>
      <c r="U3464" s="9" t="str">
        <f t="shared" si="328"/>
        <v>Jun</v>
      </c>
      <c r="V3464">
        <f t="shared" si="329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103.38000000000001</v>
      </c>
      <c r="P3465" s="11">
        <f t="shared" si="325"/>
        <v>90.684210526315795</v>
      </c>
      <c r="Q3465" t="s">
        <v>8317</v>
      </c>
      <c r="R3465" t="s">
        <v>8318</v>
      </c>
      <c r="S3465" s="8">
        <f t="shared" si="326"/>
        <v>42612.627141203709</v>
      </c>
      <c r="T3465" s="8">
        <f t="shared" si="327"/>
        <v>42653.874305555561</v>
      </c>
      <c r="U3465" s="9" t="str">
        <f t="shared" si="328"/>
        <v>Aug</v>
      </c>
      <c r="V3465">
        <f t="shared" si="329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102.3236</v>
      </c>
      <c r="P3466" s="11">
        <f t="shared" si="325"/>
        <v>55.012688172043013</v>
      </c>
      <c r="Q3466" t="s">
        <v>8317</v>
      </c>
      <c r="R3466" t="s">
        <v>8318</v>
      </c>
      <c r="S3466" s="8">
        <f t="shared" si="326"/>
        <v>42574.838391203702</v>
      </c>
      <c r="T3466" s="8">
        <f t="shared" si="327"/>
        <v>42604.838391203702</v>
      </c>
      <c r="U3466" s="9" t="str">
        <f t="shared" si="328"/>
        <v>Jul</v>
      </c>
      <c r="V3466">
        <f t="shared" si="329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103</v>
      </c>
      <c r="P3467" s="11">
        <f t="shared" si="325"/>
        <v>57.222222222222221</v>
      </c>
      <c r="Q3467" t="s">
        <v>8317</v>
      </c>
      <c r="R3467" t="s">
        <v>8318</v>
      </c>
      <c r="S3467" s="8">
        <f t="shared" si="326"/>
        <v>42200.334166666667</v>
      </c>
      <c r="T3467" s="8">
        <f t="shared" si="327"/>
        <v>42225.375000000007</v>
      </c>
      <c r="U3467" s="9" t="str">
        <f t="shared" si="328"/>
        <v>Jul</v>
      </c>
      <c r="V3467">
        <f t="shared" si="32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127.14285714285714</v>
      </c>
      <c r="P3468" s="11">
        <f t="shared" si="325"/>
        <v>72.950819672131146</v>
      </c>
      <c r="Q3468" t="s">
        <v>8317</v>
      </c>
      <c r="R3468" t="s">
        <v>8318</v>
      </c>
      <c r="S3468" s="8">
        <f t="shared" si="326"/>
        <v>42419.727430555555</v>
      </c>
      <c r="T3468" s="8">
        <f t="shared" si="327"/>
        <v>42479.685763888891</v>
      </c>
      <c r="U3468" s="9" t="str">
        <f t="shared" si="328"/>
        <v>Feb</v>
      </c>
      <c r="V3468">
        <f t="shared" si="32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101</v>
      </c>
      <c r="P3469" s="11">
        <f t="shared" si="325"/>
        <v>64.468085106382972</v>
      </c>
      <c r="Q3469" t="s">
        <v>8317</v>
      </c>
      <c r="R3469" t="s">
        <v>8318</v>
      </c>
      <c r="S3469" s="8">
        <f t="shared" si="326"/>
        <v>42053.38</v>
      </c>
      <c r="T3469" s="8">
        <f t="shared" si="327"/>
        <v>42083.33833333334</v>
      </c>
      <c r="U3469" s="9" t="str">
        <f t="shared" si="328"/>
        <v>Feb</v>
      </c>
      <c r="V3469">
        <f t="shared" si="32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121.78</v>
      </c>
      <c r="P3470" s="11">
        <f t="shared" si="325"/>
        <v>716.35294117647061</v>
      </c>
      <c r="Q3470" t="s">
        <v>8317</v>
      </c>
      <c r="R3470" t="s">
        <v>8318</v>
      </c>
      <c r="S3470" s="8">
        <f t="shared" si="326"/>
        <v>42605.473715277782</v>
      </c>
      <c r="T3470" s="8">
        <f t="shared" si="327"/>
        <v>42633.833333333336</v>
      </c>
      <c r="U3470" s="9" t="str">
        <f t="shared" si="328"/>
        <v>Aug</v>
      </c>
      <c r="V3470">
        <f t="shared" si="32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113.39285714285714</v>
      </c>
      <c r="P3471" s="11">
        <f t="shared" si="325"/>
        <v>50.396825396825399</v>
      </c>
      <c r="Q3471" t="s">
        <v>8317</v>
      </c>
      <c r="R3471" t="s">
        <v>8318</v>
      </c>
      <c r="S3471" s="8">
        <f t="shared" si="326"/>
        <v>42458.350057870375</v>
      </c>
      <c r="T3471" s="8">
        <f t="shared" si="327"/>
        <v>42488.350057870375</v>
      </c>
      <c r="U3471" s="9" t="str">
        <f t="shared" si="328"/>
        <v>Mar</v>
      </c>
      <c r="V3471">
        <f t="shared" si="32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150</v>
      </c>
      <c r="P3472" s="11">
        <f t="shared" si="325"/>
        <v>41.666666666666664</v>
      </c>
      <c r="Q3472" t="s">
        <v>8317</v>
      </c>
      <c r="R3472" t="s">
        <v>8318</v>
      </c>
      <c r="S3472" s="8">
        <f t="shared" si="326"/>
        <v>42528.730347222219</v>
      </c>
      <c r="T3472" s="8">
        <f t="shared" si="327"/>
        <v>42566.609722222223</v>
      </c>
      <c r="U3472" s="9" t="str">
        <f t="shared" si="328"/>
        <v>Jun</v>
      </c>
      <c r="V3472">
        <f t="shared" si="32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214.6</v>
      </c>
      <c r="P3473" s="11">
        <f t="shared" si="325"/>
        <v>35.766666666666666</v>
      </c>
      <c r="Q3473" t="s">
        <v>8317</v>
      </c>
      <c r="R3473" t="s">
        <v>8318</v>
      </c>
      <c r="S3473" s="8">
        <f t="shared" si="326"/>
        <v>41841.528819444451</v>
      </c>
      <c r="T3473" s="8">
        <f t="shared" si="327"/>
        <v>41882.541666666672</v>
      </c>
      <c r="U3473" s="9" t="str">
        <f t="shared" si="328"/>
        <v>Jul</v>
      </c>
      <c r="V3473">
        <f t="shared" si="32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102.05</v>
      </c>
      <c r="P3474" s="11">
        <f t="shared" si="325"/>
        <v>88.739130434782609</v>
      </c>
      <c r="Q3474" t="s">
        <v>8317</v>
      </c>
      <c r="R3474" t="s">
        <v>8318</v>
      </c>
      <c r="S3474" s="8">
        <f t="shared" si="326"/>
        <v>41927.878831018519</v>
      </c>
      <c r="T3474" s="8">
        <f t="shared" si="327"/>
        <v>41948.957638888889</v>
      </c>
      <c r="U3474" s="9" t="str">
        <f t="shared" si="328"/>
        <v>Oct</v>
      </c>
      <c r="V3474">
        <f t="shared" si="32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100</v>
      </c>
      <c r="P3475" s="11">
        <f t="shared" si="325"/>
        <v>148.4848484848485</v>
      </c>
      <c r="Q3475" t="s">
        <v>8317</v>
      </c>
      <c r="R3475" t="s">
        <v>8318</v>
      </c>
      <c r="S3475" s="8">
        <f t="shared" si="326"/>
        <v>42062.54277777778</v>
      </c>
      <c r="T3475" s="8">
        <f t="shared" si="327"/>
        <v>42083.560416666667</v>
      </c>
      <c r="U3475" s="9" t="str">
        <f t="shared" si="328"/>
        <v>Feb</v>
      </c>
      <c r="V3475">
        <f t="shared" si="32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101</v>
      </c>
      <c r="P3476" s="11">
        <f t="shared" si="325"/>
        <v>51.794871794871796</v>
      </c>
      <c r="Q3476" t="s">
        <v>8317</v>
      </c>
      <c r="R3476" t="s">
        <v>8318</v>
      </c>
      <c r="S3476" s="8">
        <f t="shared" si="326"/>
        <v>42541.209849537037</v>
      </c>
      <c r="T3476" s="8">
        <f t="shared" si="327"/>
        <v>42571.209849537037</v>
      </c>
      <c r="U3476" s="9" t="str">
        <f t="shared" si="328"/>
        <v>Jun</v>
      </c>
      <c r="V3476">
        <f t="shared" si="32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113.33333333333333</v>
      </c>
      <c r="P3477" s="11">
        <f t="shared" si="325"/>
        <v>20</v>
      </c>
      <c r="Q3477" t="s">
        <v>8317</v>
      </c>
      <c r="R3477" t="s">
        <v>8318</v>
      </c>
      <c r="S3477" s="8">
        <f t="shared" si="326"/>
        <v>41918.589166666665</v>
      </c>
      <c r="T3477" s="8">
        <f t="shared" si="327"/>
        <v>41945.708333333336</v>
      </c>
      <c r="U3477" s="9" t="str">
        <f t="shared" si="328"/>
        <v>Oct</v>
      </c>
      <c r="V3477">
        <f t="shared" si="32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104</v>
      </c>
      <c r="P3478" s="11">
        <f t="shared" si="325"/>
        <v>52</v>
      </c>
      <c r="Q3478" t="s">
        <v>8317</v>
      </c>
      <c r="R3478" t="s">
        <v>8318</v>
      </c>
      <c r="S3478" s="8">
        <f t="shared" si="326"/>
        <v>41920.988310185188</v>
      </c>
      <c r="T3478" s="8">
        <f t="shared" si="327"/>
        <v>41938.833333333336</v>
      </c>
      <c r="U3478" s="9" t="str">
        <f t="shared" si="328"/>
        <v>Oct</v>
      </c>
      <c r="V3478">
        <f t="shared" si="32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115.33333333333333</v>
      </c>
      <c r="P3479" s="11">
        <f t="shared" si="325"/>
        <v>53.230769230769234</v>
      </c>
      <c r="Q3479" t="s">
        <v>8317</v>
      </c>
      <c r="R3479" t="s">
        <v>8318</v>
      </c>
      <c r="S3479" s="8">
        <f t="shared" si="326"/>
        <v>42128.44494212963</v>
      </c>
      <c r="T3479" s="8">
        <f t="shared" si="327"/>
        <v>42140.833333333336</v>
      </c>
      <c r="U3479" s="9" t="str">
        <f t="shared" si="328"/>
        <v>May</v>
      </c>
      <c r="V3479">
        <f t="shared" si="32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112.85000000000001</v>
      </c>
      <c r="P3480" s="11">
        <f t="shared" si="325"/>
        <v>39.596491228070178</v>
      </c>
      <c r="Q3480" t="s">
        <v>8317</v>
      </c>
      <c r="R3480" t="s">
        <v>8318</v>
      </c>
      <c r="S3480" s="8">
        <f t="shared" si="326"/>
        <v>42053.625254629631</v>
      </c>
      <c r="T3480" s="8">
        <f t="shared" si="327"/>
        <v>42079.583333333336</v>
      </c>
      <c r="U3480" s="9" t="str">
        <f t="shared" si="328"/>
        <v>Feb</v>
      </c>
      <c r="V3480">
        <f t="shared" si="32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127.86666666666666</v>
      </c>
      <c r="P3481" s="11">
        <f t="shared" si="325"/>
        <v>34.25</v>
      </c>
      <c r="Q3481" t="s">
        <v>8317</v>
      </c>
      <c r="R3481" t="s">
        <v>8318</v>
      </c>
      <c r="S3481" s="8">
        <f t="shared" si="326"/>
        <v>41781.563425925931</v>
      </c>
      <c r="T3481" s="8">
        <f t="shared" si="327"/>
        <v>41811.563425925931</v>
      </c>
      <c r="U3481" s="9" t="str">
        <f t="shared" si="328"/>
        <v>May</v>
      </c>
      <c r="V3481">
        <f t="shared" si="32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142.66666666666669</v>
      </c>
      <c r="P3482" s="11">
        <f t="shared" si="325"/>
        <v>164.61538461538461</v>
      </c>
      <c r="Q3482" t="s">
        <v>8317</v>
      </c>
      <c r="R3482" t="s">
        <v>8318</v>
      </c>
      <c r="S3482" s="8">
        <f t="shared" si="326"/>
        <v>42171.025775462964</v>
      </c>
      <c r="T3482" s="8">
        <f t="shared" si="327"/>
        <v>42195.583333333336</v>
      </c>
      <c r="U3482" s="9" t="str">
        <f t="shared" si="328"/>
        <v>Jun</v>
      </c>
      <c r="V3482">
        <f t="shared" si="32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118.8</v>
      </c>
      <c r="P3483" s="11">
        <f t="shared" si="325"/>
        <v>125.05263157894737</v>
      </c>
      <c r="Q3483" t="s">
        <v>8317</v>
      </c>
      <c r="R3483" t="s">
        <v>8318</v>
      </c>
      <c r="S3483" s="8">
        <f t="shared" si="326"/>
        <v>41988.955879629633</v>
      </c>
      <c r="T3483" s="8">
        <f t="shared" si="327"/>
        <v>42005.955879629633</v>
      </c>
      <c r="U3483" s="9" t="str">
        <f t="shared" si="328"/>
        <v>Dec</v>
      </c>
      <c r="V3483">
        <f t="shared" si="329"/>
        <v>2014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138.33333333333334</v>
      </c>
      <c r="P3484" s="11">
        <f t="shared" si="325"/>
        <v>51.875</v>
      </c>
      <c r="Q3484" t="s">
        <v>8317</v>
      </c>
      <c r="R3484" t="s">
        <v>8318</v>
      </c>
      <c r="S3484" s="8">
        <f t="shared" si="326"/>
        <v>41796.479930555557</v>
      </c>
      <c r="T3484" s="8">
        <f t="shared" si="327"/>
        <v>41826.479930555557</v>
      </c>
      <c r="U3484" s="9" t="str">
        <f t="shared" si="328"/>
        <v>Jun</v>
      </c>
      <c r="V3484">
        <f t="shared" si="32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159.9402985074627</v>
      </c>
      <c r="P3485" s="11">
        <f t="shared" si="325"/>
        <v>40.285714285714285</v>
      </c>
      <c r="Q3485" t="s">
        <v>8317</v>
      </c>
      <c r="R3485" t="s">
        <v>8318</v>
      </c>
      <c r="S3485" s="8">
        <f t="shared" si="326"/>
        <v>41793.37709490741</v>
      </c>
      <c r="T3485" s="8">
        <f t="shared" si="327"/>
        <v>41823.37709490741</v>
      </c>
      <c r="U3485" s="9" t="str">
        <f t="shared" si="328"/>
        <v>Jun</v>
      </c>
      <c r="V3485">
        <f t="shared" si="32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114.24000000000001</v>
      </c>
      <c r="P3486" s="11">
        <f t="shared" si="325"/>
        <v>64.909090909090907</v>
      </c>
      <c r="Q3486" t="s">
        <v>8317</v>
      </c>
      <c r="R3486" t="s">
        <v>8318</v>
      </c>
      <c r="S3486" s="8">
        <f t="shared" si="326"/>
        <v>42506.468738425923</v>
      </c>
      <c r="T3486" s="8">
        <f t="shared" si="327"/>
        <v>42536.468738425923</v>
      </c>
      <c r="U3486" s="9" t="str">
        <f t="shared" si="328"/>
        <v>May</v>
      </c>
      <c r="V3486">
        <f t="shared" si="32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100.60606060606061</v>
      </c>
      <c r="P3487" s="11">
        <f t="shared" si="325"/>
        <v>55.333333333333336</v>
      </c>
      <c r="Q3487" t="s">
        <v>8317</v>
      </c>
      <c r="R3487" t="s">
        <v>8318</v>
      </c>
      <c r="S3487" s="8">
        <f t="shared" si="326"/>
        <v>42372.401388888895</v>
      </c>
      <c r="T3487" s="8">
        <f t="shared" si="327"/>
        <v>42402.401388888895</v>
      </c>
      <c r="U3487" s="9" t="str">
        <f t="shared" si="328"/>
        <v>Jan</v>
      </c>
      <c r="V3487">
        <f t="shared" si="32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155.20000000000002</v>
      </c>
      <c r="P3488" s="11">
        <f t="shared" si="325"/>
        <v>83.142857142857139</v>
      </c>
      <c r="Q3488" t="s">
        <v>8317</v>
      </c>
      <c r="R3488" t="s">
        <v>8318</v>
      </c>
      <c r="S3488" s="8">
        <f t="shared" si="326"/>
        <v>42126.583344907405</v>
      </c>
      <c r="T3488" s="8">
        <f t="shared" si="327"/>
        <v>42157.999305555561</v>
      </c>
      <c r="U3488" s="9" t="str">
        <f t="shared" si="328"/>
        <v>May</v>
      </c>
      <c r="V3488">
        <f t="shared" si="32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127.75000000000001</v>
      </c>
      <c r="P3489" s="11">
        <f t="shared" si="325"/>
        <v>38.712121212121211</v>
      </c>
      <c r="Q3489" t="s">
        <v>8317</v>
      </c>
      <c r="R3489" t="s">
        <v>8318</v>
      </c>
      <c r="S3489" s="8">
        <f t="shared" si="326"/>
        <v>42149.64875</v>
      </c>
      <c r="T3489" s="8">
        <f t="shared" si="327"/>
        <v>42179.64875</v>
      </c>
      <c r="U3489" s="9" t="str">
        <f t="shared" si="328"/>
        <v>May</v>
      </c>
      <c r="V3489">
        <f t="shared" si="32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121.2</v>
      </c>
      <c r="P3490" s="11">
        <f t="shared" si="325"/>
        <v>125.37931034482759</v>
      </c>
      <c r="Q3490" t="s">
        <v>8317</v>
      </c>
      <c r="R3490" t="s">
        <v>8318</v>
      </c>
      <c r="S3490" s="8">
        <f t="shared" si="326"/>
        <v>42087.476388888892</v>
      </c>
      <c r="T3490" s="8">
        <f t="shared" si="327"/>
        <v>42111.375000000007</v>
      </c>
      <c r="U3490" s="9" t="str">
        <f t="shared" si="328"/>
        <v>Mar</v>
      </c>
      <c r="V3490">
        <f t="shared" si="32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112.7</v>
      </c>
      <c r="P3491" s="11">
        <f t="shared" si="325"/>
        <v>78.263888888888886</v>
      </c>
      <c r="Q3491" t="s">
        <v>8317</v>
      </c>
      <c r="R3491" t="s">
        <v>8318</v>
      </c>
      <c r="S3491" s="8">
        <f t="shared" si="326"/>
        <v>41753.3441087963</v>
      </c>
      <c r="T3491" s="8">
        <f t="shared" si="327"/>
        <v>41783.583333333336</v>
      </c>
      <c r="U3491" s="9" t="str">
        <f t="shared" si="328"/>
        <v>Apr</v>
      </c>
      <c r="V3491">
        <f t="shared" si="32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127.49999999999999</v>
      </c>
      <c r="P3492" s="11">
        <f t="shared" si="325"/>
        <v>47.222222222222221</v>
      </c>
      <c r="Q3492" t="s">
        <v>8317</v>
      </c>
      <c r="R3492" t="s">
        <v>8318</v>
      </c>
      <c r="S3492" s="8">
        <f t="shared" si="326"/>
        <v>42443.510694444449</v>
      </c>
      <c r="T3492" s="8">
        <f t="shared" si="327"/>
        <v>42473.510694444449</v>
      </c>
      <c r="U3492" s="9" t="str">
        <f t="shared" si="328"/>
        <v>Mar</v>
      </c>
      <c r="V3492">
        <f t="shared" si="32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158.20000000000002</v>
      </c>
      <c r="P3493" s="11">
        <f t="shared" si="325"/>
        <v>79.099999999999994</v>
      </c>
      <c r="Q3493" t="s">
        <v>8317</v>
      </c>
      <c r="R3493" t="s">
        <v>8318</v>
      </c>
      <c r="S3493" s="8">
        <f t="shared" si="326"/>
        <v>42120.958148148151</v>
      </c>
      <c r="T3493" s="8">
        <f t="shared" si="327"/>
        <v>42141.958148148151</v>
      </c>
      <c r="U3493" s="9" t="str">
        <f t="shared" si="328"/>
        <v>Apr</v>
      </c>
      <c r="V3493">
        <f t="shared" si="32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105.26894736842105</v>
      </c>
      <c r="P3494" s="11">
        <f t="shared" si="325"/>
        <v>114.29199999999999</v>
      </c>
      <c r="Q3494" t="s">
        <v>8317</v>
      </c>
      <c r="R3494" t="s">
        <v>8318</v>
      </c>
      <c r="S3494" s="8">
        <f t="shared" si="326"/>
        <v>42267.717557870368</v>
      </c>
      <c r="T3494" s="8">
        <f t="shared" si="327"/>
        <v>42302.717557870368</v>
      </c>
      <c r="U3494" s="9" t="str">
        <f t="shared" si="328"/>
        <v>Sep</v>
      </c>
      <c r="V3494">
        <f t="shared" si="32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100</v>
      </c>
      <c r="P3495" s="11">
        <f t="shared" si="325"/>
        <v>51.724137931034484</v>
      </c>
      <c r="Q3495" t="s">
        <v>8317</v>
      </c>
      <c r="R3495" t="s">
        <v>8318</v>
      </c>
      <c r="S3495" s="8">
        <f t="shared" si="326"/>
        <v>41848.574490740742</v>
      </c>
      <c r="T3495" s="8">
        <f t="shared" si="327"/>
        <v>41867.924305555556</v>
      </c>
      <c r="U3495" s="9" t="str">
        <f t="shared" si="328"/>
        <v>Jul</v>
      </c>
      <c r="V3495">
        <f t="shared" si="32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100</v>
      </c>
      <c r="P3496" s="11">
        <f t="shared" si="325"/>
        <v>30.76923076923077</v>
      </c>
      <c r="Q3496" t="s">
        <v>8317</v>
      </c>
      <c r="R3496" t="s">
        <v>8318</v>
      </c>
      <c r="S3496" s="8">
        <f t="shared" si="326"/>
        <v>42688.923321759263</v>
      </c>
      <c r="T3496" s="8">
        <f t="shared" si="327"/>
        <v>42699.958333333336</v>
      </c>
      <c r="U3496" s="9" t="str">
        <f t="shared" si="328"/>
        <v>Nov</v>
      </c>
      <c r="V3496">
        <f t="shared" si="32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106.86</v>
      </c>
      <c r="P3497" s="11">
        <f t="shared" si="325"/>
        <v>74.208333333333329</v>
      </c>
      <c r="Q3497" t="s">
        <v>8317</v>
      </c>
      <c r="R3497" t="s">
        <v>8318</v>
      </c>
      <c r="S3497" s="8">
        <f t="shared" si="326"/>
        <v>41915.471168981479</v>
      </c>
      <c r="T3497" s="8">
        <f t="shared" si="327"/>
        <v>41944.429166666669</v>
      </c>
      <c r="U3497" s="9" t="str">
        <f t="shared" si="328"/>
        <v>Oct</v>
      </c>
      <c r="V3497">
        <f t="shared" si="32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124.4</v>
      </c>
      <c r="P3498" s="11">
        <f t="shared" si="325"/>
        <v>47.846153846153847</v>
      </c>
      <c r="Q3498" t="s">
        <v>8317</v>
      </c>
      <c r="R3498" t="s">
        <v>8318</v>
      </c>
      <c r="S3498" s="8">
        <f t="shared" si="326"/>
        <v>42584.555162037039</v>
      </c>
      <c r="T3498" s="8">
        <f t="shared" si="327"/>
        <v>42624.555162037039</v>
      </c>
      <c r="U3498" s="9" t="str">
        <f t="shared" si="328"/>
        <v>Aug</v>
      </c>
      <c r="V3498">
        <f t="shared" si="32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108.70406189555126</v>
      </c>
      <c r="P3499" s="11">
        <f t="shared" si="325"/>
        <v>34.408163265306122</v>
      </c>
      <c r="Q3499" t="s">
        <v>8317</v>
      </c>
      <c r="R3499" t="s">
        <v>8318</v>
      </c>
      <c r="S3499" s="8">
        <f t="shared" si="326"/>
        <v>42511.450277777782</v>
      </c>
      <c r="T3499" s="8">
        <f t="shared" si="327"/>
        <v>42523.625000000007</v>
      </c>
      <c r="U3499" s="9" t="str">
        <f t="shared" si="328"/>
        <v>May</v>
      </c>
      <c r="V3499">
        <f t="shared" si="32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102.42424242424242</v>
      </c>
      <c r="P3500" s="11">
        <f t="shared" si="325"/>
        <v>40.238095238095241</v>
      </c>
      <c r="Q3500" t="s">
        <v>8317</v>
      </c>
      <c r="R3500" t="s">
        <v>8318</v>
      </c>
      <c r="S3500" s="8">
        <f t="shared" si="326"/>
        <v>42458.866944444446</v>
      </c>
      <c r="T3500" s="8">
        <f t="shared" si="327"/>
        <v>42518.613888888889</v>
      </c>
      <c r="U3500" s="9" t="str">
        <f t="shared" si="328"/>
        <v>Mar</v>
      </c>
      <c r="V3500">
        <f t="shared" si="32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105.5</v>
      </c>
      <c r="P3501" s="11">
        <f t="shared" si="325"/>
        <v>60.285714285714285</v>
      </c>
      <c r="Q3501" t="s">
        <v>8317</v>
      </c>
      <c r="R3501" t="s">
        <v>8318</v>
      </c>
      <c r="S3501" s="8">
        <f t="shared" si="326"/>
        <v>42131.744502314818</v>
      </c>
      <c r="T3501" s="8">
        <f t="shared" si="327"/>
        <v>42185.999305555561</v>
      </c>
      <c r="U3501" s="9" t="str">
        <f t="shared" si="328"/>
        <v>May</v>
      </c>
      <c r="V3501">
        <f t="shared" si="32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106.3</v>
      </c>
      <c r="P3502" s="11">
        <f t="shared" si="325"/>
        <v>25.30952380952381</v>
      </c>
      <c r="Q3502" t="s">
        <v>8317</v>
      </c>
      <c r="R3502" t="s">
        <v>8318</v>
      </c>
      <c r="S3502" s="8">
        <f t="shared" si="326"/>
        <v>42419.627754629633</v>
      </c>
      <c r="T3502" s="8">
        <f t="shared" si="327"/>
        <v>42435.915972222225</v>
      </c>
      <c r="U3502" s="9" t="str">
        <f t="shared" si="328"/>
        <v>Feb</v>
      </c>
      <c r="V3502">
        <f t="shared" si="32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100.66666666666666</v>
      </c>
      <c r="P3503" s="11">
        <f t="shared" si="325"/>
        <v>35.952380952380949</v>
      </c>
      <c r="Q3503" t="s">
        <v>8317</v>
      </c>
      <c r="R3503" t="s">
        <v>8318</v>
      </c>
      <c r="S3503" s="8">
        <f t="shared" si="326"/>
        <v>42233.47216435185</v>
      </c>
      <c r="T3503" s="8">
        <f t="shared" si="327"/>
        <v>42258.47216435185</v>
      </c>
      <c r="U3503" s="9" t="str">
        <f t="shared" si="328"/>
        <v>Aug</v>
      </c>
      <c r="V3503">
        <f t="shared" si="32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105.4</v>
      </c>
      <c r="P3504" s="11">
        <f t="shared" si="325"/>
        <v>136</v>
      </c>
      <c r="Q3504" t="s">
        <v>8317</v>
      </c>
      <c r="R3504" t="s">
        <v>8318</v>
      </c>
      <c r="S3504" s="8">
        <f t="shared" si="326"/>
        <v>42430.547731481485</v>
      </c>
      <c r="T3504" s="8">
        <f t="shared" si="327"/>
        <v>42444.874305555561</v>
      </c>
      <c r="U3504" s="9" t="str">
        <f t="shared" si="328"/>
        <v>Mar</v>
      </c>
      <c r="V3504">
        <f t="shared" si="32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107.55999999999999</v>
      </c>
      <c r="P3505" s="11">
        <f t="shared" si="325"/>
        <v>70.763157894736835</v>
      </c>
      <c r="Q3505" t="s">
        <v>8317</v>
      </c>
      <c r="R3505" t="s">
        <v>8318</v>
      </c>
      <c r="S3505" s="8">
        <f t="shared" si="326"/>
        <v>42545.186666666668</v>
      </c>
      <c r="T3505" s="8">
        <f t="shared" si="327"/>
        <v>42575.186666666668</v>
      </c>
      <c r="U3505" s="9" t="str">
        <f t="shared" si="328"/>
        <v>Jun</v>
      </c>
      <c r="V3505">
        <f t="shared" si="32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100</v>
      </c>
      <c r="P3506" s="11">
        <f t="shared" si="325"/>
        <v>125</v>
      </c>
      <c r="Q3506" t="s">
        <v>8317</v>
      </c>
      <c r="R3506" t="s">
        <v>8318</v>
      </c>
      <c r="S3506" s="8">
        <f t="shared" si="326"/>
        <v>42297.457071759265</v>
      </c>
      <c r="T3506" s="8">
        <f t="shared" si="327"/>
        <v>42327.498738425929</v>
      </c>
      <c r="U3506" s="9" t="str">
        <f t="shared" si="328"/>
        <v>Oct</v>
      </c>
      <c r="V3506">
        <f t="shared" si="32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103.76</v>
      </c>
      <c r="P3507" s="11">
        <f t="shared" si="325"/>
        <v>66.512820512820511</v>
      </c>
      <c r="Q3507" t="s">
        <v>8317</v>
      </c>
      <c r="R3507" t="s">
        <v>8318</v>
      </c>
      <c r="S3507" s="8">
        <f t="shared" si="326"/>
        <v>41760.644039351857</v>
      </c>
      <c r="T3507" s="8">
        <f t="shared" si="327"/>
        <v>41771.875</v>
      </c>
      <c r="U3507" s="9" t="str">
        <f t="shared" si="328"/>
        <v>May</v>
      </c>
      <c r="V3507">
        <f t="shared" si="32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101.49999999999999</v>
      </c>
      <c r="P3508" s="11">
        <f t="shared" si="325"/>
        <v>105</v>
      </c>
      <c r="Q3508" t="s">
        <v>8317</v>
      </c>
      <c r="R3508" t="s">
        <v>8318</v>
      </c>
      <c r="S3508" s="8">
        <f t="shared" si="326"/>
        <v>41829.442592592597</v>
      </c>
      <c r="T3508" s="8">
        <f t="shared" si="327"/>
        <v>41874.442592592597</v>
      </c>
      <c r="U3508" s="9" t="str">
        <f t="shared" si="328"/>
        <v>Jul</v>
      </c>
      <c r="V3508">
        <f t="shared" si="32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104.4</v>
      </c>
      <c r="P3509" s="11">
        <f t="shared" si="325"/>
        <v>145</v>
      </c>
      <c r="Q3509" t="s">
        <v>8317</v>
      </c>
      <c r="R3509" t="s">
        <v>8318</v>
      </c>
      <c r="S3509" s="8">
        <f t="shared" si="326"/>
        <v>42491.631215277775</v>
      </c>
      <c r="T3509" s="8">
        <f t="shared" si="327"/>
        <v>42521.631215277775</v>
      </c>
      <c r="U3509" s="9" t="str">
        <f t="shared" si="328"/>
        <v>May</v>
      </c>
      <c r="V3509">
        <f t="shared" si="32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180</v>
      </c>
      <c r="P3510" s="11">
        <f t="shared" si="325"/>
        <v>12</v>
      </c>
      <c r="Q3510" t="s">
        <v>8317</v>
      </c>
      <c r="R3510" t="s">
        <v>8318</v>
      </c>
      <c r="S3510" s="8">
        <f t="shared" si="326"/>
        <v>42477.438113425924</v>
      </c>
      <c r="T3510" s="8">
        <f t="shared" si="327"/>
        <v>42500.583333333336</v>
      </c>
      <c r="U3510" s="9" t="str">
        <f t="shared" si="328"/>
        <v>Apr</v>
      </c>
      <c r="V3510">
        <f t="shared" si="32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106.33333333333333</v>
      </c>
      <c r="P3511" s="11">
        <f t="shared" si="325"/>
        <v>96.666666666666671</v>
      </c>
      <c r="Q3511" t="s">
        <v>8317</v>
      </c>
      <c r="R3511" t="s">
        <v>8318</v>
      </c>
      <c r="S3511" s="8">
        <f t="shared" si="326"/>
        <v>41950.567893518521</v>
      </c>
      <c r="T3511" s="8">
        <f t="shared" si="327"/>
        <v>41963.913194444445</v>
      </c>
      <c r="U3511" s="9" t="str">
        <f t="shared" si="328"/>
        <v>Nov</v>
      </c>
      <c r="V3511">
        <f t="shared" si="32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100.55555555555556</v>
      </c>
      <c r="P3512" s="11">
        <f t="shared" si="325"/>
        <v>60.333333333333336</v>
      </c>
      <c r="Q3512" t="s">
        <v>8317</v>
      </c>
      <c r="R3512" t="s">
        <v>8318</v>
      </c>
      <c r="S3512" s="8">
        <f t="shared" si="326"/>
        <v>41802.329236111116</v>
      </c>
      <c r="T3512" s="8">
        <f t="shared" si="327"/>
        <v>41822.329236111116</v>
      </c>
      <c r="U3512" s="9" t="str">
        <f t="shared" si="328"/>
        <v>Jun</v>
      </c>
      <c r="V3512">
        <f t="shared" si="32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101.2</v>
      </c>
      <c r="P3513" s="11">
        <f t="shared" si="325"/>
        <v>79.89473684210526</v>
      </c>
      <c r="Q3513" t="s">
        <v>8317</v>
      </c>
      <c r="R3513" t="s">
        <v>8318</v>
      </c>
      <c r="S3513" s="8">
        <f t="shared" si="326"/>
        <v>41927.582118055558</v>
      </c>
      <c r="T3513" s="8">
        <f t="shared" si="327"/>
        <v>41950.479166666672</v>
      </c>
      <c r="U3513" s="9" t="str">
        <f t="shared" si="328"/>
        <v>Oct</v>
      </c>
      <c r="V3513">
        <f t="shared" si="32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100</v>
      </c>
      <c r="P3514" s="11">
        <f t="shared" si="325"/>
        <v>58.823529411764703</v>
      </c>
      <c r="Q3514" t="s">
        <v>8317</v>
      </c>
      <c r="R3514" t="s">
        <v>8318</v>
      </c>
      <c r="S3514" s="8">
        <f t="shared" si="326"/>
        <v>42057.24527777778</v>
      </c>
      <c r="T3514" s="8">
        <f t="shared" si="327"/>
        <v>42117.203611111116</v>
      </c>
      <c r="U3514" s="9" t="str">
        <f t="shared" si="328"/>
        <v>Feb</v>
      </c>
      <c r="V3514">
        <f t="shared" si="32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118.39285714285714</v>
      </c>
      <c r="P3515" s="11">
        <f t="shared" si="325"/>
        <v>75.340909090909093</v>
      </c>
      <c r="Q3515" t="s">
        <v>8317</v>
      </c>
      <c r="R3515" t="s">
        <v>8318</v>
      </c>
      <c r="S3515" s="8">
        <f t="shared" si="326"/>
        <v>41780.804537037038</v>
      </c>
      <c r="T3515" s="8">
        <f t="shared" si="327"/>
        <v>41793.915972222225</v>
      </c>
      <c r="U3515" s="9" t="str">
        <f t="shared" si="328"/>
        <v>May</v>
      </c>
      <c r="V3515">
        <f t="shared" si="32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110.00000000000001</v>
      </c>
      <c r="P3516" s="11">
        <f t="shared" si="325"/>
        <v>55</v>
      </c>
      <c r="Q3516" t="s">
        <v>8317</v>
      </c>
      <c r="R3516" t="s">
        <v>8318</v>
      </c>
      <c r="S3516" s="8">
        <f t="shared" si="326"/>
        <v>42020.555</v>
      </c>
      <c r="T3516" s="8">
        <f t="shared" si="327"/>
        <v>42036.915972222225</v>
      </c>
      <c r="U3516" s="9" t="str">
        <f t="shared" si="328"/>
        <v>Jan</v>
      </c>
      <c r="V3516">
        <f t="shared" si="32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102.66666666666666</v>
      </c>
      <c r="P3517" s="11">
        <f t="shared" si="325"/>
        <v>66.956521739130437</v>
      </c>
      <c r="Q3517" t="s">
        <v>8317</v>
      </c>
      <c r="R3517" t="s">
        <v>8318</v>
      </c>
      <c r="S3517" s="8">
        <f t="shared" si="326"/>
        <v>42125.481145833335</v>
      </c>
      <c r="T3517" s="8">
        <f t="shared" si="327"/>
        <v>42155.481145833335</v>
      </c>
      <c r="U3517" s="9" t="str">
        <f t="shared" si="328"/>
        <v>May</v>
      </c>
      <c r="V3517">
        <f t="shared" si="32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100</v>
      </c>
      <c r="P3518" s="11">
        <f t="shared" si="325"/>
        <v>227.27272727272728</v>
      </c>
      <c r="Q3518" t="s">
        <v>8317</v>
      </c>
      <c r="R3518" t="s">
        <v>8318</v>
      </c>
      <c r="S3518" s="8">
        <f t="shared" si="326"/>
        <v>41855.718402777777</v>
      </c>
      <c r="T3518" s="8">
        <f t="shared" si="327"/>
        <v>41889.833333333336</v>
      </c>
      <c r="U3518" s="9" t="str">
        <f t="shared" si="328"/>
        <v>Aug</v>
      </c>
      <c r="V3518">
        <f t="shared" si="32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100</v>
      </c>
      <c r="P3519" s="11">
        <f t="shared" si="325"/>
        <v>307.69230769230768</v>
      </c>
      <c r="Q3519" t="s">
        <v>8317</v>
      </c>
      <c r="R3519" t="s">
        <v>8318</v>
      </c>
      <c r="S3519" s="8">
        <f t="shared" si="326"/>
        <v>41794.525856481479</v>
      </c>
      <c r="T3519" s="8">
        <f t="shared" si="327"/>
        <v>41824.166666666672</v>
      </c>
      <c r="U3519" s="9" t="str">
        <f t="shared" si="328"/>
        <v>Jun</v>
      </c>
      <c r="V3519">
        <f t="shared" si="32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110.04599999999999</v>
      </c>
      <c r="P3520" s="11">
        <f t="shared" si="325"/>
        <v>50.020909090909093</v>
      </c>
      <c r="Q3520" t="s">
        <v>8317</v>
      </c>
      <c r="R3520" t="s">
        <v>8318</v>
      </c>
      <c r="S3520" s="8">
        <f t="shared" si="326"/>
        <v>41893.491886574076</v>
      </c>
      <c r="T3520" s="8">
        <f t="shared" si="327"/>
        <v>41914.306250000001</v>
      </c>
      <c r="U3520" s="9" t="str">
        <f t="shared" si="328"/>
        <v>Sep</v>
      </c>
      <c r="V3520">
        <f t="shared" si="32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101.35000000000001</v>
      </c>
      <c r="P3521" s="11">
        <f t="shared" si="325"/>
        <v>72.392857142857139</v>
      </c>
      <c r="Q3521" t="s">
        <v>8317</v>
      </c>
      <c r="R3521" t="s">
        <v>8318</v>
      </c>
      <c r="S3521" s="8">
        <f t="shared" si="326"/>
        <v>42037.307291666664</v>
      </c>
      <c r="T3521" s="8">
        <f t="shared" si="327"/>
        <v>42067.307291666664</v>
      </c>
      <c r="U3521" s="9" t="str">
        <f t="shared" si="328"/>
        <v>Feb</v>
      </c>
      <c r="V3521">
        <f t="shared" si="32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ref="O3522:O3585" si="330">E3522/D3522*100</f>
        <v>100.75</v>
      </c>
      <c r="P3522" s="11">
        <f t="shared" ref="P3522:P3585" si="331">E3522/L3522</f>
        <v>95.952380952380949</v>
      </c>
      <c r="Q3522" t="s">
        <v>8317</v>
      </c>
      <c r="R3522" t="s">
        <v>8318</v>
      </c>
      <c r="S3522" s="8">
        <f t="shared" si="326"/>
        <v>42227.532546296301</v>
      </c>
      <c r="T3522" s="8">
        <f t="shared" si="327"/>
        <v>42253.282638888886</v>
      </c>
      <c r="U3522" s="9" t="str">
        <f t="shared" si="328"/>
        <v>Aug</v>
      </c>
      <c r="V3522">
        <f t="shared" si="32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si="330"/>
        <v>169.42857142857144</v>
      </c>
      <c r="P3523" s="11">
        <f t="shared" si="331"/>
        <v>45.615384615384613</v>
      </c>
      <c r="Q3523" t="s">
        <v>8317</v>
      </c>
      <c r="R3523" t="s">
        <v>8318</v>
      </c>
      <c r="S3523" s="8">
        <f t="shared" ref="S3523:S3586" si="332">(J3523/86400)+25569+(-7/24)</f>
        <v>41881.06967592593</v>
      </c>
      <c r="T3523" s="8">
        <f t="shared" ref="T3523:T3586" si="333">(I3523/86400)+25569+(-7/24)</f>
        <v>41911.06967592593</v>
      </c>
      <c r="U3523" s="9" t="str">
        <f t="shared" ref="U3523:U3586" si="334">TEXT(S3523,"mmm")</f>
        <v>Aug</v>
      </c>
      <c r="V3523">
        <f t="shared" ref="V3523:V3586" si="335">YEAR(S3523)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100</v>
      </c>
      <c r="P3524" s="11">
        <f t="shared" si="331"/>
        <v>41.029411764705884</v>
      </c>
      <c r="Q3524" t="s">
        <v>8317</v>
      </c>
      <c r="R3524" t="s">
        <v>8318</v>
      </c>
      <c r="S3524" s="8">
        <f t="shared" si="332"/>
        <v>42234.498217592591</v>
      </c>
      <c r="T3524" s="8">
        <f t="shared" si="333"/>
        <v>42262.129166666673</v>
      </c>
      <c r="U3524" s="9" t="str">
        <f t="shared" si="334"/>
        <v>Aug</v>
      </c>
      <c r="V3524">
        <f t="shared" si="335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113.65</v>
      </c>
      <c r="P3525" s="11">
        <f t="shared" si="331"/>
        <v>56.825000000000003</v>
      </c>
      <c r="Q3525" t="s">
        <v>8317</v>
      </c>
      <c r="R3525" t="s">
        <v>8318</v>
      </c>
      <c r="S3525" s="8">
        <f t="shared" si="332"/>
        <v>42581.105879629635</v>
      </c>
      <c r="T3525" s="8">
        <f t="shared" si="333"/>
        <v>42638.666666666664</v>
      </c>
      <c r="U3525" s="9" t="str">
        <f t="shared" si="334"/>
        <v>Jul</v>
      </c>
      <c r="V3525">
        <f t="shared" si="335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101.56</v>
      </c>
      <c r="P3526" s="11">
        <f t="shared" si="331"/>
        <v>137.24324324324326</v>
      </c>
      <c r="Q3526" t="s">
        <v>8317</v>
      </c>
      <c r="R3526" t="s">
        <v>8318</v>
      </c>
      <c r="S3526" s="8">
        <f t="shared" si="332"/>
        <v>41880.471909722226</v>
      </c>
      <c r="T3526" s="8">
        <f t="shared" si="333"/>
        <v>41894.875</v>
      </c>
      <c r="U3526" s="9" t="str">
        <f t="shared" si="334"/>
        <v>Aug</v>
      </c>
      <c r="V3526">
        <f t="shared" si="335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106</v>
      </c>
      <c r="P3527" s="11">
        <f t="shared" si="331"/>
        <v>75.714285714285708</v>
      </c>
      <c r="Q3527" t="s">
        <v>8317</v>
      </c>
      <c r="R3527" t="s">
        <v>8318</v>
      </c>
      <c r="S3527" s="8">
        <f t="shared" si="332"/>
        <v>42214.404004629636</v>
      </c>
      <c r="T3527" s="8">
        <f t="shared" si="333"/>
        <v>42225.375000000007</v>
      </c>
      <c r="U3527" s="9" t="str">
        <f t="shared" si="334"/>
        <v>Jul</v>
      </c>
      <c r="V3527">
        <f t="shared" si="335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102</v>
      </c>
      <c r="P3528" s="11">
        <f t="shared" si="331"/>
        <v>99</v>
      </c>
      <c r="Q3528" t="s">
        <v>8317</v>
      </c>
      <c r="R3528" t="s">
        <v>8318</v>
      </c>
      <c r="S3528" s="8">
        <f t="shared" si="332"/>
        <v>42460.043645833335</v>
      </c>
      <c r="T3528" s="8">
        <f t="shared" si="333"/>
        <v>42487.957638888889</v>
      </c>
      <c r="U3528" s="9" t="str">
        <f t="shared" si="334"/>
        <v>Mar</v>
      </c>
      <c r="V3528">
        <f t="shared" si="335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116.91666666666667</v>
      </c>
      <c r="P3529" s="11">
        <f t="shared" si="331"/>
        <v>81.569767441860463</v>
      </c>
      <c r="Q3529" t="s">
        <v>8317</v>
      </c>
      <c r="R3529" t="s">
        <v>8318</v>
      </c>
      <c r="S3529" s="8">
        <f t="shared" si="332"/>
        <v>42166.731539351858</v>
      </c>
      <c r="T3529" s="8">
        <f t="shared" si="333"/>
        <v>42195.874305555561</v>
      </c>
      <c r="U3529" s="9" t="str">
        <f t="shared" si="334"/>
        <v>Jun</v>
      </c>
      <c r="V3529">
        <f t="shared" si="335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101.15151515151514</v>
      </c>
      <c r="P3530" s="11">
        <f t="shared" si="331"/>
        <v>45.108108108108105</v>
      </c>
      <c r="Q3530" t="s">
        <v>8317</v>
      </c>
      <c r="R3530" t="s">
        <v>8318</v>
      </c>
      <c r="S3530" s="8">
        <f t="shared" si="332"/>
        <v>42733.209699074076</v>
      </c>
      <c r="T3530" s="8">
        <f t="shared" si="333"/>
        <v>42753.209699074076</v>
      </c>
      <c r="U3530" s="9" t="str">
        <f t="shared" si="334"/>
        <v>Dec</v>
      </c>
      <c r="V3530">
        <f t="shared" si="335"/>
        <v>2016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132</v>
      </c>
      <c r="P3531" s="11">
        <f t="shared" si="331"/>
        <v>36.666666666666664</v>
      </c>
      <c r="Q3531" t="s">
        <v>8317</v>
      </c>
      <c r="R3531" t="s">
        <v>8318</v>
      </c>
      <c r="S3531" s="8">
        <f t="shared" si="332"/>
        <v>42177.470115740747</v>
      </c>
      <c r="T3531" s="8">
        <f t="shared" si="333"/>
        <v>42197.750000000007</v>
      </c>
      <c r="U3531" s="9" t="str">
        <f t="shared" si="334"/>
        <v>Jun</v>
      </c>
      <c r="V3531">
        <f t="shared" si="335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100</v>
      </c>
      <c r="P3532" s="11">
        <f t="shared" si="331"/>
        <v>125</v>
      </c>
      <c r="Q3532" t="s">
        <v>8317</v>
      </c>
      <c r="R3532" t="s">
        <v>8318</v>
      </c>
      <c r="S3532" s="8">
        <f t="shared" si="332"/>
        <v>42442.331678240742</v>
      </c>
      <c r="T3532" s="8">
        <f t="shared" si="333"/>
        <v>42470.541666666664</v>
      </c>
      <c r="U3532" s="9" t="str">
        <f t="shared" si="334"/>
        <v>Mar</v>
      </c>
      <c r="V3532">
        <f t="shared" si="335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128</v>
      </c>
      <c r="P3533" s="11">
        <f t="shared" si="331"/>
        <v>49.230769230769234</v>
      </c>
      <c r="Q3533" t="s">
        <v>8317</v>
      </c>
      <c r="R3533" t="s">
        <v>8318</v>
      </c>
      <c r="S3533" s="8">
        <f t="shared" si="332"/>
        <v>42521.362662037041</v>
      </c>
      <c r="T3533" s="8">
        <f t="shared" si="333"/>
        <v>42551.362662037041</v>
      </c>
      <c r="U3533" s="9" t="str">
        <f t="shared" si="334"/>
        <v>May</v>
      </c>
      <c r="V3533">
        <f t="shared" si="335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118.95833333333334</v>
      </c>
      <c r="P3534" s="11">
        <f t="shared" si="331"/>
        <v>42.296296296296298</v>
      </c>
      <c r="Q3534" t="s">
        <v>8317</v>
      </c>
      <c r="R3534" t="s">
        <v>8318</v>
      </c>
      <c r="S3534" s="8">
        <f t="shared" si="332"/>
        <v>41884.308182870373</v>
      </c>
      <c r="T3534" s="8">
        <f t="shared" si="333"/>
        <v>41899.874305555561</v>
      </c>
      <c r="U3534" s="9" t="str">
        <f t="shared" si="334"/>
        <v>Sep</v>
      </c>
      <c r="V3534">
        <f t="shared" si="335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126.2</v>
      </c>
      <c r="P3535" s="11">
        <f t="shared" si="331"/>
        <v>78.875</v>
      </c>
      <c r="Q3535" t="s">
        <v>8317</v>
      </c>
      <c r="R3535" t="s">
        <v>8318</v>
      </c>
      <c r="S3535" s="8">
        <f t="shared" si="332"/>
        <v>42289.46952546297</v>
      </c>
      <c r="T3535" s="8">
        <f t="shared" si="333"/>
        <v>42319.511192129634</v>
      </c>
      <c r="U3535" s="9" t="str">
        <f t="shared" si="334"/>
        <v>Oct</v>
      </c>
      <c r="V3535">
        <f t="shared" si="335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156.20000000000002</v>
      </c>
      <c r="P3536" s="11">
        <f t="shared" si="331"/>
        <v>38.284313725490193</v>
      </c>
      <c r="Q3536" t="s">
        <v>8317</v>
      </c>
      <c r="R3536" t="s">
        <v>8318</v>
      </c>
      <c r="S3536" s="8">
        <f t="shared" si="332"/>
        <v>42243.333599537036</v>
      </c>
      <c r="T3536" s="8">
        <f t="shared" si="333"/>
        <v>42278.333599537036</v>
      </c>
      <c r="U3536" s="9" t="str">
        <f t="shared" si="334"/>
        <v>Aug</v>
      </c>
      <c r="V3536">
        <f t="shared" si="335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103.15</v>
      </c>
      <c r="P3537" s="11">
        <f t="shared" si="331"/>
        <v>44.847826086956523</v>
      </c>
      <c r="Q3537" t="s">
        <v>8317</v>
      </c>
      <c r="R3537" t="s">
        <v>8318</v>
      </c>
      <c r="S3537" s="8">
        <f t="shared" si="332"/>
        <v>42248.348495370374</v>
      </c>
      <c r="T3537" s="8">
        <f t="shared" si="333"/>
        <v>42279.458333333336</v>
      </c>
      <c r="U3537" s="9" t="str">
        <f t="shared" si="334"/>
        <v>Sep</v>
      </c>
      <c r="V3537">
        <f t="shared" si="335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153.33333333333334</v>
      </c>
      <c r="P3538" s="11">
        <f t="shared" si="331"/>
        <v>13.529411764705882</v>
      </c>
      <c r="Q3538" t="s">
        <v>8317</v>
      </c>
      <c r="R3538" t="s">
        <v>8318</v>
      </c>
      <c r="S3538" s="8">
        <f t="shared" si="332"/>
        <v>42328.435474537044</v>
      </c>
      <c r="T3538" s="8">
        <f t="shared" si="333"/>
        <v>42358.207638888889</v>
      </c>
      <c r="U3538" s="9" t="str">
        <f t="shared" si="334"/>
        <v>Nov</v>
      </c>
      <c r="V3538">
        <f t="shared" si="335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180.44444444444446</v>
      </c>
      <c r="P3539" s="11">
        <f t="shared" si="331"/>
        <v>43.5</v>
      </c>
      <c r="Q3539" t="s">
        <v>8317</v>
      </c>
      <c r="R3539" t="s">
        <v>8318</v>
      </c>
      <c r="S3539" s="8">
        <f t="shared" si="332"/>
        <v>41923.062685185192</v>
      </c>
      <c r="T3539" s="8">
        <f t="shared" si="333"/>
        <v>41960.040972222225</v>
      </c>
      <c r="U3539" s="9" t="str">
        <f t="shared" si="334"/>
        <v>Oct</v>
      </c>
      <c r="V3539">
        <f t="shared" si="335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128.44999999999999</v>
      </c>
      <c r="P3540" s="11">
        <f t="shared" si="331"/>
        <v>30.951807228915662</v>
      </c>
      <c r="Q3540" t="s">
        <v>8317</v>
      </c>
      <c r="R3540" t="s">
        <v>8318</v>
      </c>
      <c r="S3540" s="8">
        <f t="shared" si="332"/>
        <v>42571.128935185188</v>
      </c>
      <c r="T3540" s="8">
        <f t="shared" si="333"/>
        <v>42599.128935185188</v>
      </c>
      <c r="U3540" s="9" t="str">
        <f t="shared" si="334"/>
        <v>Jul</v>
      </c>
      <c r="V3540">
        <f t="shared" si="335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119.66666666666667</v>
      </c>
      <c r="P3541" s="11">
        <f t="shared" si="331"/>
        <v>55.230769230769234</v>
      </c>
      <c r="Q3541" t="s">
        <v>8317</v>
      </c>
      <c r="R3541" t="s">
        <v>8318</v>
      </c>
      <c r="S3541" s="8">
        <f t="shared" si="332"/>
        <v>42600.464375000003</v>
      </c>
      <c r="T3541" s="8">
        <f t="shared" si="333"/>
        <v>42621.464375000003</v>
      </c>
      <c r="U3541" s="9" t="str">
        <f t="shared" si="334"/>
        <v>Aug</v>
      </c>
      <c r="V3541">
        <f t="shared" si="335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123</v>
      </c>
      <c r="P3542" s="11">
        <f t="shared" si="331"/>
        <v>46.125</v>
      </c>
      <c r="Q3542" t="s">
        <v>8317</v>
      </c>
      <c r="R3542" t="s">
        <v>8318</v>
      </c>
      <c r="S3542" s="8">
        <f t="shared" si="332"/>
        <v>42516.711701388893</v>
      </c>
      <c r="T3542" s="8">
        <f t="shared" si="333"/>
        <v>42546.711701388893</v>
      </c>
      <c r="U3542" s="9" t="str">
        <f t="shared" si="334"/>
        <v>May</v>
      </c>
      <c r="V3542">
        <f t="shared" si="335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105</v>
      </c>
      <c r="P3543" s="11">
        <f t="shared" si="331"/>
        <v>39.375</v>
      </c>
      <c r="Q3543" t="s">
        <v>8317</v>
      </c>
      <c r="R3543" t="s">
        <v>8318</v>
      </c>
      <c r="S3543" s="8">
        <f t="shared" si="332"/>
        <v>42222.438368055555</v>
      </c>
      <c r="T3543" s="8">
        <f t="shared" si="333"/>
        <v>42247.438368055555</v>
      </c>
      <c r="U3543" s="9" t="str">
        <f t="shared" si="334"/>
        <v>Aug</v>
      </c>
      <c r="V3543">
        <f t="shared" si="335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102.23636363636363</v>
      </c>
      <c r="P3544" s="11">
        <f t="shared" si="331"/>
        <v>66.152941176470591</v>
      </c>
      <c r="Q3544" t="s">
        <v>8317</v>
      </c>
      <c r="R3544" t="s">
        <v>8318</v>
      </c>
      <c r="S3544" s="8">
        <f t="shared" si="332"/>
        <v>41829.308125000003</v>
      </c>
      <c r="T3544" s="8">
        <f t="shared" si="333"/>
        <v>41889.308125000003</v>
      </c>
      <c r="U3544" s="9" t="str">
        <f t="shared" si="334"/>
        <v>Jul</v>
      </c>
      <c r="V3544">
        <f t="shared" si="335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104.66666666666666</v>
      </c>
      <c r="P3545" s="11">
        <f t="shared" si="331"/>
        <v>54.137931034482762</v>
      </c>
      <c r="Q3545" t="s">
        <v>8317</v>
      </c>
      <c r="R3545" t="s">
        <v>8318</v>
      </c>
      <c r="S3545" s="8">
        <f t="shared" si="332"/>
        <v>42150.463645833333</v>
      </c>
      <c r="T3545" s="8">
        <f t="shared" si="333"/>
        <v>42180.463645833333</v>
      </c>
      <c r="U3545" s="9" t="str">
        <f t="shared" si="334"/>
        <v>May</v>
      </c>
      <c r="V3545">
        <f t="shared" si="335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100</v>
      </c>
      <c r="P3546" s="11">
        <f t="shared" si="331"/>
        <v>104.16666666666667</v>
      </c>
      <c r="Q3546" t="s">
        <v>8317</v>
      </c>
      <c r="R3546" t="s">
        <v>8318</v>
      </c>
      <c r="S3546" s="8">
        <f t="shared" si="332"/>
        <v>42040.540011574078</v>
      </c>
      <c r="T3546" s="8">
        <f t="shared" si="333"/>
        <v>42070.540011574078</v>
      </c>
      <c r="U3546" s="9" t="str">
        <f t="shared" si="334"/>
        <v>Feb</v>
      </c>
      <c r="V3546">
        <f t="shared" si="335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100.4</v>
      </c>
      <c r="P3547" s="11">
        <f t="shared" si="331"/>
        <v>31.375</v>
      </c>
      <c r="Q3547" t="s">
        <v>8317</v>
      </c>
      <c r="R3547" t="s">
        <v>8318</v>
      </c>
      <c r="S3547" s="8">
        <f t="shared" si="332"/>
        <v>42075.515729166669</v>
      </c>
      <c r="T3547" s="8">
        <f t="shared" si="333"/>
        <v>42105.515729166669</v>
      </c>
      <c r="U3547" s="9" t="str">
        <f t="shared" si="334"/>
        <v>Mar</v>
      </c>
      <c r="V3547">
        <f t="shared" si="335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102.27272727272727</v>
      </c>
      <c r="P3548" s="11">
        <f t="shared" si="331"/>
        <v>59.210526315789473</v>
      </c>
      <c r="Q3548" t="s">
        <v>8317</v>
      </c>
      <c r="R3548" t="s">
        <v>8318</v>
      </c>
      <c r="S3548" s="8">
        <f t="shared" si="332"/>
        <v>42073.369027777779</v>
      </c>
      <c r="T3548" s="8">
        <f t="shared" si="333"/>
        <v>42094.874305555561</v>
      </c>
      <c r="U3548" s="9" t="str">
        <f t="shared" si="334"/>
        <v>Mar</v>
      </c>
      <c r="V3548">
        <f t="shared" si="335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114.40928571428573</v>
      </c>
      <c r="P3549" s="11">
        <f t="shared" si="331"/>
        <v>119.17633928571429</v>
      </c>
      <c r="Q3549" t="s">
        <v>8317</v>
      </c>
      <c r="R3549" t="s">
        <v>8318</v>
      </c>
      <c r="S3549" s="8">
        <f t="shared" si="332"/>
        <v>42479.787048611113</v>
      </c>
      <c r="T3549" s="8">
        <f t="shared" si="333"/>
        <v>42503.874305555561</v>
      </c>
      <c r="U3549" s="9" t="str">
        <f t="shared" si="334"/>
        <v>Apr</v>
      </c>
      <c r="V3549">
        <f t="shared" si="335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101.9047619047619</v>
      </c>
      <c r="P3550" s="11">
        <f t="shared" si="331"/>
        <v>164.61538461538461</v>
      </c>
      <c r="Q3550" t="s">
        <v>8317</v>
      </c>
      <c r="R3550" t="s">
        <v>8318</v>
      </c>
      <c r="S3550" s="8">
        <f t="shared" si="332"/>
        <v>42411.650625000002</v>
      </c>
      <c r="T3550" s="8">
        <f t="shared" si="333"/>
        <v>42433.750000000007</v>
      </c>
      <c r="U3550" s="9" t="str">
        <f t="shared" si="334"/>
        <v>Feb</v>
      </c>
      <c r="V3550">
        <f t="shared" si="335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102</v>
      </c>
      <c r="P3551" s="11">
        <f t="shared" si="331"/>
        <v>24.285714285714285</v>
      </c>
      <c r="Q3551" t="s">
        <v>8317</v>
      </c>
      <c r="R3551" t="s">
        <v>8318</v>
      </c>
      <c r="S3551" s="8">
        <f t="shared" si="332"/>
        <v>42223.102696759262</v>
      </c>
      <c r="T3551" s="8">
        <f t="shared" si="333"/>
        <v>42251.102696759262</v>
      </c>
      <c r="U3551" s="9" t="str">
        <f t="shared" si="334"/>
        <v>Aug</v>
      </c>
      <c r="V3551">
        <f t="shared" si="335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104.80000000000001</v>
      </c>
      <c r="P3552" s="11">
        <f t="shared" si="331"/>
        <v>40.9375</v>
      </c>
      <c r="Q3552" t="s">
        <v>8317</v>
      </c>
      <c r="R3552" t="s">
        <v>8318</v>
      </c>
      <c r="S3552" s="8">
        <f t="shared" si="332"/>
        <v>42462.601828703708</v>
      </c>
      <c r="T3552" s="8">
        <f t="shared" si="333"/>
        <v>42492.601828703708</v>
      </c>
      <c r="U3552" s="9" t="str">
        <f t="shared" si="334"/>
        <v>Apr</v>
      </c>
      <c r="V3552">
        <f t="shared" si="335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101.83333333333333</v>
      </c>
      <c r="P3553" s="11">
        <f t="shared" si="331"/>
        <v>61.1</v>
      </c>
      <c r="Q3553" t="s">
        <v>8317</v>
      </c>
      <c r="R3553" t="s">
        <v>8318</v>
      </c>
      <c r="S3553" s="8">
        <f t="shared" si="332"/>
        <v>41753.224189814813</v>
      </c>
      <c r="T3553" s="8">
        <f t="shared" si="333"/>
        <v>41781.629861111112</v>
      </c>
      <c r="U3553" s="9" t="str">
        <f t="shared" si="334"/>
        <v>Apr</v>
      </c>
      <c r="V3553">
        <f t="shared" si="335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100</v>
      </c>
      <c r="P3554" s="11">
        <f t="shared" si="331"/>
        <v>38.65</v>
      </c>
      <c r="Q3554" t="s">
        <v>8317</v>
      </c>
      <c r="R3554" t="s">
        <v>8318</v>
      </c>
      <c r="S3554" s="8">
        <f t="shared" si="332"/>
        <v>41788.295416666668</v>
      </c>
      <c r="T3554" s="8">
        <f t="shared" si="333"/>
        <v>41818.295416666668</v>
      </c>
      <c r="U3554" s="9" t="str">
        <f t="shared" si="334"/>
        <v>May</v>
      </c>
      <c r="V3554">
        <f t="shared" si="335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106.27272727272728</v>
      </c>
      <c r="P3555" s="11">
        <f t="shared" si="331"/>
        <v>56.20192307692308</v>
      </c>
      <c r="Q3555" t="s">
        <v>8317</v>
      </c>
      <c r="R3555" t="s">
        <v>8318</v>
      </c>
      <c r="S3555" s="8">
        <f t="shared" si="332"/>
        <v>42195.737037037041</v>
      </c>
      <c r="T3555" s="8">
        <f t="shared" si="333"/>
        <v>42227.708333333336</v>
      </c>
      <c r="U3555" s="9" t="str">
        <f t="shared" si="334"/>
        <v>Jul</v>
      </c>
      <c r="V3555">
        <f t="shared" si="335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113.42219999999999</v>
      </c>
      <c r="P3556" s="11">
        <f t="shared" si="331"/>
        <v>107.00207547169811</v>
      </c>
      <c r="Q3556" t="s">
        <v>8317</v>
      </c>
      <c r="R3556" t="s">
        <v>8318</v>
      </c>
      <c r="S3556" s="8">
        <f t="shared" si="332"/>
        <v>42015.758784722224</v>
      </c>
      <c r="T3556" s="8">
        <f t="shared" si="333"/>
        <v>42046.416666666664</v>
      </c>
      <c r="U3556" s="9" t="str">
        <f t="shared" si="334"/>
        <v>Jan</v>
      </c>
      <c r="V3556">
        <f t="shared" si="335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100</v>
      </c>
      <c r="P3557" s="11">
        <f t="shared" si="331"/>
        <v>171.42857142857142</v>
      </c>
      <c r="Q3557" t="s">
        <v>8317</v>
      </c>
      <c r="R3557" t="s">
        <v>8318</v>
      </c>
      <c r="S3557" s="8">
        <f t="shared" si="332"/>
        <v>42661.150393518525</v>
      </c>
      <c r="T3557" s="8">
        <f t="shared" si="333"/>
        <v>42691.192060185189</v>
      </c>
      <c r="U3557" s="9" t="str">
        <f t="shared" si="334"/>
        <v>Oct</v>
      </c>
      <c r="V3557">
        <f t="shared" si="335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100.45454545454547</v>
      </c>
      <c r="P3558" s="11">
        <f t="shared" si="331"/>
        <v>110.5</v>
      </c>
      <c r="Q3558" t="s">
        <v>8317</v>
      </c>
      <c r="R3558" t="s">
        <v>8318</v>
      </c>
      <c r="S3558" s="8">
        <f t="shared" si="332"/>
        <v>41808.357916666668</v>
      </c>
      <c r="T3558" s="8">
        <f t="shared" si="333"/>
        <v>41868.357916666668</v>
      </c>
      <c r="U3558" s="9" t="str">
        <f t="shared" si="334"/>
        <v>Jun</v>
      </c>
      <c r="V3558">
        <f t="shared" si="335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100.03599999999999</v>
      </c>
      <c r="P3559" s="11">
        <f t="shared" si="331"/>
        <v>179.27598566308242</v>
      </c>
      <c r="Q3559" t="s">
        <v>8317</v>
      </c>
      <c r="R3559" t="s">
        <v>8318</v>
      </c>
      <c r="S3559" s="8">
        <f t="shared" si="332"/>
        <v>41729.985081018523</v>
      </c>
      <c r="T3559" s="8">
        <f t="shared" si="333"/>
        <v>41763.985081018523</v>
      </c>
      <c r="U3559" s="9" t="str">
        <f t="shared" si="334"/>
        <v>Mar</v>
      </c>
      <c r="V3559">
        <f t="shared" si="335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144</v>
      </c>
      <c r="P3560" s="11">
        <f t="shared" si="331"/>
        <v>22.90909090909091</v>
      </c>
      <c r="Q3560" t="s">
        <v>8317</v>
      </c>
      <c r="R3560" t="s">
        <v>8318</v>
      </c>
      <c r="S3560" s="8">
        <f t="shared" si="332"/>
        <v>42139.525173611117</v>
      </c>
      <c r="T3560" s="8">
        <f t="shared" si="333"/>
        <v>42181.583333333336</v>
      </c>
      <c r="U3560" s="9" t="str">
        <f t="shared" si="334"/>
        <v>May</v>
      </c>
      <c r="V3560">
        <f t="shared" si="335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103.49999999999999</v>
      </c>
      <c r="P3561" s="11">
        <f t="shared" si="331"/>
        <v>43.125</v>
      </c>
      <c r="Q3561" t="s">
        <v>8317</v>
      </c>
      <c r="R3561" t="s">
        <v>8318</v>
      </c>
      <c r="S3561" s="8">
        <f t="shared" si="332"/>
        <v>42193.804490740738</v>
      </c>
      <c r="T3561" s="8">
        <f t="shared" si="333"/>
        <v>42216.081944444442</v>
      </c>
      <c r="U3561" s="9" t="str">
        <f t="shared" si="334"/>
        <v>Jul</v>
      </c>
      <c r="V3561">
        <f t="shared" si="335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108.43750000000001</v>
      </c>
      <c r="P3562" s="11">
        <f t="shared" si="331"/>
        <v>46.891891891891895</v>
      </c>
      <c r="Q3562" t="s">
        <v>8317</v>
      </c>
      <c r="R3562" t="s">
        <v>8318</v>
      </c>
      <c r="S3562" s="8">
        <f t="shared" si="332"/>
        <v>42115.597986111112</v>
      </c>
      <c r="T3562" s="8">
        <f t="shared" si="333"/>
        <v>42150.822916666664</v>
      </c>
      <c r="U3562" s="9" t="str">
        <f t="shared" si="334"/>
        <v>Apr</v>
      </c>
      <c r="V3562">
        <f t="shared" si="335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102.4</v>
      </c>
      <c r="P3563" s="11">
        <f t="shared" si="331"/>
        <v>47.407407407407405</v>
      </c>
      <c r="Q3563" t="s">
        <v>8317</v>
      </c>
      <c r="R3563" t="s">
        <v>8318</v>
      </c>
      <c r="S3563" s="8">
        <f t="shared" si="332"/>
        <v>42203.388634259267</v>
      </c>
      <c r="T3563" s="8">
        <f t="shared" si="333"/>
        <v>42221.483333333337</v>
      </c>
      <c r="U3563" s="9" t="str">
        <f t="shared" si="334"/>
        <v>Jul</v>
      </c>
      <c r="V3563">
        <f t="shared" si="335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148.88888888888889</v>
      </c>
      <c r="P3564" s="11">
        <f t="shared" si="331"/>
        <v>15.129032258064516</v>
      </c>
      <c r="Q3564" t="s">
        <v>8317</v>
      </c>
      <c r="R3564" t="s">
        <v>8318</v>
      </c>
      <c r="S3564" s="8">
        <f t="shared" si="332"/>
        <v>42433.470219907409</v>
      </c>
      <c r="T3564" s="8">
        <f t="shared" si="333"/>
        <v>42442.625000000007</v>
      </c>
      <c r="U3564" s="9" t="str">
        <f t="shared" si="334"/>
        <v>Mar</v>
      </c>
      <c r="V3564">
        <f t="shared" si="335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105.49000000000002</v>
      </c>
      <c r="P3565" s="11">
        <f t="shared" si="331"/>
        <v>21.098000000000003</v>
      </c>
      <c r="Q3565" t="s">
        <v>8317</v>
      </c>
      <c r="R3565" t="s">
        <v>8318</v>
      </c>
      <c r="S3565" s="8">
        <f t="shared" si="332"/>
        <v>42555.380277777782</v>
      </c>
      <c r="T3565" s="8">
        <f t="shared" si="333"/>
        <v>42583.500000000007</v>
      </c>
      <c r="U3565" s="9" t="str">
        <f t="shared" si="334"/>
        <v>Jul</v>
      </c>
      <c r="V3565">
        <f t="shared" si="335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100.49999999999999</v>
      </c>
      <c r="P3566" s="11">
        <f t="shared" si="331"/>
        <v>59.117647058823529</v>
      </c>
      <c r="Q3566" t="s">
        <v>8317</v>
      </c>
      <c r="R3566" t="s">
        <v>8318</v>
      </c>
      <c r="S3566" s="8">
        <f t="shared" si="332"/>
        <v>42236.331585648149</v>
      </c>
      <c r="T3566" s="8">
        <f t="shared" si="333"/>
        <v>42282.375000000007</v>
      </c>
      <c r="U3566" s="9" t="str">
        <f t="shared" si="334"/>
        <v>Aug</v>
      </c>
      <c r="V3566">
        <f t="shared" si="335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130.55555555555557</v>
      </c>
      <c r="P3567" s="11">
        <f t="shared" si="331"/>
        <v>97.916666666666671</v>
      </c>
      <c r="Q3567" t="s">
        <v>8317</v>
      </c>
      <c r="R3567" t="s">
        <v>8318</v>
      </c>
      <c r="S3567" s="8">
        <f t="shared" si="332"/>
        <v>41974.451481481483</v>
      </c>
      <c r="T3567" s="8">
        <f t="shared" si="333"/>
        <v>42004.451481481483</v>
      </c>
      <c r="U3567" s="9" t="str">
        <f t="shared" si="334"/>
        <v>Dec</v>
      </c>
      <c r="V3567">
        <f t="shared" si="335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104.75000000000001</v>
      </c>
      <c r="P3568" s="11">
        <f t="shared" si="331"/>
        <v>55.131578947368418</v>
      </c>
      <c r="Q3568" t="s">
        <v>8317</v>
      </c>
      <c r="R3568" t="s">
        <v>8318</v>
      </c>
      <c r="S3568" s="8">
        <f t="shared" si="332"/>
        <v>41997.216238425928</v>
      </c>
      <c r="T3568" s="8">
        <f t="shared" si="333"/>
        <v>42027.216238425928</v>
      </c>
      <c r="U3568" s="9" t="str">
        <f t="shared" si="334"/>
        <v>Dec</v>
      </c>
      <c r="V3568">
        <f t="shared" si="335"/>
        <v>2014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108.80000000000001</v>
      </c>
      <c r="P3569" s="11">
        <f t="shared" si="331"/>
        <v>26.536585365853657</v>
      </c>
      <c r="Q3569" t="s">
        <v>8317</v>
      </c>
      <c r="R3569" t="s">
        <v>8318</v>
      </c>
      <c r="S3569" s="8">
        <f t="shared" si="332"/>
        <v>42135.51902777778</v>
      </c>
      <c r="T3569" s="8">
        <f t="shared" si="333"/>
        <v>42165.51902777778</v>
      </c>
      <c r="U3569" s="9" t="str">
        <f t="shared" si="334"/>
        <v>May</v>
      </c>
      <c r="V3569">
        <f t="shared" si="335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111.00000000000001</v>
      </c>
      <c r="P3570" s="11">
        <f t="shared" si="331"/>
        <v>58.421052631578945</v>
      </c>
      <c r="Q3570" t="s">
        <v>8317</v>
      </c>
      <c r="R3570" t="s">
        <v>8318</v>
      </c>
      <c r="S3570" s="8">
        <f t="shared" si="332"/>
        <v>41869.449004629634</v>
      </c>
      <c r="T3570" s="8">
        <f t="shared" si="333"/>
        <v>41899.449004629634</v>
      </c>
      <c r="U3570" s="9" t="str">
        <f t="shared" si="334"/>
        <v>Aug</v>
      </c>
      <c r="V3570">
        <f t="shared" si="335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100.47999999999999</v>
      </c>
      <c r="P3571" s="11">
        <f t="shared" si="331"/>
        <v>122.53658536585365</v>
      </c>
      <c r="Q3571" t="s">
        <v>8317</v>
      </c>
      <c r="R3571" t="s">
        <v>8318</v>
      </c>
      <c r="S3571" s="8">
        <f t="shared" si="332"/>
        <v>41982.396944444445</v>
      </c>
      <c r="T3571" s="8">
        <f t="shared" si="333"/>
        <v>42012.396944444445</v>
      </c>
      <c r="U3571" s="9" t="str">
        <f t="shared" si="334"/>
        <v>Dec</v>
      </c>
      <c r="V3571">
        <f t="shared" si="335"/>
        <v>2014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114.35</v>
      </c>
      <c r="P3572" s="11">
        <f t="shared" si="331"/>
        <v>87.961538461538467</v>
      </c>
      <c r="Q3572" t="s">
        <v>8317</v>
      </c>
      <c r="R3572" t="s">
        <v>8318</v>
      </c>
      <c r="S3572" s="8">
        <f t="shared" si="332"/>
        <v>41976.040312500001</v>
      </c>
      <c r="T3572" s="8">
        <f t="shared" si="333"/>
        <v>42004.000000000007</v>
      </c>
      <c r="U3572" s="9" t="str">
        <f t="shared" si="334"/>
        <v>Dec</v>
      </c>
      <c r="V3572">
        <f t="shared" si="335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122.06666666666666</v>
      </c>
      <c r="P3573" s="11">
        <f t="shared" si="331"/>
        <v>73.239999999999995</v>
      </c>
      <c r="Q3573" t="s">
        <v>8317</v>
      </c>
      <c r="R3573" t="s">
        <v>8318</v>
      </c>
      <c r="S3573" s="8">
        <f t="shared" si="332"/>
        <v>41912.567280092597</v>
      </c>
      <c r="T3573" s="8">
        <f t="shared" si="333"/>
        <v>41942.567280092597</v>
      </c>
      <c r="U3573" s="9" t="str">
        <f t="shared" si="334"/>
        <v>Sep</v>
      </c>
      <c r="V3573">
        <f t="shared" si="335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100</v>
      </c>
      <c r="P3574" s="11">
        <f t="shared" si="331"/>
        <v>55.555555555555557</v>
      </c>
      <c r="Q3574" t="s">
        <v>8317</v>
      </c>
      <c r="R3574" t="s">
        <v>8318</v>
      </c>
      <c r="S3574" s="8">
        <f t="shared" si="332"/>
        <v>42146.278726851851</v>
      </c>
      <c r="T3574" s="8">
        <f t="shared" si="333"/>
        <v>42176.278726851851</v>
      </c>
      <c r="U3574" s="9" t="str">
        <f t="shared" si="334"/>
        <v>May</v>
      </c>
      <c r="V3574">
        <f t="shared" si="335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102.8</v>
      </c>
      <c r="P3575" s="11">
        <f t="shared" si="331"/>
        <v>39.53846153846154</v>
      </c>
      <c r="Q3575" t="s">
        <v>8317</v>
      </c>
      <c r="R3575" t="s">
        <v>8318</v>
      </c>
      <c r="S3575" s="8">
        <f t="shared" si="332"/>
        <v>41921.083865740744</v>
      </c>
      <c r="T3575" s="8">
        <f t="shared" si="333"/>
        <v>41951.125532407408</v>
      </c>
      <c r="U3575" s="9" t="str">
        <f t="shared" si="334"/>
        <v>Oct</v>
      </c>
      <c r="V3575">
        <f t="shared" si="335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106.12068965517241</v>
      </c>
      <c r="P3576" s="11">
        <f t="shared" si="331"/>
        <v>136.77777777777777</v>
      </c>
      <c r="Q3576" t="s">
        <v>8317</v>
      </c>
      <c r="R3576" t="s">
        <v>8318</v>
      </c>
      <c r="S3576" s="8">
        <f t="shared" si="332"/>
        <v>41926.651018518525</v>
      </c>
      <c r="T3576" s="8">
        <f t="shared" si="333"/>
        <v>41956.692685185182</v>
      </c>
      <c r="U3576" s="9" t="str">
        <f t="shared" si="334"/>
        <v>Oct</v>
      </c>
      <c r="V3576">
        <f t="shared" si="335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101.33000000000001</v>
      </c>
      <c r="P3577" s="11">
        <f t="shared" si="331"/>
        <v>99.343137254901961</v>
      </c>
      <c r="Q3577" t="s">
        <v>8317</v>
      </c>
      <c r="R3577" t="s">
        <v>8318</v>
      </c>
      <c r="S3577" s="8">
        <f t="shared" si="332"/>
        <v>42561.492210648146</v>
      </c>
      <c r="T3577" s="8">
        <f t="shared" si="333"/>
        <v>42592.874305555561</v>
      </c>
      <c r="U3577" s="9" t="str">
        <f t="shared" si="334"/>
        <v>Jul</v>
      </c>
      <c r="V3577">
        <f t="shared" si="335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100</v>
      </c>
      <c r="P3578" s="11">
        <f t="shared" si="331"/>
        <v>20</v>
      </c>
      <c r="Q3578" t="s">
        <v>8317</v>
      </c>
      <c r="R3578" t="s">
        <v>8318</v>
      </c>
      <c r="S3578" s="8">
        <f t="shared" si="332"/>
        <v>42649.257569444446</v>
      </c>
      <c r="T3578" s="8">
        <f t="shared" si="333"/>
        <v>42709.299236111117</v>
      </c>
      <c r="U3578" s="9" t="str">
        <f t="shared" si="334"/>
        <v>Oct</v>
      </c>
      <c r="V3578">
        <f t="shared" si="335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130</v>
      </c>
      <c r="P3579" s="11">
        <f t="shared" si="331"/>
        <v>28.888888888888889</v>
      </c>
      <c r="Q3579" t="s">
        <v>8317</v>
      </c>
      <c r="R3579" t="s">
        <v>8318</v>
      </c>
      <c r="S3579" s="8">
        <f t="shared" si="332"/>
        <v>42093.495173611118</v>
      </c>
      <c r="T3579" s="8">
        <f t="shared" si="333"/>
        <v>42119.977777777785</v>
      </c>
      <c r="U3579" s="9" t="str">
        <f t="shared" si="334"/>
        <v>Mar</v>
      </c>
      <c r="V3579">
        <f t="shared" si="335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100.01333333333334</v>
      </c>
      <c r="P3580" s="11">
        <f t="shared" si="331"/>
        <v>40.545945945945945</v>
      </c>
      <c r="Q3580" t="s">
        <v>8317</v>
      </c>
      <c r="R3580" t="s">
        <v>8318</v>
      </c>
      <c r="S3580" s="8">
        <f t="shared" si="332"/>
        <v>42460.441863425927</v>
      </c>
      <c r="T3580" s="8">
        <f t="shared" si="333"/>
        <v>42490.441863425927</v>
      </c>
      <c r="U3580" s="9" t="str">
        <f t="shared" si="334"/>
        <v>Mar</v>
      </c>
      <c r="V3580">
        <f t="shared" si="335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100</v>
      </c>
      <c r="P3581" s="11">
        <f t="shared" si="331"/>
        <v>35.714285714285715</v>
      </c>
      <c r="Q3581" t="s">
        <v>8317</v>
      </c>
      <c r="R3581" t="s">
        <v>8318</v>
      </c>
      <c r="S3581" s="8">
        <f t="shared" si="332"/>
        <v>42430.470555555563</v>
      </c>
      <c r="T3581" s="8">
        <f t="shared" si="333"/>
        <v>42460.428888888891</v>
      </c>
      <c r="U3581" s="9" t="str">
        <f t="shared" si="334"/>
        <v>Mar</v>
      </c>
      <c r="V3581">
        <f t="shared" si="335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113.88888888888889</v>
      </c>
      <c r="P3582" s="11">
        <f t="shared" si="331"/>
        <v>37.962962962962962</v>
      </c>
      <c r="Q3582" t="s">
        <v>8317</v>
      </c>
      <c r="R3582" t="s">
        <v>8318</v>
      </c>
      <c r="S3582" s="8">
        <f t="shared" si="332"/>
        <v>42025.884513888894</v>
      </c>
      <c r="T3582" s="8">
        <f t="shared" si="333"/>
        <v>42063.915972222225</v>
      </c>
      <c r="U3582" s="9" t="str">
        <f t="shared" si="334"/>
        <v>Jan</v>
      </c>
      <c r="V3582">
        <f t="shared" si="335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100</v>
      </c>
      <c r="P3583" s="11">
        <f t="shared" si="331"/>
        <v>33.333333333333336</v>
      </c>
      <c r="Q3583" t="s">
        <v>8317</v>
      </c>
      <c r="R3583" t="s">
        <v>8318</v>
      </c>
      <c r="S3583" s="8">
        <f t="shared" si="332"/>
        <v>41836.179513888892</v>
      </c>
      <c r="T3583" s="8">
        <f t="shared" si="333"/>
        <v>41850.179513888892</v>
      </c>
      <c r="U3583" s="9" t="str">
        <f t="shared" si="334"/>
        <v>Jul</v>
      </c>
      <c r="V3583">
        <f t="shared" si="335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287</v>
      </c>
      <c r="P3584" s="11">
        <f t="shared" si="331"/>
        <v>58.571428571428569</v>
      </c>
      <c r="Q3584" t="s">
        <v>8317</v>
      </c>
      <c r="R3584" t="s">
        <v>8318</v>
      </c>
      <c r="S3584" s="8">
        <f t="shared" si="332"/>
        <v>42450.804189814815</v>
      </c>
      <c r="T3584" s="8">
        <f t="shared" si="333"/>
        <v>42464.804189814815</v>
      </c>
      <c r="U3584" s="9" t="str">
        <f t="shared" si="334"/>
        <v>Mar</v>
      </c>
      <c r="V3584">
        <f t="shared" si="335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108.5</v>
      </c>
      <c r="P3585" s="11">
        <f t="shared" si="331"/>
        <v>135.625</v>
      </c>
      <c r="Q3585" t="s">
        <v>8317</v>
      </c>
      <c r="R3585" t="s">
        <v>8318</v>
      </c>
      <c r="S3585" s="8">
        <f t="shared" si="332"/>
        <v>42418.134317129632</v>
      </c>
      <c r="T3585" s="8">
        <f t="shared" si="333"/>
        <v>42478.092650462968</v>
      </c>
      <c r="U3585" s="9" t="str">
        <f t="shared" si="334"/>
        <v>Feb</v>
      </c>
      <c r="V3585">
        <f t="shared" si="335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ref="O3586:O3649" si="336">E3586/D3586*100</f>
        <v>115.5</v>
      </c>
      <c r="P3586" s="11">
        <f t="shared" ref="P3586:P3649" si="337">E3586/L3586</f>
        <v>30.9375</v>
      </c>
      <c r="Q3586" t="s">
        <v>8317</v>
      </c>
      <c r="R3586" t="s">
        <v>8318</v>
      </c>
      <c r="S3586" s="8">
        <f t="shared" si="332"/>
        <v>42168.024814814817</v>
      </c>
      <c r="T3586" s="8">
        <f t="shared" si="333"/>
        <v>42198.024814814817</v>
      </c>
      <c r="U3586" s="9" t="str">
        <f t="shared" si="334"/>
        <v>Jun</v>
      </c>
      <c r="V3586">
        <f t="shared" si="335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si="336"/>
        <v>119.11764705882352</v>
      </c>
      <c r="P3587" s="11">
        <f t="shared" si="337"/>
        <v>176.08695652173913</v>
      </c>
      <c r="Q3587" t="s">
        <v>8317</v>
      </c>
      <c r="R3587" t="s">
        <v>8318</v>
      </c>
      <c r="S3587" s="8">
        <f t="shared" ref="S3587:S3650" si="338">(J3587/86400)+25569+(-7/24)</f>
        <v>41964.42465277778</v>
      </c>
      <c r="T3587" s="8">
        <f t="shared" ref="T3587:T3650" si="339">(I3587/86400)+25569+(-7/24)</f>
        <v>41994.42465277778</v>
      </c>
      <c r="U3587" s="9" t="str">
        <f t="shared" ref="U3587:U3650" si="340">TEXT(S3587,"mmm")</f>
        <v>Nov</v>
      </c>
      <c r="V3587">
        <f t="shared" ref="V3587:V3650" si="341">YEAR(S3587)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109.42666666666668</v>
      </c>
      <c r="P3588" s="11">
        <f t="shared" si="337"/>
        <v>151.9814814814815</v>
      </c>
      <c r="Q3588" t="s">
        <v>8317</v>
      </c>
      <c r="R3588" t="s">
        <v>8318</v>
      </c>
      <c r="S3588" s="8">
        <f t="shared" si="338"/>
        <v>42576.405902777777</v>
      </c>
      <c r="T3588" s="8">
        <f t="shared" si="339"/>
        <v>42636.405902777777</v>
      </c>
      <c r="U3588" s="9" t="str">
        <f t="shared" si="340"/>
        <v>Jul</v>
      </c>
      <c r="V3588">
        <f t="shared" si="341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126.6</v>
      </c>
      <c r="P3589" s="11">
        <f t="shared" si="337"/>
        <v>22.607142857142858</v>
      </c>
      <c r="Q3589" t="s">
        <v>8317</v>
      </c>
      <c r="R3589" t="s">
        <v>8318</v>
      </c>
      <c r="S3589" s="8">
        <f t="shared" si="338"/>
        <v>42503.24831018519</v>
      </c>
      <c r="T3589" s="8">
        <f t="shared" si="339"/>
        <v>42548.500000000007</v>
      </c>
      <c r="U3589" s="9" t="str">
        <f t="shared" si="340"/>
        <v>May</v>
      </c>
      <c r="V3589">
        <f t="shared" si="341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100.49999999999999</v>
      </c>
      <c r="P3590" s="11">
        <f t="shared" si="337"/>
        <v>18.272727272727273</v>
      </c>
      <c r="Q3590" t="s">
        <v>8317</v>
      </c>
      <c r="R3590" t="s">
        <v>8318</v>
      </c>
      <c r="S3590" s="8">
        <f t="shared" si="338"/>
        <v>42101.537152777782</v>
      </c>
      <c r="T3590" s="8">
        <f t="shared" si="339"/>
        <v>42123.666666666664</v>
      </c>
      <c r="U3590" s="9" t="str">
        <f t="shared" si="340"/>
        <v>Apr</v>
      </c>
      <c r="V3590">
        <f t="shared" si="341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127.49999999999999</v>
      </c>
      <c r="P3591" s="11">
        <f t="shared" si="337"/>
        <v>82.258064516129039</v>
      </c>
      <c r="Q3591" t="s">
        <v>8317</v>
      </c>
      <c r="R3591" t="s">
        <v>8318</v>
      </c>
      <c r="S3591" s="8">
        <f t="shared" si="338"/>
        <v>42125.355868055558</v>
      </c>
      <c r="T3591" s="8">
        <f t="shared" si="339"/>
        <v>42150.355868055558</v>
      </c>
      <c r="U3591" s="9" t="str">
        <f t="shared" si="340"/>
        <v>May</v>
      </c>
      <c r="V3591">
        <f t="shared" si="341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100.05999999999999</v>
      </c>
      <c r="P3592" s="11">
        <f t="shared" si="337"/>
        <v>68.534246575342465</v>
      </c>
      <c r="Q3592" t="s">
        <v>8317</v>
      </c>
      <c r="R3592" t="s">
        <v>8318</v>
      </c>
      <c r="S3592" s="8">
        <f t="shared" si="338"/>
        <v>41902.042060185187</v>
      </c>
      <c r="T3592" s="8">
        <f t="shared" si="339"/>
        <v>41932.042060185187</v>
      </c>
      <c r="U3592" s="9" t="str">
        <f t="shared" si="340"/>
        <v>Sep</v>
      </c>
      <c r="V3592">
        <f t="shared" si="341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175</v>
      </c>
      <c r="P3593" s="11">
        <f t="shared" si="337"/>
        <v>68.055555555555557</v>
      </c>
      <c r="Q3593" t="s">
        <v>8317</v>
      </c>
      <c r="R3593" t="s">
        <v>8318</v>
      </c>
      <c r="S3593" s="8">
        <f t="shared" si="338"/>
        <v>42003.656759259262</v>
      </c>
      <c r="T3593" s="8">
        <f t="shared" si="339"/>
        <v>42027.915972222225</v>
      </c>
      <c r="U3593" s="9" t="str">
        <f t="shared" si="340"/>
        <v>Dec</v>
      </c>
      <c r="V3593">
        <f t="shared" si="341"/>
        <v>2014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127.25</v>
      </c>
      <c r="P3594" s="11">
        <f t="shared" si="337"/>
        <v>72.714285714285708</v>
      </c>
      <c r="Q3594" t="s">
        <v>8317</v>
      </c>
      <c r="R3594" t="s">
        <v>8318</v>
      </c>
      <c r="S3594" s="8">
        <f t="shared" si="338"/>
        <v>41988.538275462961</v>
      </c>
      <c r="T3594" s="8">
        <f t="shared" si="339"/>
        <v>42045.915972222225</v>
      </c>
      <c r="U3594" s="9" t="str">
        <f t="shared" si="340"/>
        <v>Dec</v>
      </c>
      <c r="V3594">
        <f t="shared" si="341"/>
        <v>2014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110.63333333333334</v>
      </c>
      <c r="P3595" s="11">
        <f t="shared" si="337"/>
        <v>77.186046511627907</v>
      </c>
      <c r="Q3595" t="s">
        <v>8317</v>
      </c>
      <c r="R3595" t="s">
        <v>8318</v>
      </c>
      <c r="S3595" s="8">
        <f t="shared" si="338"/>
        <v>41974.606932870374</v>
      </c>
      <c r="T3595" s="8">
        <f t="shared" si="339"/>
        <v>42009.55972222222</v>
      </c>
      <c r="U3595" s="9" t="str">
        <f t="shared" si="340"/>
        <v>Dec</v>
      </c>
      <c r="V3595">
        <f t="shared" si="341"/>
        <v>2014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125.93749999999999</v>
      </c>
      <c r="P3596" s="11">
        <f t="shared" si="337"/>
        <v>55.972222222222221</v>
      </c>
      <c r="Q3596" t="s">
        <v>8317</v>
      </c>
      <c r="R3596" t="s">
        <v>8318</v>
      </c>
      <c r="S3596" s="8">
        <f t="shared" si="338"/>
        <v>42591.775254629632</v>
      </c>
      <c r="T3596" s="8">
        <f t="shared" si="339"/>
        <v>42616.775254629632</v>
      </c>
      <c r="U3596" s="9" t="str">
        <f t="shared" si="340"/>
        <v>Aug</v>
      </c>
      <c r="V3596">
        <f t="shared" si="341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118.5</v>
      </c>
      <c r="P3597" s="11">
        <f t="shared" si="337"/>
        <v>49.693548387096776</v>
      </c>
      <c r="Q3597" t="s">
        <v>8317</v>
      </c>
      <c r="R3597" t="s">
        <v>8318</v>
      </c>
      <c r="S3597" s="8">
        <f t="shared" si="338"/>
        <v>42049.71670138889</v>
      </c>
      <c r="T3597" s="8">
        <f t="shared" si="339"/>
        <v>42075.999305555561</v>
      </c>
      <c r="U3597" s="9" t="str">
        <f t="shared" si="340"/>
        <v>Feb</v>
      </c>
      <c r="V3597">
        <f t="shared" si="341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107.72727272727273</v>
      </c>
      <c r="P3598" s="11">
        <f t="shared" si="337"/>
        <v>79</v>
      </c>
      <c r="Q3598" t="s">
        <v>8317</v>
      </c>
      <c r="R3598" t="s">
        <v>8318</v>
      </c>
      <c r="S3598" s="8">
        <f t="shared" si="338"/>
        <v>41856.423402777778</v>
      </c>
      <c r="T3598" s="8">
        <f t="shared" si="339"/>
        <v>41877.423402777778</v>
      </c>
      <c r="U3598" s="9" t="str">
        <f t="shared" si="340"/>
        <v>Aug</v>
      </c>
      <c r="V3598">
        <f t="shared" si="341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102.60000000000001</v>
      </c>
      <c r="P3599" s="11">
        <f t="shared" si="337"/>
        <v>77.727272727272734</v>
      </c>
      <c r="Q3599" t="s">
        <v>8317</v>
      </c>
      <c r="R3599" t="s">
        <v>8318</v>
      </c>
      <c r="S3599" s="8">
        <f t="shared" si="338"/>
        <v>42417.293865740743</v>
      </c>
      <c r="T3599" s="8">
        <f t="shared" si="339"/>
        <v>42431.957638888889</v>
      </c>
      <c r="U3599" s="9" t="str">
        <f t="shared" si="340"/>
        <v>Feb</v>
      </c>
      <c r="V3599">
        <f t="shared" si="341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110.1</v>
      </c>
      <c r="P3600" s="11">
        <f t="shared" si="337"/>
        <v>40.777777777777779</v>
      </c>
      <c r="Q3600" t="s">
        <v>8317</v>
      </c>
      <c r="R3600" t="s">
        <v>8318</v>
      </c>
      <c r="S3600" s="8">
        <f t="shared" si="338"/>
        <v>41866.507199074076</v>
      </c>
      <c r="T3600" s="8">
        <f t="shared" si="339"/>
        <v>41884.915972222225</v>
      </c>
      <c r="U3600" s="9" t="str">
        <f t="shared" si="340"/>
        <v>Aug</v>
      </c>
      <c r="V3600">
        <f t="shared" si="341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202</v>
      </c>
      <c r="P3601" s="11">
        <f t="shared" si="337"/>
        <v>59.411764705882355</v>
      </c>
      <c r="Q3601" t="s">
        <v>8317</v>
      </c>
      <c r="R3601" t="s">
        <v>8318</v>
      </c>
      <c r="S3601" s="8">
        <f t="shared" si="338"/>
        <v>42220.503206018526</v>
      </c>
      <c r="T3601" s="8">
        <f t="shared" si="339"/>
        <v>42245.708333333336</v>
      </c>
      <c r="U3601" s="9" t="str">
        <f t="shared" si="340"/>
        <v>Aug</v>
      </c>
      <c r="V3601">
        <f t="shared" si="341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130</v>
      </c>
      <c r="P3602" s="11">
        <f t="shared" si="337"/>
        <v>3.25</v>
      </c>
      <c r="Q3602" t="s">
        <v>8317</v>
      </c>
      <c r="R3602" t="s">
        <v>8318</v>
      </c>
      <c r="S3602" s="8">
        <f t="shared" si="338"/>
        <v>42628.55745370371</v>
      </c>
      <c r="T3602" s="8">
        <f t="shared" si="339"/>
        <v>42656.55745370371</v>
      </c>
      <c r="U3602" s="9" t="str">
        <f t="shared" si="340"/>
        <v>Sep</v>
      </c>
      <c r="V3602">
        <f t="shared" si="341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104.35000000000001</v>
      </c>
      <c r="P3603" s="11">
        <f t="shared" si="337"/>
        <v>39.377358490566039</v>
      </c>
      <c r="Q3603" t="s">
        <v>8317</v>
      </c>
      <c r="R3603" t="s">
        <v>8318</v>
      </c>
      <c r="S3603" s="8">
        <f t="shared" si="338"/>
        <v>41990.706967592596</v>
      </c>
      <c r="T3603" s="8">
        <f t="shared" si="339"/>
        <v>42020.706967592596</v>
      </c>
      <c r="U3603" s="9" t="str">
        <f t="shared" si="340"/>
        <v>Dec</v>
      </c>
      <c r="V3603">
        <f t="shared" si="341"/>
        <v>2014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100.05</v>
      </c>
      <c r="P3604" s="11">
        <f t="shared" si="337"/>
        <v>81.673469387755105</v>
      </c>
      <c r="Q3604" t="s">
        <v>8317</v>
      </c>
      <c r="R3604" t="s">
        <v>8318</v>
      </c>
      <c r="S3604" s="8">
        <f t="shared" si="338"/>
        <v>42447.602766203701</v>
      </c>
      <c r="T3604" s="8">
        <f t="shared" si="339"/>
        <v>42507.602766203701</v>
      </c>
      <c r="U3604" s="9" t="str">
        <f t="shared" si="340"/>
        <v>Mar</v>
      </c>
      <c r="V3604">
        <f t="shared" si="341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170.66666666666669</v>
      </c>
      <c r="P3605" s="11">
        <f t="shared" si="337"/>
        <v>44.912280701754383</v>
      </c>
      <c r="Q3605" t="s">
        <v>8317</v>
      </c>
      <c r="R3605" t="s">
        <v>8318</v>
      </c>
      <c r="S3605" s="8">
        <f t="shared" si="338"/>
        <v>42283.572685185187</v>
      </c>
      <c r="T3605" s="8">
        <f t="shared" si="339"/>
        <v>42313.614351851858</v>
      </c>
      <c r="U3605" s="9" t="str">
        <f t="shared" si="340"/>
        <v>Oct</v>
      </c>
      <c r="V3605">
        <f t="shared" si="341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112.83333333333334</v>
      </c>
      <c r="P3606" s="11">
        <f t="shared" si="337"/>
        <v>49.05797101449275</v>
      </c>
      <c r="Q3606" t="s">
        <v>8317</v>
      </c>
      <c r="R3606" t="s">
        <v>8318</v>
      </c>
      <c r="S3606" s="8">
        <f t="shared" si="338"/>
        <v>42482.724027777782</v>
      </c>
      <c r="T3606" s="8">
        <f t="shared" si="339"/>
        <v>42488.999305555561</v>
      </c>
      <c r="U3606" s="9" t="str">
        <f t="shared" si="340"/>
        <v>Apr</v>
      </c>
      <c r="V3606">
        <f t="shared" si="341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184</v>
      </c>
      <c r="P3607" s="11">
        <f t="shared" si="337"/>
        <v>30.666666666666668</v>
      </c>
      <c r="Q3607" t="s">
        <v>8317</v>
      </c>
      <c r="R3607" t="s">
        <v>8318</v>
      </c>
      <c r="S3607" s="8">
        <f t="shared" si="338"/>
        <v>42383.501458333332</v>
      </c>
      <c r="T3607" s="8">
        <f t="shared" si="339"/>
        <v>42413.501458333332</v>
      </c>
      <c r="U3607" s="9" t="str">
        <f t="shared" si="340"/>
        <v>Jan</v>
      </c>
      <c r="V3607">
        <f t="shared" si="341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130.26666666666665</v>
      </c>
      <c r="P3608" s="11">
        <f t="shared" si="337"/>
        <v>61.0625</v>
      </c>
      <c r="Q3608" t="s">
        <v>8317</v>
      </c>
      <c r="R3608" t="s">
        <v>8318</v>
      </c>
      <c r="S3608" s="8">
        <f t="shared" si="338"/>
        <v>42566.313159722224</v>
      </c>
      <c r="T3608" s="8">
        <f t="shared" si="339"/>
        <v>42596.313159722224</v>
      </c>
      <c r="U3608" s="9" t="str">
        <f t="shared" si="340"/>
        <v>Jul</v>
      </c>
      <c r="V3608">
        <f t="shared" si="341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105.45454545454544</v>
      </c>
      <c r="P3609" s="11">
        <f t="shared" si="337"/>
        <v>29</v>
      </c>
      <c r="Q3609" t="s">
        <v>8317</v>
      </c>
      <c r="R3609" t="s">
        <v>8318</v>
      </c>
      <c r="S3609" s="8">
        <f t="shared" si="338"/>
        <v>42338.672245370377</v>
      </c>
      <c r="T3609" s="8">
        <f t="shared" si="339"/>
        <v>42352.708333333336</v>
      </c>
      <c r="U3609" s="9" t="str">
        <f t="shared" si="340"/>
        <v>Nov</v>
      </c>
      <c r="V3609">
        <f t="shared" si="341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100</v>
      </c>
      <c r="P3610" s="11">
        <f t="shared" si="337"/>
        <v>29.62962962962963</v>
      </c>
      <c r="Q3610" t="s">
        <v>8317</v>
      </c>
      <c r="R3610" t="s">
        <v>8318</v>
      </c>
      <c r="S3610" s="8">
        <f t="shared" si="338"/>
        <v>42506.417708333334</v>
      </c>
      <c r="T3610" s="8">
        <f t="shared" si="339"/>
        <v>42538.291666666664</v>
      </c>
      <c r="U3610" s="9" t="str">
        <f t="shared" si="340"/>
        <v>May</v>
      </c>
      <c r="V3610">
        <f t="shared" si="341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153.31632653061226</v>
      </c>
      <c r="P3611" s="11">
        <f t="shared" si="337"/>
        <v>143.0952380952381</v>
      </c>
      <c r="Q3611" t="s">
        <v>8317</v>
      </c>
      <c r="R3611" t="s">
        <v>8318</v>
      </c>
      <c r="S3611" s="8">
        <f t="shared" si="338"/>
        <v>42429.700057870374</v>
      </c>
      <c r="T3611" s="8">
        <f t="shared" si="339"/>
        <v>42459.658391203709</v>
      </c>
      <c r="U3611" s="9" t="str">
        <f t="shared" si="340"/>
        <v>Feb</v>
      </c>
      <c r="V3611">
        <f t="shared" si="341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162.30000000000001</v>
      </c>
      <c r="P3612" s="11">
        <f t="shared" si="337"/>
        <v>52.354838709677416</v>
      </c>
      <c r="Q3612" t="s">
        <v>8317</v>
      </c>
      <c r="R3612" t="s">
        <v>8318</v>
      </c>
      <c r="S3612" s="8">
        <f t="shared" si="338"/>
        <v>42203.140462962961</v>
      </c>
      <c r="T3612" s="8">
        <f t="shared" si="339"/>
        <v>42233.140462962961</v>
      </c>
      <c r="U3612" s="9" t="str">
        <f t="shared" si="340"/>
        <v>Jul</v>
      </c>
      <c r="V3612">
        <f t="shared" si="341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136</v>
      </c>
      <c r="P3613" s="11">
        <f t="shared" si="337"/>
        <v>66.666666666666671</v>
      </c>
      <c r="Q3613" t="s">
        <v>8317</v>
      </c>
      <c r="R3613" t="s">
        <v>8318</v>
      </c>
      <c r="S3613" s="8">
        <f t="shared" si="338"/>
        <v>42072.078715277785</v>
      </c>
      <c r="T3613" s="8">
        <f t="shared" si="339"/>
        <v>42102.078715277785</v>
      </c>
      <c r="U3613" s="9" t="str">
        <f t="shared" si="340"/>
        <v>Mar</v>
      </c>
      <c r="V3613">
        <f t="shared" si="341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144.4</v>
      </c>
      <c r="P3614" s="11">
        <f t="shared" si="337"/>
        <v>126.66666666666667</v>
      </c>
      <c r="Q3614" t="s">
        <v>8317</v>
      </c>
      <c r="R3614" t="s">
        <v>8318</v>
      </c>
      <c r="S3614" s="8">
        <f t="shared" si="338"/>
        <v>41789.435312499998</v>
      </c>
      <c r="T3614" s="8">
        <f t="shared" si="339"/>
        <v>41799.435312499998</v>
      </c>
      <c r="U3614" s="9" t="str">
        <f t="shared" si="340"/>
        <v>May</v>
      </c>
      <c r="V3614">
        <f t="shared" si="341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100</v>
      </c>
      <c r="P3615" s="11">
        <f t="shared" si="337"/>
        <v>62.5</v>
      </c>
      <c r="Q3615" t="s">
        <v>8317</v>
      </c>
      <c r="R3615" t="s">
        <v>8318</v>
      </c>
      <c r="S3615" s="8">
        <f t="shared" si="338"/>
        <v>41788.298310185186</v>
      </c>
      <c r="T3615" s="8">
        <f t="shared" si="339"/>
        <v>41818.298310185186</v>
      </c>
      <c r="U3615" s="9" t="str">
        <f t="shared" si="340"/>
        <v>May</v>
      </c>
      <c r="V3615">
        <f t="shared" si="341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100.8</v>
      </c>
      <c r="P3616" s="11">
        <f t="shared" si="337"/>
        <v>35.492957746478872</v>
      </c>
      <c r="Q3616" t="s">
        <v>8317</v>
      </c>
      <c r="R3616" t="s">
        <v>8318</v>
      </c>
      <c r="S3616" s="8">
        <f t="shared" si="338"/>
        <v>42143.750185185192</v>
      </c>
      <c r="T3616" s="8">
        <f t="shared" si="339"/>
        <v>42173.750185185192</v>
      </c>
      <c r="U3616" s="9" t="str">
        <f t="shared" si="340"/>
        <v>May</v>
      </c>
      <c r="V3616">
        <f t="shared" si="341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106.80000000000001</v>
      </c>
      <c r="P3617" s="11">
        <f t="shared" si="337"/>
        <v>37.083333333333336</v>
      </c>
      <c r="Q3617" t="s">
        <v>8317</v>
      </c>
      <c r="R3617" t="s">
        <v>8318</v>
      </c>
      <c r="S3617" s="8">
        <f t="shared" si="338"/>
        <v>42318.302037037043</v>
      </c>
      <c r="T3617" s="8">
        <f t="shared" si="339"/>
        <v>42348.302037037043</v>
      </c>
      <c r="U3617" s="9" t="str">
        <f t="shared" si="340"/>
        <v>Nov</v>
      </c>
      <c r="V3617">
        <f t="shared" si="341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124.8</v>
      </c>
      <c r="P3618" s="11">
        <f t="shared" si="337"/>
        <v>69.333333333333329</v>
      </c>
      <c r="Q3618" t="s">
        <v>8317</v>
      </c>
      <c r="R3618" t="s">
        <v>8318</v>
      </c>
      <c r="S3618" s="8">
        <f t="shared" si="338"/>
        <v>42052.658148148148</v>
      </c>
      <c r="T3618" s="8">
        <f t="shared" si="339"/>
        <v>42082.616481481484</v>
      </c>
      <c r="U3618" s="9" t="str">
        <f t="shared" si="340"/>
        <v>Feb</v>
      </c>
      <c r="V3618">
        <f t="shared" si="341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118.91891891891892</v>
      </c>
      <c r="P3619" s="11">
        <f t="shared" si="337"/>
        <v>17.254901960784313</v>
      </c>
      <c r="Q3619" t="s">
        <v>8317</v>
      </c>
      <c r="R3619" t="s">
        <v>8318</v>
      </c>
      <c r="S3619" s="8">
        <f t="shared" si="338"/>
        <v>42779.31862268519</v>
      </c>
      <c r="T3619" s="8">
        <f t="shared" si="339"/>
        <v>42793.708333333336</v>
      </c>
      <c r="U3619" s="9" t="str">
        <f t="shared" si="340"/>
        <v>Feb</v>
      </c>
      <c r="V3619">
        <f t="shared" si="341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101</v>
      </c>
      <c r="P3620" s="11">
        <f t="shared" si="337"/>
        <v>36.071428571428569</v>
      </c>
      <c r="Q3620" t="s">
        <v>8317</v>
      </c>
      <c r="R3620" t="s">
        <v>8318</v>
      </c>
      <c r="S3620" s="8">
        <f t="shared" si="338"/>
        <v>42128.336226851854</v>
      </c>
      <c r="T3620" s="8">
        <f t="shared" si="339"/>
        <v>42158.336226851854</v>
      </c>
      <c r="U3620" s="9" t="str">
        <f t="shared" si="340"/>
        <v>May</v>
      </c>
      <c r="V3620">
        <f t="shared" si="341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112.99999999999999</v>
      </c>
      <c r="P3621" s="11">
        <f t="shared" si="337"/>
        <v>66.470588235294116</v>
      </c>
      <c r="Q3621" t="s">
        <v>8317</v>
      </c>
      <c r="R3621" t="s">
        <v>8318</v>
      </c>
      <c r="S3621" s="8">
        <f t="shared" si="338"/>
        <v>42660.840578703705</v>
      </c>
      <c r="T3621" s="8">
        <f t="shared" si="339"/>
        <v>42693.625000000007</v>
      </c>
      <c r="U3621" s="9" t="str">
        <f t="shared" si="340"/>
        <v>Oct</v>
      </c>
      <c r="V3621">
        <f t="shared" si="341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105.19047619047619</v>
      </c>
      <c r="P3622" s="11">
        <f t="shared" si="337"/>
        <v>56.065989847715734</v>
      </c>
      <c r="Q3622" t="s">
        <v>8317</v>
      </c>
      <c r="R3622" t="s">
        <v>8318</v>
      </c>
      <c r="S3622" s="8">
        <f t="shared" si="338"/>
        <v>42037.646539351852</v>
      </c>
      <c r="T3622" s="8">
        <f t="shared" si="339"/>
        <v>42067.875000000007</v>
      </c>
      <c r="U3622" s="9" t="str">
        <f t="shared" si="340"/>
        <v>Feb</v>
      </c>
      <c r="V3622">
        <f t="shared" si="341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109.73333333333332</v>
      </c>
      <c r="P3623" s="11">
        <f t="shared" si="337"/>
        <v>47.028571428571432</v>
      </c>
      <c r="Q3623" t="s">
        <v>8317</v>
      </c>
      <c r="R3623" t="s">
        <v>8318</v>
      </c>
      <c r="S3623" s="8">
        <f t="shared" si="338"/>
        <v>42619.64402777778</v>
      </c>
      <c r="T3623" s="8">
        <f t="shared" si="339"/>
        <v>42643.583333333336</v>
      </c>
      <c r="U3623" s="9" t="str">
        <f t="shared" si="340"/>
        <v>Sep</v>
      </c>
      <c r="V3623">
        <f t="shared" si="341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100.099</v>
      </c>
      <c r="P3624" s="11">
        <f t="shared" si="337"/>
        <v>47.666190476190479</v>
      </c>
      <c r="Q3624" t="s">
        <v>8317</v>
      </c>
      <c r="R3624" t="s">
        <v>8318</v>
      </c>
      <c r="S3624" s="8">
        <f t="shared" si="338"/>
        <v>41876.930219907408</v>
      </c>
      <c r="T3624" s="8">
        <f t="shared" si="339"/>
        <v>41909.849305555559</v>
      </c>
      <c r="U3624" s="9" t="str">
        <f t="shared" si="340"/>
        <v>Aug</v>
      </c>
      <c r="V3624">
        <f t="shared" si="341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120</v>
      </c>
      <c r="P3625" s="11">
        <f t="shared" si="337"/>
        <v>88.235294117647058</v>
      </c>
      <c r="Q3625" t="s">
        <v>8317</v>
      </c>
      <c r="R3625" t="s">
        <v>8318</v>
      </c>
      <c r="S3625" s="8">
        <f t="shared" si="338"/>
        <v>41828.445254629631</v>
      </c>
      <c r="T3625" s="8">
        <f t="shared" si="339"/>
        <v>41846</v>
      </c>
      <c r="U3625" s="9" t="str">
        <f t="shared" si="340"/>
        <v>Jul</v>
      </c>
      <c r="V3625">
        <f t="shared" si="341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104.93333333333332</v>
      </c>
      <c r="P3626" s="11">
        <f t="shared" si="337"/>
        <v>80.717948717948715</v>
      </c>
      <c r="Q3626" t="s">
        <v>8317</v>
      </c>
      <c r="R3626" t="s">
        <v>8318</v>
      </c>
      <c r="S3626" s="8">
        <f t="shared" si="338"/>
        <v>42545.482523148152</v>
      </c>
      <c r="T3626" s="8">
        <f t="shared" si="339"/>
        <v>42605.482523148152</v>
      </c>
      <c r="U3626" s="9" t="str">
        <f t="shared" si="340"/>
        <v>Jun</v>
      </c>
      <c r="V3626">
        <f t="shared" si="341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102.66666666666666</v>
      </c>
      <c r="P3627" s="11">
        <f t="shared" si="337"/>
        <v>39.487179487179489</v>
      </c>
      <c r="Q3627" t="s">
        <v>8317</v>
      </c>
      <c r="R3627" t="s">
        <v>8318</v>
      </c>
      <c r="S3627" s="8">
        <f t="shared" si="338"/>
        <v>42157.360844907409</v>
      </c>
      <c r="T3627" s="8">
        <f t="shared" si="339"/>
        <v>42187.360844907409</v>
      </c>
      <c r="U3627" s="9" t="str">
        <f t="shared" si="340"/>
        <v>Jun</v>
      </c>
      <c r="V3627">
        <f t="shared" si="341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101.82500000000002</v>
      </c>
      <c r="P3628" s="11">
        <f t="shared" si="337"/>
        <v>84.854166666666671</v>
      </c>
      <c r="Q3628" t="s">
        <v>8317</v>
      </c>
      <c r="R3628" t="s">
        <v>8318</v>
      </c>
      <c r="S3628" s="8">
        <f t="shared" si="338"/>
        <v>41846.375659722224</v>
      </c>
      <c r="T3628" s="8">
        <f t="shared" si="339"/>
        <v>41867.375659722224</v>
      </c>
      <c r="U3628" s="9" t="str">
        <f t="shared" si="340"/>
        <v>Jul</v>
      </c>
      <c r="V3628">
        <f t="shared" si="341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100</v>
      </c>
      <c r="P3629" s="11">
        <f t="shared" si="337"/>
        <v>68.965517241379317</v>
      </c>
      <c r="Q3629" t="s">
        <v>8317</v>
      </c>
      <c r="R3629" t="s">
        <v>8318</v>
      </c>
      <c r="S3629" s="8">
        <f t="shared" si="338"/>
        <v>42460.45008101852</v>
      </c>
      <c r="T3629" s="8">
        <f t="shared" si="339"/>
        <v>42510.874305555561</v>
      </c>
      <c r="U3629" s="9" t="str">
        <f t="shared" si="340"/>
        <v>Mar</v>
      </c>
      <c r="V3629">
        <f t="shared" si="341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7" t="s">
        <v>8221</v>
      </c>
      <c r="G3630" t="s">
        <v>8224</v>
      </c>
      <c r="H3630" t="s">
        <v>8246</v>
      </c>
      <c r="I3630" s="9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s="11" t="e">
        <f t="shared" si="337"/>
        <v>#DIV/0!</v>
      </c>
      <c r="Q3630" t="s">
        <v>8317</v>
      </c>
      <c r="R3630" t="s">
        <v>8359</v>
      </c>
      <c r="S3630" s="8">
        <f t="shared" si="338"/>
        <v>42291.541620370372</v>
      </c>
      <c r="T3630" s="8">
        <f t="shared" si="339"/>
        <v>42351.583287037043</v>
      </c>
      <c r="U3630" s="9" t="str">
        <f t="shared" si="340"/>
        <v>Oct</v>
      </c>
      <c r="V3630">
        <f t="shared" si="341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7" t="s">
        <v>8221</v>
      </c>
      <c r="G3631" t="s">
        <v>8224</v>
      </c>
      <c r="H3631" t="s">
        <v>8246</v>
      </c>
      <c r="I3631" s="9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1.9999999999999998E-4</v>
      </c>
      <c r="P3631" s="11">
        <f t="shared" si="337"/>
        <v>1</v>
      </c>
      <c r="Q3631" t="s">
        <v>8317</v>
      </c>
      <c r="R3631" t="s">
        <v>8359</v>
      </c>
      <c r="S3631" s="8">
        <f t="shared" si="338"/>
        <v>42436.802824074075</v>
      </c>
      <c r="T3631" s="8">
        <f t="shared" si="339"/>
        <v>42495.416666666664</v>
      </c>
      <c r="U3631" s="9" t="str">
        <f t="shared" si="340"/>
        <v>Mar</v>
      </c>
      <c r="V3631">
        <f t="shared" si="341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7" t="s">
        <v>8221</v>
      </c>
      <c r="G3632" t="s">
        <v>8225</v>
      </c>
      <c r="H3632" t="s">
        <v>8247</v>
      </c>
      <c r="I3632" s="9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3.3333333333333333E-2</v>
      </c>
      <c r="P3632" s="11">
        <f t="shared" si="337"/>
        <v>1</v>
      </c>
      <c r="Q3632" t="s">
        <v>8317</v>
      </c>
      <c r="R3632" t="s">
        <v>8359</v>
      </c>
      <c r="S3632" s="8">
        <f t="shared" si="338"/>
        <v>41942.555439814816</v>
      </c>
      <c r="T3632" s="8">
        <f t="shared" si="339"/>
        <v>41972.597106481488</v>
      </c>
      <c r="U3632" s="9" t="str">
        <f t="shared" si="340"/>
        <v>Oct</v>
      </c>
      <c r="V3632">
        <f t="shared" si="341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7" t="s">
        <v>8221</v>
      </c>
      <c r="G3633" t="s">
        <v>8224</v>
      </c>
      <c r="H3633" t="s">
        <v>8246</v>
      </c>
      <c r="I3633" s="9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51.023391812865491</v>
      </c>
      <c r="P3633" s="11">
        <f t="shared" si="337"/>
        <v>147.88135593220338</v>
      </c>
      <c r="Q3633" t="s">
        <v>8317</v>
      </c>
      <c r="R3633" t="s">
        <v>8359</v>
      </c>
      <c r="S3633" s="8">
        <f t="shared" si="338"/>
        <v>41880.461770833332</v>
      </c>
      <c r="T3633" s="8">
        <f t="shared" si="339"/>
        <v>41904.874305555561</v>
      </c>
      <c r="U3633" s="9" t="str">
        <f t="shared" si="340"/>
        <v>Aug</v>
      </c>
      <c r="V3633">
        <f t="shared" si="341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7" t="s">
        <v>8221</v>
      </c>
      <c r="G3634" t="s">
        <v>8225</v>
      </c>
      <c r="H3634" t="s">
        <v>8247</v>
      </c>
      <c r="I3634" s="9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20</v>
      </c>
      <c r="P3634" s="11">
        <f t="shared" si="337"/>
        <v>100</v>
      </c>
      <c r="Q3634" t="s">
        <v>8317</v>
      </c>
      <c r="R3634" t="s">
        <v>8359</v>
      </c>
      <c r="S3634" s="8">
        <f t="shared" si="338"/>
        <v>41946.645243055558</v>
      </c>
      <c r="T3634" s="8">
        <f t="shared" si="339"/>
        <v>41966.645243055558</v>
      </c>
      <c r="U3634" s="9" t="str">
        <f t="shared" si="340"/>
        <v>Nov</v>
      </c>
      <c r="V3634">
        <f t="shared" si="341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7" t="s">
        <v>8221</v>
      </c>
      <c r="G3635" t="s">
        <v>8224</v>
      </c>
      <c r="H3635" t="s">
        <v>8246</v>
      </c>
      <c r="I3635" s="9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35.24</v>
      </c>
      <c r="P3635" s="11">
        <f t="shared" si="337"/>
        <v>56.838709677419352</v>
      </c>
      <c r="Q3635" t="s">
        <v>8317</v>
      </c>
      <c r="R3635" t="s">
        <v>8359</v>
      </c>
      <c r="S3635" s="8">
        <f t="shared" si="338"/>
        <v>42649.331793981481</v>
      </c>
      <c r="T3635" s="8">
        <f t="shared" si="339"/>
        <v>42692.750000000007</v>
      </c>
      <c r="U3635" s="9" t="str">
        <f t="shared" si="340"/>
        <v>Oct</v>
      </c>
      <c r="V3635">
        <f t="shared" si="341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7" t="s">
        <v>8221</v>
      </c>
      <c r="G3636" t="s">
        <v>8229</v>
      </c>
      <c r="H3636" t="s">
        <v>8251</v>
      </c>
      <c r="I3636" s="9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4.246666666666667</v>
      </c>
      <c r="P3636" s="11">
        <f t="shared" si="337"/>
        <v>176.94444444444446</v>
      </c>
      <c r="Q3636" t="s">
        <v>8317</v>
      </c>
      <c r="R3636" t="s">
        <v>8359</v>
      </c>
      <c r="S3636" s="8">
        <f t="shared" si="338"/>
        <v>42700.874699074076</v>
      </c>
      <c r="T3636" s="8">
        <f t="shared" si="339"/>
        <v>42748.874305555561</v>
      </c>
      <c r="U3636" s="9" t="str">
        <f t="shared" si="340"/>
        <v>Nov</v>
      </c>
      <c r="V3636">
        <f t="shared" si="341"/>
        <v>2016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7" t="s">
        <v>8221</v>
      </c>
      <c r="G3637" t="s">
        <v>8224</v>
      </c>
      <c r="H3637" t="s">
        <v>8246</v>
      </c>
      <c r="I3637" s="9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36.457142857142856</v>
      </c>
      <c r="P3637" s="11">
        <f t="shared" si="337"/>
        <v>127.6</v>
      </c>
      <c r="Q3637" t="s">
        <v>8317</v>
      </c>
      <c r="R3637" t="s">
        <v>8359</v>
      </c>
      <c r="S3637" s="8">
        <f t="shared" si="338"/>
        <v>42450.591157407405</v>
      </c>
      <c r="T3637" s="8">
        <f t="shared" si="339"/>
        <v>42480.591157407405</v>
      </c>
      <c r="U3637" s="9" t="str">
        <f t="shared" si="340"/>
        <v>Mar</v>
      </c>
      <c r="V3637">
        <f t="shared" si="341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7" t="s">
        <v>8221</v>
      </c>
      <c r="G3638" t="s">
        <v>8224</v>
      </c>
      <c r="H3638" t="s">
        <v>8246</v>
      </c>
      <c r="I3638" s="9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s="11" t="e">
        <f t="shared" si="337"/>
        <v>#DIV/0!</v>
      </c>
      <c r="Q3638" t="s">
        <v>8317</v>
      </c>
      <c r="R3638" t="s">
        <v>8359</v>
      </c>
      <c r="S3638" s="8">
        <f t="shared" si="338"/>
        <v>42226.403113425928</v>
      </c>
      <c r="T3638" s="8">
        <f t="shared" si="339"/>
        <v>42261.403113425928</v>
      </c>
      <c r="U3638" s="9" t="str">
        <f t="shared" si="340"/>
        <v>Aug</v>
      </c>
      <c r="V3638">
        <f t="shared" si="341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7" t="s">
        <v>8221</v>
      </c>
      <c r="G3639" t="s">
        <v>8224</v>
      </c>
      <c r="H3639" t="s">
        <v>8246</v>
      </c>
      <c r="I3639" s="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30.866666666666664</v>
      </c>
      <c r="P3639" s="11">
        <f t="shared" si="337"/>
        <v>66.142857142857139</v>
      </c>
      <c r="Q3639" t="s">
        <v>8317</v>
      </c>
      <c r="R3639" t="s">
        <v>8359</v>
      </c>
      <c r="S3639" s="8">
        <f t="shared" si="338"/>
        <v>41975.40896990741</v>
      </c>
      <c r="T3639" s="8">
        <f t="shared" si="339"/>
        <v>42005.40896990741</v>
      </c>
      <c r="U3639" s="9" t="str">
        <f t="shared" si="340"/>
        <v>Dec</v>
      </c>
      <c r="V3639">
        <f t="shared" si="341"/>
        <v>2014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7" t="s">
        <v>8221</v>
      </c>
      <c r="G3640" t="s">
        <v>8229</v>
      </c>
      <c r="H3640" t="s">
        <v>8251</v>
      </c>
      <c r="I3640" s="9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6.5454545454545459</v>
      </c>
      <c r="P3640" s="11">
        <f t="shared" si="337"/>
        <v>108</v>
      </c>
      <c r="Q3640" t="s">
        <v>8317</v>
      </c>
      <c r="R3640" t="s">
        <v>8359</v>
      </c>
      <c r="S3640" s="8">
        <f t="shared" si="338"/>
        <v>42053.381157407413</v>
      </c>
      <c r="T3640" s="8">
        <f t="shared" si="339"/>
        <v>42113.339490740742</v>
      </c>
      <c r="U3640" s="9" t="str">
        <f t="shared" si="340"/>
        <v>Feb</v>
      </c>
      <c r="V3640">
        <f t="shared" si="341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7" t="s">
        <v>8221</v>
      </c>
      <c r="G3641" t="s">
        <v>8224</v>
      </c>
      <c r="H3641" t="s">
        <v>8246</v>
      </c>
      <c r="I3641" s="9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4.0000000000000001E-3</v>
      </c>
      <c r="P3641" s="11">
        <f t="shared" si="337"/>
        <v>1</v>
      </c>
      <c r="Q3641" t="s">
        <v>8317</v>
      </c>
      <c r="R3641" t="s">
        <v>8359</v>
      </c>
      <c r="S3641" s="8">
        <f t="shared" si="338"/>
        <v>42590.38548611111</v>
      </c>
      <c r="T3641" s="8">
        <f t="shared" si="339"/>
        <v>42650.34097222222</v>
      </c>
      <c r="U3641" s="9" t="str">
        <f t="shared" si="340"/>
        <v>Aug</v>
      </c>
      <c r="V3641">
        <f t="shared" si="341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7" t="s">
        <v>8221</v>
      </c>
      <c r="G3642" t="s">
        <v>8224</v>
      </c>
      <c r="H3642" t="s">
        <v>8246</v>
      </c>
      <c r="I3642" s="9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</v>
      </c>
      <c r="P3642" s="11">
        <f t="shared" si="337"/>
        <v>18.333333333333332</v>
      </c>
      <c r="Q3642" t="s">
        <v>8317</v>
      </c>
      <c r="R3642" t="s">
        <v>8359</v>
      </c>
      <c r="S3642" s="8">
        <f t="shared" si="338"/>
        <v>42104.489930555559</v>
      </c>
      <c r="T3642" s="8">
        <f t="shared" si="339"/>
        <v>42134.489930555559</v>
      </c>
      <c r="U3642" s="9" t="str">
        <f t="shared" si="340"/>
        <v>Apr</v>
      </c>
      <c r="V3642">
        <f t="shared" si="341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7" t="s">
        <v>8221</v>
      </c>
      <c r="G3643" t="s">
        <v>8224</v>
      </c>
      <c r="H3643" t="s">
        <v>8246</v>
      </c>
      <c r="I3643" s="9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s="11" t="e">
        <f t="shared" si="337"/>
        <v>#DIV/0!</v>
      </c>
      <c r="Q3643" t="s">
        <v>8317</v>
      </c>
      <c r="R3643" t="s">
        <v>8359</v>
      </c>
      <c r="S3643" s="8">
        <f t="shared" si="338"/>
        <v>41899.335405092592</v>
      </c>
      <c r="T3643" s="8">
        <f t="shared" si="339"/>
        <v>41916.916666666672</v>
      </c>
      <c r="U3643" s="9" t="str">
        <f t="shared" si="340"/>
        <v>Sep</v>
      </c>
      <c r="V3643">
        <f t="shared" si="341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7" t="s">
        <v>8221</v>
      </c>
      <c r="G3644" t="s">
        <v>8236</v>
      </c>
      <c r="H3644" t="s">
        <v>8249</v>
      </c>
      <c r="I3644" s="9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2.1428571428571428</v>
      </c>
      <c r="P3644" s="11">
        <f t="shared" si="337"/>
        <v>7.5</v>
      </c>
      <c r="Q3644" t="s">
        <v>8317</v>
      </c>
      <c r="R3644" t="s">
        <v>8359</v>
      </c>
      <c r="S3644" s="8">
        <f t="shared" si="338"/>
        <v>42297.524618055562</v>
      </c>
      <c r="T3644" s="8">
        <f t="shared" si="339"/>
        <v>42338.416666666664</v>
      </c>
      <c r="U3644" s="9" t="str">
        <f t="shared" si="340"/>
        <v>Oct</v>
      </c>
      <c r="V3644">
        <f t="shared" si="341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7" t="s">
        <v>8221</v>
      </c>
      <c r="G3645" t="s">
        <v>8224</v>
      </c>
      <c r="H3645" t="s">
        <v>8246</v>
      </c>
      <c r="I3645" s="9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s="11" t="e">
        <f t="shared" si="337"/>
        <v>#DIV/0!</v>
      </c>
      <c r="Q3645" t="s">
        <v>8317</v>
      </c>
      <c r="R3645" t="s">
        <v>8359</v>
      </c>
      <c r="S3645" s="8">
        <f t="shared" si="338"/>
        <v>42284.852303240747</v>
      </c>
      <c r="T3645" s="8">
        <f t="shared" si="339"/>
        <v>42324.893969907411</v>
      </c>
      <c r="U3645" s="9" t="str">
        <f t="shared" si="340"/>
        <v>Oct</v>
      </c>
      <c r="V3645">
        <f t="shared" si="341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7" t="s">
        <v>8221</v>
      </c>
      <c r="G3646" t="s">
        <v>8224</v>
      </c>
      <c r="H3646" t="s">
        <v>8246</v>
      </c>
      <c r="I3646" s="9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16.420000000000002</v>
      </c>
      <c r="P3646" s="11">
        <f t="shared" si="337"/>
        <v>68.416666666666671</v>
      </c>
      <c r="Q3646" t="s">
        <v>8317</v>
      </c>
      <c r="R3646" t="s">
        <v>8359</v>
      </c>
      <c r="S3646" s="8">
        <f t="shared" si="338"/>
        <v>42408.95008101852</v>
      </c>
      <c r="T3646" s="8">
        <f t="shared" si="339"/>
        <v>42436.915972222225</v>
      </c>
      <c r="U3646" s="9" t="str">
        <f t="shared" si="340"/>
        <v>Feb</v>
      </c>
      <c r="V3646">
        <f t="shared" si="341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7" t="s">
        <v>8221</v>
      </c>
      <c r="G3647" t="s">
        <v>8229</v>
      </c>
      <c r="H3647" t="s">
        <v>8251</v>
      </c>
      <c r="I3647" s="9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0.1</v>
      </c>
      <c r="P3647" s="11">
        <f t="shared" si="337"/>
        <v>1</v>
      </c>
      <c r="Q3647" t="s">
        <v>8317</v>
      </c>
      <c r="R3647" t="s">
        <v>8359</v>
      </c>
      <c r="S3647" s="8">
        <f t="shared" si="338"/>
        <v>42665.678680555553</v>
      </c>
      <c r="T3647" s="8">
        <f t="shared" si="339"/>
        <v>42695.720347222225</v>
      </c>
      <c r="U3647" s="9" t="str">
        <f t="shared" si="340"/>
        <v>Oct</v>
      </c>
      <c r="V3647">
        <f t="shared" si="341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7" t="s">
        <v>8221</v>
      </c>
      <c r="G3648" t="s">
        <v>8224</v>
      </c>
      <c r="H3648" t="s">
        <v>8246</v>
      </c>
      <c r="I3648" s="9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4.8099999999999996</v>
      </c>
      <c r="P3648" s="11">
        <f t="shared" si="337"/>
        <v>60.125</v>
      </c>
      <c r="Q3648" t="s">
        <v>8317</v>
      </c>
      <c r="R3648" t="s">
        <v>8359</v>
      </c>
      <c r="S3648" s="8">
        <f t="shared" si="338"/>
        <v>42140.129652777781</v>
      </c>
      <c r="T3648" s="8">
        <f t="shared" si="339"/>
        <v>42171.687500000007</v>
      </c>
      <c r="U3648" s="9" t="str">
        <f t="shared" si="340"/>
        <v>May</v>
      </c>
      <c r="V3648">
        <f t="shared" si="341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7" t="s">
        <v>8221</v>
      </c>
      <c r="G3649" t="s">
        <v>8225</v>
      </c>
      <c r="H3649" t="s">
        <v>8247</v>
      </c>
      <c r="I3649" s="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6</v>
      </c>
      <c r="P3649" s="11">
        <f t="shared" si="337"/>
        <v>15</v>
      </c>
      <c r="Q3649" t="s">
        <v>8317</v>
      </c>
      <c r="R3649" t="s">
        <v>8359</v>
      </c>
      <c r="S3649" s="8">
        <f t="shared" si="338"/>
        <v>42598.457488425927</v>
      </c>
      <c r="T3649" s="8">
        <f t="shared" si="339"/>
        <v>42643.457488425927</v>
      </c>
      <c r="U3649" s="9" t="str">
        <f t="shared" si="340"/>
        <v>Aug</v>
      </c>
      <c r="V3649">
        <f t="shared" si="341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ref="O3650:O3713" si="342">E3650/D3650*100</f>
        <v>100.38249999999999</v>
      </c>
      <c r="P3650" s="11">
        <f t="shared" ref="P3650:P3713" si="343">E3650/L3650</f>
        <v>550.04109589041093</v>
      </c>
      <c r="Q3650" t="s">
        <v>8317</v>
      </c>
      <c r="R3650" t="s">
        <v>8318</v>
      </c>
      <c r="S3650" s="8">
        <f t="shared" si="338"/>
        <v>41887.000520833339</v>
      </c>
      <c r="T3650" s="8">
        <f t="shared" si="339"/>
        <v>41917.000520833339</v>
      </c>
      <c r="U3650" s="9" t="str">
        <f t="shared" si="340"/>
        <v>Sep</v>
      </c>
      <c r="V3650">
        <f t="shared" si="341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si="342"/>
        <v>104</v>
      </c>
      <c r="P3651" s="11">
        <f t="shared" si="343"/>
        <v>97.5</v>
      </c>
      <c r="Q3651" t="s">
        <v>8317</v>
      </c>
      <c r="R3651" t="s">
        <v>8318</v>
      </c>
      <c r="S3651" s="8">
        <f t="shared" ref="S3651:S3714" si="344">(J3651/86400)+25569+(-7/24)</f>
        <v>41780.421226851853</v>
      </c>
      <c r="T3651" s="8">
        <f t="shared" ref="T3651:T3714" si="345">(I3651/86400)+25569+(-7/24)</f>
        <v>41806.421226851853</v>
      </c>
      <c r="U3651" s="9" t="str">
        <f t="shared" ref="U3651:U3714" si="346">TEXT(S3651,"mmm")</f>
        <v>May</v>
      </c>
      <c r="V3651">
        <f t="shared" ref="V3651:V3714" si="347">YEAR(S3651)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100</v>
      </c>
      <c r="P3652" s="11">
        <f t="shared" si="343"/>
        <v>29.411764705882351</v>
      </c>
      <c r="Q3652" t="s">
        <v>8317</v>
      </c>
      <c r="R3652" t="s">
        <v>8318</v>
      </c>
      <c r="S3652" s="8">
        <f t="shared" si="344"/>
        <v>42381.187314814822</v>
      </c>
      <c r="T3652" s="8">
        <f t="shared" si="345"/>
        <v>42402.187314814822</v>
      </c>
      <c r="U3652" s="9" t="str">
        <f t="shared" si="346"/>
        <v>Jan</v>
      </c>
      <c r="V3652">
        <f t="shared" si="347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104</v>
      </c>
      <c r="P3653" s="11">
        <f t="shared" si="343"/>
        <v>57.777777777777779</v>
      </c>
      <c r="Q3653" t="s">
        <v>8317</v>
      </c>
      <c r="R3653" t="s">
        <v>8318</v>
      </c>
      <c r="S3653" s="8">
        <f t="shared" si="344"/>
        <v>41828.35465277778</v>
      </c>
      <c r="T3653" s="8">
        <f t="shared" si="345"/>
        <v>41861.374305555561</v>
      </c>
      <c r="U3653" s="9" t="str">
        <f t="shared" si="346"/>
        <v>Jul</v>
      </c>
      <c r="V3653">
        <f t="shared" si="347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250.66666666666669</v>
      </c>
      <c r="P3654" s="11">
        <f t="shared" si="343"/>
        <v>44.235294117647058</v>
      </c>
      <c r="Q3654" t="s">
        <v>8317</v>
      </c>
      <c r="R3654" t="s">
        <v>8318</v>
      </c>
      <c r="S3654" s="8">
        <f t="shared" si="344"/>
        <v>42596.353032407409</v>
      </c>
      <c r="T3654" s="8">
        <f t="shared" si="345"/>
        <v>42606.874305555561</v>
      </c>
      <c r="U3654" s="9" t="str">
        <f t="shared" si="346"/>
        <v>Aug</v>
      </c>
      <c r="V3654">
        <f t="shared" si="347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100.49999999999999</v>
      </c>
      <c r="P3655" s="11">
        <f t="shared" si="343"/>
        <v>60.909090909090907</v>
      </c>
      <c r="Q3655" t="s">
        <v>8317</v>
      </c>
      <c r="R3655" t="s">
        <v>8318</v>
      </c>
      <c r="S3655" s="8">
        <f t="shared" si="344"/>
        <v>42191.071840277778</v>
      </c>
      <c r="T3655" s="8">
        <f t="shared" si="345"/>
        <v>42221.071840277778</v>
      </c>
      <c r="U3655" s="9" t="str">
        <f t="shared" si="346"/>
        <v>Jul</v>
      </c>
      <c r="V3655">
        <f t="shared" si="347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174.4</v>
      </c>
      <c r="P3656" s="11">
        <f t="shared" si="343"/>
        <v>68.84210526315789</v>
      </c>
      <c r="Q3656" t="s">
        <v>8317</v>
      </c>
      <c r="R3656" t="s">
        <v>8318</v>
      </c>
      <c r="S3656" s="8">
        <f t="shared" si="344"/>
        <v>42440.124837962961</v>
      </c>
      <c r="T3656" s="8">
        <f t="shared" si="345"/>
        <v>42463.416666666664</v>
      </c>
      <c r="U3656" s="9" t="str">
        <f t="shared" si="346"/>
        <v>Mar</v>
      </c>
      <c r="V3656">
        <f t="shared" si="347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116.26</v>
      </c>
      <c r="P3657" s="11">
        <f t="shared" si="343"/>
        <v>73.582278481012665</v>
      </c>
      <c r="Q3657" t="s">
        <v>8317</v>
      </c>
      <c r="R3657" t="s">
        <v>8318</v>
      </c>
      <c r="S3657" s="8">
        <f t="shared" si="344"/>
        <v>42173.511550925927</v>
      </c>
      <c r="T3657" s="8">
        <f t="shared" si="345"/>
        <v>42202.999305555561</v>
      </c>
      <c r="U3657" s="9" t="str">
        <f t="shared" si="346"/>
        <v>Jun</v>
      </c>
      <c r="V3657">
        <f t="shared" si="347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105.82000000000001</v>
      </c>
      <c r="P3658" s="11">
        <f t="shared" si="343"/>
        <v>115.02173913043478</v>
      </c>
      <c r="Q3658" t="s">
        <v>8317</v>
      </c>
      <c r="R3658" t="s">
        <v>8318</v>
      </c>
      <c r="S3658" s="8">
        <f t="shared" si="344"/>
        <v>42737.618472222224</v>
      </c>
      <c r="T3658" s="8">
        <f t="shared" si="345"/>
        <v>42767.665972222225</v>
      </c>
      <c r="U3658" s="9" t="str">
        <f t="shared" si="346"/>
        <v>Jan</v>
      </c>
      <c r="V3658">
        <f t="shared" si="347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110.75</v>
      </c>
      <c r="P3659" s="11">
        <f t="shared" si="343"/>
        <v>110.75</v>
      </c>
      <c r="Q3659" t="s">
        <v>8317</v>
      </c>
      <c r="R3659" t="s">
        <v>8318</v>
      </c>
      <c r="S3659" s="8">
        <f t="shared" si="344"/>
        <v>42499.338182870371</v>
      </c>
      <c r="T3659" s="8">
        <f t="shared" si="345"/>
        <v>42522.612500000003</v>
      </c>
      <c r="U3659" s="9" t="str">
        <f t="shared" si="346"/>
        <v>May</v>
      </c>
      <c r="V3659">
        <f t="shared" si="347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100.66666666666666</v>
      </c>
      <c r="P3660" s="11">
        <f t="shared" si="343"/>
        <v>75.5</v>
      </c>
      <c r="Q3660" t="s">
        <v>8317</v>
      </c>
      <c r="R3660" t="s">
        <v>8318</v>
      </c>
      <c r="S3660" s="8">
        <f t="shared" si="344"/>
        <v>41775.56689814815</v>
      </c>
      <c r="T3660" s="8">
        <f t="shared" si="345"/>
        <v>41821.874305555561</v>
      </c>
      <c r="U3660" s="9" t="str">
        <f t="shared" si="346"/>
        <v>May</v>
      </c>
      <c r="V3660">
        <f t="shared" si="347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102.03333333333333</v>
      </c>
      <c r="P3661" s="11">
        <f t="shared" si="343"/>
        <v>235.46153846153845</v>
      </c>
      <c r="Q3661" t="s">
        <v>8317</v>
      </c>
      <c r="R3661" t="s">
        <v>8318</v>
      </c>
      <c r="S3661" s="8">
        <f t="shared" si="344"/>
        <v>42054.985532407409</v>
      </c>
      <c r="T3661" s="8">
        <f t="shared" si="345"/>
        <v>42082.318749999999</v>
      </c>
      <c r="U3661" s="9" t="str">
        <f t="shared" si="346"/>
        <v>Feb</v>
      </c>
      <c r="V3661">
        <f t="shared" si="347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100</v>
      </c>
      <c r="P3662" s="11">
        <f t="shared" si="343"/>
        <v>11.363636363636363</v>
      </c>
      <c r="Q3662" t="s">
        <v>8317</v>
      </c>
      <c r="R3662" t="s">
        <v>8318</v>
      </c>
      <c r="S3662" s="8">
        <f t="shared" si="344"/>
        <v>41971.589409722226</v>
      </c>
      <c r="T3662" s="8">
        <f t="shared" si="345"/>
        <v>41996.589409722226</v>
      </c>
      <c r="U3662" s="9" t="str">
        <f t="shared" si="346"/>
        <v>Nov</v>
      </c>
      <c r="V3662">
        <f t="shared" si="347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111.00000000000001</v>
      </c>
      <c r="P3663" s="11">
        <f t="shared" si="343"/>
        <v>92.5</v>
      </c>
      <c r="Q3663" t="s">
        <v>8317</v>
      </c>
      <c r="R3663" t="s">
        <v>8318</v>
      </c>
      <c r="S3663" s="8">
        <f t="shared" si="344"/>
        <v>42447.605000000003</v>
      </c>
      <c r="T3663" s="8">
        <f t="shared" si="345"/>
        <v>42469.875000000007</v>
      </c>
      <c r="U3663" s="9" t="str">
        <f t="shared" si="346"/>
        <v>Mar</v>
      </c>
      <c r="V3663">
        <f t="shared" si="347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101.42500000000001</v>
      </c>
      <c r="P3664" s="11">
        <f t="shared" si="343"/>
        <v>202.85</v>
      </c>
      <c r="Q3664" t="s">
        <v>8317</v>
      </c>
      <c r="R3664" t="s">
        <v>8318</v>
      </c>
      <c r="S3664" s="8">
        <f t="shared" si="344"/>
        <v>42063.928402777783</v>
      </c>
      <c r="T3664" s="8">
        <f t="shared" si="345"/>
        <v>42093.886736111112</v>
      </c>
      <c r="U3664" s="9" t="str">
        <f t="shared" si="346"/>
        <v>Feb</v>
      </c>
      <c r="V3664">
        <f t="shared" si="347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104</v>
      </c>
      <c r="P3665" s="11">
        <f t="shared" si="343"/>
        <v>26</v>
      </c>
      <c r="Q3665" t="s">
        <v>8317</v>
      </c>
      <c r="R3665" t="s">
        <v>8318</v>
      </c>
      <c r="S3665" s="8">
        <f t="shared" si="344"/>
        <v>42665.160069444442</v>
      </c>
      <c r="T3665" s="8">
        <f t="shared" si="345"/>
        <v>42725.201736111114</v>
      </c>
      <c r="U3665" s="9" t="str">
        <f t="shared" si="346"/>
        <v>Oct</v>
      </c>
      <c r="V3665">
        <f t="shared" si="347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109.375</v>
      </c>
      <c r="P3666" s="11">
        <f t="shared" si="343"/>
        <v>46.05263157894737</v>
      </c>
      <c r="Q3666" t="s">
        <v>8317</v>
      </c>
      <c r="R3666" t="s">
        <v>8318</v>
      </c>
      <c r="S3666" s="8">
        <f t="shared" si="344"/>
        <v>42522.957048611112</v>
      </c>
      <c r="T3666" s="8">
        <f t="shared" si="345"/>
        <v>42536.957048611112</v>
      </c>
      <c r="U3666" s="9" t="str">
        <f t="shared" si="346"/>
        <v>Jun</v>
      </c>
      <c r="V3666">
        <f t="shared" si="347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115.16129032258064</v>
      </c>
      <c r="P3667" s="11">
        <f t="shared" si="343"/>
        <v>51</v>
      </c>
      <c r="Q3667" t="s">
        <v>8317</v>
      </c>
      <c r="R3667" t="s">
        <v>8318</v>
      </c>
      <c r="S3667" s="8">
        <f t="shared" si="344"/>
        <v>42294.516458333332</v>
      </c>
      <c r="T3667" s="8">
        <f t="shared" si="345"/>
        <v>42305.537499999999</v>
      </c>
      <c r="U3667" s="9" t="str">
        <f t="shared" si="346"/>
        <v>Oct</v>
      </c>
      <c r="V3667">
        <f t="shared" si="347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100</v>
      </c>
      <c r="P3668" s="11">
        <f t="shared" si="343"/>
        <v>31.578947368421051</v>
      </c>
      <c r="Q3668" t="s">
        <v>8317</v>
      </c>
      <c r="R3668" t="s">
        <v>8318</v>
      </c>
      <c r="S3668" s="8">
        <f t="shared" si="344"/>
        <v>41822.613217592596</v>
      </c>
      <c r="T3668" s="8">
        <f t="shared" si="345"/>
        <v>41844</v>
      </c>
      <c r="U3668" s="9" t="str">
        <f t="shared" si="346"/>
        <v>Jul</v>
      </c>
      <c r="V3668">
        <f t="shared" si="347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103.17033333333335</v>
      </c>
      <c r="P3669" s="11">
        <f t="shared" si="343"/>
        <v>53.363965517241382</v>
      </c>
      <c r="Q3669" t="s">
        <v>8317</v>
      </c>
      <c r="R3669" t="s">
        <v>8318</v>
      </c>
      <c r="S3669" s="8">
        <f t="shared" si="344"/>
        <v>42173.678460648145</v>
      </c>
      <c r="T3669" s="8">
        <f t="shared" si="345"/>
        <v>42203.678460648145</v>
      </c>
      <c r="U3669" s="9" t="str">
        <f t="shared" si="346"/>
        <v>Jun</v>
      </c>
      <c r="V3669">
        <f t="shared" si="347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103.49999999999999</v>
      </c>
      <c r="P3670" s="11">
        <f t="shared" si="343"/>
        <v>36.964285714285715</v>
      </c>
      <c r="Q3670" t="s">
        <v>8317</v>
      </c>
      <c r="R3670" t="s">
        <v>8318</v>
      </c>
      <c r="S3670" s="8">
        <f t="shared" si="344"/>
        <v>42185.264490740745</v>
      </c>
      <c r="T3670" s="8">
        <f t="shared" si="345"/>
        <v>42208.481250000004</v>
      </c>
      <c r="U3670" s="9" t="str">
        <f t="shared" si="346"/>
        <v>Jun</v>
      </c>
      <c r="V3670">
        <f t="shared" si="347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138.19999999999999</v>
      </c>
      <c r="P3671" s="11">
        <f t="shared" si="343"/>
        <v>81.294117647058826</v>
      </c>
      <c r="Q3671" t="s">
        <v>8317</v>
      </c>
      <c r="R3671" t="s">
        <v>8318</v>
      </c>
      <c r="S3671" s="8">
        <f t="shared" si="344"/>
        <v>42136.383530092593</v>
      </c>
      <c r="T3671" s="8">
        <f t="shared" si="345"/>
        <v>42166.383530092593</v>
      </c>
      <c r="U3671" s="9" t="str">
        <f t="shared" si="346"/>
        <v>May</v>
      </c>
      <c r="V3671">
        <f t="shared" si="347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109.54545454545455</v>
      </c>
      <c r="P3672" s="11">
        <f t="shared" si="343"/>
        <v>20.083333333333332</v>
      </c>
      <c r="Q3672" t="s">
        <v>8317</v>
      </c>
      <c r="R3672" t="s">
        <v>8318</v>
      </c>
      <c r="S3672" s="8">
        <f t="shared" si="344"/>
        <v>42142.222349537034</v>
      </c>
      <c r="T3672" s="8">
        <f t="shared" si="345"/>
        <v>42155.666666666664</v>
      </c>
      <c r="U3672" s="9" t="str">
        <f t="shared" si="346"/>
        <v>May</v>
      </c>
      <c r="V3672">
        <f t="shared" si="347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100.85714285714286</v>
      </c>
      <c r="P3673" s="11">
        <f t="shared" si="343"/>
        <v>88.25</v>
      </c>
      <c r="Q3673" t="s">
        <v>8317</v>
      </c>
      <c r="R3673" t="s">
        <v>8318</v>
      </c>
      <c r="S3673" s="8">
        <f t="shared" si="344"/>
        <v>41820.336423611116</v>
      </c>
      <c r="T3673" s="8">
        <f t="shared" si="345"/>
        <v>41840.874305555561</v>
      </c>
      <c r="U3673" s="9" t="str">
        <f t="shared" si="346"/>
        <v>Jun</v>
      </c>
      <c r="V3673">
        <f t="shared" si="347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101.53333333333335</v>
      </c>
      <c r="P3674" s="11">
        <f t="shared" si="343"/>
        <v>53.438596491228068</v>
      </c>
      <c r="Q3674" t="s">
        <v>8317</v>
      </c>
      <c r="R3674" t="s">
        <v>8318</v>
      </c>
      <c r="S3674" s="8">
        <f t="shared" si="344"/>
        <v>41878.654907407406</v>
      </c>
      <c r="T3674" s="8">
        <f t="shared" si="345"/>
        <v>41908.654907407406</v>
      </c>
      <c r="U3674" s="9" t="str">
        <f t="shared" si="346"/>
        <v>Aug</v>
      </c>
      <c r="V3674">
        <f t="shared" si="347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113.625</v>
      </c>
      <c r="P3675" s="11">
        <f t="shared" si="343"/>
        <v>39.868421052631582</v>
      </c>
      <c r="Q3675" t="s">
        <v>8317</v>
      </c>
      <c r="R3675" t="s">
        <v>8318</v>
      </c>
      <c r="S3675" s="8">
        <f t="shared" si="344"/>
        <v>41914.003437500003</v>
      </c>
      <c r="T3675" s="8">
        <f t="shared" si="345"/>
        <v>41948.244444444448</v>
      </c>
      <c r="U3675" s="9" t="str">
        <f t="shared" si="346"/>
        <v>Oct</v>
      </c>
      <c r="V3675">
        <f t="shared" si="347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100</v>
      </c>
      <c r="P3676" s="11">
        <f t="shared" si="343"/>
        <v>145.16129032258064</v>
      </c>
      <c r="Q3676" t="s">
        <v>8317</v>
      </c>
      <c r="R3676" t="s">
        <v>8318</v>
      </c>
      <c r="S3676" s="8">
        <f t="shared" si="344"/>
        <v>42556.581354166665</v>
      </c>
      <c r="T3676" s="8">
        <f t="shared" si="345"/>
        <v>42616.581354166665</v>
      </c>
      <c r="U3676" s="9" t="str">
        <f t="shared" si="346"/>
        <v>Jul</v>
      </c>
      <c r="V3676">
        <f t="shared" si="347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140</v>
      </c>
      <c r="P3677" s="11">
        <f t="shared" si="343"/>
        <v>23.333333333333332</v>
      </c>
      <c r="Q3677" t="s">
        <v>8317</v>
      </c>
      <c r="R3677" t="s">
        <v>8318</v>
      </c>
      <c r="S3677" s="8">
        <f t="shared" si="344"/>
        <v>42493.305347222224</v>
      </c>
      <c r="T3677" s="8">
        <f t="shared" si="345"/>
        <v>42505.666666666664</v>
      </c>
      <c r="U3677" s="9" t="str">
        <f t="shared" si="346"/>
        <v>May</v>
      </c>
      <c r="V3677">
        <f t="shared" si="347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128.75</v>
      </c>
      <c r="P3678" s="11">
        <f t="shared" si="343"/>
        <v>64.375</v>
      </c>
      <c r="Q3678" t="s">
        <v>8317</v>
      </c>
      <c r="R3678" t="s">
        <v>8318</v>
      </c>
      <c r="S3678" s="8">
        <f t="shared" si="344"/>
        <v>41876.52412037037</v>
      </c>
      <c r="T3678" s="8">
        <f t="shared" si="345"/>
        <v>41894.52412037037</v>
      </c>
      <c r="U3678" s="9" t="str">
        <f t="shared" si="346"/>
        <v>Aug</v>
      </c>
      <c r="V3678">
        <f t="shared" si="347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102.90416666666667</v>
      </c>
      <c r="P3679" s="11">
        <f t="shared" si="343"/>
        <v>62.052763819095475</v>
      </c>
      <c r="Q3679" t="s">
        <v>8317</v>
      </c>
      <c r="R3679" t="s">
        <v>8318</v>
      </c>
      <c r="S3679" s="8">
        <f t="shared" si="344"/>
        <v>41802.282615740747</v>
      </c>
      <c r="T3679" s="8">
        <f t="shared" si="345"/>
        <v>41822.874305555561</v>
      </c>
      <c r="U3679" s="9" t="str">
        <f t="shared" si="346"/>
        <v>Jun</v>
      </c>
      <c r="V3679">
        <f t="shared" si="347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102.49999999999999</v>
      </c>
      <c r="P3680" s="11">
        <f t="shared" si="343"/>
        <v>66.129032258064512</v>
      </c>
      <c r="Q3680" t="s">
        <v>8317</v>
      </c>
      <c r="R3680" t="s">
        <v>8318</v>
      </c>
      <c r="S3680" s="8">
        <f t="shared" si="344"/>
        <v>42120.239560185182</v>
      </c>
      <c r="T3680" s="8">
        <f t="shared" si="345"/>
        <v>42155.239560185182</v>
      </c>
      <c r="U3680" s="9" t="str">
        <f t="shared" si="346"/>
        <v>Apr</v>
      </c>
      <c r="V3680">
        <f t="shared" si="347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110.1</v>
      </c>
      <c r="P3681" s="11">
        <f t="shared" si="343"/>
        <v>73.400000000000006</v>
      </c>
      <c r="Q3681" t="s">
        <v>8317</v>
      </c>
      <c r="R3681" t="s">
        <v>8318</v>
      </c>
      <c r="S3681" s="8">
        <f t="shared" si="344"/>
        <v>41786.469687500001</v>
      </c>
      <c r="T3681" s="8">
        <f t="shared" si="345"/>
        <v>41820.915972222225</v>
      </c>
      <c r="U3681" s="9" t="str">
        <f t="shared" si="346"/>
        <v>May</v>
      </c>
      <c r="V3681">
        <f t="shared" si="347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112.76666666666667</v>
      </c>
      <c r="P3682" s="11">
        <f t="shared" si="343"/>
        <v>99.5</v>
      </c>
      <c r="Q3682" t="s">
        <v>8317</v>
      </c>
      <c r="R3682" t="s">
        <v>8318</v>
      </c>
      <c r="S3682" s="8">
        <f t="shared" si="344"/>
        <v>42627.16243055556</v>
      </c>
      <c r="T3682" s="8">
        <f t="shared" si="345"/>
        <v>42648.16243055556</v>
      </c>
      <c r="U3682" s="9" t="str">
        <f t="shared" si="346"/>
        <v>Sep</v>
      </c>
      <c r="V3682">
        <f t="shared" si="347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111.9</v>
      </c>
      <c r="P3683" s="11">
        <f t="shared" si="343"/>
        <v>62.166666666666664</v>
      </c>
      <c r="Q3683" t="s">
        <v>8317</v>
      </c>
      <c r="R3683" t="s">
        <v>8318</v>
      </c>
      <c r="S3683" s="8">
        <f t="shared" si="344"/>
        <v>42374.359837962962</v>
      </c>
      <c r="T3683" s="8">
        <f t="shared" si="345"/>
        <v>42384.359837962962</v>
      </c>
      <c r="U3683" s="9" t="str">
        <f t="shared" si="346"/>
        <v>Jan</v>
      </c>
      <c r="V3683">
        <f t="shared" si="347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139.19999999999999</v>
      </c>
      <c r="P3684" s="11">
        <f t="shared" si="343"/>
        <v>62.328358208955223</v>
      </c>
      <c r="Q3684" t="s">
        <v>8317</v>
      </c>
      <c r="R3684" t="s">
        <v>8318</v>
      </c>
      <c r="S3684" s="8">
        <f t="shared" si="344"/>
        <v>41772.393726851857</v>
      </c>
      <c r="T3684" s="8">
        <f t="shared" si="345"/>
        <v>41805.999305555561</v>
      </c>
      <c r="U3684" s="9" t="str">
        <f t="shared" si="346"/>
        <v>May</v>
      </c>
      <c r="V3684">
        <f t="shared" si="347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110.85714285714286</v>
      </c>
      <c r="P3685" s="11">
        <f t="shared" si="343"/>
        <v>58.787878787878789</v>
      </c>
      <c r="Q3685" t="s">
        <v>8317</v>
      </c>
      <c r="R3685" t="s">
        <v>8318</v>
      </c>
      <c r="S3685" s="8">
        <f t="shared" si="344"/>
        <v>42632.825185185189</v>
      </c>
      <c r="T3685" s="8">
        <f t="shared" si="345"/>
        <v>42662.825185185189</v>
      </c>
      <c r="U3685" s="9" t="str">
        <f t="shared" si="346"/>
        <v>Sep</v>
      </c>
      <c r="V3685">
        <f t="shared" si="347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139.06666666666666</v>
      </c>
      <c r="P3686" s="11">
        <f t="shared" si="343"/>
        <v>45.347826086956523</v>
      </c>
      <c r="Q3686" t="s">
        <v>8317</v>
      </c>
      <c r="R3686" t="s">
        <v>8318</v>
      </c>
      <c r="S3686" s="8">
        <f t="shared" si="344"/>
        <v>42218.888726851852</v>
      </c>
      <c r="T3686" s="8">
        <f t="shared" si="345"/>
        <v>42248.888726851852</v>
      </c>
      <c r="U3686" s="9" t="str">
        <f t="shared" si="346"/>
        <v>Aug</v>
      </c>
      <c r="V3686">
        <f t="shared" si="347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105.69999999999999</v>
      </c>
      <c r="P3687" s="11">
        <f t="shared" si="343"/>
        <v>41.944444444444443</v>
      </c>
      <c r="Q3687" t="s">
        <v>8317</v>
      </c>
      <c r="R3687" t="s">
        <v>8318</v>
      </c>
      <c r="S3687" s="8">
        <f t="shared" si="344"/>
        <v>41753.301608796297</v>
      </c>
      <c r="T3687" s="8">
        <f t="shared" si="345"/>
        <v>41778.583333333336</v>
      </c>
      <c r="U3687" s="9" t="str">
        <f t="shared" si="346"/>
        <v>Apr</v>
      </c>
      <c r="V3687">
        <f t="shared" si="347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101.42857142857142</v>
      </c>
      <c r="P3688" s="11">
        <f t="shared" si="343"/>
        <v>59.166666666666664</v>
      </c>
      <c r="Q3688" t="s">
        <v>8317</v>
      </c>
      <c r="R3688" t="s">
        <v>8318</v>
      </c>
      <c r="S3688" s="8">
        <f t="shared" si="344"/>
        <v>42230.371064814819</v>
      </c>
      <c r="T3688" s="8">
        <f t="shared" si="345"/>
        <v>42244.874305555561</v>
      </c>
      <c r="U3688" s="9" t="str">
        <f t="shared" si="346"/>
        <v>Aug</v>
      </c>
      <c r="V3688">
        <f t="shared" si="347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100.245</v>
      </c>
      <c r="P3689" s="11">
        <f t="shared" si="343"/>
        <v>200.49</v>
      </c>
      <c r="Q3689" t="s">
        <v>8317</v>
      </c>
      <c r="R3689" t="s">
        <v>8318</v>
      </c>
      <c r="S3689" s="8">
        <f t="shared" si="344"/>
        <v>41786.926562500004</v>
      </c>
      <c r="T3689" s="8">
        <f t="shared" si="345"/>
        <v>41816.926562500004</v>
      </c>
      <c r="U3689" s="9" t="str">
        <f t="shared" si="346"/>
        <v>May</v>
      </c>
      <c r="V3689">
        <f t="shared" si="347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109.16666666666666</v>
      </c>
      <c r="P3690" s="11">
        <f t="shared" si="343"/>
        <v>83.974358974358978</v>
      </c>
      <c r="Q3690" t="s">
        <v>8317</v>
      </c>
      <c r="R3690" t="s">
        <v>8318</v>
      </c>
      <c r="S3690" s="8">
        <f t="shared" si="344"/>
        <v>41829.495416666665</v>
      </c>
      <c r="T3690" s="8">
        <f t="shared" si="345"/>
        <v>41859.495416666665</v>
      </c>
      <c r="U3690" s="9" t="str">
        <f t="shared" si="346"/>
        <v>Jul</v>
      </c>
      <c r="V3690">
        <f t="shared" si="347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118.33333333333333</v>
      </c>
      <c r="P3691" s="11">
        <f t="shared" si="343"/>
        <v>57.258064516129032</v>
      </c>
      <c r="Q3691" t="s">
        <v>8317</v>
      </c>
      <c r="R3691" t="s">
        <v>8318</v>
      </c>
      <c r="S3691" s="8">
        <f t="shared" si="344"/>
        <v>42147.535173611112</v>
      </c>
      <c r="T3691" s="8">
        <f t="shared" si="345"/>
        <v>42176.642361111117</v>
      </c>
      <c r="U3691" s="9" t="str">
        <f t="shared" si="346"/>
        <v>May</v>
      </c>
      <c r="V3691">
        <f t="shared" si="347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120</v>
      </c>
      <c r="P3692" s="11">
        <f t="shared" si="343"/>
        <v>58.064516129032256</v>
      </c>
      <c r="Q3692" t="s">
        <v>8317</v>
      </c>
      <c r="R3692" t="s">
        <v>8318</v>
      </c>
      <c r="S3692" s="8">
        <f t="shared" si="344"/>
        <v>41940.306516203702</v>
      </c>
      <c r="T3692" s="8">
        <f t="shared" si="345"/>
        <v>41970.348182870373</v>
      </c>
      <c r="U3692" s="9" t="str">
        <f t="shared" si="346"/>
        <v>Oct</v>
      </c>
      <c r="V3692">
        <f t="shared" si="347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127.96000000000001</v>
      </c>
      <c r="P3693" s="11">
        <f t="shared" si="343"/>
        <v>186.80291970802921</v>
      </c>
      <c r="Q3693" t="s">
        <v>8317</v>
      </c>
      <c r="R3693" t="s">
        <v>8318</v>
      </c>
      <c r="S3693" s="8">
        <f t="shared" si="344"/>
        <v>42020.408900462964</v>
      </c>
      <c r="T3693" s="8">
        <f t="shared" si="345"/>
        <v>42064.915972222225</v>
      </c>
      <c r="U3693" s="9" t="str">
        <f t="shared" si="346"/>
        <v>Jan</v>
      </c>
      <c r="V3693">
        <f t="shared" si="347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126</v>
      </c>
      <c r="P3694" s="11">
        <f t="shared" si="343"/>
        <v>74.117647058823536</v>
      </c>
      <c r="Q3694" t="s">
        <v>8317</v>
      </c>
      <c r="R3694" t="s">
        <v>8318</v>
      </c>
      <c r="S3694" s="8">
        <f t="shared" si="344"/>
        <v>41891.673368055555</v>
      </c>
      <c r="T3694" s="8">
        <f t="shared" si="345"/>
        <v>41900.708333333336</v>
      </c>
      <c r="U3694" s="9" t="str">
        <f t="shared" si="346"/>
        <v>Sep</v>
      </c>
      <c r="V3694">
        <f t="shared" si="347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129.12912912912913</v>
      </c>
      <c r="P3695" s="11">
        <f t="shared" si="343"/>
        <v>30.714285714285715</v>
      </c>
      <c r="Q3695" t="s">
        <v>8317</v>
      </c>
      <c r="R3695" t="s">
        <v>8318</v>
      </c>
      <c r="S3695" s="8">
        <f t="shared" si="344"/>
        <v>42308.899641203701</v>
      </c>
      <c r="T3695" s="8">
        <f t="shared" si="345"/>
        <v>42338.645833333336</v>
      </c>
      <c r="U3695" s="9" t="str">
        <f t="shared" si="346"/>
        <v>Oct</v>
      </c>
      <c r="V3695">
        <f t="shared" si="347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107.42857142857143</v>
      </c>
      <c r="P3696" s="11">
        <f t="shared" si="343"/>
        <v>62.666666666666664</v>
      </c>
      <c r="Q3696" t="s">
        <v>8317</v>
      </c>
      <c r="R3696" t="s">
        <v>8318</v>
      </c>
      <c r="S3696" s="8">
        <f t="shared" si="344"/>
        <v>42489.842210648152</v>
      </c>
      <c r="T3696" s="8">
        <f t="shared" si="345"/>
        <v>42526.791666666664</v>
      </c>
      <c r="U3696" s="9" t="str">
        <f t="shared" si="346"/>
        <v>Apr</v>
      </c>
      <c r="V3696">
        <f t="shared" si="347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100.125</v>
      </c>
      <c r="P3697" s="11">
        <f t="shared" si="343"/>
        <v>121.36363636363636</v>
      </c>
      <c r="Q3697" t="s">
        <v>8317</v>
      </c>
      <c r="R3697" t="s">
        <v>8318</v>
      </c>
      <c r="S3697" s="8">
        <f t="shared" si="344"/>
        <v>41995.578819444447</v>
      </c>
      <c r="T3697" s="8">
        <f t="shared" si="345"/>
        <v>42015.578819444447</v>
      </c>
      <c r="U3697" s="9" t="str">
        <f t="shared" si="346"/>
        <v>Dec</v>
      </c>
      <c r="V3697">
        <f t="shared" si="347"/>
        <v>2014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155</v>
      </c>
      <c r="P3698" s="11">
        <f t="shared" si="343"/>
        <v>39.743589743589745</v>
      </c>
      <c r="Q3698" t="s">
        <v>8317</v>
      </c>
      <c r="R3698" t="s">
        <v>8318</v>
      </c>
      <c r="S3698" s="8">
        <f t="shared" si="344"/>
        <v>41988.325416666667</v>
      </c>
      <c r="T3698" s="8">
        <f t="shared" si="345"/>
        <v>42048.325416666667</v>
      </c>
      <c r="U3698" s="9" t="str">
        <f t="shared" si="346"/>
        <v>Dec</v>
      </c>
      <c r="V3698">
        <f t="shared" si="347"/>
        <v>2014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108</v>
      </c>
      <c r="P3699" s="11">
        <f t="shared" si="343"/>
        <v>72</v>
      </c>
      <c r="Q3699" t="s">
        <v>8317</v>
      </c>
      <c r="R3699" t="s">
        <v>8318</v>
      </c>
      <c r="S3699" s="8">
        <f t="shared" si="344"/>
        <v>42479.174166666671</v>
      </c>
      <c r="T3699" s="8">
        <f t="shared" si="345"/>
        <v>42500.174166666671</v>
      </c>
      <c r="U3699" s="9" t="str">
        <f t="shared" si="346"/>
        <v>Apr</v>
      </c>
      <c r="V3699">
        <f t="shared" si="347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110.52</v>
      </c>
      <c r="P3700" s="11">
        <f t="shared" si="343"/>
        <v>40.632352941176471</v>
      </c>
      <c r="Q3700" t="s">
        <v>8317</v>
      </c>
      <c r="R3700" t="s">
        <v>8318</v>
      </c>
      <c r="S3700" s="8">
        <f t="shared" si="344"/>
        <v>42401.514895833338</v>
      </c>
      <c r="T3700" s="8">
        <f t="shared" si="345"/>
        <v>42431.514895833338</v>
      </c>
      <c r="U3700" s="9" t="str">
        <f t="shared" si="346"/>
        <v>Feb</v>
      </c>
      <c r="V3700">
        <f t="shared" si="347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100.8</v>
      </c>
      <c r="P3701" s="11">
        <f t="shared" si="343"/>
        <v>63</v>
      </c>
      <c r="Q3701" t="s">
        <v>8317</v>
      </c>
      <c r="R3701" t="s">
        <v>8318</v>
      </c>
      <c r="S3701" s="8">
        <f t="shared" si="344"/>
        <v>41897.310370370375</v>
      </c>
      <c r="T3701" s="8">
        <f t="shared" si="345"/>
        <v>41927.310370370375</v>
      </c>
      <c r="U3701" s="9" t="str">
        <f t="shared" si="346"/>
        <v>Sep</v>
      </c>
      <c r="V3701">
        <f t="shared" si="347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121.2</v>
      </c>
      <c r="P3702" s="11">
        <f t="shared" si="343"/>
        <v>33.666666666666664</v>
      </c>
      <c r="Q3702" t="s">
        <v>8317</v>
      </c>
      <c r="R3702" t="s">
        <v>8318</v>
      </c>
      <c r="S3702" s="8">
        <f t="shared" si="344"/>
        <v>41882.293981481482</v>
      </c>
      <c r="T3702" s="8">
        <f t="shared" si="345"/>
        <v>41912.375</v>
      </c>
      <c r="U3702" s="9" t="str">
        <f t="shared" si="346"/>
        <v>Aug</v>
      </c>
      <c r="V3702">
        <f t="shared" si="347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100.33333333333334</v>
      </c>
      <c r="P3703" s="11">
        <f t="shared" si="343"/>
        <v>38.589743589743591</v>
      </c>
      <c r="Q3703" t="s">
        <v>8317</v>
      </c>
      <c r="R3703" t="s">
        <v>8318</v>
      </c>
      <c r="S3703" s="8">
        <f t="shared" si="344"/>
        <v>42129.249918981484</v>
      </c>
      <c r="T3703" s="8">
        <f t="shared" si="345"/>
        <v>42159.249918981484</v>
      </c>
      <c r="U3703" s="9" t="str">
        <f t="shared" si="346"/>
        <v>May</v>
      </c>
      <c r="V3703">
        <f t="shared" si="347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109.16666666666666</v>
      </c>
      <c r="P3704" s="11">
        <f t="shared" si="343"/>
        <v>155.95238095238096</v>
      </c>
      <c r="Q3704" t="s">
        <v>8317</v>
      </c>
      <c r="R3704" t="s">
        <v>8318</v>
      </c>
      <c r="S3704" s="8">
        <f t="shared" si="344"/>
        <v>42524.246342592596</v>
      </c>
      <c r="T3704" s="8">
        <f t="shared" si="345"/>
        <v>42561.665972222225</v>
      </c>
      <c r="U3704" s="9" t="str">
        <f t="shared" si="346"/>
        <v>Jun</v>
      </c>
      <c r="V3704">
        <f t="shared" si="347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123.42857142857142</v>
      </c>
      <c r="P3705" s="11">
        <f t="shared" si="343"/>
        <v>43.2</v>
      </c>
      <c r="Q3705" t="s">
        <v>8317</v>
      </c>
      <c r="R3705" t="s">
        <v>8318</v>
      </c>
      <c r="S3705" s="8">
        <f t="shared" si="344"/>
        <v>42556.212824074079</v>
      </c>
      <c r="T3705" s="8">
        <f t="shared" si="345"/>
        <v>42594.999305555561</v>
      </c>
      <c r="U3705" s="9" t="str">
        <f t="shared" si="346"/>
        <v>Jul</v>
      </c>
      <c r="V3705">
        <f t="shared" si="347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136.33666666666667</v>
      </c>
      <c r="P3706" s="11">
        <f t="shared" si="343"/>
        <v>15.148518518518518</v>
      </c>
      <c r="Q3706" t="s">
        <v>8317</v>
      </c>
      <c r="R3706" t="s">
        <v>8318</v>
      </c>
      <c r="S3706" s="8">
        <f t="shared" si="344"/>
        <v>42461.398078703707</v>
      </c>
      <c r="T3706" s="8">
        <f t="shared" si="345"/>
        <v>42521.398078703707</v>
      </c>
      <c r="U3706" s="9" t="str">
        <f t="shared" si="346"/>
        <v>Apr</v>
      </c>
      <c r="V3706">
        <f t="shared" si="347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103.46657233816768</v>
      </c>
      <c r="P3707" s="11">
        <f t="shared" si="343"/>
        <v>83.571428571428569</v>
      </c>
      <c r="Q3707" t="s">
        <v>8317</v>
      </c>
      <c r="R3707" t="s">
        <v>8318</v>
      </c>
      <c r="S3707" s="8">
        <f t="shared" si="344"/>
        <v>41792.251319444447</v>
      </c>
      <c r="T3707" s="8">
        <f t="shared" si="345"/>
        <v>41813.458333333336</v>
      </c>
      <c r="U3707" s="9" t="str">
        <f t="shared" si="346"/>
        <v>Jun</v>
      </c>
      <c r="V3707">
        <f t="shared" si="347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121.33333333333334</v>
      </c>
      <c r="P3708" s="11">
        <f t="shared" si="343"/>
        <v>140</v>
      </c>
      <c r="Q3708" t="s">
        <v>8317</v>
      </c>
      <c r="R3708" t="s">
        <v>8318</v>
      </c>
      <c r="S3708" s="8">
        <f t="shared" si="344"/>
        <v>41879.622094907412</v>
      </c>
      <c r="T3708" s="8">
        <f t="shared" si="345"/>
        <v>41894.622094907412</v>
      </c>
      <c r="U3708" s="9" t="str">
        <f t="shared" si="346"/>
        <v>Aug</v>
      </c>
      <c r="V3708">
        <f t="shared" si="347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186</v>
      </c>
      <c r="P3709" s="11">
        <f t="shared" si="343"/>
        <v>80.869565217391298</v>
      </c>
      <c r="Q3709" t="s">
        <v>8317</v>
      </c>
      <c r="R3709" t="s">
        <v>8318</v>
      </c>
      <c r="S3709" s="8">
        <f t="shared" si="344"/>
        <v>42551.756689814814</v>
      </c>
      <c r="T3709" s="8">
        <f t="shared" si="345"/>
        <v>42572.93472222222</v>
      </c>
      <c r="U3709" s="9" t="str">
        <f t="shared" si="346"/>
        <v>Jun</v>
      </c>
      <c r="V3709">
        <f t="shared" si="347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300</v>
      </c>
      <c r="P3710" s="11">
        <f t="shared" si="343"/>
        <v>53.846153846153847</v>
      </c>
      <c r="Q3710" t="s">
        <v>8317</v>
      </c>
      <c r="R3710" t="s">
        <v>8318</v>
      </c>
      <c r="S3710" s="8">
        <f t="shared" si="344"/>
        <v>41809.850532407414</v>
      </c>
      <c r="T3710" s="8">
        <f t="shared" si="345"/>
        <v>41823.850532407414</v>
      </c>
      <c r="U3710" s="9" t="str">
        <f t="shared" si="346"/>
        <v>Jun</v>
      </c>
      <c r="V3710">
        <f t="shared" si="347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108.25</v>
      </c>
      <c r="P3711" s="11">
        <f t="shared" si="343"/>
        <v>30.928571428571427</v>
      </c>
      <c r="Q3711" t="s">
        <v>8317</v>
      </c>
      <c r="R3711" t="s">
        <v>8318</v>
      </c>
      <c r="S3711" s="8">
        <f t="shared" si="344"/>
        <v>41785.416041666671</v>
      </c>
      <c r="T3711" s="8">
        <f t="shared" si="345"/>
        <v>41815.416041666671</v>
      </c>
      <c r="U3711" s="9" t="str">
        <f t="shared" si="346"/>
        <v>May</v>
      </c>
      <c r="V3711">
        <f t="shared" si="347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141.15384615384616</v>
      </c>
      <c r="P3712" s="11">
        <f t="shared" si="343"/>
        <v>67.962962962962962</v>
      </c>
      <c r="Q3712" t="s">
        <v>8317</v>
      </c>
      <c r="R3712" t="s">
        <v>8318</v>
      </c>
      <c r="S3712" s="8">
        <f t="shared" si="344"/>
        <v>42072.284583333334</v>
      </c>
      <c r="T3712" s="8">
        <f t="shared" si="345"/>
        <v>42097.284583333334</v>
      </c>
      <c r="U3712" s="9" t="str">
        <f t="shared" si="346"/>
        <v>Mar</v>
      </c>
      <c r="V3712">
        <f t="shared" si="347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113.99999999999999</v>
      </c>
      <c r="P3713" s="11">
        <f t="shared" si="343"/>
        <v>27.142857142857142</v>
      </c>
      <c r="Q3713" t="s">
        <v>8317</v>
      </c>
      <c r="R3713" t="s">
        <v>8318</v>
      </c>
      <c r="S3713" s="8">
        <f t="shared" si="344"/>
        <v>41779.432557870372</v>
      </c>
      <c r="T3713" s="8">
        <f t="shared" si="345"/>
        <v>41805.375</v>
      </c>
      <c r="U3713" s="9" t="str">
        <f t="shared" si="346"/>
        <v>May</v>
      </c>
      <c r="V3713">
        <f t="shared" si="347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ref="O3714:O3777" si="348">E3714/D3714*100</f>
        <v>153.73333333333335</v>
      </c>
      <c r="P3714" s="11">
        <f t="shared" ref="P3714:P3777" si="349">E3714/L3714</f>
        <v>110.86538461538461</v>
      </c>
      <c r="Q3714" t="s">
        <v>8317</v>
      </c>
      <c r="R3714" t="s">
        <v>8318</v>
      </c>
      <c r="S3714" s="8">
        <f t="shared" si="344"/>
        <v>42133.88040509259</v>
      </c>
      <c r="T3714" s="8">
        <f t="shared" si="345"/>
        <v>42154.999305555561</v>
      </c>
      <c r="U3714" s="9" t="str">
        <f t="shared" si="346"/>
        <v>May</v>
      </c>
      <c r="V3714">
        <f t="shared" si="347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si="348"/>
        <v>101.49999999999999</v>
      </c>
      <c r="P3715" s="11">
        <f t="shared" si="349"/>
        <v>106.84210526315789</v>
      </c>
      <c r="Q3715" t="s">
        <v>8317</v>
      </c>
      <c r="R3715" t="s">
        <v>8318</v>
      </c>
      <c r="S3715" s="8">
        <f t="shared" ref="S3715:S3778" si="350">(J3715/86400)+25569+(-7/24)</f>
        <v>42505.44636574074</v>
      </c>
      <c r="T3715" s="8">
        <f t="shared" ref="T3715:T3778" si="351">(I3715/86400)+25569+(-7/24)</f>
        <v>42525.44636574074</v>
      </c>
      <c r="U3715" s="9" t="str">
        <f t="shared" ref="U3715:U3778" si="352">TEXT(S3715,"mmm")</f>
        <v>May</v>
      </c>
      <c r="V3715">
        <f t="shared" ref="V3715:V3778" si="353">YEAR(S3715)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102.35000000000001</v>
      </c>
      <c r="P3716" s="11">
        <f t="shared" si="349"/>
        <v>105.51546391752578</v>
      </c>
      <c r="Q3716" t="s">
        <v>8317</v>
      </c>
      <c r="R3716" t="s">
        <v>8318</v>
      </c>
      <c r="S3716" s="8">
        <f t="shared" si="350"/>
        <v>42118.264664351853</v>
      </c>
      <c r="T3716" s="8">
        <f t="shared" si="351"/>
        <v>42149.874305555561</v>
      </c>
      <c r="U3716" s="9" t="str">
        <f t="shared" si="352"/>
        <v>Apr</v>
      </c>
      <c r="V3716">
        <f t="shared" si="353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102.57142857142858</v>
      </c>
      <c r="P3717" s="11">
        <f t="shared" si="349"/>
        <v>132.96296296296296</v>
      </c>
      <c r="Q3717" t="s">
        <v>8317</v>
      </c>
      <c r="R3717" t="s">
        <v>8318</v>
      </c>
      <c r="S3717" s="8">
        <f t="shared" si="350"/>
        <v>42036.703923611109</v>
      </c>
      <c r="T3717" s="8">
        <f t="shared" si="351"/>
        <v>42094.244444444448</v>
      </c>
      <c r="U3717" s="9" t="str">
        <f t="shared" si="352"/>
        <v>Feb</v>
      </c>
      <c r="V3717">
        <f t="shared" si="353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155.75</v>
      </c>
      <c r="P3718" s="11">
        <f t="shared" si="349"/>
        <v>51.916666666666664</v>
      </c>
      <c r="Q3718" t="s">
        <v>8317</v>
      </c>
      <c r="R3718" t="s">
        <v>8318</v>
      </c>
      <c r="S3718" s="8">
        <f t="shared" si="350"/>
        <v>42360.596168981479</v>
      </c>
      <c r="T3718" s="8">
        <f t="shared" si="351"/>
        <v>42390.596168981479</v>
      </c>
      <c r="U3718" s="9" t="str">
        <f t="shared" si="352"/>
        <v>Dec</v>
      </c>
      <c r="V3718">
        <f t="shared" si="353"/>
        <v>2015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100.75</v>
      </c>
      <c r="P3719" s="11">
        <f t="shared" si="349"/>
        <v>310</v>
      </c>
      <c r="Q3719" t="s">
        <v>8317</v>
      </c>
      <c r="R3719" t="s">
        <v>8318</v>
      </c>
      <c r="S3719" s="8">
        <f t="shared" si="350"/>
        <v>42102.574641203704</v>
      </c>
      <c r="T3719" s="8">
        <f t="shared" si="351"/>
        <v>42133.574641203704</v>
      </c>
      <c r="U3719" s="9" t="str">
        <f t="shared" si="352"/>
        <v>Apr</v>
      </c>
      <c r="V3719">
        <f t="shared" si="353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239.4</v>
      </c>
      <c r="P3720" s="11">
        <f t="shared" si="349"/>
        <v>26.021739130434781</v>
      </c>
      <c r="Q3720" t="s">
        <v>8317</v>
      </c>
      <c r="R3720" t="s">
        <v>8318</v>
      </c>
      <c r="S3720" s="8">
        <f t="shared" si="350"/>
        <v>42032.424479166664</v>
      </c>
      <c r="T3720" s="8">
        <f t="shared" si="351"/>
        <v>42062.424479166664</v>
      </c>
      <c r="U3720" s="9" t="str">
        <f t="shared" si="352"/>
        <v>Jan</v>
      </c>
      <c r="V3720">
        <f t="shared" si="353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210</v>
      </c>
      <c r="P3721" s="11">
        <f t="shared" si="349"/>
        <v>105</v>
      </c>
      <c r="Q3721" t="s">
        <v>8317</v>
      </c>
      <c r="R3721" t="s">
        <v>8318</v>
      </c>
      <c r="S3721" s="8">
        <f t="shared" si="350"/>
        <v>42147.438263888893</v>
      </c>
      <c r="T3721" s="8">
        <f t="shared" si="351"/>
        <v>42177.438263888893</v>
      </c>
      <c r="U3721" s="9" t="str">
        <f t="shared" si="352"/>
        <v>May</v>
      </c>
      <c r="V3721">
        <f t="shared" si="353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104.51515151515152</v>
      </c>
      <c r="P3722" s="11">
        <f t="shared" si="349"/>
        <v>86.224999999999994</v>
      </c>
      <c r="Q3722" t="s">
        <v>8317</v>
      </c>
      <c r="R3722" t="s">
        <v>8318</v>
      </c>
      <c r="S3722" s="8">
        <f t="shared" si="350"/>
        <v>42165.701458333337</v>
      </c>
      <c r="T3722" s="8">
        <f t="shared" si="351"/>
        <v>42187.701458333337</v>
      </c>
      <c r="U3722" s="9" t="str">
        <f t="shared" si="352"/>
        <v>Jun</v>
      </c>
      <c r="V3722">
        <f t="shared" si="353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100.8</v>
      </c>
      <c r="P3723" s="11">
        <f t="shared" si="349"/>
        <v>114.54545454545455</v>
      </c>
      <c r="Q3723" t="s">
        <v>8317</v>
      </c>
      <c r="R3723" t="s">
        <v>8318</v>
      </c>
      <c r="S3723" s="8">
        <f t="shared" si="350"/>
        <v>41927.644490740742</v>
      </c>
      <c r="T3723" s="8">
        <f t="shared" si="351"/>
        <v>41948.686157407406</v>
      </c>
      <c r="U3723" s="9" t="str">
        <f t="shared" si="352"/>
        <v>Oct</v>
      </c>
      <c r="V3723">
        <f t="shared" si="353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111.20000000000002</v>
      </c>
      <c r="P3724" s="11">
        <f t="shared" si="349"/>
        <v>47.657142857142858</v>
      </c>
      <c r="Q3724" t="s">
        <v>8317</v>
      </c>
      <c r="R3724" t="s">
        <v>8318</v>
      </c>
      <c r="S3724" s="8">
        <f t="shared" si="350"/>
        <v>42381.380173611113</v>
      </c>
      <c r="T3724" s="8">
        <f t="shared" si="351"/>
        <v>42411.665972222225</v>
      </c>
      <c r="U3724" s="9" t="str">
        <f t="shared" si="352"/>
        <v>Jan</v>
      </c>
      <c r="V3724">
        <f t="shared" si="353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102.04444444444445</v>
      </c>
      <c r="P3725" s="11">
        <f t="shared" si="349"/>
        <v>72.888888888888886</v>
      </c>
      <c r="Q3725" t="s">
        <v>8317</v>
      </c>
      <c r="R3725" t="s">
        <v>8318</v>
      </c>
      <c r="S3725" s="8">
        <f t="shared" si="350"/>
        <v>41943.461365740739</v>
      </c>
      <c r="T3725" s="8">
        <f t="shared" si="351"/>
        <v>41973.503032407411</v>
      </c>
      <c r="U3725" s="9" t="str">
        <f t="shared" si="352"/>
        <v>Oct</v>
      </c>
      <c r="V3725">
        <f t="shared" si="353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102.54767441860466</v>
      </c>
      <c r="P3726" s="11">
        <f t="shared" si="349"/>
        <v>49.545505617977533</v>
      </c>
      <c r="Q3726" t="s">
        <v>8317</v>
      </c>
      <c r="R3726" t="s">
        <v>8318</v>
      </c>
      <c r="S3726" s="8">
        <f t="shared" si="350"/>
        <v>42465.19976851852</v>
      </c>
      <c r="T3726" s="8">
        <f t="shared" si="351"/>
        <v>42494.666666666664</v>
      </c>
      <c r="U3726" s="9" t="str">
        <f t="shared" si="352"/>
        <v>Apr</v>
      </c>
      <c r="V3726">
        <f t="shared" si="353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127</v>
      </c>
      <c r="P3727" s="11">
        <f t="shared" si="349"/>
        <v>25.4</v>
      </c>
      <c r="Q3727" t="s">
        <v>8317</v>
      </c>
      <c r="R3727" t="s">
        <v>8318</v>
      </c>
      <c r="S3727" s="8">
        <f t="shared" si="350"/>
        <v>42401.653553240743</v>
      </c>
      <c r="T3727" s="8">
        <f t="shared" si="351"/>
        <v>42418.604166666664</v>
      </c>
      <c r="U3727" s="9" t="str">
        <f t="shared" si="352"/>
        <v>Feb</v>
      </c>
      <c r="V3727">
        <f t="shared" si="353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338.70588235294122</v>
      </c>
      <c r="P3728" s="11">
        <f t="shared" si="349"/>
        <v>62.586956521739133</v>
      </c>
      <c r="Q3728" t="s">
        <v>8317</v>
      </c>
      <c r="R3728" t="s">
        <v>8318</v>
      </c>
      <c r="S3728" s="8">
        <f t="shared" si="350"/>
        <v>42461.84920138889</v>
      </c>
      <c r="T3728" s="8">
        <f t="shared" si="351"/>
        <v>42489.583333333336</v>
      </c>
      <c r="U3728" s="9" t="str">
        <f t="shared" si="352"/>
        <v>Apr</v>
      </c>
      <c r="V3728">
        <f t="shared" si="353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100.75</v>
      </c>
      <c r="P3729" s="11">
        <f t="shared" si="349"/>
        <v>61.060606060606062</v>
      </c>
      <c r="Q3729" t="s">
        <v>8317</v>
      </c>
      <c r="R3729" t="s">
        <v>8318</v>
      </c>
      <c r="S3729" s="8">
        <f t="shared" si="350"/>
        <v>42632.056643518525</v>
      </c>
      <c r="T3729" s="8">
        <f t="shared" si="351"/>
        <v>42662.913194444445</v>
      </c>
      <c r="U3729" s="9" t="str">
        <f t="shared" si="352"/>
        <v>Sep</v>
      </c>
      <c r="V3729">
        <f t="shared" si="353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7" t="s">
        <v>8221</v>
      </c>
      <c r="G3730" t="s">
        <v>8224</v>
      </c>
      <c r="H3730" t="s">
        <v>8246</v>
      </c>
      <c r="I3730" s="9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</v>
      </c>
      <c r="P3730" s="11">
        <f t="shared" si="349"/>
        <v>60.064516129032256</v>
      </c>
      <c r="Q3730" t="s">
        <v>8317</v>
      </c>
      <c r="R3730" t="s">
        <v>8318</v>
      </c>
      <c r="S3730" s="8">
        <f t="shared" si="350"/>
        <v>42204.879351851858</v>
      </c>
      <c r="T3730" s="8">
        <f t="shared" si="351"/>
        <v>42234.879351851858</v>
      </c>
      <c r="U3730" s="9" t="str">
        <f t="shared" si="352"/>
        <v>Jul</v>
      </c>
      <c r="V3730">
        <f t="shared" si="353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7" t="s">
        <v>8221</v>
      </c>
      <c r="G3731" t="s">
        <v>8224</v>
      </c>
      <c r="H3731" t="s">
        <v>8246</v>
      </c>
      <c r="I3731" s="9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</v>
      </c>
      <c r="P3731" s="11">
        <f t="shared" si="349"/>
        <v>72.400000000000006</v>
      </c>
      <c r="Q3731" t="s">
        <v>8317</v>
      </c>
      <c r="R3731" t="s">
        <v>8318</v>
      </c>
      <c r="S3731" s="8">
        <f t="shared" si="350"/>
        <v>42040.913333333338</v>
      </c>
      <c r="T3731" s="8">
        <f t="shared" si="351"/>
        <v>42085.871666666666</v>
      </c>
      <c r="U3731" s="9" t="str">
        <f t="shared" si="352"/>
        <v>Feb</v>
      </c>
      <c r="V3731">
        <f t="shared" si="353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7" t="s">
        <v>8221</v>
      </c>
      <c r="G3732" t="s">
        <v>8224</v>
      </c>
      <c r="H3732" t="s">
        <v>8246</v>
      </c>
      <c r="I3732" s="9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10</v>
      </c>
      <c r="P3732" s="11">
        <f t="shared" si="349"/>
        <v>100</v>
      </c>
      <c r="Q3732" t="s">
        <v>8317</v>
      </c>
      <c r="R3732" t="s">
        <v>8318</v>
      </c>
      <c r="S3732" s="8">
        <f t="shared" si="350"/>
        <v>42203.386099537041</v>
      </c>
      <c r="T3732" s="8">
        <f t="shared" si="351"/>
        <v>42233.386099537041</v>
      </c>
      <c r="U3732" s="9" t="str">
        <f t="shared" si="352"/>
        <v>Jul</v>
      </c>
      <c r="V3732">
        <f t="shared" si="353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7" t="s">
        <v>8221</v>
      </c>
      <c r="G3733" t="s">
        <v>8224</v>
      </c>
      <c r="H3733" t="s">
        <v>8246</v>
      </c>
      <c r="I3733" s="9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11.272727272727273</v>
      </c>
      <c r="P3733" s="11">
        <f t="shared" si="349"/>
        <v>51.666666666666664</v>
      </c>
      <c r="Q3733" t="s">
        <v>8317</v>
      </c>
      <c r="R3733" t="s">
        <v>8318</v>
      </c>
      <c r="S3733" s="8">
        <f t="shared" si="350"/>
        <v>41983.461180555554</v>
      </c>
      <c r="T3733" s="8">
        <f t="shared" si="351"/>
        <v>42013.849305555559</v>
      </c>
      <c r="U3733" s="9" t="str">
        <f t="shared" si="352"/>
        <v>Dec</v>
      </c>
      <c r="V3733">
        <f t="shared" si="353"/>
        <v>2014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7" t="s">
        <v>8221</v>
      </c>
      <c r="G3734" t="s">
        <v>8233</v>
      </c>
      <c r="H3734" t="s">
        <v>8249</v>
      </c>
      <c r="I3734" s="9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15.411764705882353</v>
      </c>
      <c r="P3734" s="11">
        <f t="shared" si="349"/>
        <v>32.75</v>
      </c>
      <c r="Q3734" t="s">
        <v>8317</v>
      </c>
      <c r="R3734" t="s">
        <v>8318</v>
      </c>
      <c r="S3734" s="8">
        <f t="shared" si="350"/>
        <v>41968.385798611118</v>
      </c>
      <c r="T3734" s="8">
        <f t="shared" si="351"/>
        <v>42028.208333333336</v>
      </c>
      <c r="U3734" s="9" t="str">
        <f t="shared" si="352"/>
        <v>Nov</v>
      </c>
      <c r="V3734">
        <f t="shared" si="353"/>
        <v>2014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7" t="s">
        <v>8221</v>
      </c>
      <c r="G3735" t="s">
        <v>8224</v>
      </c>
      <c r="H3735" t="s">
        <v>8246</v>
      </c>
      <c r="I3735" s="9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s="11" t="e">
        <f t="shared" si="349"/>
        <v>#DIV/0!</v>
      </c>
      <c r="Q3735" t="s">
        <v>8317</v>
      </c>
      <c r="R3735" t="s">
        <v>8318</v>
      </c>
      <c r="S3735" s="8">
        <f t="shared" si="350"/>
        <v>42102.732731481483</v>
      </c>
      <c r="T3735" s="8">
        <f t="shared" si="351"/>
        <v>42112.645833333336</v>
      </c>
      <c r="U3735" s="9" t="str">
        <f t="shared" si="352"/>
        <v>Apr</v>
      </c>
      <c r="V3735">
        <f t="shared" si="353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7" t="s">
        <v>8221</v>
      </c>
      <c r="G3736" t="s">
        <v>8224</v>
      </c>
      <c r="H3736" t="s">
        <v>8246</v>
      </c>
      <c r="I3736" s="9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28.466666666666669</v>
      </c>
      <c r="P3736" s="11">
        <f t="shared" si="349"/>
        <v>61</v>
      </c>
      <c r="Q3736" t="s">
        <v>8317</v>
      </c>
      <c r="R3736" t="s">
        <v>8318</v>
      </c>
      <c r="S3736" s="8">
        <f t="shared" si="350"/>
        <v>42089.609907407408</v>
      </c>
      <c r="T3736" s="8">
        <f t="shared" si="351"/>
        <v>42149.609907407408</v>
      </c>
      <c r="U3736" s="9" t="str">
        <f t="shared" si="352"/>
        <v>Mar</v>
      </c>
      <c r="V3736">
        <f t="shared" si="353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7" t="s">
        <v>8221</v>
      </c>
      <c r="G3737" t="s">
        <v>8225</v>
      </c>
      <c r="H3737" t="s">
        <v>8247</v>
      </c>
      <c r="I3737" s="9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13.333333333333334</v>
      </c>
      <c r="P3737" s="11">
        <f t="shared" si="349"/>
        <v>10</v>
      </c>
      <c r="Q3737" t="s">
        <v>8317</v>
      </c>
      <c r="R3737" t="s">
        <v>8318</v>
      </c>
      <c r="S3737" s="8">
        <f t="shared" si="350"/>
        <v>42122.401493055557</v>
      </c>
      <c r="T3737" s="8">
        <f t="shared" si="351"/>
        <v>42152.401493055557</v>
      </c>
      <c r="U3737" s="9" t="str">
        <f t="shared" si="352"/>
        <v>Apr</v>
      </c>
      <c r="V3737">
        <f t="shared" si="353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7" t="s">
        <v>8221</v>
      </c>
      <c r="G3738" t="s">
        <v>8225</v>
      </c>
      <c r="H3738" t="s">
        <v>8247</v>
      </c>
      <c r="I3738" s="9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0.66666666666666674</v>
      </c>
      <c r="P3738" s="11">
        <f t="shared" si="349"/>
        <v>10</v>
      </c>
      <c r="Q3738" t="s">
        <v>8317</v>
      </c>
      <c r="R3738" t="s">
        <v>8318</v>
      </c>
      <c r="S3738" s="8">
        <f t="shared" si="350"/>
        <v>42048.420057870368</v>
      </c>
      <c r="T3738" s="8">
        <f t="shared" si="351"/>
        <v>42086.458333333336</v>
      </c>
      <c r="U3738" s="9" t="str">
        <f t="shared" si="352"/>
        <v>Feb</v>
      </c>
      <c r="V3738">
        <f t="shared" si="353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7" t="s">
        <v>8221</v>
      </c>
      <c r="G3739" t="s">
        <v>8224</v>
      </c>
      <c r="H3739" t="s">
        <v>8246</v>
      </c>
      <c r="I3739" s="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21.428571428571427</v>
      </c>
      <c r="P3739" s="11">
        <f t="shared" si="349"/>
        <v>37.5</v>
      </c>
      <c r="Q3739" t="s">
        <v>8317</v>
      </c>
      <c r="R3739" t="s">
        <v>8318</v>
      </c>
      <c r="S3739" s="8">
        <f t="shared" si="350"/>
        <v>42297.399340277778</v>
      </c>
      <c r="T3739" s="8">
        <f t="shared" si="351"/>
        <v>42319.999305555561</v>
      </c>
      <c r="U3739" s="9" t="str">
        <f t="shared" si="352"/>
        <v>Oct</v>
      </c>
      <c r="V3739">
        <f t="shared" si="353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7" t="s">
        <v>8221</v>
      </c>
      <c r="G3740" t="s">
        <v>8225</v>
      </c>
      <c r="H3740" t="s">
        <v>8247</v>
      </c>
      <c r="I3740" s="9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18</v>
      </c>
      <c r="P3740" s="11">
        <f t="shared" si="349"/>
        <v>45</v>
      </c>
      <c r="Q3740" t="s">
        <v>8317</v>
      </c>
      <c r="R3740" t="s">
        <v>8318</v>
      </c>
      <c r="S3740" s="8">
        <f t="shared" si="350"/>
        <v>41813.647048611114</v>
      </c>
      <c r="T3740" s="8">
        <f t="shared" si="351"/>
        <v>41835.625</v>
      </c>
      <c r="U3740" s="9" t="str">
        <f t="shared" si="352"/>
        <v>Jun</v>
      </c>
      <c r="V3740">
        <f t="shared" si="353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7" t="s">
        <v>8221</v>
      </c>
      <c r="G3741" t="s">
        <v>8225</v>
      </c>
      <c r="H3741" t="s">
        <v>8247</v>
      </c>
      <c r="I3741" s="9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20.125</v>
      </c>
      <c r="P3741" s="11">
        <f t="shared" si="349"/>
        <v>100.625</v>
      </c>
      <c r="Q3741" t="s">
        <v>8317</v>
      </c>
      <c r="R3741" t="s">
        <v>8318</v>
      </c>
      <c r="S3741" s="8">
        <f t="shared" si="350"/>
        <v>42548.158194444448</v>
      </c>
      <c r="T3741" s="8">
        <f t="shared" si="351"/>
        <v>42568.158194444448</v>
      </c>
      <c r="U3741" s="9" t="str">
        <f t="shared" si="352"/>
        <v>Jun</v>
      </c>
      <c r="V3741">
        <f t="shared" si="353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7" t="s">
        <v>8221</v>
      </c>
      <c r="G3742" t="s">
        <v>8224</v>
      </c>
      <c r="H3742" t="s">
        <v>8246</v>
      </c>
      <c r="I3742" s="9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17.899999999999999</v>
      </c>
      <c r="P3742" s="11">
        <f t="shared" si="349"/>
        <v>25.571428571428573</v>
      </c>
      <c r="Q3742" t="s">
        <v>8317</v>
      </c>
      <c r="R3742" t="s">
        <v>8318</v>
      </c>
      <c r="S3742" s="8">
        <f t="shared" si="350"/>
        <v>41832.798090277778</v>
      </c>
      <c r="T3742" s="8">
        <f t="shared" si="351"/>
        <v>41862.787476851852</v>
      </c>
      <c r="U3742" s="9" t="str">
        <f t="shared" si="352"/>
        <v>Jul</v>
      </c>
      <c r="V3742">
        <f t="shared" si="353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7" t="s">
        <v>8221</v>
      </c>
      <c r="G3743" t="s">
        <v>8224</v>
      </c>
      <c r="H3743" t="s">
        <v>8246</v>
      </c>
      <c r="I3743" s="9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s="11" t="e">
        <f t="shared" si="349"/>
        <v>#DIV/0!</v>
      </c>
      <c r="Q3743" t="s">
        <v>8317</v>
      </c>
      <c r="R3743" t="s">
        <v>8318</v>
      </c>
      <c r="S3743" s="8">
        <f t="shared" si="350"/>
        <v>42325.629050925927</v>
      </c>
      <c r="T3743" s="8">
        <f t="shared" si="351"/>
        <v>42355.629050925927</v>
      </c>
      <c r="U3743" s="9" t="str">
        <f t="shared" si="352"/>
        <v>Nov</v>
      </c>
      <c r="V3743">
        <f t="shared" si="353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7" t="s">
        <v>8221</v>
      </c>
      <c r="G3744" t="s">
        <v>8224</v>
      </c>
      <c r="H3744" t="s">
        <v>8246</v>
      </c>
      <c r="I3744" s="9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2</v>
      </c>
      <c r="P3744" s="11">
        <f t="shared" si="349"/>
        <v>25</v>
      </c>
      <c r="Q3744" t="s">
        <v>8317</v>
      </c>
      <c r="R3744" t="s">
        <v>8318</v>
      </c>
      <c r="S3744" s="8">
        <f t="shared" si="350"/>
        <v>41857.922962962963</v>
      </c>
      <c r="T3744" s="8">
        <f t="shared" si="351"/>
        <v>41887.922962962963</v>
      </c>
      <c r="U3744" s="9" t="str">
        <f t="shared" si="352"/>
        <v>Aug</v>
      </c>
      <c r="V3744">
        <f t="shared" si="353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7" t="s">
        <v>8221</v>
      </c>
      <c r="G3745" t="s">
        <v>8224</v>
      </c>
      <c r="H3745" t="s">
        <v>8246</v>
      </c>
      <c r="I3745" s="9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s="11" t="e">
        <f t="shared" si="349"/>
        <v>#DIV/0!</v>
      </c>
      <c r="Q3745" t="s">
        <v>8317</v>
      </c>
      <c r="R3745" t="s">
        <v>8318</v>
      </c>
      <c r="S3745" s="8">
        <f t="shared" si="350"/>
        <v>41793.41856481482</v>
      </c>
      <c r="T3745" s="8">
        <f t="shared" si="351"/>
        <v>41823.41856481482</v>
      </c>
      <c r="U3745" s="9" t="str">
        <f t="shared" si="352"/>
        <v>Jun</v>
      </c>
      <c r="V3745">
        <f t="shared" si="353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7" t="s">
        <v>8221</v>
      </c>
      <c r="G3746" t="s">
        <v>8224</v>
      </c>
      <c r="H3746" t="s">
        <v>8246</v>
      </c>
      <c r="I3746" s="9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s="11" t="e">
        <f t="shared" si="349"/>
        <v>#DIV/0!</v>
      </c>
      <c r="Q3746" t="s">
        <v>8317</v>
      </c>
      <c r="R3746" t="s">
        <v>8318</v>
      </c>
      <c r="S3746" s="8">
        <f t="shared" si="350"/>
        <v>41793.522592592599</v>
      </c>
      <c r="T3746" s="8">
        <f t="shared" si="351"/>
        <v>41824.874305555561</v>
      </c>
      <c r="U3746" s="9" t="str">
        <f t="shared" si="352"/>
        <v>Jun</v>
      </c>
      <c r="V3746">
        <f t="shared" si="353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7" t="s">
        <v>8221</v>
      </c>
      <c r="G3747" t="s">
        <v>8224</v>
      </c>
      <c r="H3747" t="s">
        <v>8246</v>
      </c>
      <c r="I3747" s="9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10</v>
      </c>
      <c r="P3747" s="11">
        <f t="shared" si="349"/>
        <v>10</v>
      </c>
      <c r="Q3747" t="s">
        <v>8317</v>
      </c>
      <c r="R3747" t="s">
        <v>8318</v>
      </c>
      <c r="S3747" s="8">
        <f t="shared" si="350"/>
        <v>41831.406273148146</v>
      </c>
      <c r="T3747" s="8">
        <f t="shared" si="351"/>
        <v>41861.406273148146</v>
      </c>
      <c r="U3747" s="9" t="str">
        <f t="shared" si="352"/>
        <v>Jul</v>
      </c>
      <c r="V3747">
        <f t="shared" si="353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7" t="s">
        <v>8221</v>
      </c>
      <c r="G3748" t="s">
        <v>8224</v>
      </c>
      <c r="H3748" t="s">
        <v>8246</v>
      </c>
      <c r="I3748" s="9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</v>
      </c>
      <c r="P3748" s="11">
        <f t="shared" si="349"/>
        <v>202</v>
      </c>
      <c r="Q3748" t="s">
        <v>8317</v>
      </c>
      <c r="R3748" t="s">
        <v>8318</v>
      </c>
      <c r="S3748" s="8">
        <f t="shared" si="350"/>
        <v>42621.097673611112</v>
      </c>
      <c r="T3748" s="8">
        <f t="shared" si="351"/>
        <v>42651.097673611112</v>
      </c>
      <c r="U3748" s="9" t="str">
        <f t="shared" si="352"/>
        <v>Sep</v>
      </c>
      <c r="V3748">
        <f t="shared" si="353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7" t="s">
        <v>8221</v>
      </c>
      <c r="G3749" t="s">
        <v>8225</v>
      </c>
      <c r="H3749" t="s">
        <v>8247</v>
      </c>
      <c r="I3749" s="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1</v>
      </c>
      <c r="P3749" s="11">
        <f t="shared" si="349"/>
        <v>25</v>
      </c>
      <c r="Q3749" t="s">
        <v>8317</v>
      </c>
      <c r="R3749" t="s">
        <v>8318</v>
      </c>
      <c r="S3749" s="8">
        <f t="shared" si="350"/>
        <v>42164.008055555554</v>
      </c>
      <c r="T3749" s="8">
        <f t="shared" si="351"/>
        <v>42190.665972222225</v>
      </c>
      <c r="U3749" s="9" t="str">
        <f t="shared" si="352"/>
        <v>Jun</v>
      </c>
      <c r="V3749">
        <f t="shared" si="353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103.52</v>
      </c>
      <c r="P3750" s="11">
        <f t="shared" si="349"/>
        <v>99.538461538461533</v>
      </c>
      <c r="Q3750" t="s">
        <v>8317</v>
      </c>
      <c r="R3750" t="s">
        <v>8359</v>
      </c>
      <c r="S3750" s="8">
        <f t="shared" si="350"/>
        <v>42395.414768518523</v>
      </c>
      <c r="T3750" s="8">
        <f t="shared" si="351"/>
        <v>42415.957638888889</v>
      </c>
      <c r="U3750" s="9" t="str">
        <f t="shared" si="352"/>
        <v>Jan</v>
      </c>
      <c r="V3750">
        <f t="shared" si="353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105</v>
      </c>
      <c r="P3751" s="11">
        <f t="shared" si="349"/>
        <v>75</v>
      </c>
      <c r="Q3751" t="s">
        <v>8317</v>
      </c>
      <c r="R3751" t="s">
        <v>8359</v>
      </c>
      <c r="S3751" s="8">
        <f t="shared" si="350"/>
        <v>42457.835509259261</v>
      </c>
      <c r="T3751" s="8">
        <f t="shared" si="351"/>
        <v>42488.874305555561</v>
      </c>
      <c r="U3751" s="9" t="str">
        <f t="shared" si="352"/>
        <v>Mar</v>
      </c>
      <c r="V3751">
        <f t="shared" si="353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100.44999999999999</v>
      </c>
      <c r="P3752" s="11">
        <f t="shared" si="349"/>
        <v>215.25</v>
      </c>
      <c r="Q3752" t="s">
        <v>8317</v>
      </c>
      <c r="R3752" t="s">
        <v>8359</v>
      </c>
      <c r="S3752" s="8">
        <f t="shared" si="350"/>
        <v>42016.68990740741</v>
      </c>
      <c r="T3752" s="8">
        <f t="shared" si="351"/>
        <v>42045.040972222225</v>
      </c>
      <c r="U3752" s="9" t="str">
        <f t="shared" si="352"/>
        <v>Jan</v>
      </c>
      <c r="V3752">
        <f t="shared" si="353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132.6</v>
      </c>
      <c r="P3753" s="11">
        <f t="shared" si="349"/>
        <v>120.54545454545455</v>
      </c>
      <c r="Q3753" t="s">
        <v>8317</v>
      </c>
      <c r="R3753" t="s">
        <v>8359</v>
      </c>
      <c r="S3753" s="8">
        <f t="shared" si="350"/>
        <v>42402.743900462963</v>
      </c>
      <c r="T3753" s="8">
        <f t="shared" si="351"/>
        <v>42462.702233796299</v>
      </c>
      <c r="U3753" s="9" t="str">
        <f t="shared" si="352"/>
        <v>Feb</v>
      </c>
      <c r="V3753">
        <f t="shared" si="353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112.99999999999999</v>
      </c>
      <c r="P3754" s="11">
        <f t="shared" si="349"/>
        <v>37.666666666666664</v>
      </c>
      <c r="Q3754" t="s">
        <v>8317</v>
      </c>
      <c r="R3754" t="s">
        <v>8359</v>
      </c>
      <c r="S3754" s="8">
        <f t="shared" si="350"/>
        <v>42619.510821759257</v>
      </c>
      <c r="T3754" s="8">
        <f t="shared" si="351"/>
        <v>42659.583333333336</v>
      </c>
      <c r="U3754" s="9" t="str">
        <f t="shared" si="352"/>
        <v>Sep</v>
      </c>
      <c r="V3754">
        <f t="shared" si="353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103.34</v>
      </c>
      <c r="P3755" s="11">
        <f t="shared" si="349"/>
        <v>172.23333333333332</v>
      </c>
      <c r="Q3755" t="s">
        <v>8317</v>
      </c>
      <c r="R3755" t="s">
        <v>8359</v>
      </c>
      <c r="S3755" s="8">
        <f t="shared" si="350"/>
        <v>42128.532407407409</v>
      </c>
      <c r="T3755" s="8">
        <f t="shared" si="351"/>
        <v>42157.708333333336</v>
      </c>
      <c r="U3755" s="9" t="str">
        <f t="shared" si="352"/>
        <v>May</v>
      </c>
      <c r="V3755">
        <f t="shared" si="353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120</v>
      </c>
      <c r="P3756" s="11">
        <f t="shared" si="349"/>
        <v>111.11111111111111</v>
      </c>
      <c r="Q3756" t="s">
        <v>8317</v>
      </c>
      <c r="R3756" t="s">
        <v>8359</v>
      </c>
      <c r="S3756" s="8">
        <f t="shared" si="350"/>
        <v>41808.589548611111</v>
      </c>
      <c r="T3756" s="8">
        <f t="shared" si="351"/>
        <v>41845.915972222225</v>
      </c>
      <c r="U3756" s="9" t="str">
        <f t="shared" si="352"/>
        <v>Jun</v>
      </c>
      <c r="V3756">
        <f t="shared" si="353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129.63636363636363</v>
      </c>
      <c r="P3757" s="11">
        <f t="shared" si="349"/>
        <v>25.464285714285715</v>
      </c>
      <c r="Q3757" t="s">
        <v>8317</v>
      </c>
      <c r="R3757" t="s">
        <v>8359</v>
      </c>
      <c r="S3757" s="8">
        <f t="shared" si="350"/>
        <v>42445.575312499997</v>
      </c>
      <c r="T3757" s="8">
        <f t="shared" si="351"/>
        <v>42475.575312499997</v>
      </c>
      <c r="U3757" s="9" t="str">
        <f t="shared" si="352"/>
        <v>Mar</v>
      </c>
      <c r="V3757">
        <f t="shared" si="353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101.11111111111111</v>
      </c>
      <c r="P3758" s="11">
        <f t="shared" si="349"/>
        <v>267.64705882352939</v>
      </c>
      <c r="Q3758" t="s">
        <v>8317</v>
      </c>
      <c r="R3758" t="s">
        <v>8359</v>
      </c>
      <c r="S3758" s="8">
        <f t="shared" si="350"/>
        <v>41771.523125</v>
      </c>
      <c r="T3758" s="8">
        <f t="shared" si="351"/>
        <v>41801.523125</v>
      </c>
      <c r="U3758" s="9" t="str">
        <f t="shared" si="352"/>
        <v>May</v>
      </c>
      <c r="V3758">
        <f t="shared" si="353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108.51428571428572</v>
      </c>
      <c r="P3759" s="11">
        <f t="shared" si="349"/>
        <v>75.959999999999994</v>
      </c>
      <c r="Q3759" t="s">
        <v>8317</v>
      </c>
      <c r="R3759" t="s">
        <v>8359</v>
      </c>
      <c r="S3759" s="8">
        <f t="shared" si="350"/>
        <v>41954.559201388889</v>
      </c>
      <c r="T3759" s="8">
        <f t="shared" si="351"/>
        <v>41974.559201388889</v>
      </c>
      <c r="U3759" s="9" t="str">
        <f t="shared" si="352"/>
        <v>Nov</v>
      </c>
      <c r="V3759">
        <f t="shared" si="353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102.33333333333334</v>
      </c>
      <c r="P3760" s="11">
        <f t="shared" si="349"/>
        <v>59.03846153846154</v>
      </c>
      <c r="Q3760" t="s">
        <v>8317</v>
      </c>
      <c r="R3760" t="s">
        <v>8359</v>
      </c>
      <c r="S3760" s="8">
        <f t="shared" si="350"/>
        <v>41747.179837962969</v>
      </c>
      <c r="T3760" s="8">
        <f t="shared" si="351"/>
        <v>41777.916666666672</v>
      </c>
      <c r="U3760" s="9" t="str">
        <f t="shared" si="352"/>
        <v>Apr</v>
      </c>
      <c r="V3760">
        <f t="shared" si="353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110.24425000000002</v>
      </c>
      <c r="P3761" s="11">
        <f t="shared" si="349"/>
        <v>50.111022727272733</v>
      </c>
      <c r="Q3761" t="s">
        <v>8317</v>
      </c>
      <c r="R3761" t="s">
        <v>8359</v>
      </c>
      <c r="S3761" s="8">
        <f t="shared" si="350"/>
        <v>42181.81658564815</v>
      </c>
      <c r="T3761" s="8">
        <f t="shared" si="351"/>
        <v>42241.81658564815</v>
      </c>
      <c r="U3761" s="9" t="str">
        <f t="shared" si="352"/>
        <v>Jun</v>
      </c>
      <c r="V3761">
        <f t="shared" si="353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101.0154</v>
      </c>
      <c r="P3762" s="11">
        <f t="shared" si="349"/>
        <v>55.502967032967035</v>
      </c>
      <c r="Q3762" t="s">
        <v>8317</v>
      </c>
      <c r="R3762" t="s">
        <v>8359</v>
      </c>
      <c r="S3762" s="8">
        <f t="shared" si="350"/>
        <v>41739.233634259261</v>
      </c>
      <c r="T3762" s="8">
        <f t="shared" si="351"/>
        <v>41764.233634259261</v>
      </c>
      <c r="U3762" s="9" t="str">
        <f t="shared" si="352"/>
        <v>Apr</v>
      </c>
      <c r="V3762">
        <f t="shared" si="353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100</v>
      </c>
      <c r="P3763" s="11">
        <f t="shared" si="349"/>
        <v>166.66666666666666</v>
      </c>
      <c r="Q3763" t="s">
        <v>8317</v>
      </c>
      <c r="R3763" t="s">
        <v>8359</v>
      </c>
      <c r="S3763" s="8">
        <f t="shared" si="350"/>
        <v>42173.175196759265</v>
      </c>
      <c r="T3763" s="8">
        <f t="shared" si="351"/>
        <v>42226.666666666664</v>
      </c>
      <c r="U3763" s="9" t="str">
        <f t="shared" si="352"/>
        <v>Jun</v>
      </c>
      <c r="V3763">
        <f t="shared" si="353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106.24</v>
      </c>
      <c r="P3764" s="11">
        <f t="shared" si="349"/>
        <v>47.428571428571431</v>
      </c>
      <c r="Q3764" t="s">
        <v>8317</v>
      </c>
      <c r="R3764" t="s">
        <v>8359</v>
      </c>
      <c r="S3764" s="8">
        <f t="shared" si="350"/>
        <v>42193.521863425929</v>
      </c>
      <c r="T3764" s="8">
        <f t="shared" si="351"/>
        <v>42218.521863425929</v>
      </c>
      <c r="U3764" s="9" t="str">
        <f t="shared" si="352"/>
        <v>Jul</v>
      </c>
      <c r="V3764">
        <f t="shared" si="353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100</v>
      </c>
      <c r="P3765" s="11">
        <f t="shared" si="349"/>
        <v>64.935064935064929</v>
      </c>
      <c r="Q3765" t="s">
        <v>8317</v>
      </c>
      <c r="R3765" t="s">
        <v>8359</v>
      </c>
      <c r="S3765" s="8">
        <f t="shared" si="350"/>
        <v>42065.458634259259</v>
      </c>
      <c r="T3765" s="8">
        <f t="shared" si="351"/>
        <v>42095.416967592595</v>
      </c>
      <c r="U3765" s="9" t="str">
        <f t="shared" si="352"/>
        <v>Mar</v>
      </c>
      <c r="V3765">
        <f t="shared" si="353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100</v>
      </c>
      <c r="P3766" s="11">
        <f t="shared" si="349"/>
        <v>55.555555555555557</v>
      </c>
      <c r="Q3766" t="s">
        <v>8317</v>
      </c>
      <c r="R3766" t="s">
        <v>8359</v>
      </c>
      <c r="S3766" s="8">
        <f t="shared" si="350"/>
        <v>42499.551296296304</v>
      </c>
      <c r="T3766" s="8">
        <f t="shared" si="351"/>
        <v>42518.733333333337</v>
      </c>
      <c r="U3766" s="9" t="str">
        <f t="shared" si="352"/>
        <v>May</v>
      </c>
      <c r="V3766">
        <f t="shared" si="353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113.45714285714286</v>
      </c>
      <c r="P3767" s="11">
        <f t="shared" si="349"/>
        <v>74.224299065420567</v>
      </c>
      <c r="Q3767" t="s">
        <v>8317</v>
      </c>
      <c r="R3767" t="s">
        <v>8359</v>
      </c>
      <c r="S3767" s="8">
        <f t="shared" si="350"/>
        <v>41820.484745370377</v>
      </c>
      <c r="T3767" s="8">
        <f t="shared" si="351"/>
        <v>41850.484745370377</v>
      </c>
      <c r="U3767" s="9" t="str">
        <f t="shared" si="352"/>
        <v>Jun</v>
      </c>
      <c r="V3767">
        <f t="shared" si="353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102.65010000000001</v>
      </c>
      <c r="P3768" s="11">
        <f t="shared" si="349"/>
        <v>106.9271875</v>
      </c>
      <c r="Q3768" t="s">
        <v>8317</v>
      </c>
      <c r="R3768" t="s">
        <v>8359</v>
      </c>
      <c r="S3768" s="8">
        <f t="shared" si="350"/>
        <v>41787.875520833339</v>
      </c>
      <c r="T3768" s="8">
        <f t="shared" si="351"/>
        <v>41822.875520833339</v>
      </c>
      <c r="U3768" s="9" t="str">
        <f t="shared" si="352"/>
        <v>May</v>
      </c>
      <c r="V3768">
        <f t="shared" si="353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116.75</v>
      </c>
      <c r="P3769" s="11">
        <f t="shared" si="349"/>
        <v>41.696428571428569</v>
      </c>
      <c r="Q3769" t="s">
        <v>8317</v>
      </c>
      <c r="R3769" t="s">
        <v>8359</v>
      </c>
      <c r="S3769" s="8">
        <f t="shared" si="350"/>
        <v>42049.72797453704</v>
      </c>
      <c r="T3769" s="8">
        <f t="shared" si="351"/>
        <v>42063.915972222225</v>
      </c>
      <c r="U3769" s="9" t="str">
        <f t="shared" si="352"/>
        <v>Feb</v>
      </c>
      <c r="V3769">
        <f t="shared" si="353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107.65274999999998</v>
      </c>
      <c r="P3770" s="11">
        <f t="shared" si="349"/>
        <v>74.243275862068955</v>
      </c>
      <c r="Q3770" t="s">
        <v>8317</v>
      </c>
      <c r="R3770" t="s">
        <v>8359</v>
      </c>
      <c r="S3770" s="8">
        <f t="shared" si="350"/>
        <v>41772.436226851853</v>
      </c>
      <c r="T3770" s="8">
        <f t="shared" si="351"/>
        <v>41802.436226851853</v>
      </c>
      <c r="U3770" s="9" t="str">
        <f t="shared" si="352"/>
        <v>May</v>
      </c>
      <c r="V3770">
        <f t="shared" si="353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100</v>
      </c>
      <c r="P3771" s="11">
        <f t="shared" si="349"/>
        <v>73.333333333333329</v>
      </c>
      <c r="Q3771" t="s">
        <v>8317</v>
      </c>
      <c r="R3771" t="s">
        <v>8359</v>
      </c>
      <c r="S3771" s="8">
        <f t="shared" si="350"/>
        <v>42445.306469907409</v>
      </c>
      <c r="T3771" s="8">
        <f t="shared" si="351"/>
        <v>42475.306469907409</v>
      </c>
      <c r="U3771" s="9" t="str">
        <f t="shared" si="352"/>
        <v>Mar</v>
      </c>
      <c r="V3771">
        <f t="shared" si="353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100</v>
      </c>
      <c r="P3772" s="11">
        <f t="shared" si="349"/>
        <v>100</v>
      </c>
      <c r="Q3772" t="s">
        <v>8317</v>
      </c>
      <c r="R3772" t="s">
        <v>8359</v>
      </c>
      <c r="S3772" s="8">
        <f t="shared" si="350"/>
        <v>42138.639004629636</v>
      </c>
      <c r="T3772" s="8">
        <f t="shared" si="351"/>
        <v>42168.639004629636</v>
      </c>
      <c r="U3772" s="9" t="str">
        <f t="shared" si="352"/>
        <v>May</v>
      </c>
      <c r="V3772">
        <f t="shared" si="353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146</v>
      </c>
      <c r="P3773" s="11">
        <f t="shared" si="349"/>
        <v>38.421052631578945</v>
      </c>
      <c r="Q3773" t="s">
        <v>8317</v>
      </c>
      <c r="R3773" t="s">
        <v>8359</v>
      </c>
      <c r="S3773" s="8">
        <f t="shared" si="350"/>
        <v>42493.565416666672</v>
      </c>
      <c r="T3773" s="8">
        <f t="shared" si="351"/>
        <v>42507.708333333336</v>
      </c>
      <c r="U3773" s="9" t="str">
        <f t="shared" si="352"/>
        <v>May</v>
      </c>
      <c r="V3773">
        <f t="shared" si="353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110.2</v>
      </c>
      <c r="P3774" s="11">
        <f t="shared" si="349"/>
        <v>166.96969696969697</v>
      </c>
      <c r="Q3774" t="s">
        <v>8317</v>
      </c>
      <c r="R3774" t="s">
        <v>8359</v>
      </c>
      <c r="S3774" s="8">
        <f t="shared" si="350"/>
        <v>42682.325300925928</v>
      </c>
      <c r="T3774" s="8">
        <f t="shared" si="351"/>
        <v>42702.958333333336</v>
      </c>
      <c r="U3774" s="9" t="str">
        <f t="shared" si="352"/>
        <v>Nov</v>
      </c>
      <c r="V3774">
        <f t="shared" si="353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108.2</v>
      </c>
      <c r="P3775" s="11">
        <f t="shared" si="349"/>
        <v>94.912280701754383</v>
      </c>
      <c r="Q3775" t="s">
        <v>8317</v>
      </c>
      <c r="R3775" t="s">
        <v>8359</v>
      </c>
      <c r="S3775" s="8">
        <f t="shared" si="350"/>
        <v>42655.713506944448</v>
      </c>
      <c r="T3775" s="8">
        <f t="shared" si="351"/>
        <v>42688.797222222223</v>
      </c>
      <c r="U3775" s="9" t="str">
        <f t="shared" si="352"/>
        <v>Oct</v>
      </c>
      <c r="V3775">
        <f t="shared" si="353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100</v>
      </c>
      <c r="P3776" s="11">
        <f t="shared" si="349"/>
        <v>100</v>
      </c>
      <c r="Q3776" t="s">
        <v>8317</v>
      </c>
      <c r="R3776" t="s">
        <v>8359</v>
      </c>
      <c r="S3776" s="8">
        <f t="shared" si="350"/>
        <v>42087.500636574077</v>
      </c>
      <c r="T3776" s="8">
        <f t="shared" si="351"/>
        <v>42103.500636574077</v>
      </c>
      <c r="U3776" s="9" t="str">
        <f t="shared" si="352"/>
        <v>Mar</v>
      </c>
      <c r="V3776">
        <f t="shared" si="353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100.25</v>
      </c>
      <c r="P3777" s="11">
        <f t="shared" si="349"/>
        <v>143.21428571428572</v>
      </c>
      <c r="Q3777" t="s">
        <v>8317</v>
      </c>
      <c r="R3777" t="s">
        <v>8359</v>
      </c>
      <c r="S3777" s="8">
        <f t="shared" si="350"/>
        <v>42075.650960648149</v>
      </c>
      <c r="T3777" s="8">
        <f t="shared" si="351"/>
        <v>42102.875000000007</v>
      </c>
      <c r="U3777" s="9" t="str">
        <f t="shared" si="352"/>
        <v>Mar</v>
      </c>
      <c r="V3777">
        <f t="shared" si="353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ref="O3778:O3841" si="354">E3778/D3778*100</f>
        <v>106.71250000000001</v>
      </c>
      <c r="P3778" s="11">
        <f t="shared" ref="P3778:P3841" si="355">E3778/L3778</f>
        <v>90.819148936170208</v>
      </c>
      <c r="Q3778" t="s">
        <v>8317</v>
      </c>
      <c r="R3778" t="s">
        <v>8359</v>
      </c>
      <c r="S3778" s="8">
        <f t="shared" si="350"/>
        <v>41814.07613425926</v>
      </c>
      <c r="T3778" s="8">
        <f t="shared" si="351"/>
        <v>41851.75</v>
      </c>
      <c r="U3778" s="9" t="str">
        <f t="shared" si="352"/>
        <v>Jun</v>
      </c>
      <c r="V3778">
        <f t="shared" si="353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si="354"/>
        <v>143.19999999999999</v>
      </c>
      <c r="P3779" s="11">
        <f t="shared" si="355"/>
        <v>48.542372881355931</v>
      </c>
      <c r="Q3779" t="s">
        <v>8317</v>
      </c>
      <c r="R3779" t="s">
        <v>8359</v>
      </c>
      <c r="S3779" s="8">
        <f t="shared" ref="S3779:S3842" si="356">(J3779/86400)+25569+(-7/24)</f>
        <v>41886.819687500007</v>
      </c>
      <c r="T3779" s="8">
        <f t="shared" ref="T3779:T3842" si="357">(I3779/86400)+25569+(-7/24)</f>
        <v>41908.875</v>
      </c>
      <c r="U3779" s="9" t="str">
        <f t="shared" ref="U3779:U3842" si="358">TEXT(S3779,"mmm")</f>
        <v>Sep</v>
      </c>
      <c r="V3779">
        <f t="shared" ref="V3779:V3842" si="359">YEAR(S3779)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105.04166666666667</v>
      </c>
      <c r="P3780" s="11">
        <f t="shared" si="355"/>
        <v>70.027777777777771</v>
      </c>
      <c r="Q3780" t="s">
        <v>8317</v>
      </c>
      <c r="R3780" t="s">
        <v>8359</v>
      </c>
      <c r="S3780" s="8">
        <f t="shared" si="356"/>
        <v>41989.527546296296</v>
      </c>
      <c r="T3780" s="8">
        <f t="shared" si="357"/>
        <v>42049.527546296296</v>
      </c>
      <c r="U3780" s="9" t="str">
        <f t="shared" si="358"/>
        <v>Dec</v>
      </c>
      <c r="V3780">
        <f t="shared" si="359"/>
        <v>2014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103.98</v>
      </c>
      <c r="P3781" s="11">
        <f t="shared" si="355"/>
        <v>135.62608695652173</v>
      </c>
      <c r="Q3781" t="s">
        <v>8317</v>
      </c>
      <c r="R3781" t="s">
        <v>8359</v>
      </c>
      <c r="S3781" s="8">
        <f t="shared" si="356"/>
        <v>42425.443749999999</v>
      </c>
      <c r="T3781" s="8">
        <f t="shared" si="357"/>
        <v>42455.402083333334</v>
      </c>
      <c r="U3781" s="9" t="str">
        <f t="shared" si="358"/>
        <v>Feb</v>
      </c>
      <c r="V3781">
        <f t="shared" si="359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120</v>
      </c>
      <c r="P3782" s="11">
        <f t="shared" si="355"/>
        <v>100</v>
      </c>
      <c r="Q3782" t="s">
        <v>8317</v>
      </c>
      <c r="R3782" t="s">
        <v>8359</v>
      </c>
      <c r="S3782" s="8">
        <f t="shared" si="356"/>
        <v>42165.928067129636</v>
      </c>
      <c r="T3782" s="8">
        <f t="shared" si="357"/>
        <v>42198.545833333337</v>
      </c>
      <c r="U3782" s="9" t="str">
        <f t="shared" si="358"/>
        <v>Jun</v>
      </c>
      <c r="V3782">
        <f t="shared" si="359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109.66666666666667</v>
      </c>
      <c r="P3783" s="11">
        <f t="shared" si="355"/>
        <v>94.90384615384616</v>
      </c>
      <c r="Q3783" t="s">
        <v>8317</v>
      </c>
      <c r="R3783" t="s">
        <v>8359</v>
      </c>
      <c r="S3783" s="8">
        <f t="shared" si="356"/>
        <v>41865.591261574074</v>
      </c>
      <c r="T3783" s="8">
        <f t="shared" si="357"/>
        <v>41890.591261574074</v>
      </c>
      <c r="U3783" s="9" t="str">
        <f t="shared" si="358"/>
        <v>Aug</v>
      </c>
      <c r="V3783">
        <f t="shared" si="35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101.75</v>
      </c>
      <c r="P3784" s="11">
        <f t="shared" si="355"/>
        <v>75.370370370370367</v>
      </c>
      <c r="Q3784" t="s">
        <v>8317</v>
      </c>
      <c r="R3784" t="s">
        <v>8359</v>
      </c>
      <c r="S3784" s="8">
        <f t="shared" si="356"/>
        <v>42546.570567129631</v>
      </c>
      <c r="T3784" s="8">
        <f t="shared" si="357"/>
        <v>42575.666666666664</v>
      </c>
      <c r="U3784" s="9" t="str">
        <f t="shared" si="358"/>
        <v>Jun</v>
      </c>
      <c r="V3784">
        <f t="shared" si="359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128.91666666666666</v>
      </c>
      <c r="P3785" s="11">
        <f t="shared" si="355"/>
        <v>64.458333333333329</v>
      </c>
      <c r="Q3785" t="s">
        <v>8317</v>
      </c>
      <c r="R3785" t="s">
        <v>8359</v>
      </c>
      <c r="S3785" s="8">
        <f t="shared" si="356"/>
        <v>42419.848611111112</v>
      </c>
      <c r="T3785" s="8">
        <f t="shared" si="357"/>
        <v>42444.375000000007</v>
      </c>
      <c r="U3785" s="9" t="str">
        <f t="shared" si="358"/>
        <v>Feb</v>
      </c>
      <c r="V3785">
        <f t="shared" si="359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114.99999999999999</v>
      </c>
      <c r="P3786" s="11">
        <f t="shared" si="355"/>
        <v>115</v>
      </c>
      <c r="Q3786" t="s">
        <v>8317</v>
      </c>
      <c r="R3786" t="s">
        <v>8359</v>
      </c>
      <c r="S3786" s="8">
        <f t="shared" si="356"/>
        <v>42531.689027777778</v>
      </c>
      <c r="T3786" s="8">
        <f t="shared" si="357"/>
        <v>42561.689027777778</v>
      </c>
      <c r="U3786" s="9" t="str">
        <f t="shared" si="358"/>
        <v>Jun</v>
      </c>
      <c r="V3786">
        <f t="shared" si="35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150.75</v>
      </c>
      <c r="P3787" s="11">
        <f t="shared" si="355"/>
        <v>100.5</v>
      </c>
      <c r="Q3787" t="s">
        <v>8317</v>
      </c>
      <c r="R3787" t="s">
        <v>8359</v>
      </c>
      <c r="S3787" s="8">
        <f t="shared" si="356"/>
        <v>42548.346863425926</v>
      </c>
      <c r="T3787" s="8">
        <f t="shared" si="357"/>
        <v>42584.127083333333</v>
      </c>
      <c r="U3787" s="9" t="str">
        <f t="shared" si="358"/>
        <v>Jun</v>
      </c>
      <c r="V3787">
        <f t="shared" si="359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110.96666666666665</v>
      </c>
      <c r="P3788" s="11">
        <f t="shared" si="355"/>
        <v>93.774647887323937</v>
      </c>
      <c r="Q3788" t="s">
        <v>8317</v>
      </c>
      <c r="R3788" t="s">
        <v>8359</v>
      </c>
      <c r="S3788" s="8">
        <f t="shared" si="356"/>
        <v>42486.746238425927</v>
      </c>
      <c r="T3788" s="8">
        <f t="shared" si="357"/>
        <v>42516.746238425927</v>
      </c>
      <c r="U3788" s="9" t="str">
        <f t="shared" si="358"/>
        <v>Apr</v>
      </c>
      <c r="V3788">
        <f t="shared" si="359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100.28571428571429</v>
      </c>
      <c r="P3789" s="11">
        <f t="shared" si="355"/>
        <v>35.1</v>
      </c>
      <c r="Q3789" t="s">
        <v>8317</v>
      </c>
      <c r="R3789" t="s">
        <v>8359</v>
      </c>
      <c r="S3789" s="8">
        <f t="shared" si="356"/>
        <v>42167.243125000001</v>
      </c>
      <c r="T3789" s="8">
        <f t="shared" si="357"/>
        <v>42195.874305555561</v>
      </c>
      <c r="U3789" s="9" t="str">
        <f t="shared" si="358"/>
        <v>Jun</v>
      </c>
      <c r="V3789">
        <f t="shared" si="359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7" t="s">
        <v>8221</v>
      </c>
      <c r="G3790" t="s">
        <v>8224</v>
      </c>
      <c r="H3790" t="s">
        <v>8246</v>
      </c>
      <c r="I3790" s="9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0.66666666666666674</v>
      </c>
      <c r="P3790" s="11">
        <f t="shared" si="355"/>
        <v>500</v>
      </c>
      <c r="Q3790" t="s">
        <v>8317</v>
      </c>
      <c r="R3790" t="s">
        <v>8359</v>
      </c>
      <c r="S3790" s="8">
        <f t="shared" si="356"/>
        <v>42333.404155092598</v>
      </c>
      <c r="T3790" s="8">
        <f t="shared" si="357"/>
        <v>42361.387500000004</v>
      </c>
      <c r="U3790" s="9" t="str">
        <f t="shared" si="358"/>
        <v>Nov</v>
      </c>
      <c r="V3790">
        <f t="shared" si="35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7" t="s">
        <v>8221</v>
      </c>
      <c r="G3791" t="s">
        <v>8225</v>
      </c>
      <c r="H3791" t="s">
        <v>8247</v>
      </c>
      <c r="I3791" s="9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</v>
      </c>
      <c r="P3791" s="11">
        <f t="shared" si="355"/>
        <v>29</v>
      </c>
      <c r="Q3791" t="s">
        <v>8317</v>
      </c>
      <c r="R3791" t="s">
        <v>8359</v>
      </c>
      <c r="S3791" s="8">
        <f t="shared" si="356"/>
        <v>42138.507152777784</v>
      </c>
      <c r="T3791" s="8">
        <f t="shared" si="357"/>
        <v>42170.507152777784</v>
      </c>
      <c r="U3791" s="9" t="str">
        <f t="shared" si="358"/>
        <v>May</v>
      </c>
      <c r="V3791">
        <f t="shared" si="359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7" t="s">
        <v>8221</v>
      </c>
      <c r="G3792" t="s">
        <v>8224</v>
      </c>
      <c r="H3792" t="s">
        <v>8246</v>
      </c>
      <c r="I3792" s="9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s="11" t="e">
        <f t="shared" si="355"/>
        <v>#DIV/0!</v>
      </c>
      <c r="Q3792" t="s">
        <v>8317</v>
      </c>
      <c r="R3792" t="s">
        <v>8359</v>
      </c>
      <c r="S3792" s="8">
        <f t="shared" si="356"/>
        <v>42666.375266203708</v>
      </c>
      <c r="T3792" s="8">
        <f t="shared" si="357"/>
        <v>42696.416932870372</v>
      </c>
      <c r="U3792" s="9" t="str">
        <f t="shared" si="358"/>
        <v>Oct</v>
      </c>
      <c r="V3792">
        <f t="shared" si="359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7" t="s">
        <v>8221</v>
      </c>
      <c r="G3793" t="s">
        <v>8224</v>
      </c>
      <c r="H3793" t="s">
        <v>8246</v>
      </c>
      <c r="I3793" s="9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s="11" t="e">
        <f t="shared" si="355"/>
        <v>#DIV/0!</v>
      </c>
      <c r="Q3793" t="s">
        <v>8317</v>
      </c>
      <c r="R3793" t="s">
        <v>8359</v>
      </c>
      <c r="S3793" s="8">
        <f t="shared" si="356"/>
        <v>41766.400370370371</v>
      </c>
      <c r="T3793" s="8">
        <f t="shared" si="357"/>
        <v>41826.400370370371</v>
      </c>
      <c r="U3793" s="9" t="str">
        <f t="shared" si="358"/>
        <v>May</v>
      </c>
      <c r="V3793">
        <f t="shared" si="359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7" t="s">
        <v>8221</v>
      </c>
      <c r="G3794" t="s">
        <v>8224</v>
      </c>
      <c r="H3794" t="s">
        <v>8246</v>
      </c>
      <c r="I3794" s="9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0.27999999999999997</v>
      </c>
      <c r="P3794" s="11">
        <f t="shared" si="355"/>
        <v>17.5</v>
      </c>
      <c r="Q3794" t="s">
        <v>8317</v>
      </c>
      <c r="R3794" t="s">
        <v>8359</v>
      </c>
      <c r="S3794" s="8">
        <f t="shared" si="356"/>
        <v>42170.155347222222</v>
      </c>
      <c r="T3794" s="8">
        <f t="shared" si="357"/>
        <v>42200.155347222222</v>
      </c>
      <c r="U3794" s="9" t="str">
        <f t="shared" si="358"/>
        <v>Jun</v>
      </c>
      <c r="V3794">
        <f t="shared" si="359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7" t="s">
        <v>8221</v>
      </c>
      <c r="G3795" t="s">
        <v>8224</v>
      </c>
      <c r="H3795" t="s">
        <v>8246</v>
      </c>
      <c r="I3795" s="9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59.657142857142851</v>
      </c>
      <c r="P3795" s="11">
        <f t="shared" si="355"/>
        <v>174</v>
      </c>
      <c r="Q3795" t="s">
        <v>8317</v>
      </c>
      <c r="R3795" t="s">
        <v>8359</v>
      </c>
      <c r="S3795" s="8">
        <f t="shared" si="356"/>
        <v>41968.647326388891</v>
      </c>
      <c r="T3795" s="8">
        <f t="shared" si="357"/>
        <v>41989.647326388891</v>
      </c>
      <c r="U3795" s="9" t="str">
        <f t="shared" si="358"/>
        <v>Nov</v>
      </c>
      <c r="V3795">
        <f t="shared" si="35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7" t="s">
        <v>8221</v>
      </c>
      <c r="G3796" t="s">
        <v>8225</v>
      </c>
      <c r="H3796" t="s">
        <v>8247</v>
      </c>
      <c r="I3796" s="9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1</v>
      </c>
      <c r="P3796" s="11">
        <f t="shared" si="355"/>
        <v>50</v>
      </c>
      <c r="Q3796" t="s">
        <v>8317</v>
      </c>
      <c r="R3796" t="s">
        <v>8359</v>
      </c>
      <c r="S3796" s="8">
        <f t="shared" si="356"/>
        <v>42132.288819444446</v>
      </c>
      <c r="T3796" s="8">
        <f t="shared" si="357"/>
        <v>42162.288819444446</v>
      </c>
      <c r="U3796" s="9" t="str">
        <f t="shared" si="358"/>
        <v>May</v>
      </c>
      <c r="V3796">
        <f t="shared" si="35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7" t="s">
        <v>8221</v>
      </c>
      <c r="G3797" t="s">
        <v>8225</v>
      </c>
      <c r="H3797" t="s">
        <v>8247</v>
      </c>
      <c r="I3797" s="9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1.6666666666666667</v>
      </c>
      <c r="P3797" s="11">
        <f t="shared" si="355"/>
        <v>5</v>
      </c>
      <c r="Q3797" t="s">
        <v>8317</v>
      </c>
      <c r="R3797" t="s">
        <v>8359</v>
      </c>
      <c r="S3797" s="8">
        <f t="shared" si="356"/>
        <v>42201.144560185188</v>
      </c>
      <c r="T3797" s="8">
        <f t="shared" si="357"/>
        <v>42244.645833333336</v>
      </c>
      <c r="U3797" s="9" t="str">
        <f t="shared" si="358"/>
        <v>Jul</v>
      </c>
      <c r="V3797">
        <f t="shared" si="359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7" t="s">
        <v>8221</v>
      </c>
      <c r="G3798" t="s">
        <v>8224</v>
      </c>
      <c r="H3798" t="s">
        <v>8246</v>
      </c>
      <c r="I3798" s="9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4.4444444444444444E-3</v>
      </c>
      <c r="P3798" s="11">
        <f t="shared" si="355"/>
        <v>1</v>
      </c>
      <c r="Q3798" t="s">
        <v>8317</v>
      </c>
      <c r="R3798" t="s">
        <v>8359</v>
      </c>
      <c r="S3798" s="8">
        <f t="shared" si="356"/>
        <v>42688.737916666672</v>
      </c>
      <c r="T3798" s="8">
        <f t="shared" si="357"/>
        <v>42748.737916666672</v>
      </c>
      <c r="U3798" s="9" t="str">
        <f t="shared" si="358"/>
        <v>Nov</v>
      </c>
      <c r="V3798">
        <f t="shared" si="359"/>
        <v>2016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7" t="s">
        <v>8221</v>
      </c>
      <c r="G3799" t="s">
        <v>8224</v>
      </c>
      <c r="H3799" t="s">
        <v>8246</v>
      </c>
      <c r="I3799" s="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89.666666666666657</v>
      </c>
      <c r="P3799" s="11">
        <f t="shared" si="355"/>
        <v>145.40540540540542</v>
      </c>
      <c r="Q3799" t="s">
        <v>8317</v>
      </c>
      <c r="R3799" t="s">
        <v>8359</v>
      </c>
      <c r="S3799" s="8">
        <f t="shared" si="356"/>
        <v>42084.589872685188</v>
      </c>
      <c r="T3799" s="8">
        <f t="shared" si="357"/>
        <v>42114.589872685188</v>
      </c>
      <c r="U3799" s="9" t="str">
        <f t="shared" si="358"/>
        <v>Mar</v>
      </c>
      <c r="V3799">
        <f t="shared" si="359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7" t="s">
        <v>8221</v>
      </c>
      <c r="G3800" t="s">
        <v>8224</v>
      </c>
      <c r="H3800" t="s">
        <v>8246</v>
      </c>
      <c r="I3800" s="9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1.4642857142857144</v>
      </c>
      <c r="P3800" s="11">
        <f t="shared" si="355"/>
        <v>205</v>
      </c>
      <c r="Q3800" t="s">
        <v>8317</v>
      </c>
      <c r="R3800" t="s">
        <v>8359</v>
      </c>
      <c r="S3800" s="8">
        <f t="shared" si="356"/>
        <v>41831.431111111109</v>
      </c>
      <c r="T3800" s="8">
        <f t="shared" si="357"/>
        <v>41861.431111111109</v>
      </c>
      <c r="U3800" s="9" t="str">
        <f t="shared" si="358"/>
        <v>Jul</v>
      </c>
      <c r="V3800">
        <f t="shared" si="359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7" t="s">
        <v>8221</v>
      </c>
      <c r="G3801" t="s">
        <v>8224</v>
      </c>
      <c r="H3801" t="s">
        <v>8246</v>
      </c>
      <c r="I3801" s="9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4.0199999999999996</v>
      </c>
      <c r="P3801" s="11">
        <f t="shared" si="355"/>
        <v>100.5</v>
      </c>
      <c r="Q3801" t="s">
        <v>8317</v>
      </c>
      <c r="R3801" t="s">
        <v>8359</v>
      </c>
      <c r="S3801" s="8">
        <f t="shared" si="356"/>
        <v>42410.639386574076</v>
      </c>
      <c r="T3801" s="8">
        <f t="shared" si="357"/>
        <v>42440.639386574076</v>
      </c>
      <c r="U3801" s="9" t="str">
        <f t="shared" si="358"/>
        <v>Feb</v>
      </c>
      <c r="V3801">
        <f t="shared" si="359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7" t="s">
        <v>8221</v>
      </c>
      <c r="G3802" t="s">
        <v>8224</v>
      </c>
      <c r="H3802" t="s">
        <v>8246</v>
      </c>
      <c r="I3802" s="9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</v>
      </c>
      <c r="P3802" s="11">
        <f t="shared" si="355"/>
        <v>55.0625</v>
      </c>
      <c r="Q3802" t="s">
        <v>8317</v>
      </c>
      <c r="R3802" t="s">
        <v>8359</v>
      </c>
      <c r="S3802" s="8">
        <f t="shared" si="356"/>
        <v>41982.445405092592</v>
      </c>
      <c r="T3802" s="8">
        <f t="shared" si="357"/>
        <v>42014.915972222225</v>
      </c>
      <c r="U3802" s="9" t="str">
        <f t="shared" si="358"/>
        <v>Dec</v>
      </c>
      <c r="V3802">
        <f t="shared" si="359"/>
        <v>2014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7" t="s">
        <v>8221</v>
      </c>
      <c r="G3803" t="s">
        <v>8224</v>
      </c>
      <c r="H3803" t="s">
        <v>8246</v>
      </c>
      <c r="I3803" s="9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8.52</v>
      </c>
      <c r="P3803" s="11">
        <f t="shared" si="355"/>
        <v>47.333333333333336</v>
      </c>
      <c r="Q3803" t="s">
        <v>8317</v>
      </c>
      <c r="R3803" t="s">
        <v>8359</v>
      </c>
      <c r="S3803" s="8">
        <f t="shared" si="356"/>
        <v>41975.384444444448</v>
      </c>
      <c r="T3803" s="8">
        <f t="shared" si="357"/>
        <v>42006.384444444448</v>
      </c>
      <c r="U3803" s="9" t="str">
        <f t="shared" si="358"/>
        <v>Dec</v>
      </c>
      <c r="V3803">
        <f t="shared" si="359"/>
        <v>2014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7" t="s">
        <v>8221</v>
      </c>
      <c r="G3804" t="s">
        <v>8224</v>
      </c>
      <c r="H3804" t="s">
        <v>8246</v>
      </c>
      <c r="I3804" s="9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s="11" t="e">
        <f t="shared" si="355"/>
        <v>#DIV/0!</v>
      </c>
      <c r="Q3804" t="s">
        <v>8317</v>
      </c>
      <c r="R3804" t="s">
        <v>8359</v>
      </c>
      <c r="S3804" s="8">
        <f t="shared" si="356"/>
        <v>42268.834560185183</v>
      </c>
      <c r="T3804" s="8">
        <f t="shared" si="357"/>
        <v>42298.834560185183</v>
      </c>
      <c r="U3804" s="9" t="str">
        <f t="shared" si="358"/>
        <v>Sep</v>
      </c>
      <c r="V3804">
        <f t="shared" si="359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7" t="s">
        <v>8221</v>
      </c>
      <c r="G3805" t="s">
        <v>8224</v>
      </c>
      <c r="H3805" t="s">
        <v>8246</v>
      </c>
      <c r="I3805" s="9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19.650000000000002</v>
      </c>
      <c r="P3805" s="11">
        <f t="shared" si="355"/>
        <v>58.95</v>
      </c>
      <c r="Q3805" t="s">
        <v>8317</v>
      </c>
      <c r="R3805" t="s">
        <v>8359</v>
      </c>
      <c r="S3805" s="8">
        <f t="shared" si="356"/>
        <v>42403.680185185185</v>
      </c>
      <c r="T3805" s="8">
        <f t="shared" si="357"/>
        <v>42433.680185185185</v>
      </c>
      <c r="U3805" s="9" t="str">
        <f t="shared" si="358"/>
        <v>Feb</v>
      </c>
      <c r="V3805">
        <f t="shared" si="359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7" t="s">
        <v>8221</v>
      </c>
      <c r="G3806" t="s">
        <v>8224</v>
      </c>
      <c r="H3806" t="s">
        <v>8246</v>
      </c>
      <c r="I3806" s="9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s="11" t="e">
        <f t="shared" si="355"/>
        <v>#DIV/0!</v>
      </c>
      <c r="Q3806" t="s">
        <v>8317</v>
      </c>
      <c r="R3806" t="s">
        <v>8359</v>
      </c>
      <c r="S3806" s="8">
        <f t="shared" si="356"/>
        <v>42526.717870370376</v>
      </c>
      <c r="T3806" s="8">
        <f t="shared" si="357"/>
        <v>42582.000000000007</v>
      </c>
      <c r="U3806" s="9" t="str">
        <f t="shared" si="358"/>
        <v>Jun</v>
      </c>
      <c r="V3806">
        <f t="shared" si="359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7" t="s">
        <v>8221</v>
      </c>
      <c r="G3807" t="s">
        <v>8224</v>
      </c>
      <c r="H3807" t="s">
        <v>8246</v>
      </c>
      <c r="I3807" s="9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2E-3</v>
      </c>
      <c r="P3807" s="11">
        <f t="shared" si="355"/>
        <v>1.5</v>
      </c>
      <c r="Q3807" t="s">
        <v>8317</v>
      </c>
      <c r="R3807" t="s">
        <v>8359</v>
      </c>
      <c r="S3807" s="8">
        <f t="shared" si="356"/>
        <v>41849.595370370371</v>
      </c>
      <c r="T3807" s="8">
        <f t="shared" si="357"/>
        <v>41909.595370370371</v>
      </c>
      <c r="U3807" s="9" t="str">
        <f t="shared" si="358"/>
        <v>Jul</v>
      </c>
      <c r="V3807">
        <f t="shared" si="359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7" t="s">
        <v>8221</v>
      </c>
      <c r="G3808" t="s">
        <v>8226</v>
      </c>
      <c r="H3808" t="s">
        <v>8248</v>
      </c>
      <c r="I3808" s="9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6.6666666666666666E-2</v>
      </c>
      <c r="P3808" s="11">
        <f t="shared" si="355"/>
        <v>5</v>
      </c>
      <c r="Q3808" t="s">
        <v>8317</v>
      </c>
      <c r="R3808" t="s">
        <v>8359</v>
      </c>
      <c r="S3808" s="8">
        <f t="shared" si="356"/>
        <v>41798.967372685183</v>
      </c>
      <c r="T3808" s="8">
        <f t="shared" si="357"/>
        <v>41818.967372685183</v>
      </c>
      <c r="U3808" s="9" t="str">
        <f t="shared" si="358"/>
        <v>Jun</v>
      </c>
      <c r="V3808">
        <f t="shared" si="359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7" t="s">
        <v>8221</v>
      </c>
      <c r="G3809" t="s">
        <v>8224</v>
      </c>
      <c r="H3809" t="s">
        <v>8246</v>
      </c>
      <c r="I3809" s="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30.333333333333336</v>
      </c>
      <c r="P3809" s="11">
        <f t="shared" si="355"/>
        <v>50.555555555555557</v>
      </c>
      <c r="Q3809" t="s">
        <v>8317</v>
      </c>
      <c r="R3809" t="s">
        <v>8359</v>
      </c>
      <c r="S3809" s="8">
        <f t="shared" si="356"/>
        <v>42090.617349537039</v>
      </c>
      <c r="T3809" s="8">
        <f t="shared" si="357"/>
        <v>42097.617349537039</v>
      </c>
      <c r="U3809" s="9" t="str">
        <f t="shared" si="358"/>
        <v>Mar</v>
      </c>
      <c r="V3809">
        <f t="shared" si="359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100</v>
      </c>
      <c r="P3810" s="11">
        <f t="shared" si="355"/>
        <v>41.666666666666664</v>
      </c>
      <c r="Q3810" t="s">
        <v>8317</v>
      </c>
      <c r="R3810" t="s">
        <v>8318</v>
      </c>
      <c r="S3810" s="8">
        <f t="shared" si="356"/>
        <v>42059.162256944452</v>
      </c>
      <c r="T3810" s="8">
        <f t="shared" si="357"/>
        <v>42119.12059027778</v>
      </c>
      <c r="U3810" s="9" t="str">
        <f t="shared" si="358"/>
        <v>Feb</v>
      </c>
      <c r="V3810">
        <f t="shared" si="359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101.25</v>
      </c>
      <c r="P3811" s="11">
        <f t="shared" si="355"/>
        <v>53.289473684210527</v>
      </c>
      <c r="Q3811" t="s">
        <v>8317</v>
      </c>
      <c r="R3811" t="s">
        <v>8318</v>
      </c>
      <c r="S3811" s="8">
        <f t="shared" si="356"/>
        <v>41800.235034722224</v>
      </c>
      <c r="T3811" s="8">
        <f t="shared" si="357"/>
        <v>41850.666666666672</v>
      </c>
      <c r="U3811" s="9" t="str">
        <f t="shared" si="358"/>
        <v>Jun</v>
      </c>
      <c r="V3811">
        <f t="shared" si="35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121.73333333333333</v>
      </c>
      <c r="P3812" s="11">
        <f t="shared" si="355"/>
        <v>70.230769230769226</v>
      </c>
      <c r="Q3812" t="s">
        <v>8317</v>
      </c>
      <c r="R3812" t="s">
        <v>8318</v>
      </c>
      <c r="S3812" s="8">
        <f t="shared" si="356"/>
        <v>42054.557384259264</v>
      </c>
      <c r="T3812" s="8">
        <f t="shared" si="357"/>
        <v>42084.515717592592</v>
      </c>
      <c r="U3812" s="9" t="str">
        <f t="shared" si="358"/>
        <v>Feb</v>
      </c>
      <c r="V3812">
        <f t="shared" si="35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330</v>
      </c>
      <c r="P3813" s="11">
        <f t="shared" si="355"/>
        <v>43.421052631578945</v>
      </c>
      <c r="Q3813" t="s">
        <v>8317</v>
      </c>
      <c r="R3813" t="s">
        <v>8318</v>
      </c>
      <c r="S3813" s="8">
        <f t="shared" si="356"/>
        <v>42487.335335648146</v>
      </c>
      <c r="T3813" s="8">
        <f t="shared" si="357"/>
        <v>42521.166666666664</v>
      </c>
      <c r="U3813" s="9" t="str">
        <f t="shared" si="358"/>
        <v>Apr</v>
      </c>
      <c r="V3813">
        <f t="shared" si="35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109.55</v>
      </c>
      <c r="P3814" s="11">
        <f t="shared" si="355"/>
        <v>199.18181818181819</v>
      </c>
      <c r="Q3814" t="s">
        <v>8317</v>
      </c>
      <c r="R3814" t="s">
        <v>8318</v>
      </c>
      <c r="S3814" s="8">
        <f t="shared" si="356"/>
        <v>42109.459583333337</v>
      </c>
      <c r="T3814" s="8">
        <f t="shared" si="357"/>
        <v>42155.874305555561</v>
      </c>
      <c r="U3814" s="9" t="str">
        <f t="shared" si="358"/>
        <v>Apr</v>
      </c>
      <c r="V3814">
        <f t="shared" si="35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100.95190476190474</v>
      </c>
      <c r="P3815" s="11">
        <f t="shared" si="355"/>
        <v>78.518148148148143</v>
      </c>
      <c r="Q3815" t="s">
        <v>8317</v>
      </c>
      <c r="R3815" t="s">
        <v>8318</v>
      </c>
      <c r="S3815" s="8">
        <f t="shared" si="356"/>
        <v>42496.984039351853</v>
      </c>
      <c r="T3815" s="8">
        <f t="shared" si="357"/>
        <v>42535.613194444442</v>
      </c>
      <c r="U3815" s="9" t="str">
        <f t="shared" si="358"/>
        <v>May</v>
      </c>
      <c r="V3815">
        <f t="shared" si="35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140.13333333333333</v>
      </c>
      <c r="P3816" s="11">
        <f t="shared" si="355"/>
        <v>61.823529411764703</v>
      </c>
      <c r="Q3816" t="s">
        <v>8317</v>
      </c>
      <c r="R3816" t="s">
        <v>8318</v>
      </c>
      <c r="S3816" s="8">
        <f t="shared" si="356"/>
        <v>42058.612407407411</v>
      </c>
      <c r="T3816" s="8">
        <f t="shared" si="357"/>
        <v>42094.874305555561</v>
      </c>
      <c r="U3816" s="9" t="str">
        <f t="shared" si="358"/>
        <v>Feb</v>
      </c>
      <c r="V3816">
        <f t="shared" si="35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100.001</v>
      </c>
      <c r="P3817" s="11">
        <f t="shared" si="355"/>
        <v>50.000500000000002</v>
      </c>
      <c r="Q3817" t="s">
        <v>8317</v>
      </c>
      <c r="R3817" t="s">
        <v>8318</v>
      </c>
      <c r="S3817" s="8">
        <f t="shared" si="356"/>
        <v>42206.968252314815</v>
      </c>
      <c r="T3817" s="8">
        <f t="shared" si="357"/>
        <v>42236.666666666664</v>
      </c>
      <c r="U3817" s="9" t="str">
        <f t="shared" si="358"/>
        <v>Jul</v>
      </c>
      <c r="V3817">
        <f t="shared" si="35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119.238</v>
      </c>
      <c r="P3818" s="11">
        <f t="shared" si="355"/>
        <v>48.339729729729726</v>
      </c>
      <c r="Q3818" t="s">
        <v>8317</v>
      </c>
      <c r="R3818" t="s">
        <v>8318</v>
      </c>
      <c r="S3818" s="8">
        <f t="shared" si="356"/>
        <v>41807.398414351854</v>
      </c>
      <c r="T3818" s="8">
        <f t="shared" si="357"/>
        <v>41837.398414351854</v>
      </c>
      <c r="U3818" s="9" t="str">
        <f t="shared" si="358"/>
        <v>Jun</v>
      </c>
      <c r="V3818">
        <f t="shared" si="35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107.25</v>
      </c>
      <c r="P3819" s="11">
        <f t="shared" si="355"/>
        <v>107.25</v>
      </c>
      <c r="Q3819" t="s">
        <v>8317</v>
      </c>
      <c r="R3819" t="s">
        <v>8318</v>
      </c>
      <c r="S3819" s="8">
        <f t="shared" si="356"/>
        <v>42284.405277777776</v>
      </c>
      <c r="T3819" s="8">
        <f t="shared" si="357"/>
        <v>42300.874305555561</v>
      </c>
      <c r="U3819" s="9" t="str">
        <f t="shared" si="358"/>
        <v>Oct</v>
      </c>
      <c r="V3819">
        <f t="shared" si="35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227.99999999999997</v>
      </c>
      <c r="P3820" s="11">
        <f t="shared" si="355"/>
        <v>57</v>
      </c>
      <c r="Q3820" t="s">
        <v>8317</v>
      </c>
      <c r="R3820" t="s">
        <v>8318</v>
      </c>
      <c r="S3820" s="8">
        <f t="shared" si="356"/>
        <v>42045.550717592596</v>
      </c>
      <c r="T3820" s="8">
        <f t="shared" si="357"/>
        <v>42075.509050925924</v>
      </c>
      <c r="U3820" s="9" t="str">
        <f t="shared" si="358"/>
        <v>Feb</v>
      </c>
      <c r="V3820">
        <f t="shared" si="35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106.4</v>
      </c>
      <c r="P3821" s="11">
        <f t="shared" si="355"/>
        <v>40.92307692307692</v>
      </c>
      <c r="Q3821" t="s">
        <v>8317</v>
      </c>
      <c r="R3821" t="s">
        <v>8318</v>
      </c>
      <c r="S3821" s="8">
        <f t="shared" si="356"/>
        <v>42183.917870370373</v>
      </c>
      <c r="T3821" s="8">
        <f t="shared" si="357"/>
        <v>42202.584722222229</v>
      </c>
      <c r="U3821" s="9" t="str">
        <f t="shared" si="358"/>
        <v>Jun</v>
      </c>
      <c r="V3821">
        <f t="shared" si="35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143.33333333333334</v>
      </c>
      <c r="P3822" s="11">
        <f t="shared" si="355"/>
        <v>21.5</v>
      </c>
      <c r="Q3822" t="s">
        <v>8317</v>
      </c>
      <c r="R3822" t="s">
        <v>8318</v>
      </c>
      <c r="S3822" s="8">
        <f t="shared" si="356"/>
        <v>42160.36015046297</v>
      </c>
      <c r="T3822" s="8">
        <f t="shared" si="357"/>
        <v>42190.36015046297</v>
      </c>
      <c r="U3822" s="9" t="str">
        <f t="shared" si="358"/>
        <v>Jun</v>
      </c>
      <c r="V3822">
        <f t="shared" si="35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104.54285714285714</v>
      </c>
      <c r="P3823" s="11">
        <f t="shared" si="355"/>
        <v>79.543478260869563</v>
      </c>
      <c r="Q3823" t="s">
        <v>8317</v>
      </c>
      <c r="R3823" t="s">
        <v>8318</v>
      </c>
      <c r="S3823" s="8">
        <f t="shared" si="356"/>
        <v>42340.888969907413</v>
      </c>
      <c r="T3823" s="8">
        <f t="shared" si="357"/>
        <v>42372.888969907413</v>
      </c>
      <c r="U3823" s="9" t="str">
        <f t="shared" si="358"/>
        <v>Dec</v>
      </c>
      <c r="V3823">
        <f t="shared" si="359"/>
        <v>2015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110.02000000000001</v>
      </c>
      <c r="P3824" s="11">
        <f t="shared" si="355"/>
        <v>72.381578947368425</v>
      </c>
      <c r="Q3824" t="s">
        <v>8317</v>
      </c>
      <c r="R3824" t="s">
        <v>8318</v>
      </c>
      <c r="S3824" s="8">
        <f t="shared" si="356"/>
        <v>42329.546493055554</v>
      </c>
      <c r="T3824" s="8">
        <f t="shared" si="357"/>
        <v>42388.665972222225</v>
      </c>
      <c r="U3824" s="9" t="str">
        <f t="shared" si="358"/>
        <v>Nov</v>
      </c>
      <c r="V3824">
        <f t="shared" si="359"/>
        <v>2015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106</v>
      </c>
      <c r="P3825" s="11">
        <f t="shared" si="355"/>
        <v>64.634146341463421</v>
      </c>
      <c r="Q3825" t="s">
        <v>8317</v>
      </c>
      <c r="R3825" t="s">
        <v>8318</v>
      </c>
      <c r="S3825" s="8">
        <f t="shared" si="356"/>
        <v>42170.618564814817</v>
      </c>
      <c r="T3825" s="8">
        <f t="shared" si="357"/>
        <v>42204.874305555561</v>
      </c>
      <c r="U3825" s="9" t="str">
        <f t="shared" si="358"/>
        <v>Jun</v>
      </c>
      <c r="V3825">
        <f t="shared" si="35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108</v>
      </c>
      <c r="P3826" s="11">
        <f t="shared" si="355"/>
        <v>38.571428571428569</v>
      </c>
      <c r="Q3826" t="s">
        <v>8317</v>
      </c>
      <c r="R3826" t="s">
        <v>8318</v>
      </c>
      <c r="S3826" s="8">
        <f t="shared" si="356"/>
        <v>42571.33452546296</v>
      </c>
      <c r="T3826" s="8">
        <f t="shared" si="357"/>
        <v>42583.27847222222</v>
      </c>
      <c r="U3826" s="9" t="str">
        <f t="shared" si="358"/>
        <v>Jul</v>
      </c>
      <c r="V3826">
        <f t="shared" si="35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105.42</v>
      </c>
      <c r="P3827" s="11">
        <f t="shared" si="355"/>
        <v>107.57142857142857</v>
      </c>
      <c r="Q3827" t="s">
        <v>8317</v>
      </c>
      <c r="R3827" t="s">
        <v>8318</v>
      </c>
      <c r="S3827" s="8">
        <f t="shared" si="356"/>
        <v>42150.77793981482</v>
      </c>
      <c r="T3827" s="8">
        <f t="shared" si="357"/>
        <v>42171.77793981482</v>
      </c>
      <c r="U3827" s="9" t="str">
        <f t="shared" si="358"/>
        <v>May</v>
      </c>
      <c r="V3827">
        <f t="shared" si="35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119.16666666666667</v>
      </c>
      <c r="P3828" s="11">
        <f t="shared" si="355"/>
        <v>27.5</v>
      </c>
      <c r="Q3828" t="s">
        <v>8317</v>
      </c>
      <c r="R3828" t="s">
        <v>8318</v>
      </c>
      <c r="S3828" s="8">
        <f t="shared" si="356"/>
        <v>42101.131874999999</v>
      </c>
      <c r="T3828" s="8">
        <f t="shared" si="357"/>
        <v>42131.131874999999</v>
      </c>
      <c r="U3828" s="9" t="str">
        <f t="shared" si="358"/>
        <v>Apr</v>
      </c>
      <c r="V3828">
        <f t="shared" si="35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152.66666666666666</v>
      </c>
      <c r="P3829" s="11">
        <f t="shared" si="355"/>
        <v>70.461538461538467</v>
      </c>
      <c r="Q3829" t="s">
        <v>8317</v>
      </c>
      <c r="R3829" t="s">
        <v>8318</v>
      </c>
      <c r="S3829" s="8">
        <f t="shared" si="356"/>
        <v>42034.63658564815</v>
      </c>
      <c r="T3829" s="8">
        <f t="shared" si="357"/>
        <v>42089.708333333336</v>
      </c>
      <c r="U3829" s="9" t="str">
        <f t="shared" si="358"/>
        <v>Jan</v>
      </c>
      <c r="V3829">
        <f t="shared" si="35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100</v>
      </c>
      <c r="P3830" s="11">
        <f t="shared" si="355"/>
        <v>178.57142857142858</v>
      </c>
      <c r="Q3830" t="s">
        <v>8317</v>
      </c>
      <c r="R3830" t="s">
        <v>8318</v>
      </c>
      <c r="S3830" s="8">
        <f t="shared" si="356"/>
        <v>41944.235960648155</v>
      </c>
      <c r="T3830" s="8">
        <f t="shared" si="357"/>
        <v>42004.277627314812</v>
      </c>
      <c r="U3830" s="9" t="str">
        <f t="shared" si="358"/>
        <v>Nov</v>
      </c>
      <c r="V3830">
        <f t="shared" si="35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100.2</v>
      </c>
      <c r="P3831" s="11">
        <f t="shared" si="355"/>
        <v>62.625</v>
      </c>
      <c r="Q3831" t="s">
        <v>8317</v>
      </c>
      <c r="R3831" t="s">
        <v>8318</v>
      </c>
      <c r="S3831" s="8">
        <f t="shared" si="356"/>
        <v>42593.573738425934</v>
      </c>
      <c r="T3831" s="8">
        <f t="shared" si="357"/>
        <v>42613.573738425934</v>
      </c>
      <c r="U3831" s="9" t="str">
        <f t="shared" si="358"/>
        <v>Aug</v>
      </c>
      <c r="V3831">
        <f t="shared" si="35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225</v>
      </c>
      <c r="P3832" s="11">
        <f t="shared" si="355"/>
        <v>75</v>
      </c>
      <c r="Q3832" t="s">
        <v>8317</v>
      </c>
      <c r="R3832" t="s">
        <v>8318</v>
      </c>
      <c r="S3832" s="8">
        <f t="shared" si="356"/>
        <v>42503.449201388888</v>
      </c>
      <c r="T3832" s="8">
        <f t="shared" si="357"/>
        <v>42517.449201388888</v>
      </c>
      <c r="U3832" s="9" t="str">
        <f t="shared" si="358"/>
        <v>May</v>
      </c>
      <c r="V3832">
        <f t="shared" si="35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106.02199999999999</v>
      </c>
      <c r="P3833" s="11">
        <f t="shared" si="355"/>
        <v>58.901111111111113</v>
      </c>
      <c r="Q3833" t="s">
        <v>8317</v>
      </c>
      <c r="R3833" t="s">
        <v>8318</v>
      </c>
      <c r="S3833" s="8">
        <f t="shared" si="356"/>
        <v>41927.557233796302</v>
      </c>
      <c r="T3833" s="8">
        <f t="shared" si="357"/>
        <v>41948.598900462966</v>
      </c>
      <c r="U3833" s="9" t="str">
        <f t="shared" si="358"/>
        <v>Oct</v>
      </c>
      <c r="V3833">
        <f t="shared" si="35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104.66666666666666</v>
      </c>
      <c r="P3834" s="11">
        <f t="shared" si="355"/>
        <v>139.55555555555554</v>
      </c>
      <c r="Q3834" t="s">
        <v>8317</v>
      </c>
      <c r="R3834" t="s">
        <v>8318</v>
      </c>
      <c r="S3834" s="8">
        <f t="shared" si="356"/>
        <v>42374.823321759257</v>
      </c>
      <c r="T3834" s="8">
        <f t="shared" si="357"/>
        <v>42419.823321759257</v>
      </c>
      <c r="U3834" s="9" t="str">
        <f t="shared" si="358"/>
        <v>Jan</v>
      </c>
      <c r="V3834">
        <f t="shared" si="35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116.66666666666667</v>
      </c>
      <c r="P3835" s="11">
        <f t="shared" si="355"/>
        <v>70</v>
      </c>
      <c r="Q3835" t="s">
        <v>8317</v>
      </c>
      <c r="R3835" t="s">
        <v>8318</v>
      </c>
      <c r="S3835" s="8">
        <f t="shared" si="356"/>
        <v>41963.580694444448</v>
      </c>
      <c r="T3835" s="8">
        <f t="shared" si="357"/>
        <v>41974.506249999999</v>
      </c>
      <c r="U3835" s="9" t="str">
        <f t="shared" si="358"/>
        <v>Nov</v>
      </c>
      <c r="V3835">
        <f t="shared" si="35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109.03333333333333</v>
      </c>
      <c r="P3836" s="11">
        <f t="shared" si="355"/>
        <v>57.385964912280699</v>
      </c>
      <c r="Q3836" t="s">
        <v>8317</v>
      </c>
      <c r="R3836" t="s">
        <v>8318</v>
      </c>
      <c r="S3836" s="8">
        <f t="shared" si="356"/>
        <v>42143.153553240743</v>
      </c>
      <c r="T3836" s="8">
        <f t="shared" si="357"/>
        <v>42173.153553240743</v>
      </c>
      <c r="U3836" s="9" t="str">
        <f t="shared" si="358"/>
        <v>May</v>
      </c>
      <c r="V3836">
        <f t="shared" si="35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160</v>
      </c>
      <c r="P3837" s="11">
        <f t="shared" si="355"/>
        <v>40</v>
      </c>
      <c r="Q3837" t="s">
        <v>8317</v>
      </c>
      <c r="R3837" t="s">
        <v>8318</v>
      </c>
      <c r="S3837" s="8">
        <f t="shared" si="356"/>
        <v>42460.650555555556</v>
      </c>
      <c r="T3837" s="8">
        <f t="shared" si="357"/>
        <v>42481.650555555556</v>
      </c>
      <c r="U3837" s="9" t="str">
        <f t="shared" si="358"/>
        <v>Mar</v>
      </c>
      <c r="V3837">
        <f t="shared" si="35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112.5</v>
      </c>
      <c r="P3838" s="11">
        <f t="shared" si="355"/>
        <v>64.285714285714292</v>
      </c>
      <c r="Q3838" t="s">
        <v>8317</v>
      </c>
      <c r="R3838" t="s">
        <v>8318</v>
      </c>
      <c r="S3838" s="8">
        <f t="shared" si="356"/>
        <v>42553.63486111111</v>
      </c>
      <c r="T3838" s="8">
        <f t="shared" si="357"/>
        <v>42584.881249999999</v>
      </c>
      <c r="U3838" s="9" t="str">
        <f t="shared" si="358"/>
        <v>Jul</v>
      </c>
      <c r="V3838">
        <f t="shared" si="35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102.1</v>
      </c>
      <c r="P3839" s="11">
        <f t="shared" si="355"/>
        <v>120.11764705882354</v>
      </c>
      <c r="Q3839" t="s">
        <v>8317</v>
      </c>
      <c r="R3839" t="s">
        <v>8318</v>
      </c>
      <c r="S3839" s="8">
        <f t="shared" si="356"/>
        <v>42152.474050925928</v>
      </c>
      <c r="T3839" s="8">
        <f t="shared" si="357"/>
        <v>42188.474050925928</v>
      </c>
      <c r="U3839" s="9" t="str">
        <f t="shared" si="358"/>
        <v>May</v>
      </c>
      <c r="V3839">
        <f t="shared" si="35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100.824</v>
      </c>
      <c r="P3840" s="11">
        <f t="shared" si="355"/>
        <v>1008.24</v>
      </c>
      <c r="Q3840" t="s">
        <v>8317</v>
      </c>
      <c r="R3840" t="s">
        <v>8318</v>
      </c>
      <c r="S3840" s="8">
        <f t="shared" si="356"/>
        <v>42116.419085648151</v>
      </c>
      <c r="T3840" s="8">
        <f t="shared" si="357"/>
        <v>42146.419085648151</v>
      </c>
      <c r="U3840" s="9" t="str">
        <f t="shared" si="358"/>
        <v>Apr</v>
      </c>
      <c r="V3840">
        <f t="shared" si="35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101.25</v>
      </c>
      <c r="P3841" s="11">
        <f t="shared" si="355"/>
        <v>63.28125</v>
      </c>
      <c r="Q3841" t="s">
        <v>8317</v>
      </c>
      <c r="R3841" t="s">
        <v>8318</v>
      </c>
      <c r="S3841" s="8">
        <f t="shared" si="356"/>
        <v>42154.85097222223</v>
      </c>
      <c r="T3841" s="8">
        <f t="shared" si="357"/>
        <v>42214.85097222223</v>
      </c>
      <c r="U3841" s="9" t="str">
        <f t="shared" si="358"/>
        <v>May</v>
      </c>
      <c r="V3841">
        <f t="shared" si="35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ref="O3842:O3905" si="360">E3842/D3842*100</f>
        <v>6500</v>
      </c>
      <c r="P3842" s="11">
        <f t="shared" ref="P3842:P3905" si="361">E3842/L3842</f>
        <v>21.666666666666668</v>
      </c>
      <c r="Q3842" t="s">
        <v>8317</v>
      </c>
      <c r="R3842" t="s">
        <v>8318</v>
      </c>
      <c r="S3842" s="8">
        <f t="shared" si="356"/>
        <v>42432.410057870373</v>
      </c>
      <c r="T3842" s="8">
        <f t="shared" si="357"/>
        <v>42457.368391203701</v>
      </c>
      <c r="U3842" s="9" t="str">
        <f t="shared" si="358"/>
        <v>Mar</v>
      </c>
      <c r="V3842">
        <f t="shared" si="35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7" t="s">
        <v>8221</v>
      </c>
      <c r="G3843" t="s">
        <v>8224</v>
      </c>
      <c r="H3843" t="s">
        <v>8246</v>
      </c>
      <c r="I3843" s="9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si="360"/>
        <v>8.7200000000000006</v>
      </c>
      <c r="P3843" s="11">
        <f t="shared" si="361"/>
        <v>25.647058823529413</v>
      </c>
      <c r="Q3843" t="s">
        <v>8317</v>
      </c>
      <c r="R3843" t="s">
        <v>8318</v>
      </c>
      <c r="S3843" s="8">
        <f t="shared" ref="S3843:S3906" si="362">(J3843/86400)+25569+(-7/24)</f>
        <v>41780.494062500002</v>
      </c>
      <c r="T3843" s="8">
        <f t="shared" ref="T3843:T3906" si="363">(I3843/86400)+25569+(-7/24)</f>
        <v>41840.494062500002</v>
      </c>
      <c r="U3843" s="9" t="str">
        <f t="shared" ref="U3843:U3906" si="364">TEXT(S3843,"mmm")</f>
        <v>May</v>
      </c>
      <c r="V3843">
        <f t="shared" ref="V3843:V3906" si="365">YEAR(S3843)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7" t="s">
        <v>8221</v>
      </c>
      <c r="G3844" t="s">
        <v>8225</v>
      </c>
      <c r="H3844" t="s">
        <v>8247</v>
      </c>
      <c r="I3844" s="9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21.94</v>
      </c>
      <c r="P3844" s="11">
        <f t="shared" si="361"/>
        <v>47.695652173913047</v>
      </c>
      <c r="Q3844" t="s">
        <v>8317</v>
      </c>
      <c r="R3844" t="s">
        <v>8318</v>
      </c>
      <c r="S3844" s="8">
        <f t="shared" si="362"/>
        <v>41740.201990740745</v>
      </c>
      <c r="T3844" s="8">
        <f t="shared" si="363"/>
        <v>41770.201990740745</v>
      </c>
      <c r="U3844" s="9" t="str">
        <f t="shared" si="364"/>
        <v>Apr</v>
      </c>
      <c r="V3844">
        <f t="shared" si="365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7" t="s">
        <v>8221</v>
      </c>
      <c r="G3845" t="s">
        <v>8224</v>
      </c>
      <c r="H3845" t="s">
        <v>8246</v>
      </c>
      <c r="I3845" s="9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21.3</v>
      </c>
      <c r="P3845" s="11">
        <f t="shared" si="361"/>
        <v>56.05263157894737</v>
      </c>
      <c r="Q3845" t="s">
        <v>8317</v>
      </c>
      <c r="R3845" t="s">
        <v>8318</v>
      </c>
      <c r="S3845" s="8">
        <f t="shared" si="362"/>
        <v>41765.780833333338</v>
      </c>
      <c r="T3845" s="8">
        <f t="shared" si="363"/>
        <v>41790.780833333338</v>
      </c>
      <c r="U3845" s="9" t="str">
        <f t="shared" si="364"/>
        <v>May</v>
      </c>
      <c r="V3845">
        <f t="shared" si="365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7" t="s">
        <v>8221</v>
      </c>
      <c r="G3846" t="s">
        <v>8224</v>
      </c>
      <c r="H3846" t="s">
        <v>8246</v>
      </c>
      <c r="I3846" s="9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41.489795918367342</v>
      </c>
      <c r="P3846" s="11">
        <f t="shared" si="361"/>
        <v>81.319999999999993</v>
      </c>
      <c r="Q3846" t="s">
        <v>8317</v>
      </c>
      <c r="R3846" t="s">
        <v>8318</v>
      </c>
      <c r="S3846" s="8">
        <f t="shared" si="362"/>
        <v>41766.325625000005</v>
      </c>
      <c r="T3846" s="8">
        <f t="shared" si="363"/>
        <v>41792.999305555561</v>
      </c>
      <c r="U3846" s="9" t="str">
        <f t="shared" si="364"/>
        <v>May</v>
      </c>
      <c r="V3846">
        <f t="shared" si="365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7" t="s">
        <v>8221</v>
      </c>
      <c r="G3847" t="s">
        <v>8224</v>
      </c>
      <c r="H3847" t="s">
        <v>8246</v>
      </c>
      <c r="I3847" s="9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2.105</v>
      </c>
      <c r="P3847" s="11">
        <f t="shared" si="361"/>
        <v>70.166666666666671</v>
      </c>
      <c r="Q3847" t="s">
        <v>8317</v>
      </c>
      <c r="R3847" t="s">
        <v>8318</v>
      </c>
      <c r="S3847" s="8">
        <f t="shared" si="362"/>
        <v>42248.33534722223</v>
      </c>
      <c r="T3847" s="8">
        <f t="shared" si="363"/>
        <v>42278.33534722223</v>
      </c>
      <c r="U3847" s="9" t="str">
        <f t="shared" si="364"/>
        <v>Sep</v>
      </c>
      <c r="V3847">
        <f t="shared" si="365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7" t="s">
        <v>8221</v>
      </c>
      <c r="G3848" t="s">
        <v>8224</v>
      </c>
      <c r="H3848" t="s">
        <v>8246</v>
      </c>
      <c r="I3848" s="9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</v>
      </c>
      <c r="P3848" s="11">
        <f t="shared" si="361"/>
        <v>23.625</v>
      </c>
      <c r="Q3848" t="s">
        <v>8317</v>
      </c>
      <c r="R3848" t="s">
        <v>8318</v>
      </c>
      <c r="S3848" s="8">
        <f t="shared" si="362"/>
        <v>41884.929884259262</v>
      </c>
      <c r="T3848" s="8">
        <f t="shared" si="363"/>
        <v>41915.999305555561</v>
      </c>
      <c r="U3848" s="9" t="str">
        <f t="shared" si="364"/>
        <v>Sep</v>
      </c>
      <c r="V3848">
        <f t="shared" si="365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7" t="s">
        <v>8221</v>
      </c>
      <c r="G3849" t="s">
        <v>8224</v>
      </c>
      <c r="H3849" t="s">
        <v>8246</v>
      </c>
      <c r="I3849" s="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16.161904761904761</v>
      </c>
      <c r="P3849" s="11">
        <f t="shared" si="361"/>
        <v>188.55555555555554</v>
      </c>
      <c r="Q3849" t="s">
        <v>8317</v>
      </c>
      <c r="R3849" t="s">
        <v>8318</v>
      </c>
      <c r="S3849" s="8">
        <f t="shared" si="362"/>
        <v>42158.932766203703</v>
      </c>
      <c r="T3849" s="8">
        <f t="shared" si="363"/>
        <v>42203.932766203703</v>
      </c>
      <c r="U3849" s="9" t="str">
        <f t="shared" si="364"/>
        <v>Jun</v>
      </c>
      <c r="V3849">
        <f t="shared" si="365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7" t="s">
        <v>8221</v>
      </c>
      <c r="G3850" t="s">
        <v>8224</v>
      </c>
      <c r="H3850" t="s">
        <v>8246</v>
      </c>
      <c r="I3850" s="9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16.376923076923077</v>
      </c>
      <c r="P3850" s="11">
        <f t="shared" si="361"/>
        <v>49.511627906976742</v>
      </c>
      <c r="Q3850" t="s">
        <v>8317</v>
      </c>
      <c r="R3850" t="s">
        <v>8318</v>
      </c>
      <c r="S3850" s="8">
        <f t="shared" si="362"/>
        <v>42265.525335648148</v>
      </c>
      <c r="T3850" s="8">
        <f t="shared" si="363"/>
        <v>42295.525335648148</v>
      </c>
      <c r="U3850" s="9" t="str">
        <f t="shared" si="364"/>
        <v>Sep</v>
      </c>
      <c r="V3850">
        <f t="shared" si="365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7" t="s">
        <v>8221</v>
      </c>
      <c r="G3851" t="s">
        <v>8236</v>
      </c>
      <c r="H3851" t="s">
        <v>8249</v>
      </c>
      <c r="I3851" s="9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</v>
      </c>
      <c r="P3851" s="11">
        <f t="shared" si="361"/>
        <v>75.464285714285708</v>
      </c>
      <c r="Q3851" t="s">
        <v>8317</v>
      </c>
      <c r="R3851" t="s">
        <v>8318</v>
      </c>
      <c r="S3851" s="8">
        <f t="shared" si="362"/>
        <v>42136.47550925926</v>
      </c>
      <c r="T3851" s="8">
        <f t="shared" si="363"/>
        <v>42166.47550925926</v>
      </c>
      <c r="U3851" s="9" t="str">
        <f t="shared" si="364"/>
        <v>May</v>
      </c>
      <c r="V3851">
        <f t="shared" si="365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7" t="s">
        <v>8221</v>
      </c>
      <c r="G3852" t="s">
        <v>8224</v>
      </c>
      <c r="H3852" t="s">
        <v>8246</v>
      </c>
      <c r="I3852" s="9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3.8</v>
      </c>
      <c r="P3852" s="11">
        <f t="shared" si="361"/>
        <v>9.5</v>
      </c>
      <c r="Q3852" t="s">
        <v>8317</v>
      </c>
      <c r="R3852" t="s">
        <v>8318</v>
      </c>
      <c r="S3852" s="8">
        <f t="shared" si="362"/>
        <v>41974.832673611112</v>
      </c>
      <c r="T3852" s="8">
        <f t="shared" si="363"/>
        <v>42004.832673611112</v>
      </c>
      <c r="U3852" s="9" t="str">
        <f t="shared" si="364"/>
        <v>Dec</v>
      </c>
      <c r="V3852">
        <f t="shared" si="365"/>
        <v>2014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7" t="s">
        <v>8221</v>
      </c>
      <c r="G3853" t="s">
        <v>8225</v>
      </c>
      <c r="H3853" t="s">
        <v>8247</v>
      </c>
      <c r="I3853" s="9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34.08</v>
      </c>
      <c r="P3853" s="11">
        <f t="shared" si="361"/>
        <v>35.5</v>
      </c>
      <c r="Q3853" t="s">
        <v>8317</v>
      </c>
      <c r="R3853" t="s">
        <v>8318</v>
      </c>
      <c r="S3853" s="8">
        <f t="shared" si="362"/>
        <v>42172.147905092592</v>
      </c>
      <c r="T3853" s="8">
        <f t="shared" si="363"/>
        <v>42202.147905092592</v>
      </c>
      <c r="U3853" s="9" t="str">
        <f t="shared" si="364"/>
        <v>Jun</v>
      </c>
      <c r="V3853">
        <f t="shared" si="365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7" t="s">
        <v>8221</v>
      </c>
      <c r="G3854" t="s">
        <v>8224</v>
      </c>
      <c r="H3854" t="s">
        <v>8246</v>
      </c>
      <c r="I3854" s="9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0.2</v>
      </c>
      <c r="P3854" s="11">
        <f t="shared" si="361"/>
        <v>10</v>
      </c>
      <c r="Q3854" t="s">
        <v>8317</v>
      </c>
      <c r="R3854" t="s">
        <v>8318</v>
      </c>
      <c r="S3854" s="8">
        <f t="shared" si="362"/>
        <v>42064.899027777785</v>
      </c>
      <c r="T3854" s="8">
        <f t="shared" si="363"/>
        <v>42089.857361111113</v>
      </c>
      <c r="U3854" s="9" t="str">
        <f t="shared" si="364"/>
        <v>Mar</v>
      </c>
      <c r="V3854">
        <f t="shared" si="365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7" t="s">
        <v>8221</v>
      </c>
      <c r="G3855" t="s">
        <v>8224</v>
      </c>
      <c r="H3855" t="s">
        <v>8246</v>
      </c>
      <c r="I3855" s="9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2.5999999999999999E-2</v>
      </c>
      <c r="P3855" s="11">
        <f t="shared" si="361"/>
        <v>13</v>
      </c>
      <c r="Q3855" t="s">
        <v>8317</v>
      </c>
      <c r="R3855" t="s">
        <v>8318</v>
      </c>
      <c r="S3855" s="8">
        <f t="shared" si="362"/>
        <v>41848.548356481486</v>
      </c>
      <c r="T3855" s="8">
        <f t="shared" si="363"/>
        <v>41883.548356481486</v>
      </c>
      <c r="U3855" s="9" t="str">
        <f t="shared" si="364"/>
        <v>Jul</v>
      </c>
      <c r="V3855">
        <f t="shared" si="365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7" t="s">
        <v>8221</v>
      </c>
      <c r="G3856" t="s">
        <v>8224</v>
      </c>
      <c r="H3856" t="s">
        <v>8246</v>
      </c>
      <c r="I3856" s="9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16.254545454545454</v>
      </c>
      <c r="P3856" s="11">
        <f t="shared" si="361"/>
        <v>89.4</v>
      </c>
      <c r="Q3856" t="s">
        <v>8317</v>
      </c>
      <c r="R3856" t="s">
        <v>8318</v>
      </c>
      <c r="S3856" s="8">
        <f t="shared" si="362"/>
        <v>42103.593263888892</v>
      </c>
      <c r="T3856" s="8">
        <f t="shared" si="363"/>
        <v>42133.593263888892</v>
      </c>
      <c r="U3856" s="9" t="str">
        <f t="shared" si="364"/>
        <v>Apr</v>
      </c>
      <c r="V3856">
        <f t="shared" si="365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7" t="s">
        <v>8221</v>
      </c>
      <c r="G3857" t="s">
        <v>8224</v>
      </c>
      <c r="H3857" t="s">
        <v>8246</v>
      </c>
      <c r="I3857" s="9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</v>
      </c>
      <c r="P3857" s="11">
        <f t="shared" si="361"/>
        <v>25</v>
      </c>
      <c r="Q3857" t="s">
        <v>8317</v>
      </c>
      <c r="R3857" t="s">
        <v>8318</v>
      </c>
      <c r="S3857" s="8">
        <f t="shared" si="362"/>
        <v>42059.679062500007</v>
      </c>
      <c r="T3857" s="8">
        <f t="shared" si="363"/>
        <v>42089.637395833335</v>
      </c>
      <c r="U3857" s="9" t="str">
        <f t="shared" si="364"/>
        <v>Feb</v>
      </c>
      <c r="V3857">
        <f t="shared" si="365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7" t="s">
        <v>8221</v>
      </c>
      <c r="G3858" t="s">
        <v>8224</v>
      </c>
      <c r="H3858" t="s">
        <v>8246</v>
      </c>
      <c r="I3858" s="9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0.02</v>
      </c>
      <c r="P3858" s="11">
        <f t="shared" si="361"/>
        <v>1</v>
      </c>
      <c r="Q3858" t="s">
        <v>8317</v>
      </c>
      <c r="R3858" t="s">
        <v>8318</v>
      </c>
      <c r="S3858" s="8">
        <f t="shared" si="362"/>
        <v>42041.451423611114</v>
      </c>
      <c r="T3858" s="8">
        <f t="shared" si="363"/>
        <v>42071.409756944449</v>
      </c>
      <c r="U3858" s="9" t="str">
        <f t="shared" si="364"/>
        <v>Feb</v>
      </c>
      <c r="V3858">
        <f t="shared" si="365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7" t="s">
        <v>8221</v>
      </c>
      <c r="G3859" t="s">
        <v>8224</v>
      </c>
      <c r="H3859" t="s">
        <v>8246</v>
      </c>
      <c r="I3859" s="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5.2</v>
      </c>
      <c r="P3859" s="11">
        <f t="shared" si="361"/>
        <v>65</v>
      </c>
      <c r="Q3859" t="s">
        <v>8317</v>
      </c>
      <c r="R3859" t="s">
        <v>8318</v>
      </c>
      <c r="S3859" s="8">
        <f t="shared" si="362"/>
        <v>41829.445486111115</v>
      </c>
      <c r="T3859" s="8">
        <f t="shared" si="363"/>
        <v>41852.425000000003</v>
      </c>
      <c r="U3859" s="9" t="str">
        <f t="shared" si="364"/>
        <v>Jul</v>
      </c>
      <c r="V3859">
        <f t="shared" si="365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7" t="s">
        <v>8221</v>
      </c>
      <c r="G3860" t="s">
        <v>8225</v>
      </c>
      <c r="H3860" t="s">
        <v>8247</v>
      </c>
      <c r="I3860" s="9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2</v>
      </c>
      <c r="P3860" s="11">
        <f t="shared" si="361"/>
        <v>10</v>
      </c>
      <c r="Q3860" t="s">
        <v>8317</v>
      </c>
      <c r="R3860" t="s">
        <v>8318</v>
      </c>
      <c r="S3860" s="8">
        <f t="shared" si="362"/>
        <v>42128.139398148145</v>
      </c>
      <c r="T3860" s="8">
        <f t="shared" si="363"/>
        <v>42146.583333333336</v>
      </c>
      <c r="U3860" s="9" t="str">
        <f t="shared" si="364"/>
        <v>May</v>
      </c>
      <c r="V3860">
        <f t="shared" si="365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7" t="s">
        <v>8221</v>
      </c>
      <c r="G3861" t="s">
        <v>8224</v>
      </c>
      <c r="H3861" t="s">
        <v>8246</v>
      </c>
      <c r="I3861" s="9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0.04</v>
      </c>
      <c r="P3861" s="11">
        <f t="shared" si="361"/>
        <v>1</v>
      </c>
      <c r="Q3861" t="s">
        <v>8317</v>
      </c>
      <c r="R3861" t="s">
        <v>8318</v>
      </c>
      <c r="S3861" s="8">
        <f t="shared" si="362"/>
        <v>41789.601932870377</v>
      </c>
      <c r="T3861" s="8">
        <f t="shared" si="363"/>
        <v>41815.583333333336</v>
      </c>
      <c r="U3861" s="9" t="str">
        <f t="shared" si="364"/>
        <v>May</v>
      </c>
      <c r="V3861">
        <f t="shared" si="365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7" t="s">
        <v>8221</v>
      </c>
      <c r="G3862" t="s">
        <v>8224</v>
      </c>
      <c r="H3862" t="s">
        <v>8246</v>
      </c>
      <c r="I3862" s="9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17.666666666666668</v>
      </c>
      <c r="P3862" s="11">
        <f t="shared" si="361"/>
        <v>81.538461538461533</v>
      </c>
      <c r="Q3862" t="s">
        <v>8317</v>
      </c>
      <c r="R3862" t="s">
        <v>8318</v>
      </c>
      <c r="S3862" s="8">
        <f t="shared" si="362"/>
        <v>41833.369328703709</v>
      </c>
      <c r="T3862" s="8">
        <f t="shared" si="363"/>
        <v>41863.369328703709</v>
      </c>
      <c r="U3862" s="9" t="str">
        <f t="shared" si="364"/>
        <v>Jul</v>
      </c>
      <c r="V3862">
        <f t="shared" si="365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7" t="s">
        <v>8221</v>
      </c>
      <c r="G3863" t="s">
        <v>8224</v>
      </c>
      <c r="H3863" t="s">
        <v>8246</v>
      </c>
      <c r="I3863" s="9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5</v>
      </c>
      <c r="P3863" s="11">
        <f t="shared" si="361"/>
        <v>100</v>
      </c>
      <c r="Q3863" t="s">
        <v>8317</v>
      </c>
      <c r="R3863" t="s">
        <v>8318</v>
      </c>
      <c r="S3863" s="8">
        <f t="shared" si="362"/>
        <v>41914.298344907409</v>
      </c>
      <c r="T3863" s="8">
        <f t="shared" si="363"/>
        <v>41955.615972222229</v>
      </c>
      <c r="U3863" s="9" t="str">
        <f t="shared" si="364"/>
        <v>Oct</v>
      </c>
      <c r="V3863">
        <f t="shared" si="365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7" t="s">
        <v>8221</v>
      </c>
      <c r="G3864" t="s">
        <v>8224</v>
      </c>
      <c r="H3864" t="s">
        <v>8246</v>
      </c>
      <c r="I3864" s="9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1.3333333333333334E-2</v>
      </c>
      <c r="P3864" s="11">
        <f t="shared" si="361"/>
        <v>1</v>
      </c>
      <c r="Q3864" t="s">
        <v>8317</v>
      </c>
      <c r="R3864" t="s">
        <v>8318</v>
      </c>
      <c r="S3864" s="8">
        <f t="shared" si="362"/>
        <v>42610.969398148147</v>
      </c>
      <c r="T3864" s="8">
        <f t="shared" si="363"/>
        <v>42625.415972222225</v>
      </c>
      <c r="U3864" s="9" t="str">
        <f t="shared" si="364"/>
        <v>Aug</v>
      </c>
      <c r="V3864">
        <f t="shared" si="365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7" t="s">
        <v>8221</v>
      </c>
      <c r="G3865" t="s">
        <v>8224</v>
      </c>
      <c r="H3865" t="s">
        <v>8246</v>
      </c>
      <c r="I3865" s="9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s="11" t="e">
        <f t="shared" si="361"/>
        <v>#DIV/0!</v>
      </c>
      <c r="Q3865" t="s">
        <v>8317</v>
      </c>
      <c r="R3865" t="s">
        <v>8318</v>
      </c>
      <c r="S3865" s="8">
        <f t="shared" si="362"/>
        <v>42253.341493055559</v>
      </c>
      <c r="T3865" s="8">
        <f t="shared" si="363"/>
        <v>42313.383159722223</v>
      </c>
      <c r="U3865" s="9" t="str">
        <f t="shared" si="364"/>
        <v>Sep</v>
      </c>
      <c r="V3865">
        <f t="shared" si="365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7" t="s">
        <v>8221</v>
      </c>
      <c r="G3866" t="s">
        <v>8224</v>
      </c>
      <c r="H3866" t="s">
        <v>8246</v>
      </c>
      <c r="I3866" s="9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</v>
      </c>
      <c r="P3866" s="11">
        <f t="shared" si="361"/>
        <v>20</v>
      </c>
      <c r="Q3866" t="s">
        <v>8317</v>
      </c>
      <c r="R3866" t="s">
        <v>8318</v>
      </c>
      <c r="S3866" s="8">
        <f t="shared" si="362"/>
        <v>42295.600162037044</v>
      </c>
      <c r="T3866" s="8">
        <f t="shared" si="363"/>
        <v>42325.641828703701</v>
      </c>
      <c r="U3866" s="9" t="str">
        <f t="shared" si="364"/>
        <v>Oct</v>
      </c>
      <c r="V3866">
        <f t="shared" si="365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7" t="s">
        <v>8221</v>
      </c>
      <c r="G3867" t="s">
        <v>8229</v>
      </c>
      <c r="H3867" t="s">
        <v>8251</v>
      </c>
      <c r="I3867" s="9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26.937422295897225</v>
      </c>
      <c r="P3867" s="11">
        <f t="shared" si="361"/>
        <v>46.428571428571431</v>
      </c>
      <c r="Q3867" t="s">
        <v>8317</v>
      </c>
      <c r="R3867" t="s">
        <v>8318</v>
      </c>
      <c r="S3867" s="8">
        <f t="shared" si="362"/>
        <v>41841.359930555562</v>
      </c>
      <c r="T3867" s="8">
        <f t="shared" si="363"/>
        <v>41880.9375</v>
      </c>
      <c r="U3867" s="9" t="str">
        <f t="shared" si="364"/>
        <v>Jul</v>
      </c>
      <c r="V3867">
        <f t="shared" si="365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7" t="s">
        <v>8221</v>
      </c>
      <c r="G3868" t="s">
        <v>8224</v>
      </c>
      <c r="H3868" t="s">
        <v>8246</v>
      </c>
      <c r="I3868" s="9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0.54999999999999993</v>
      </c>
      <c r="P3868" s="11">
        <f t="shared" si="361"/>
        <v>5.5</v>
      </c>
      <c r="Q3868" t="s">
        <v>8317</v>
      </c>
      <c r="R3868" t="s">
        <v>8318</v>
      </c>
      <c r="S3868" s="8">
        <f t="shared" si="362"/>
        <v>42402.655335648153</v>
      </c>
      <c r="T3868" s="8">
        <f t="shared" si="363"/>
        <v>42451.853472222225</v>
      </c>
      <c r="U3868" s="9" t="str">
        <f t="shared" si="364"/>
        <v>Feb</v>
      </c>
      <c r="V3868">
        <f t="shared" si="365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7" t="s">
        <v>8221</v>
      </c>
      <c r="G3869" t="s">
        <v>8224</v>
      </c>
      <c r="H3869" t="s">
        <v>8246</v>
      </c>
      <c r="I3869" s="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12.55</v>
      </c>
      <c r="P3869" s="11">
        <f t="shared" si="361"/>
        <v>50.2</v>
      </c>
      <c r="Q3869" t="s">
        <v>8317</v>
      </c>
      <c r="R3869" t="s">
        <v>8318</v>
      </c>
      <c r="S3869" s="8">
        <f t="shared" si="362"/>
        <v>42509.522442129637</v>
      </c>
      <c r="T3869" s="8">
        <f t="shared" si="363"/>
        <v>42539.522442129637</v>
      </c>
      <c r="U3869" s="9" t="str">
        <f t="shared" si="364"/>
        <v>May</v>
      </c>
      <c r="V3869">
        <f t="shared" si="365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 s="9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0.2</v>
      </c>
      <c r="P3870" s="11">
        <f t="shared" si="361"/>
        <v>10</v>
      </c>
      <c r="Q3870" t="s">
        <v>8317</v>
      </c>
      <c r="R3870" t="s">
        <v>8359</v>
      </c>
      <c r="S3870" s="8">
        <f t="shared" si="362"/>
        <v>41865.368113425931</v>
      </c>
      <c r="T3870" s="8">
        <f t="shared" si="363"/>
        <v>41890.368113425931</v>
      </c>
      <c r="U3870" s="9" t="str">
        <f t="shared" si="364"/>
        <v>Aug</v>
      </c>
      <c r="V3870">
        <f t="shared" si="365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 s="9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3.4474868431088401</v>
      </c>
      <c r="P3871" s="11">
        <f t="shared" si="361"/>
        <v>30.133333333333333</v>
      </c>
      <c r="Q3871" t="s">
        <v>8317</v>
      </c>
      <c r="R3871" t="s">
        <v>8359</v>
      </c>
      <c r="S3871" s="8">
        <f t="shared" si="362"/>
        <v>42047.43277777778</v>
      </c>
      <c r="T3871" s="8">
        <f t="shared" si="363"/>
        <v>42076.84097222222</v>
      </c>
      <c r="U3871" s="9" t="str">
        <f t="shared" si="364"/>
        <v>Feb</v>
      </c>
      <c r="V3871">
        <f t="shared" si="365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 s="9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15</v>
      </c>
      <c r="P3872" s="11">
        <f t="shared" si="361"/>
        <v>150</v>
      </c>
      <c r="Q3872" t="s">
        <v>8317</v>
      </c>
      <c r="R3872" t="s">
        <v>8359</v>
      </c>
      <c r="S3872" s="8">
        <f t="shared" si="362"/>
        <v>41792.880532407413</v>
      </c>
      <c r="T3872" s="8">
        <f t="shared" si="363"/>
        <v>41822.880532407413</v>
      </c>
      <c r="U3872" s="9" t="str">
        <f t="shared" si="364"/>
        <v>Jun</v>
      </c>
      <c r="V3872">
        <f t="shared" si="365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 s="9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2.666666666666667</v>
      </c>
      <c r="P3873" s="11">
        <f t="shared" si="361"/>
        <v>13.333333333333334</v>
      </c>
      <c r="Q3873" t="s">
        <v>8317</v>
      </c>
      <c r="R3873" t="s">
        <v>8359</v>
      </c>
      <c r="S3873" s="8">
        <f t="shared" si="362"/>
        <v>42763.489004629628</v>
      </c>
      <c r="T3873" s="8">
        <f t="shared" si="363"/>
        <v>42823.447337962971</v>
      </c>
      <c r="U3873" s="9" t="str">
        <f t="shared" si="364"/>
        <v>Jan</v>
      </c>
      <c r="V3873">
        <f t="shared" si="365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 s="9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s="11" t="e">
        <f t="shared" si="361"/>
        <v>#DIV/0!</v>
      </c>
      <c r="Q3874" t="s">
        <v>8317</v>
      </c>
      <c r="R3874" t="s">
        <v>8359</v>
      </c>
      <c r="S3874" s="8">
        <f t="shared" si="362"/>
        <v>42179.854120370372</v>
      </c>
      <c r="T3874" s="8">
        <f t="shared" si="363"/>
        <v>42229.854120370372</v>
      </c>
      <c r="U3874" s="9" t="str">
        <f t="shared" si="364"/>
        <v>Jun</v>
      </c>
      <c r="V3874">
        <f t="shared" si="365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 s="9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s="11" t="e">
        <f t="shared" si="361"/>
        <v>#DIV/0!</v>
      </c>
      <c r="Q3875" t="s">
        <v>8317</v>
      </c>
      <c r="R3875" t="s">
        <v>8359</v>
      </c>
      <c r="S3875" s="8">
        <f t="shared" si="362"/>
        <v>42255.404340277782</v>
      </c>
      <c r="T3875" s="8">
        <f t="shared" si="363"/>
        <v>42285.404340277782</v>
      </c>
      <c r="U3875" s="9" t="str">
        <f t="shared" si="364"/>
        <v>Sep</v>
      </c>
      <c r="V3875">
        <f t="shared" si="365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 s="9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s="11" t="e">
        <f t="shared" si="361"/>
        <v>#DIV/0!</v>
      </c>
      <c r="Q3876" t="s">
        <v>8317</v>
      </c>
      <c r="R3876" t="s">
        <v>8359</v>
      </c>
      <c r="S3876" s="8">
        <f t="shared" si="362"/>
        <v>42006.724791666667</v>
      </c>
      <c r="T3876" s="8">
        <f t="shared" si="363"/>
        <v>42027.750000000007</v>
      </c>
      <c r="U3876" s="9" t="str">
        <f t="shared" si="364"/>
        <v>Jan</v>
      </c>
      <c r="V3876">
        <f t="shared" si="365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 s="9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s="11" t="e">
        <f t="shared" si="361"/>
        <v>#DIV/0!</v>
      </c>
      <c r="Q3877" t="s">
        <v>8317</v>
      </c>
      <c r="R3877" t="s">
        <v>8359</v>
      </c>
      <c r="S3877" s="8">
        <f t="shared" si="362"/>
        <v>42615.055150462962</v>
      </c>
      <c r="T3877" s="8">
        <f t="shared" si="363"/>
        <v>42616.125000000007</v>
      </c>
      <c r="U3877" s="9" t="str">
        <f t="shared" si="364"/>
        <v>Sep</v>
      </c>
      <c r="V3877">
        <f t="shared" si="365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 s="9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52.794871794871788</v>
      </c>
      <c r="P3878" s="11">
        <f t="shared" si="361"/>
        <v>44.760869565217391</v>
      </c>
      <c r="Q3878" t="s">
        <v>8317</v>
      </c>
      <c r="R3878" t="s">
        <v>8359</v>
      </c>
      <c r="S3878" s="8">
        <f t="shared" si="362"/>
        <v>42372.332500000004</v>
      </c>
      <c r="T3878" s="8">
        <f t="shared" si="363"/>
        <v>42402.332500000004</v>
      </c>
      <c r="U3878" s="9" t="str">
        <f t="shared" si="364"/>
        <v>Jan</v>
      </c>
      <c r="V3878">
        <f t="shared" si="365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 s="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4.9639999999999995</v>
      </c>
      <c r="P3879" s="11">
        <f t="shared" si="361"/>
        <v>88.642857142857139</v>
      </c>
      <c r="Q3879" t="s">
        <v>8317</v>
      </c>
      <c r="R3879" t="s">
        <v>8359</v>
      </c>
      <c r="S3879" s="8">
        <f t="shared" si="362"/>
        <v>42682.386018518526</v>
      </c>
      <c r="T3879" s="8">
        <f t="shared" si="363"/>
        <v>42712.386018518526</v>
      </c>
      <c r="U3879" s="9" t="str">
        <f t="shared" si="364"/>
        <v>Nov</v>
      </c>
      <c r="V3879">
        <f t="shared" si="365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 s="9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5.5555555555555552E-2</v>
      </c>
      <c r="P3880" s="11">
        <f t="shared" si="361"/>
        <v>10</v>
      </c>
      <c r="Q3880" t="s">
        <v>8317</v>
      </c>
      <c r="R3880" t="s">
        <v>8359</v>
      </c>
      <c r="S3880" s="8">
        <f t="shared" si="362"/>
        <v>42154.52715277778</v>
      </c>
      <c r="T3880" s="8">
        <f t="shared" si="363"/>
        <v>42184.874305555561</v>
      </c>
      <c r="U3880" s="9" t="str">
        <f t="shared" si="364"/>
        <v>May</v>
      </c>
      <c r="V3880">
        <f t="shared" si="365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 s="9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s="11" t="e">
        <f t="shared" si="361"/>
        <v>#DIV/0!</v>
      </c>
      <c r="Q3881" t="s">
        <v>8317</v>
      </c>
      <c r="R3881" t="s">
        <v>8359</v>
      </c>
      <c r="S3881" s="8">
        <f t="shared" si="362"/>
        <v>41999.569398148153</v>
      </c>
      <c r="T3881" s="8">
        <f t="shared" si="363"/>
        <v>42029.569398148153</v>
      </c>
      <c r="U3881" s="9" t="str">
        <f t="shared" si="364"/>
        <v>Dec</v>
      </c>
      <c r="V3881">
        <f t="shared" si="365"/>
        <v>2014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 s="9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13.066666666666665</v>
      </c>
      <c r="P3882" s="11">
        <f t="shared" si="361"/>
        <v>57.647058823529413</v>
      </c>
      <c r="Q3882" t="s">
        <v>8317</v>
      </c>
      <c r="R3882" t="s">
        <v>8359</v>
      </c>
      <c r="S3882" s="8">
        <f t="shared" si="362"/>
        <v>41815.523379629631</v>
      </c>
      <c r="T3882" s="8">
        <f t="shared" si="363"/>
        <v>41850.666666666672</v>
      </c>
      <c r="U3882" s="9" t="str">
        <f t="shared" si="364"/>
        <v>Jun</v>
      </c>
      <c r="V3882">
        <f t="shared" si="365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 s="9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5</v>
      </c>
      <c r="P3883" s="11">
        <f t="shared" si="361"/>
        <v>25</v>
      </c>
      <c r="Q3883" t="s">
        <v>8317</v>
      </c>
      <c r="R3883" t="s">
        <v>8359</v>
      </c>
      <c r="S3883" s="8">
        <f t="shared" si="362"/>
        <v>42755.726840277777</v>
      </c>
      <c r="T3883" s="8">
        <f t="shared" si="363"/>
        <v>42785.726840277777</v>
      </c>
      <c r="U3883" s="9" t="str">
        <f t="shared" si="364"/>
        <v>Jan</v>
      </c>
      <c r="V3883">
        <f t="shared" si="365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 s="9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s="11" t="e">
        <f t="shared" si="361"/>
        <v>#DIV/0!</v>
      </c>
      <c r="Q3884" t="s">
        <v>8317</v>
      </c>
      <c r="R3884" t="s">
        <v>8359</v>
      </c>
      <c r="S3884" s="8">
        <f t="shared" si="362"/>
        <v>42373.691782407412</v>
      </c>
      <c r="T3884" s="8">
        <f t="shared" si="363"/>
        <v>42400.668750000004</v>
      </c>
      <c r="U3884" s="9" t="str">
        <f t="shared" si="364"/>
        <v>Jan</v>
      </c>
      <c r="V3884">
        <f t="shared" si="365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 s="9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s="11" t="e">
        <f t="shared" si="361"/>
        <v>#DIV/0!</v>
      </c>
      <c r="Q3885" t="s">
        <v>8317</v>
      </c>
      <c r="R3885" t="s">
        <v>8359</v>
      </c>
      <c r="S3885" s="8">
        <f t="shared" si="362"/>
        <v>41854.310983796298</v>
      </c>
      <c r="T3885" s="8">
        <f t="shared" si="363"/>
        <v>41884.310983796298</v>
      </c>
      <c r="U3885" s="9" t="str">
        <f t="shared" si="364"/>
        <v>Aug</v>
      </c>
      <c r="V3885">
        <f t="shared" si="365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 s="9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s="11" t="e">
        <f t="shared" si="361"/>
        <v>#DIV/0!</v>
      </c>
      <c r="Q3886" t="s">
        <v>8317</v>
      </c>
      <c r="R3886" t="s">
        <v>8359</v>
      </c>
      <c r="S3886" s="8">
        <f t="shared" si="362"/>
        <v>42065.499907407408</v>
      </c>
      <c r="T3886" s="8">
        <f t="shared" si="363"/>
        <v>42090.458240740743</v>
      </c>
      <c r="U3886" s="9" t="str">
        <f t="shared" si="364"/>
        <v>Mar</v>
      </c>
      <c r="V3886">
        <f t="shared" si="365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 s="9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s="11" t="e">
        <f t="shared" si="361"/>
        <v>#DIV/0!</v>
      </c>
      <c r="Q3887" t="s">
        <v>8317</v>
      </c>
      <c r="R3887" t="s">
        <v>8359</v>
      </c>
      <c r="S3887" s="8">
        <f t="shared" si="362"/>
        <v>42469.659618055557</v>
      </c>
      <c r="T3887" s="8">
        <f t="shared" si="363"/>
        <v>42499.659618055557</v>
      </c>
      <c r="U3887" s="9" t="str">
        <f t="shared" si="364"/>
        <v>Apr</v>
      </c>
      <c r="V3887">
        <f t="shared" si="365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 s="9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s="11" t="e">
        <f t="shared" si="361"/>
        <v>#DIV/0!</v>
      </c>
      <c r="Q3888" t="s">
        <v>8317</v>
      </c>
      <c r="R3888" t="s">
        <v>8359</v>
      </c>
      <c r="S3888" s="8">
        <f t="shared" si="362"/>
        <v>41953.936365740745</v>
      </c>
      <c r="T3888" s="8">
        <f t="shared" si="363"/>
        <v>41983.936365740745</v>
      </c>
      <c r="U3888" s="9" t="str">
        <f t="shared" si="364"/>
        <v>Nov</v>
      </c>
      <c r="V3888">
        <f t="shared" si="365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 s="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</v>
      </c>
      <c r="P3889" s="11">
        <f t="shared" si="361"/>
        <v>17.5</v>
      </c>
      <c r="Q3889" t="s">
        <v>8317</v>
      </c>
      <c r="R3889" t="s">
        <v>8359</v>
      </c>
      <c r="S3889" s="8">
        <f t="shared" si="362"/>
        <v>42079.566307870373</v>
      </c>
      <c r="T3889" s="8">
        <f t="shared" si="363"/>
        <v>42125.625000000007</v>
      </c>
      <c r="U3889" s="9" t="str">
        <f t="shared" si="364"/>
        <v>Mar</v>
      </c>
      <c r="V3889">
        <f t="shared" si="365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7" t="s">
        <v>8221</v>
      </c>
      <c r="G3890" t="s">
        <v>8225</v>
      </c>
      <c r="H3890" t="s">
        <v>8247</v>
      </c>
      <c r="I3890" s="9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27.1</v>
      </c>
      <c r="P3890" s="11">
        <f t="shared" si="361"/>
        <v>38.714285714285715</v>
      </c>
      <c r="Q3890" t="s">
        <v>8317</v>
      </c>
      <c r="R3890" t="s">
        <v>8318</v>
      </c>
      <c r="S3890" s="8">
        <f t="shared" si="362"/>
        <v>42762.254143518519</v>
      </c>
      <c r="T3890" s="8">
        <f t="shared" si="363"/>
        <v>42792.254143518519</v>
      </c>
      <c r="U3890" s="9" t="str">
        <f t="shared" si="364"/>
        <v>Jan</v>
      </c>
      <c r="V3890">
        <f t="shared" si="365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7" t="s">
        <v>8221</v>
      </c>
      <c r="G3891" t="s">
        <v>8224</v>
      </c>
      <c r="H3891" t="s">
        <v>8246</v>
      </c>
      <c r="I3891" s="9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</v>
      </c>
      <c r="P3891" s="11">
        <f t="shared" si="361"/>
        <v>13.111111111111111</v>
      </c>
      <c r="Q3891" t="s">
        <v>8317</v>
      </c>
      <c r="R3891" t="s">
        <v>8318</v>
      </c>
      <c r="S3891" s="8">
        <f t="shared" si="362"/>
        <v>41976.713310185187</v>
      </c>
      <c r="T3891" s="8">
        <f t="shared" si="363"/>
        <v>42008.68472222222</v>
      </c>
      <c r="U3891" s="9" t="str">
        <f t="shared" si="364"/>
        <v>Dec</v>
      </c>
      <c r="V3891">
        <f t="shared" si="365"/>
        <v>2014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7" t="s">
        <v>8221</v>
      </c>
      <c r="G3892" t="s">
        <v>8224</v>
      </c>
      <c r="H3892" t="s">
        <v>8246</v>
      </c>
      <c r="I3892" s="9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16.826666666666668</v>
      </c>
      <c r="P3892" s="11">
        <f t="shared" si="361"/>
        <v>315.5</v>
      </c>
      <c r="Q3892" t="s">
        <v>8317</v>
      </c>
      <c r="R3892" t="s">
        <v>8318</v>
      </c>
      <c r="S3892" s="8">
        <f t="shared" si="362"/>
        <v>42171.466944444452</v>
      </c>
      <c r="T3892" s="8">
        <f t="shared" si="363"/>
        <v>42231.466944444452</v>
      </c>
      <c r="U3892" s="9" t="str">
        <f t="shared" si="364"/>
        <v>Jun</v>
      </c>
      <c r="V3892">
        <f t="shared" si="365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7" t="s">
        <v>8221</v>
      </c>
      <c r="G3893" t="s">
        <v>8224</v>
      </c>
      <c r="H3893" t="s">
        <v>8246</v>
      </c>
      <c r="I3893" s="9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32.5</v>
      </c>
      <c r="P3893" s="11">
        <f t="shared" si="361"/>
        <v>37.142857142857146</v>
      </c>
      <c r="Q3893" t="s">
        <v>8317</v>
      </c>
      <c r="R3893" t="s">
        <v>8318</v>
      </c>
      <c r="S3893" s="8">
        <f t="shared" si="362"/>
        <v>42055.840787037036</v>
      </c>
      <c r="T3893" s="8">
        <f t="shared" si="363"/>
        <v>42085.915972222225</v>
      </c>
      <c r="U3893" s="9" t="str">
        <f t="shared" si="364"/>
        <v>Feb</v>
      </c>
      <c r="V3893">
        <f t="shared" si="365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7" t="s">
        <v>8221</v>
      </c>
      <c r="G3894" t="s">
        <v>8224</v>
      </c>
      <c r="H3894" t="s">
        <v>8246</v>
      </c>
      <c r="I3894" s="9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s="11" t="e">
        <f t="shared" si="361"/>
        <v>#DIV/0!</v>
      </c>
      <c r="Q3894" t="s">
        <v>8317</v>
      </c>
      <c r="R3894" t="s">
        <v>8318</v>
      </c>
      <c r="S3894" s="8">
        <f t="shared" si="362"/>
        <v>41867.360613425924</v>
      </c>
      <c r="T3894" s="8">
        <f t="shared" si="363"/>
        <v>41875</v>
      </c>
      <c r="U3894" s="9" t="str">
        <f t="shared" si="364"/>
        <v>Aug</v>
      </c>
      <c r="V3894">
        <f t="shared" si="365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7" t="s">
        <v>8221</v>
      </c>
      <c r="G3895" t="s">
        <v>8224</v>
      </c>
      <c r="H3895" t="s">
        <v>8246</v>
      </c>
      <c r="I3895" s="9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21.55</v>
      </c>
      <c r="P3895" s="11">
        <f t="shared" si="361"/>
        <v>128.27380952380952</v>
      </c>
      <c r="Q3895" t="s">
        <v>8317</v>
      </c>
      <c r="R3895" t="s">
        <v>8318</v>
      </c>
      <c r="S3895" s="8">
        <f t="shared" si="362"/>
        <v>41779.366203703707</v>
      </c>
      <c r="T3895" s="8">
        <f t="shared" si="363"/>
        <v>41820.958333333336</v>
      </c>
      <c r="U3895" s="9" t="str">
        <f t="shared" si="364"/>
        <v>May</v>
      </c>
      <c r="V3895">
        <f t="shared" si="365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7" t="s">
        <v>8221</v>
      </c>
      <c r="G3896" t="s">
        <v>8224</v>
      </c>
      <c r="H3896" t="s">
        <v>8246</v>
      </c>
      <c r="I3896" s="9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3.4666666666666663</v>
      </c>
      <c r="P3896" s="11">
        <f t="shared" si="361"/>
        <v>47.272727272727273</v>
      </c>
      <c r="Q3896" t="s">
        <v>8317</v>
      </c>
      <c r="R3896" t="s">
        <v>8318</v>
      </c>
      <c r="S3896" s="8">
        <f t="shared" si="362"/>
        <v>42679.666805555556</v>
      </c>
      <c r="T3896" s="8">
        <f t="shared" si="363"/>
        <v>42709.915972222225</v>
      </c>
      <c r="U3896" s="9" t="str">
        <f t="shared" si="364"/>
        <v>Nov</v>
      </c>
      <c r="V3896">
        <f t="shared" si="365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7" t="s">
        <v>8221</v>
      </c>
      <c r="G3897" t="s">
        <v>8224</v>
      </c>
      <c r="H3897" t="s">
        <v>8246</v>
      </c>
      <c r="I3897" s="9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5</v>
      </c>
      <c r="P3897" s="11">
        <f t="shared" si="361"/>
        <v>50</v>
      </c>
      <c r="Q3897" t="s">
        <v>8317</v>
      </c>
      <c r="R3897" t="s">
        <v>8318</v>
      </c>
      <c r="S3897" s="8">
        <f t="shared" si="362"/>
        <v>42031.958541666674</v>
      </c>
      <c r="T3897" s="8">
        <f t="shared" si="363"/>
        <v>42062.958541666674</v>
      </c>
      <c r="U3897" s="9" t="str">
        <f t="shared" si="364"/>
        <v>Jan</v>
      </c>
      <c r="V3897">
        <f t="shared" si="365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7" t="s">
        <v>8221</v>
      </c>
      <c r="G3898" t="s">
        <v>8224</v>
      </c>
      <c r="H3898" t="s">
        <v>8246</v>
      </c>
      <c r="I3898" s="9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10.625</v>
      </c>
      <c r="P3898" s="11">
        <f t="shared" si="361"/>
        <v>42.5</v>
      </c>
      <c r="Q3898" t="s">
        <v>8317</v>
      </c>
      <c r="R3898" t="s">
        <v>8318</v>
      </c>
      <c r="S3898" s="8">
        <f t="shared" si="362"/>
        <v>41792.90020833334</v>
      </c>
      <c r="T3898" s="8">
        <f t="shared" si="363"/>
        <v>41806.90020833334</v>
      </c>
      <c r="U3898" s="9" t="str">
        <f t="shared" si="364"/>
        <v>Jun</v>
      </c>
      <c r="V3898">
        <f t="shared" si="365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7" t="s">
        <v>8221</v>
      </c>
      <c r="G3899" t="s">
        <v>8228</v>
      </c>
      <c r="H3899" t="s">
        <v>8250</v>
      </c>
      <c r="I3899" s="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17.599999999999998</v>
      </c>
      <c r="P3899" s="11">
        <f t="shared" si="361"/>
        <v>44</v>
      </c>
      <c r="Q3899" t="s">
        <v>8317</v>
      </c>
      <c r="R3899" t="s">
        <v>8318</v>
      </c>
      <c r="S3899" s="8">
        <f t="shared" si="362"/>
        <v>41982.581979166665</v>
      </c>
      <c r="T3899" s="8">
        <f t="shared" si="363"/>
        <v>42012.581979166665</v>
      </c>
      <c r="U3899" s="9" t="str">
        <f t="shared" si="364"/>
        <v>Dec</v>
      </c>
      <c r="V3899">
        <f t="shared" si="365"/>
        <v>2014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7" t="s">
        <v>8221</v>
      </c>
      <c r="G3900" t="s">
        <v>8225</v>
      </c>
      <c r="H3900" t="s">
        <v>8247</v>
      </c>
      <c r="I3900" s="9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32.56</v>
      </c>
      <c r="P3900" s="11">
        <f t="shared" si="361"/>
        <v>50.875</v>
      </c>
      <c r="Q3900" t="s">
        <v>8317</v>
      </c>
      <c r="R3900" t="s">
        <v>8318</v>
      </c>
      <c r="S3900" s="8">
        <f t="shared" si="362"/>
        <v>42193.190625000003</v>
      </c>
      <c r="T3900" s="8">
        <f t="shared" si="363"/>
        <v>42233.375000000007</v>
      </c>
      <c r="U3900" s="9" t="str">
        <f t="shared" si="364"/>
        <v>Jul</v>
      </c>
      <c r="V3900">
        <f t="shared" si="365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7" t="s">
        <v>8221</v>
      </c>
      <c r="G3901" t="s">
        <v>8224</v>
      </c>
      <c r="H3901" t="s">
        <v>8246</v>
      </c>
      <c r="I3901" s="9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</v>
      </c>
      <c r="P3901" s="11">
        <f t="shared" si="361"/>
        <v>62.5</v>
      </c>
      <c r="Q3901" t="s">
        <v>8317</v>
      </c>
      <c r="R3901" t="s">
        <v>8318</v>
      </c>
      <c r="S3901" s="8">
        <f t="shared" si="362"/>
        <v>41843.483344907414</v>
      </c>
      <c r="T3901" s="8">
        <f t="shared" si="363"/>
        <v>41863.483344907414</v>
      </c>
      <c r="U3901" s="9" t="str">
        <f t="shared" si="364"/>
        <v>Jul</v>
      </c>
      <c r="V3901">
        <f t="shared" si="365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7" t="s">
        <v>8221</v>
      </c>
      <c r="G3902" t="s">
        <v>8224</v>
      </c>
      <c r="H3902" t="s">
        <v>8246</v>
      </c>
      <c r="I3902" s="9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5.4</v>
      </c>
      <c r="P3902" s="11">
        <f t="shared" si="361"/>
        <v>27</v>
      </c>
      <c r="Q3902" t="s">
        <v>8317</v>
      </c>
      <c r="R3902" t="s">
        <v>8318</v>
      </c>
      <c r="S3902" s="8">
        <f t="shared" si="362"/>
        <v>42135.800821759265</v>
      </c>
      <c r="T3902" s="8">
        <f t="shared" si="363"/>
        <v>42165.800821759265</v>
      </c>
      <c r="U3902" s="9" t="str">
        <f t="shared" si="364"/>
        <v>May</v>
      </c>
      <c r="V3902">
        <f t="shared" si="365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7" t="s">
        <v>8221</v>
      </c>
      <c r="G3903" t="s">
        <v>8224</v>
      </c>
      <c r="H3903" t="s">
        <v>8246</v>
      </c>
      <c r="I3903" s="9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0.83333333333333337</v>
      </c>
      <c r="P3903" s="11">
        <f t="shared" si="361"/>
        <v>25</v>
      </c>
      <c r="Q3903" t="s">
        <v>8317</v>
      </c>
      <c r="R3903" t="s">
        <v>8318</v>
      </c>
      <c r="S3903" s="8">
        <f t="shared" si="362"/>
        <v>42317.534710648149</v>
      </c>
      <c r="T3903" s="8">
        <f t="shared" si="363"/>
        <v>42357.534710648149</v>
      </c>
      <c r="U3903" s="9" t="str">
        <f t="shared" si="364"/>
        <v>Nov</v>
      </c>
      <c r="V3903">
        <f t="shared" si="365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7" t="s">
        <v>8221</v>
      </c>
      <c r="G3904" t="s">
        <v>8225</v>
      </c>
      <c r="H3904" t="s">
        <v>8247</v>
      </c>
      <c r="I3904" s="9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48.833333333333336</v>
      </c>
      <c r="P3904" s="11">
        <f t="shared" si="361"/>
        <v>47.258064516129032</v>
      </c>
      <c r="Q3904" t="s">
        <v>8317</v>
      </c>
      <c r="R3904" t="s">
        <v>8318</v>
      </c>
      <c r="S3904" s="8">
        <f t="shared" si="362"/>
        <v>42663.176412037043</v>
      </c>
      <c r="T3904" s="8">
        <f t="shared" si="363"/>
        <v>42688.218078703707</v>
      </c>
      <c r="U3904" s="9" t="str">
        <f t="shared" si="364"/>
        <v>Oct</v>
      </c>
      <c r="V3904">
        <f t="shared" si="365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7" t="s">
        <v>8221</v>
      </c>
      <c r="G3905" t="s">
        <v>8224</v>
      </c>
      <c r="H3905" t="s">
        <v>8246</v>
      </c>
      <c r="I3905" s="9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s="11" t="e">
        <f t="shared" si="361"/>
        <v>#DIV/0!</v>
      </c>
      <c r="Q3905" t="s">
        <v>8317</v>
      </c>
      <c r="R3905" t="s">
        <v>8318</v>
      </c>
      <c r="S3905" s="8">
        <f t="shared" si="362"/>
        <v>42185.719502314816</v>
      </c>
      <c r="T3905" s="8">
        <f t="shared" si="363"/>
        <v>42230.526388888895</v>
      </c>
      <c r="U3905" s="9" t="str">
        <f t="shared" si="364"/>
        <v>Jun</v>
      </c>
      <c r="V3905">
        <f t="shared" si="365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7" t="s">
        <v>8221</v>
      </c>
      <c r="G3906" t="s">
        <v>8224</v>
      </c>
      <c r="H3906" t="s">
        <v>8246</v>
      </c>
      <c r="I3906" s="9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ref="O3906:O3969" si="366">E3906/D3906*100</f>
        <v>0.03</v>
      </c>
      <c r="P3906" s="11">
        <f t="shared" ref="P3906:P3969" si="367">E3906/L3906</f>
        <v>1.5</v>
      </c>
      <c r="Q3906" t="s">
        <v>8317</v>
      </c>
      <c r="R3906" t="s">
        <v>8318</v>
      </c>
      <c r="S3906" s="8">
        <f t="shared" si="362"/>
        <v>42094.937500000007</v>
      </c>
      <c r="T3906" s="8">
        <f t="shared" si="363"/>
        <v>42108.919444444451</v>
      </c>
      <c r="U3906" s="9" t="str">
        <f t="shared" si="364"/>
        <v>Mar</v>
      </c>
      <c r="V3906">
        <f t="shared" si="365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7" t="s">
        <v>8221</v>
      </c>
      <c r="G3907" t="s">
        <v>8225</v>
      </c>
      <c r="H3907" t="s">
        <v>8247</v>
      </c>
      <c r="I3907" s="9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si="366"/>
        <v>11.533333333333333</v>
      </c>
      <c r="P3907" s="11">
        <f t="shared" si="367"/>
        <v>24.714285714285715</v>
      </c>
      <c r="Q3907" t="s">
        <v>8317</v>
      </c>
      <c r="R3907" t="s">
        <v>8318</v>
      </c>
      <c r="S3907" s="8">
        <f t="shared" ref="S3907:S3970" si="368">(J3907/86400)+25569+(-7/24)</f>
        <v>42124.33221064815</v>
      </c>
      <c r="T3907" s="8">
        <f t="shared" ref="T3907:T3970" si="369">(I3907/86400)+25569+(-7/24)</f>
        <v>42166.666666666664</v>
      </c>
      <c r="U3907" s="9" t="str">
        <f t="shared" ref="U3907:U3970" si="370">TEXT(S3907,"mmm")</f>
        <v>Apr</v>
      </c>
      <c r="V3907">
        <f t="shared" ref="V3907:V3970" si="371">YEAR(S3907)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7" t="s">
        <v>8221</v>
      </c>
      <c r="G3908" t="s">
        <v>8225</v>
      </c>
      <c r="H3908" t="s">
        <v>8247</v>
      </c>
      <c r="I3908" s="9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67.333333333333329</v>
      </c>
      <c r="P3908" s="11">
        <f t="shared" si="367"/>
        <v>63.125</v>
      </c>
      <c r="Q3908" t="s">
        <v>8317</v>
      </c>
      <c r="R3908" t="s">
        <v>8318</v>
      </c>
      <c r="S3908" s="8">
        <f t="shared" si="368"/>
        <v>42143.626076388893</v>
      </c>
      <c r="T3908" s="8">
        <f t="shared" si="369"/>
        <v>42181.267361111117</v>
      </c>
      <c r="U3908" s="9" t="str">
        <f t="shared" si="370"/>
        <v>May</v>
      </c>
      <c r="V3908">
        <f t="shared" si="371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7" t="s">
        <v>8221</v>
      </c>
      <c r="G3909" t="s">
        <v>8224</v>
      </c>
      <c r="H3909" t="s">
        <v>8246</v>
      </c>
      <c r="I3909" s="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15.299999999999999</v>
      </c>
      <c r="P3909" s="11">
        <f t="shared" si="367"/>
        <v>38.25</v>
      </c>
      <c r="Q3909" t="s">
        <v>8317</v>
      </c>
      <c r="R3909" t="s">
        <v>8318</v>
      </c>
      <c r="S3909" s="8">
        <f t="shared" si="368"/>
        <v>41906.527847222227</v>
      </c>
      <c r="T3909" s="8">
        <f t="shared" si="369"/>
        <v>41938.547222222223</v>
      </c>
      <c r="U3909" s="9" t="str">
        <f t="shared" si="370"/>
        <v>Sep</v>
      </c>
      <c r="V3909">
        <f t="shared" si="371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7" t="s">
        <v>8221</v>
      </c>
      <c r="G3910" t="s">
        <v>8224</v>
      </c>
      <c r="H3910" t="s">
        <v>8246</v>
      </c>
      <c r="I3910" s="9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8.6666666666666679</v>
      </c>
      <c r="P3910" s="11">
        <f t="shared" si="367"/>
        <v>16.25</v>
      </c>
      <c r="Q3910" t="s">
        <v>8317</v>
      </c>
      <c r="R3910" t="s">
        <v>8318</v>
      </c>
      <c r="S3910" s="8">
        <f t="shared" si="368"/>
        <v>41833.843703703707</v>
      </c>
      <c r="T3910" s="8">
        <f t="shared" si="369"/>
        <v>41848.843703703707</v>
      </c>
      <c r="U3910" s="9" t="str">
        <f t="shared" si="370"/>
        <v>Jul</v>
      </c>
      <c r="V3910">
        <f t="shared" si="371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7" t="s">
        <v>8221</v>
      </c>
      <c r="G3911" t="s">
        <v>8224</v>
      </c>
      <c r="H3911" t="s">
        <v>8246</v>
      </c>
      <c r="I3911" s="9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0.22499999999999998</v>
      </c>
      <c r="P3911" s="11">
        <f t="shared" si="367"/>
        <v>33.75</v>
      </c>
      <c r="Q3911" t="s">
        <v>8317</v>
      </c>
      <c r="R3911" t="s">
        <v>8318</v>
      </c>
      <c r="S3911" s="8">
        <f t="shared" si="368"/>
        <v>41863.067615740743</v>
      </c>
      <c r="T3911" s="8">
        <f t="shared" si="369"/>
        <v>41893.067615740743</v>
      </c>
      <c r="U3911" s="9" t="str">
        <f t="shared" si="370"/>
        <v>Aug</v>
      </c>
      <c r="V3911">
        <f t="shared" si="371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7" t="s">
        <v>8221</v>
      </c>
      <c r="G3912" t="s">
        <v>8224</v>
      </c>
      <c r="H3912" t="s">
        <v>8246</v>
      </c>
      <c r="I3912" s="9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3.0833333333333335</v>
      </c>
      <c r="P3912" s="11">
        <f t="shared" si="367"/>
        <v>61.666666666666664</v>
      </c>
      <c r="Q3912" t="s">
        <v>8317</v>
      </c>
      <c r="R3912" t="s">
        <v>8318</v>
      </c>
      <c r="S3912" s="8">
        <f t="shared" si="368"/>
        <v>42224.465243055558</v>
      </c>
      <c r="T3912" s="8">
        <f t="shared" si="369"/>
        <v>42254.465243055558</v>
      </c>
      <c r="U3912" s="9" t="str">
        <f t="shared" si="370"/>
        <v>Aug</v>
      </c>
      <c r="V3912">
        <f t="shared" si="371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7" t="s">
        <v>8221</v>
      </c>
      <c r="G3913" t="s">
        <v>8224</v>
      </c>
      <c r="H3913" t="s">
        <v>8246</v>
      </c>
      <c r="I3913" s="9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37.412500000000001</v>
      </c>
      <c r="P3913" s="11">
        <f t="shared" si="367"/>
        <v>83.138888888888886</v>
      </c>
      <c r="Q3913" t="s">
        <v>8317</v>
      </c>
      <c r="R3913" t="s">
        <v>8318</v>
      </c>
      <c r="S3913" s="8">
        <f t="shared" si="368"/>
        <v>41939.520567129635</v>
      </c>
      <c r="T3913" s="8">
        <f t="shared" si="369"/>
        <v>41969.5622337963</v>
      </c>
      <c r="U3913" s="9" t="str">
        <f t="shared" si="370"/>
        <v>Oct</v>
      </c>
      <c r="V3913">
        <f t="shared" si="371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7" t="s">
        <v>8221</v>
      </c>
      <c r="G3914" t="s">
        <v>8224</v>
      </c>
      <c r="H3914" t="s">
        <v>8246</v>
      </c>
      <c r="I3914" s="9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6.6666666666666671E-3</v>
      </c>
      <c r="P3914" s="11">
        <f t="shared" si="367"/>
        <v>1</v>
      </c>
      <c r="Q3914" t="s">
        <v>8317</v>
      </c>
      <c r="R3914" t="s">
        <v>8318</v>
      </c>
      <c r="S3914" s="8">
        <f t="shared" si="368"/>
        <v>42058.978356481479</v>
      </c>
      <c r="T3914" s="8">
        <f t="shared" si="369"/>
        <v>42118.899305555555</v>
      </c>
      <c r="U3914" s="9" t="str">
        <f t="shared" si="370"/>
        <v>Feb</v>
      </c>
      <c r="V3914">
        <f t="shared" si="371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7" t="s">
        <v>8221</v>
      </c>
      <c r="G3915" t="s">
        <v>8224</v>
      </c>
      <c r="H3915" t="s">
        <v>8246</v>
      </c>
      <c r="I3915" s="9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10</v>
      </c>
      <c r="P3915" s="11">
        <f t="shared" si="367"/>
        <v>142.85714285714286</v>
      </c>
      <c r="Q3915" t="s">
        <v>8317</v>
      </c>
      <c r="R3915" t="s">
        <v>8318</v>
      </c>
      <c r="S3915" s="8">
        <f t="shared" si="368"/>
        <v>42307.919548611113</v>
      </c>
      <c r="T3915" s="8">
        <f t="shared" si="369"/>
        <v>42337.961215277777</v>
      </c>
      <c r="U3915" s="9" t="str">
        <f t="shared" si="370"/>
        <v>Oct</v>
      </c>
      <c r="V3915">
        <f t="shared" si="371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7" t="s">
        <v>8221</v>
      </c>
      <c r="G3916" t="s">
        <v>8225</v>
      </c>
      <c r="H3916" t="s">
        <v>8247</v>
      </c>
      <c r="I3916" s="9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36.36</v>
      </c>
      <c r="P3916" s="11">
        <f t="shared" si="367"/>
        <v>33.666666666666664</v>
      </c>
      <c r="Q3916" t="s">
        <v>8317</v>
      </c>
      <c r="R3916" t="s">
        <v>8318</v>
      </c>
      <c r="S3916" s="8">
        <f t="shared" si="368"/>
        <v>42114.527268518526</v>
      </c>
      <c r="T3916" s="8">
        <f t="shared" si="369"/>
        <v>42134.665972222225</v>
      </c>
      <c r="U3916" s="9" t="str">
        <f t="shared" si="370"/>
        <v>Apr</v>
      </c>
      <c r="V3916">
        <f t="shared" si="371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7" t="s">
        <v>8221</v>
      </c>
      <c r="G3917" t="s">
        <v>8225</v>
      </c>
      <c r="H3917" t="s">
        <v>8247</v>
      </c>
      <c r="I3917" s="9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0.33333333333333337</v>
      </c>
      <c r="P3917" s="11">
        <f t="shared" si="367"/>
        <v>5</v>
      </c>
      <c r="Q3917" t="s">
        <v>8317</v>
      </c>
      <c r="R3917" t="s">
        <v>8318</v>
      </c>
      <c r="S3917" s="8">
        <f t="shared" si="368"/>
        <v>42492.693391203706</v>
      </c>
      <c r="T3917" s="8">
        <f t="shared" si="369"/>
        <v>42522.693391203706</v>
      </c>
      <c r="U3917" s="9" t="str">
        <f t="shared" si="370"/>
        <v>May</v>
      </c>
      <c r="V3917">
        <f t="shared" si="371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7" t="s">
        <v>8221</v>
      </c>
      <c r="G3918" t="s">
        <v>8232</v>
      </c>
      <c r="H3918" t="s">
        <v>8253</v>
      </c>
      <c r="I3918" s="9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s="11" t="e">
        <f t="shared" si="367"/>
        <v>#DIV/0!</v>
      </c>
      <c r="Q3918" t="s">
        <v>8317</v>
      </c>
      <c r="R3918" t="s">
        <v>8318</v>
      </c>
      <c r="S3918" s="8">
        <f t="shared" si="368"/>
        <v>42494.18</v>
      </c>
      <c r="T3918" s="8">
        <f t="shared" si="369"/>
        <v>42524.18</v>
      </c>
      <c r="U3918" s="9" t="str">
        <f t="shared" si="370"/>
        <v>May</v>
      </c>
      <c r="V3918">
        <f t="shared" si="371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7" t="s">
        <v>8221</v>
      </c>
      <c r="G3919" t="s">
        <v>8225</v>
      </c>
      <c r="H3919" t="s">
        <v>8247</v>
      </c>
      <c r="I3919" s="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0.2857142857142857</v>
      </c>
      <c r="P3919" s="11">
        <f t="shared" si="367"/>
        <v>10</v>
      </c>
      <c r="Q3919" t="s">
        <v>8317</v>
      </c>
      <c r="R3919" t="s">
        <v>8318</v>
      </c>
      <c r="S3919" s="8">
        <f t="shared" si="368"/>
        <v>41863.235659722224</v>
      </c>
      <c r="T3919" s="8">
        <f t="shared" si="369"/>
        <v>41893.235659722224</v>
      </c>
      <c r="U3919" s="9" t="str">
        <f t="shared" si="370"/>
        <v>Aug</v>
      </c>
      <c r="V3919">
        <f t="shared" si="371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7" t="s">
        <v>8221</v>
      </c>
      <c r="G3920" t="s">
        <v>8225</v>
      </c>
      <c r="H3920" t="s">
        <v>8247</v>
      </c>
      <c r="I3920" s="9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0.2</v>
      </c>
      <c r="P3920" s="11">
        <f t="shared" si="367"/>
        <v>40</v>
      </c>
      <c r="Q3920" t="s">
        <v>8317</v>
      </c>
      <c r="R3920" t="s">
        <v>8318</v>
      </c>
      <c r="S3920" s="8">
        <f t="shared" si="368"/>
        <v>41843.37295138889</v>
      </c>
      <c r="T3920" s="8">
        <f t="shared" si="369"/>
        <v>41855.375</v>
      </c>
      <c r="U3920" s="9" t="str">
        <f t="shared" si="370"/>
        <v>Jul</v>
      </c>
      <c r="V3920">
        <f t="shared" si="371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7" t="s">
        <v>8221</v>
      </c>
      <c r="G3921" t="s">
        <v>8225</v>
      </c>
      <c r="H3921" t="s">
        <v>8247</v>
      </c>
      <c r="I3921" s="9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1.7999999999999998</v>
      </c>
      <c r="P3921" s="11">
        <f t="shared" si="367"/>
        <v>30</v>
      </c>
      <c r="Q3921" t="s">
        <v>8317</v>
      </c>
      <c r="R3921" t="s">
        <v>8318</v>
      </c>
      <c r="S3921" s="8">
        <f t="shared" si="368"/>
        <v>42358.393206018525</v>
      </c>
      <c r="T3921" s="8">
        <f t="shared" si="369"/>
        <v>42386.708333333336</v>
      </c>
      <c r="U3921" s="9" t="str">
        <f t="shared" si="370"/>
        <v>Dec</v>
      </c>
      <c r="V3921">
        <f t="shared" si="371"/>
        <v>2015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7" t="s">
        <v>8221</v>
      </c>
      <c r="G3922" t="s">
        <v>8225</v>
      </c>
      <c r="H3922" t="s">
        <v>8247</v>
      </c>
      <c r="I3922" s="9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5.4</v>
      </c>
      <c r="P3922" s="11">
        <f t="shared" si="367"/>
        <v>45</v>
      </c>
      <c r="Q3922" t="s">
        <v>8317</v>
      </c>
      <c r="R3922" t="s">
        <v>8318</v>
      </c>
      <c r="S3922" s="8">
        <f t="shared" si="368"/>
        <v>42657.095601851855</v>
      </c>
      <c r="T3922" s="8">
        <f t="shared" si="369"/>
        <v>42687.13726851852</v>
      </c>
      <c r="U3922" s="9" t="str">
        <f t="shared" si="370"/>
        <v>Oct</v>
      </c>
      <c r="V3922">
        <f t="shared" si="371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7" t="s">
        <v>8221</v>
      </c>
      <c r="G3923" t="s">
        <v>8225</v>
      </c>
      <c r="H3923" t="s">
        <v>8247</v>
      </c>
      <c r="I3923" s="9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s="11" t="e">
        <f t="shared" si="367"/>
        <v>#DIV/0!</v>
      </c>
      <c r="Q3923" t="s">
        <v>8317</v>
      </c>
      <c r="R3923" t="s">
        <v>8318</v>
      </c>
      <c r="S3923" s="8">
        <f t="shared" si="368"/>
        <v>41926.250636574077</v>
      </c>
      <c r="T3923" s="8">
        <f t="shared" si="369"/>
        <v>41938.458333333336</v>
      </c>
      <c r="U3923" s="9" t="str">
        <f t="shared" si="370"/>
        <v>Oct</v>
      </c>
      <c r="V3923">
        <f t="shared" si="371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7" t="s">
        <v>8221</v>
      </c>
      <c r="G3924" t="s">
        <v>8224</v>
      </c>
      <c r="H3924" t="s">
        <v>8246</v>
      </c>
      <c r="I3924" s="9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8.1333333333333329</v>
      </c>
      <c r="P3924" s="11">
        <f t="shared" si="367"/>
        <v>10.166666666666666</v>
      </c>
      <c r="Q3924" t="s">
        <v>8317</v>
      </c>
      <c r="R3924" t="s">
        <v>8318</v>
      </c>
      <c r="S3924" s="8">
        <f t="shared" si="368"/>
        <v>42020.4769675926</v>
      </c>
      <c r="T3924" s="8">
        <f t="shared" si="369"/>
        <v>42065.666666666664</v>
      </c>
      <c r="U3924" s="9" t="str">
        <f t="shared" si="370"/>
        <v>Jan</v>
      </c>
      <c r="V3924">
        <f t="shared" si="371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7" t="s">
        <v>8221</v>
      </c>
      <c r="G3925" t="s">
        <v>8225</v>
      </c>
      <c r="H3925" t="s">
        <v>8247</v>
      </c>
      <c r="I3925" s="9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12.034782608695652</v>
      </c>
      <c r="P3925" s="11">
        <f t="shared" si="367"/>
        <v>81.411764705882348</v>
      </c>
      <c r="Q3925" t="s">
        <v>8317</v>
      </c>
      <c r="R3925" t="s">
        <v>8318</v>
      </c>
      <c r="S3925" s="8">
        <f t="shared" si="368"/>
        <v>42075.688321759262</v>
      </c>
      <c r="T3925" s="8">
        <f t="shared" si="369"/>
        <v>42103.688321759262</v>
      </c>
      <c r="U3925" s="9" t="str">
        <f t="shared" si="370"/>
        <v>Mar</v>
      </c>
      <c r="V3925">
        <f t="shared" si="371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7" t="s">
        <v>8221</v>
      </c>
      <c r="G3926" t="s">
        <v>8224</v>
      </c>
      <c r="H3926" t="s">
        <v>8246</v>
      </c>
      <c r="I3926" s="9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15.266666666666667</v>
      </c>
      <c r="P3926" s="11">
        <f t="shared" si="367"/>
        <v>57.25</v>
      </c>
      <c r="Q3926" t="s">
        <v>8317</v>
      </c>
      <c r="R3926" t="s">
        <v>8318</v>
      </c>
      <c r="S3926" s="8">
        <f t="shared" si="368"/>
        <v>41786.668078703704</v>
      </c>
      <c r="T3926" s="8">
        <f t="shared" si="369"/>
        <v>41816.668078703704</v>
      </c>
      <c r="U3926" s="9" t="str">
        <f t="shared" si="370"/>
        <v>May</v>
      </c>
      <c r="V3926">
        <f t="shared" si="371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7" t="s">
        <v>8221</v>
      </c>
      <c r="G3927" t="s">
        <v>8224</v>
      </c>
      <c r="H3927" t="s">
        <v>8246</v>
      </c>
      <c r="I3927" s="9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10</v>
      </c>
      <c r="P3927" s="11">
        <f t="shared" si="367"/>
        <v>5</v>
      </c>
      <c r="Q3927" t="s">
        <v>8317</v>
      </c>
      <c r="R3927" t="s">
        <v>8318</v>
      </c>
      <c r="S3927" s="8">
        <f t="shared" si="368"/>
        <v>41820.579155092593</v>
      </c>
      <c r="T3927" s="8">
        <f t="shared" si="369"/>
        <v>41850.579155092593</v>
      </c>
      <c r="U3927" s="9" t="str">
        <f t="shared" si="370"/>
        <v>Jun</v>
      </c>
      <c r="V3927">
        <f t="shared" si="371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7" t="s">
        <v>8221</v>
      </c>
      <c r="G3928" t="s">
        <v>8226</v>
      </c>
      <c r="H3928" t="s">
        <v>8248</v>
      </c>
      <c r="I3928" s="9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0.3</v>
      </c>
      <c r="P3928" s="11">
        <f t="shared" si="367"/>
        <v>15</v>
      </c>
      <c r="Q3928" t="s">
        <v>8317</v>
      </c>
      <c r="R3928" t="s">
        <v>8318</v>
      </c>
      <c r="S3928" s="8">
        <f t="shared" si="368"/>
        <v>41969.793379629635</v>
      </c>
      <c r="T3928" s="8">
        <f t="shared" si="369"/>
        <v>41999.793379629635</v>
      </c>
      <c r="U3928" s="9" t="str">
        <f t="shared" si="370"/>
        <v>Nov</v>
      </c>
      <c r="V3928">
        <f t="shared" si="371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7" t="s">
        <v>8221</v>
      </c>
      <c r="G3929" t="s">
        <v>8225</v>
      </c>
      <c r="H3929" t="s">
        <v>8247</v>
      </c>
      <c r="I3929" s="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1</v>
      </c>
      <c r="P3929" s="11">
        <f t="shared" si="367"/>
        <v>12.5</v>
      </c>
      <c r="Q3929" t="s">
        <v>8317</v>
      </c>
      <c r="R3929" t="s">
        <v>8318</v>
      </c>
      <c r="S3929" s="8">
        <f t="shared" si="368"/>
        <v>41829.975740740745</v>
      </c>
      <c r="T3929" s="8">
        <f t="shared" si="369"/>
        <v>41859.975740740745</v>
      </c>
      <c r="U3929" s="9" t="str">
        <f t="shared" si="370"/>
        <v>Jul</v>
      </c>
      <c r="V3929">
        <f t="shared" si="371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7" t="s">
        <v>8221</v>
      </c>
      <c r="G3930" t="s">
        <v>8224</v>
      </c>
      <c r="H3930" t="s">
        <v>8246</v>
      </c>
      <c r="I3930" s="9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13.020000000000001</v>
      </c>
      <c r="P3930" s="11">
        <f t="shared" si="367"/>
        <v>93</v>
      </c>
      <c r="Q3930" t="s">
        <v>8317</v>
      </c>
      <c r="R3930" t="s">
        <v>8318</v>
      </c>
      <c r="S3930" s="8">
        <f t="shared" si="368"/>
        <v>42265.391516203708</v>
      </c>
      <c r="T3930" s="8">
        <f t="shared" si="369"/>
        <v>42292.915972222225</v>
      </c>
      <c r="U3930" s="9" t="str">
        <f t="shared" si="370"/>
        <v>Sep</v>
      </c>
      <c r="V3930">
        <f t="shared" si="371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7" t="s">
        <v>8221</v>
      </c>
      <c r="G3931" t="s">
        <v>8224</v>
      </c>
      <c r="H3931" t="s">
        <v>8246</v>
      </c>
      <c r="I3931" s="9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2.2650000000000001</v>
      </c>
      <c r="P3931" s="11">
        <f t="shared" si="367"/>
        <v>32.357142857142854</v>
      </c>
      <c r="Q3931" t="s">
        <v>8317</v>
      </c>
      <c r="R3931" t="s">
        <v>8318</v>
      </c>
      <c r="S3931" s="8">
        <f t="shared" si="368"/>
        <v>42601.535474537035</v>
      </c>
      <c r="T3931" s="8">
        <f t="shared" si="369"/>
        <v>42631.535474537035</v>
      </c>
      <c r="U3931" s="9" t="str">
        <f t="shared" si="370"/>
        <v>Aug</v>
      </c>
      <c r="V3931">
        <f t="shared" si="371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7" t="s">
        <v>8221</v>
      </c>
      <c r="G3932" t="s">
        <v>8226</v>
      </c>
      <c r="H3932" t="s">
        <v>8248</v>
      </c>
      <c r="I3932" s="9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s="11" t="e">
        <f t="shared" si="367"/>
        <v>#DIV/0!</v>
      </c>
      <c r="Q3932" t="s">
        <v>8317</v>
      </c>
      <c r="R3932" t="s">
        <v>8318</v>
      </c>
      <c r="S3932" s="8">
        <f t="shared" si="368"/>
        <v>42433.047083333331</v>
      </c>
      <c r="T3932" s="8">
        <f t="shared" si="369"/>
        <v>42460.958333333336</v>
      </c>
      <c r="U3932" s="9" t="str">
        <f t="shared" si="370"/>
        <v>Mar</v>
      </c>
      <c r="V3932">
        <f t="shared" si="371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7" t="s">
        <v>8221</v>
      </c>
      <c r="G3933" t="s">
        <v>8224</v>
      </c>
      <c r="H3933" t="s">
        <v>8246</v>
      </c>
      <c r="I3933" s="9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11" t="e">
        <f t="shared" si="367"/>
        <v>#DIV/0!</v>
      </c>
      <c r="Q3933" t="s">
        <v>8317</v>
      </c>
      <c r="R3933" t="s">
        <v>8318</v>
      </c>
      <c r="S3933" s="8">
        <f t="shared" si="368"/>
        <v>42227.860034722224</v>
      </c>
      <c r="T3933" s="8">
        <f t="shared" si="369"/>
        <v>42252.860034722224</v>
      </c>
      <c r="U3933" s="9" t="str">
        <f t="shared" si="370"/>
        <v>Aug</v>
      </c>
      <c r="V3933">
        <f t="shared" si="371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7" t="s">
        <v>8221</v>
      </c>
      <c r="G3934" t="s">
        <v>8224</v>
      </c>
      <c r="H3934" t="s">
        <v>8246</v>
      </c>
      <c r="I3934" s="9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8.3333333333333332E-3</v>
      </c>
      <c r="P3934" s="11">
        <f t="shared" si="367"/>
        <v>1</v>
      </c>
      <c r="Q3934" t="s">
        <v>8317</v>
      </c>
      <c r="R3934" t="s">
        <v>8318</v>
      </c>
      <c r="S3934" s="8">
        <f t="shared" si="368"/>
        <v>42414.876898148148</v>
      </c>
      <c r="T3934" s="8">
        <f t="shared" si="369"/>
        <v>42444.835231481484</v>
      </c>
      <c r="U3934" s="9" t="str">
        <f t="shared" si="370"/>
        <v>Feb</v>
      </c>
      <c r="V3934">
        <f t="shared" si="371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7" t="s">
        <v>8221</v>
      </c>
      <c r="G3935" t="s">
        <v>8224</v>
      </c>
      <c r="H3935" t="s">
        <v>8246</v>
      </c>
      <c r="I3935" s="9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15.742857142857142</v>
      </c>
      <c r="P3935" s="11">
        <f t="shared" si="367"/>
        <v>91.833333333333329</v>
      </c>
      <c r="Q3935" t="s">
        <v>8317</v>
      </c>
      <c r="R3935" t="s">
        <v>8318</v>
      </c>
      <c r="S3935" s="8">
        <f t="shared" si="368"/>
        <v>42538.67664351852</v>
      </c>
      <c r="T3935" s="8">
        <f t="shared" si="369"/>
        <v>42567.738194444442</v>
      </c>
      <c r="U3935" s="9" t="str">
        <f t="shared" si="370"/>
        <v>Jun</v>
      </c>
      <c r="V3935">
        <f t="shared" si="371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7" t="s">
        <v>8221</v>
      </c>
      <c r="G3936" t="s">
        <v>8224</v>
      </c>
      <c r="H3936" t="s">
        <v>8246</v>
      </c>
      <c r="I3936" s="9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11</v>
      </c>
      <c r="P3936" s="11">
        <f t="shared" si="367"/>
        <v>45.833333333333336</v>
      </c>
      <c r="Q3936" t="s">
        <v>8317</v>
      </c>
      <c r="R3936" t="s">
        <v>8318</v>
      </c>
      <c r="S3936" s="8">
        <f t="shared" si="368"/>
        <v>42233.38008101852</v>
      </c>
      <c r="T3936" s="8">
        <f t="shared" si="369"/>
        <v>42278.250000000007</v>
      </c>
      <c r="U3936" s="9" t="str">
        <f t="shared" si="370"/>
        <v>Aug</v>
      </c>
      <c r="V3936">
        <f t="shared" si="371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7" t="s">
        <v>8221</v>
      </c>
      <c r="G3937" t="s">
        <v>8225</v>
      </c>
      <c r="H3937" t="s">
        <v>8247</v>
      </c>
      <c r="I3937" s="9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43.833333333333336</v>
      </c>
      <c r="P3937" s="11">
        <f t="shared" si="367"/>
        <v>57.173913043478258</v>
      </c>
      <c r="Q3937" t="s">
        <v>8317</v>
      </c>
      <c r="R3937" t="s">
        <v>8318</v>
      </c>
      <c r="S3937" s="8">
        <f t="shared" si="368"/>
        <v>42221.365115740744</v>
      </c>
      <c r="T3937" s="8">
        <f t="shared" si="369"/>
        <v>42281.365115740744</v>
      </c>
      <c r="U3937" s="9" t="str">
        <f t="shared" si="370"/>
        <v>Aug</v>
      </c>
      <c r="V3937">
        <f t="shared" si="371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7" t="s">
        <v>8221</v>
      </c>
      <c r="G3938" t="s">
        <v>8224</v>
      </c>
      <c r="H3938" t="s">
        <v>8246</v>
      </c>
      <c r="I3938" s="9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s="11" t="e">
        <f t="shared" si="367"/>
        <v>#DIV/0!</v>
      </c>
      <c r="Q3938" t="s">
        <v>8317</v>
      </c>
      <c r="R3938" t="s">
        <v>8318</v>
      </c>
      <c r="S3938" s="8">
        <f t="shared" si="368"/>
        <v>42674.971296296302</v>
      </c>
      <c r="T3938" s="8">
        <f t="shared" si="369"/>
        <v>42705.012962962966</v>
      </c>
      <c r="U3938" s="9" t="str">
        <f t="shared" si="370"/>
        <v>Oct</v>
      </c>
      <c r="V3938">
        <f t="shared" si="371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7" t="s">
        <v>8221</v>
      </c>
      <c r="G3939" t="s">
        <v>8224</v>
      </c>
      <c r="H3939" t="s">
        <v>8246</v>
      </c>
      <c r="I3939" s="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86.135181975736558</v>
      </c>
      <c r="P3939" s="11">
        <f t="shared" si="367"/>
        <v>248.5</v>
      </c>
      <c r="Q3939" t="s">
        <v>8317</v>
      </c>
      <c r="R3939" t="s">
        <v>8318</v>
      </c>
      <c r="S3939" s="8">
        <f t="shared" si="368"/>
        <v>42534.339814814819</v>
      </c>
      <c r="T3939" s="8">
        <f t="shared" si="369"/>
        <v>42562.339814814819</v>
      </c>
      <c r="U3939" s="9" t="str">
        <f t="shared" si="370"/>
        <v>Jun</v>
      </c>
      <c r="V3939">
        <f t="shared" si="371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7" t="s">
        <v>8221</v>
      </c>
      <c r="G3940" t="s">
        <v>8224</v>
      </c>
      <c r="H3940" t="s">
        <v>8246</v>
      </c>
      <c r="I3940" s="9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12.196620583717358</v>
      </c>
      <c r="P3940" s="11">
        <f t="shared" si="367"/>
        <v>79.400000000000006</v>
      </c>
      <c r="Q3940" t="s">
        <v>8317</v>
      </c>
      <c r="R3940" t="s">
        <v>8318</v>
      </c>
      <c r="S3940" s="8">
        <f t="shared" si="368"/>
        <v>42151.614050925928</v>
      </c>
      <c r="T3940" s="8">
        <f t="shared" si="369"/>
        <v>42182.614050925928</v>
      </c>
      <c r="U3940" s="9" t="str">
        <f t="shared" si="370"/>
        <v>May</v>
      </c>
      <c r="V3940">
        <f t="shared" si="371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7" t="s">
        <v>8221</v>
      </c>
      <c r="G3941" t="s">
        <v>8226</v>
      </c>
      <c r="H3941" t="s">
        <v>8248</v>
      </c>
      <c r="I3941" s="9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0.1</v>
      </c>
      <c r="P3941" s="11">
        <f t="shared" si="367"/>
        <v>5</v>
      </c>
      <c r="Q3941" t="s">
        <v>8317</v>
      </c>
      <c r="R3941" t="s">
        <v>8318</v>
      </c>
      <c r="S3941" s="8">
        <f t="shared" si="368"/>
        <v>41915.108553240745</v>
      </c>
      <c r="T3941" s="8">
        <f t="shared" si="369"/>
        <v>41918.895833333336</v>
      </c>
      <c r="U3941" s="9" t="str">
        <f t="shared" si="370"/>
        <v>Oct</v>
      </c>
      <c r="V3941">
        <f t="shared" si="371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7" t="s">
        <v>8221</v>
      </c>
      <c r="G3942" t="s">
        <v>8224</v>
      </c>
      <c r="H3942" t="s">
        <v>8246</v>
      </c>
      <c r="I3942" s="9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0.22</v>
      </c>
      <c r="P3942" s="11">
        <f t="shared" si="367"/>
        <v>5.5</v>
      </c>
      <c r="Q3942" t="s">
        <v>8317</v>
      </c>
      <c r="R3942" t="s">
        <v>8318</v>
      </c>
      <c r="S3942" s="8">
        <f t="shared" si="368"/>
        <v>41961.200821759259</v>
      </c>
      <c r="T3942" s="8">
        <f t="shared" si="369"/>
        <v>42006.200821759259</v>
      </c>
      <c r="U3942" s="9" t="str">
        <f t="shared" si="370"/>
        <v>Nov</v>
      </c>
      <c r="V3942">
        <f t="shared" si="371"/>
        <v>2014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7" t="s">
        <v>8221</v>
      </c>
      <c r="G3943" t="s">
        <v>8224</v>
      </c>
      <c r="H3943" t="s">
        <v>8246</v>
      </c>
      <c r="I3943" s="9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0.90909090909090906</v>
      </c>
      <c r="P3943" s="11">
        <f t="shared" si="367"/>
        <v>25</v>
      </c>
      <c r="Q3943" t="s">
        <v>8317</v>
      </c>
      <c r="R3943" t="s">
        <v>8318</v>
      </c>
      <c r="S3943" s="8">
        <f t="shared" si="368"/>
        <v>41940.295567129629</v>
      </c>
      <c r="T3943" s="8">
        <f t="shared" si="369"/>
        <v>41967.750000000007</v>
      </c>
      <c r="U3943" s="9" t="str">
        <f t="shared" si="370"/>
        <v>Oct</v>
      </c>
      <c r="V3943">
        <f t="shared" si="371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7" t="s">
        <v>8221</v>
      </c>
      <c r="G3944" t="s">
        <v>8224</v>
      </c>
      <c r="H3944" t="s">
        <v>8246</v>
      </c>
      <c r="I3944" s="9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s="11" t="e">
        <f t="shared" si="367"/>
        <v>#DIV/0!</v>
      </c>
      <c r="Q3944" t="s">
        <v>8317</v>
      </c>
      <c r="R3944" t="s">
        <v>8318</v>
      </c>
      <c r="S3944" s="8">
        <f t="shared" si="368"/>
        <v>42111.612430555557</v>
      </c>
      <c r="T3944" s="8">
        <f t="shared" si="369"/>
        <v>42171.612430555557</v>
      </c>
      <c r="U3944" s="9" t="str">
        <f t="shared" si="370"/>
        <v>Apr</v>
      </c>
      <c r="V3944">
        <f t="shared" si="371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7" t="s">
        <v>8221</v>
      </c>
      <c r="G3945" t="s">
        <v>8224</v>
      </c>
      <c r="H3945" t="s">
        <v>8246</v>
      </c>
      <c r="I3945" s="9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35.64</v>
      </c>
      <c r="P3945" s="11">
        <f t="shared" si="367"/>
        <v>137.07692307692307</v>
      </c>
      <c r="Q3945" t="s">
        <v>8317</v>
      </c>
      <c r="R3945" t="s">
        <v>8318</v>
      </c>
      <c r="S3945" s="8">
        <f t="shared" si="368"/>
        <v>42279.486898148149</v>
      </c>
      <c r="T3945" s="8">
        <f t="shared" si="369"/>
        <v>42310.409722222226</v>
      </c>
      <c r="U3945" s="9" t="str">
        <f t="shared" si="370"/>
        <v>Oct</v>
      </c>
      <c r="V3945">
        <f t="shared" si="371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7" t="s">
        <v>8221</v>
      </c>
      <c r="G3946" t="s">
        <v>8224</v>
      </c>
      <c r="H3946" t="s">
        <v>8246</v>
      </c>
      <c r="I3946" s="9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s="11" t="e">
        <f t="shared" si="367"/>
        <v>#DIV/0!</v>
      </c>
      <c r="Q3946" t="s">
        <v>8317</v>
      </c>
      <c r="R3946" t="s">
        <v>8318</v>
      </c>
      <c r="S3946" s="8">
        <f t="shared" si="368"/>
        <v>42213.371238425927</v>
      </c>
      <c r="T3946" s="8">
        <f t="shared" si="369"/>
        <v>42243.371238425927</v>
      </c>
      <c r="U3946" s="9" t="str">
        <f t="shared" si="370"/>
        <v>Jul</v>
      </c>
      <c r="V3946">
        <f t="shared" si="371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7" t="s">
        <v>8221</v>
      </c>
      <c r="G3947" t="s">
        <v>8224</v>
      </c>
      <c r="H3947" t="s">
        <v>8246</v>
      </c>
      <c r="I3947" s="9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0.25</v>
      </c>
      <c r="P3947" s="11">
        <f t="shared" si="367"/>
        <v>5</v>
      </c>
      <c r="Q3947" t="s">
        <v>8317</v>
      </c>
      <c r="R3947" t="s">
        <v>8318</v>
      </c>
      <c r="S3947" s="8">
        <f t="shared" si="368"/>
        <v>42109.510046296295</v>
      </c>
      <c r="T3947" s="8">
        <f t="shared" si="369"/>
        <v>42139.510046296295</v>
      </c>
      <c r="U3947" s="9" t="str">
        <f t="shared" si="370"/>
        <v>Apr</v>
      </c>
      <c r="V3947">
        <f t="shared" si="371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7" t="s">
        <v>8221</v>
      </c>
      <c r="G3948" t="s">
        <v>8224</v>
      </c>
      <c r="H3948" t="s">
        <v>8246</v>
      </c>
      <c r="I3948" s="9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</v>
      </c>
      <c r="P3948" s="11">
        <f t="shared" si="367"/>
        <v>39</v>
      </c>
      <c r="Q3948" t="s">
        <v>8317</v>
      </c>
      <c r="R3948" t="s">
        <v>8318</v>
      </c>
      <c r="S3948" s="8">
        <f t="shared" si="368"/>
        <v>42031.541921296295</v>
      </c>
      <c r="T3948" s="8">
        <f t="shared" si="369"/>
        <v>42063.041666666664</v>
      </c>
      <c r="U3948" s="9" t="str">
        <f t="shared" si="370"/>
        <v>Jan</v>
      </c>
      <c r="V3948">
        <f t="shared" si="371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7" t="s">
        <v>8221</v>
      </c>
      <c r="G3949" t="s">
        <v>8224</v>
      </c>
      <c r="H3949" t="s">
        <v>8246</v>
      </c>
      <c r="I3949" s="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3.3666666666666663</v>
      </c>
      <c r="P3949" s="11">
        <f t="shared" si="367"/>
        <v>50.5</v>
      </c>
      <c r="Q3949" t="s">
        <v>8317</v>
      </c>
      <c r="R3949" t="s">
        <v>8318</v>
      </c>
      <c r="S3949" s="8">
        <f t="shared" si="368"/>
        <v>42614.851203703707</v>
      </c>
      <c r="T3949" s="8">
        <f t="shared" si="369"/>
        <v>42644.851203703707</v>
      </c>
      <c r="U3949" s="9" t="str">
        <f t="shared" si="370"/>
        <v>Sep</v>
      </c>
      <c r="V3949">
        <f t="shared" si="371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7" t="s">
        <v>8221</v>
      </c>
      <c r="G3950" t="s">
        <v>8226</v>
      </c>
      <c r="H3950" t="s">
        <v>8248</v>
      </c>
      <c r="I3950" s="9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s="11" t="e">
        <f t="shared" si="367"/>
        <v>#DIV/0!</v>
      </c>
      <c r="Q3950" t="s">
        <v>8317</v>
      </c>
      <c r="R3950" t="s">
        <v>8318</v>
      </c>
      <c r="S3950" s="8">
        <f t="shared" si="368"/>
        <v>41829.033831018525</v>
      </c>
      <c r="T3950" s="8">
        <f t="shared" si="369"/>
        <v>41889.033831018525</v>
      </c>
      <c r="U3950" s="9" t="str">
        <f t="shared" si="370"/>
        <v>Jul</v>
      </c>
      <c r="V3950">
        <f t="shared" si="371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7" t="s">
        <v>8221</v>
      </c>
      <c r="G3951" t="s">
        <v>8226</v>
      </c>
      <c r="H3951" t="s">
        <v>8248</v>
      </c>
      <c r="I3951" s="9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15.770000000000001</v>
      </c>
      <c r="P3951" s="11">
        <f t="shared" si="367"/>
        <v>49.28125</v>
      </c>
      <c r="Q3951" t="s">
        <v>8317</v>
      </c>
      <c r="R3951" t="s">
        <v>8318</v>
      </c>
      <c r="S3951" s="8">
        <f t="shared" si="368"/>
        <v>42015.828946759262</v>
      </c>
      <c r="T3951" s="8">
        <f t="shared" si="369"/>
        <v>42045.828946759262</v>
      </c>
      <c r="U3951" s="9" t="str">
        <f t="shared" si="370"/>
        <v>Jan</v>
      </c>
      <c r="V3951">
        <f t="shared" si="371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7" t="s">
        <v>8221</v>
      </c>
      <c r="G3952" t="s">
        <v>8224</v>
      </c>
      <c r="H3952" t="s">
        <v>8246</v>
      </c>
      <c r="I3952" s="9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0.625</v>
      </c>
      <c r="P3952" s="11">
        <f t="shared" si="367"/>
        <v>25</v>
      </c>
      <c r="Q3952" t="s">
        <v>8317</v>
      </c>
      <c r="R3952" t="s">
        <v>8318</v>
      </c>
      <c r="S3952" s="8">
        <f t="shared" si="368"/>
        <v>42439.41064814815</v>
      </c>
      <c r="T3952" s="8">
        <f t="shared" si="369"/>
        <v>42468.482638888891</v>
      </c>
      <c r="U3952" s="9" t="str">
        <f t="shared" si="370"/>
        <v>Mar</v>
      </c>
      <c r="V3952">
        <f t="shared" si="371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7" t="s">
        <v>8221</v>
      </c>
      <c r="G3953" t="s">
        <v>8241</v>
      </c>
      <c r="H3953" t="s">
        <v>8249</v>
      </c>
      <c r="I3953" s="9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5.0000000000000001E-4</v>
      </c>
      <c r="P3953" s="11">
        <f t="shared" si="367"/>
        <v>1</v>
      </c>
      <c r="Q3953" t="s">
        <v>8317</v>
      </c>
      <c r="R3953" t="s">
        <v>8318</v>
      </c>
      <c r="S3953" s="8">
        <f t="shared" si="368"/>
        <v>42433.534050925933</v>
      </c>
      <c r="T3953" s="8">
        <f t="shared" si="369"/>
        <v>42493.492384259262</v>
      </c>
      <c r="U3953" s="9" t="str">
        <f t="shared" si="370"/>
        <v>Mar</v>
      </c>
      <c r="V3953">
        <f t="shared" si="371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7" t="s">
        <v>8221</v>
      </c>
      <c r="G3954" t="s">
        <v>8224</v>
      </c>
      <c r="H3954" t="s">
        <v>8246</v>
      </c>
      <c r="I3954" s="9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9.6153846153846159E-2</v>
      </c>
      <c r="P3954" s="11">
        <f t="shared" si="367"/>
        <v>25</v>
      </c>
      <c r="Q3954" t="s">
        <v>8317</v>
      </c>
      <c r="R3954" t="s">
        <v>8318</v>
      </c>
      <c r="S3954" s="8">
        <f t="shared" si="368"/>
        <v>42243.498726851853</v>
      </c>
      <c r="T3954" s="8">
        <f t="shared" si="369"/>
        <v>42303.498726851853</v>
      </c>
      <c r="U3954" s="9" t="str">
        <f t="shared" si="370"/>
        <v>Aug</v>
      </c>
      <c r="V3954">
        <f t="shared" si="371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7" t="s">
        <v>8221</v>
      </c>
      <c r="G3955" t="s">
        <v>8224</v>
      </c>
      <c r="H3955" t="s">
        <v>8246</v>
      </c>
      <c r="I3955" s="9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s="11" t="e">
        <f t="shared" si="367"/>
        <v>#DIV/0!</v>
      </c>
      <c r="Q3955" t="s">
        <v>8317</v>
      </c>
      <c r="R3955" t="s">
        <v>8318</v>
      </c>
      <c r="S3955" s="8">
        <f t="shared" si="368"/>
        <v>42549.756782407414</v>
      </c>
      <c r="T3955" s="8">
        <f t="shared" si="369"/>
        <v>42580.686805555561</v>
      </c>
      <c r="U3955" s="9" t="str">
        <f t="shared" si="370"/>
        <v>Jun</v>
      </c>
      <c r="V3955">
        <f t="shared" si="371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7" t="s">
        <v>8221</v>
      </c>
      <c r="G3956" t="s">
        <v>8229</v>
      </c>
      <c r="H3956" t="s">
        <v>8251</v>
      </c>
      <c r="I3956" s="9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s="11" t="e">
        <f t="shared" si="367"/>
        <v>#DIV/0!</v>
      </c>
      <c r="Q3956" t="s">
        <v>8317</v>
      </c>
      <c r="R3956" t="s">
        <v>8318</v>
      </c>
      <c r="S3956" s="8">
        <f t="shared" si="368"/>
        <v>41774.359537037039</v>
      </c>
      <c r="T3956" s="8">
        <f t="shared" si="369"/>
        <v>41834.359537037039</v>
      </c>
      <c r="U3956" s="9" t="str">
        <f t="shared" si="370"/>
        <v>May</v>
      </c>
      <c r="V3956">
        <f t="shared" si="371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7" t="s">
        <v>8221</v>
      </c>
      <c r="G3957" t="s">
        <v>8224</v>
      </c>
      <c r="H3957" t="s">
        <v>8246</v>
      </c>
      <c r="I3957" s="9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24.285714285714285</v>
      </c>
      <c r="P3957" s="11">
        <f t="shared" si="367"/>
        <v>53.125</v>
      </c>
      <c r="Q3957" t="s">
        <v>8317</v>
      </c>
      <c r="R3957" t="s">
        <v>8318</v>
      </c>
      <c r="S3957" s="8">
        <f t="shared" si="368"/>
        <v>42306.557187500002</v>
      </c>
      <c r="T3957" s="8">
        <f t="shared" si="369"/>
        <v>42336.598854166667</v>
      </c>
      <c r="U3957" s="9" t="str">
        <f t="shared" si="370"/>
        <v>Oct</v>
      </c>
      <c r="V3957">
        <f t="shared" si="371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7" t="s">
        <v>8221</v>
      </c>
      <c r="G3958" t="s">
        <v>8224</v>
      </c>
      <c r="H3958" t="s">
        <v>8246</v>
      </c>
      <c r="I3958" s="9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s="11" t="e">
        <f t="shared" si="367"/>
        <v>#DIV/0!</v>
      </c>
      <c r="Q3958" t="s">
        <v>8317</v>
      </c>
      <c r="R3958" t="s">
        <v>8318</v>
      </c>
      <c r="S3958" s="8">
        <f t="shared" si="368"/>
        <v>42457.6403587963</v>
      </c>
      <c r="T3958" s="8">
        <f t="shared" si="369"/>
        <v>42484.722222222226</v>
      </c>
      <c r="U3958" s="9" t="str">
        <f t="shared" si="370"/>
        <v>Mar</v>
      </c>
      <c r="V3958">
        <f t="shared" si="371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7" t="s">
        <v>8221</v>
      </c>
      <c r="G3959" t="s">
        <v>8224</v>
      </c>
      <c r="H3959" t="s">
        <v>8246</v>
      </c>
      <c r="I3959" s="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2.5000000000000001E-2</v>
      </c>
      <c r="P3959" s="11">
        <f t="shared" si="367"/>
        <v>7</v>
      </c>
      <c r="Q3959" t="s">
        <v>8317</v>
      </c>
      <c r="R3959" t="s">
        <v>8318</v>
      </c>
      <c r="S3959" s="8">
        <f t="shared" si="368"/>
        <v>42513.684652777782</v>
      </c>
      <c r="T3959" s="8">
        <f t="shared" si="369"/>
        <v>42559.684652777782</v>
      </c>
      <c r="U3959" s="9" t="str">
        <f t="shared" si="370"/>
        <v>May</v>
      </c>
      <c r="V3959">
        <f t="shared" si="371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7" t="s">
        <v>8221</v>
      </c>
      <c r="G3960" t="s">
        <v>8224</v>
      </c>
      <c r="H3960" t="s">
        <v>8246</v>
      </c>
      <c r="I3960" s="9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32.049999999999997</v>
      </c>
      <c r="P3960" s="11">
        <f t="shared" si="367"/>
        <v>40.0625</v>
      </c>
      <c r="Q3960" t="s">
        <v>8317</v>
      </c>
      <c r="R3960" t="s">
        <v>8318</v>
      </c>
      <c r="S3960" s="8">
        <f t="shared" si="368"/>
        <v>41816.658703703702</v>
      </c>
      <c r="T3960" s="8">
        <f t="shared" si="369"/>
        <v>41853.291666666672</v>
      </c>
      <c r="U3960" s="9" t="str">
        <f t="shared" si="370"/>
        <v>Jun</v>
      </c>
      <c r="V3960">
        <f t="shared" si="371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7" t="s">
        <v>8221</v>
      </c>
      <c r="G3961" t="s">
        <v>8224</v>
      </c>
      <c r="H3961" t="s">
        <v>8246</v>
      </c>
      <c r="I3961" s="9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24.333333333333336</v>
      </c>
      <c r="P3961" s="11">
        <f t="shared" si="367"/>
        <v>24.333333333333332</v>
      </c>
      <c r="Q3961" t="s">
        <v>8317</v>
      </c>
      <c r="R3961" t="s">
        <v>8318</v>
      </c>
      <c r="S3961" s="8">
        <f t="shared" si="368"/>
        <v>41880.497175925928</v>
      </c>
      <c r="T3961" s="8">
        <f t="shared" si="369"/>
        <v>41910.497175925928</v>
      </c>
      <c r="U3961" s="9" t="str">
        <f t="shared" si="370"/>
        <v>Aug</v>
      </c>
      <c r="V3961">
        <f t="shared" si="371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7" t="s">
        <v>8221</v>
      </c>
      <c r="G3962" t="s">
        <v>8224</v>
      </c>
      <c r="H3962" t="s">
        <v>8246</v>
      </c>
      <c r="I3962" s="9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1.5</v>
      </c>
      <c r="P3962" s="11">
        <f t="shared" si="367"/>
        <v>11.25</v>
      </c>
      <c r="Q3962" t="s">
        <v>8317</v>
      </c>
      <c r="R3962" t="s">
        <v>8318</v>
      </c>
      <c r="S3962" s="8">
        <f t="shared" si="368"/>
        <v>42342.553888888891</v>
      </c>
      <c r="T3962" s="8">
        <f t="shared" si="369"/>
        <v>42372.553888888891</v>
      </c>
      <c r="U3962" s="9" t="str">
        <f t="shared" si="370"/>
        <v>Dec</v>
      </c>
      <c r="V3962">
        <f t="shared" si="371"/>
        <v>2015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7" t="s">
        <v>8221</v>
      </c>
      <c r="G3963" t="s">
        <v>8225</v>
      </c>
      <c r="H3963" t="s">
        <v>8247</v>
      </c>
      <c r="I3963" s="9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0.42</v>
      </c>
      <c r="P3963" s="11">
        <f t="shared" si="367"/>
        <v>10.5</v>
      </c>
      <c r="Q3963" t="s">
        <v>8317</v>
      </c>
      <c r="R3963" t="s">
        <v>8318</v>
      </c>
      <c r="S3963" s="8">
        <f t="shared" si="368"/>
        <v>41745.599652777782</v>
      </c>
      <c r="T3963" s="8">
        <f t="shared" si="369"/>
        <v>41767.599652777782</v>
      </c>
      <c r="U3963" s="9" t="str">
        <f t="shared" si="370"/>
        <v>Apr</v>
      </c>
      <c r="V3963">
        <f t="shared" si="371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7" t="s">
        <v>8221</v>
      </c>
      <c r="G3964" t="s">
        <v>8225</v>
      </c>
      <c r="H3964" t="s">
        <v>8247</v>
      </c>
      <c r="I3964" s="9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</v>
      </c>
      <c r="P3964" s="11">
        <f t="shared" si="367"/>
        <v>15</v>
      </c>
      <c r="Q3964" t="s">
        <v>8317</v>
      </c>
      <c r="R3964" t="s">
        <v>8318</v>
      </c>
      <c r="S3964" s="8">
        <f t="shared" si="368"/>
        <v>42311.329791666671</v>
      </c>
      <c r="T3964" s="8">
        <f t="shared" si="369"/>
        <v>42336.329791666671</v>
      </c>
      <c r="U3964" s="9" t="str">
        <f t="shared" si="370"/>
        <v>Nov</v>
      </c>
      <c r="V3964">
        <f t="shared" si="371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7" t="s">
        <v>8221</v>
      </c>
      <c r="G3965" t="s">
        <v>8229</v>
      </c>
      <c r="H3965" t="s">
        <v>8251</v>
      </c>
      <c r="I3965" s="9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s="11" t="e">
        <f t="shared" si="367"/>
        <v>#DIV/0!</v>
      </c>
      <c r="Q3965" t="s">
        <v>8317</v>
      </c>
      <c r="R3965" t="s">
        <v>8318</v>
      </c>
      <c r="S3965" s="8">
        <f t="shared" si="368"/>
        <v>42295.86246527778</v>
      </c>
      <c r="T3965" s="8">
        <f t="shared" si="369"/>
        <v>42325.904131944444</v>
      </c>
      <c r="U3965" s="9" t="str">
        <f t="shared" si="370"/>
        <v>Oct</v>
      </c>
      <c r="V3965">
        <f t="shared" si="371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7" t="s">
        <v>8221</v>
      </c>
      <c r="G3966" t="s">
        <v>8224</v>
      </c>
      <c r="H3966" t="s">
        <v>8246</v>
      </c>
      <c r="I3966" s="9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</v>
      </c>
      <c r="P3966" s="11">
        <f t="shared" si="367"/>
        <v>42</v>
      </c>
      <c r="Q3966" t="s">
        <v>8317</v>
      </c>
      <c r="R3966" t="s">
        <v>8318</v>
      </c>
      <c r="S3966" s="8">
        <f t="shared" si="368"/>
        <v>42053.430393518523</v>
      </c>
      <c r="T3966" s="8">
        <f t="shared" si="369"/>
        <v>42113.388726851852</v>
      </c>
      <c r="U3966" s="9" t="str">
        <f t="shared" si="370"/>
        <v>Feb</v>
      </c>
      <c r="V3966">
        <f t="shared" si="371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7" t="s">
        <v>8221</v>
      </c>
      <c r="G3967" t="s">
        <v>8224</v>
      </c>
      <c r="H3967" t="s">
        <v>8246</v>
      </c>
      <c r="I3967" s="9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14.249999999999998</v>
      </c>
      <c r="P3967" s="11">
        <f t="shared" si="367"/>
        <v>71.25</v>
      </c>
      <c r="Q3967" t="s">
        <v>8317</v>
      </c>
      <c r="R3967" t="s">
        <v>8318</v>
      </c>
      <c r="S3967" s="8">
        <f t="shared" si="368"/>
        <v>42413.944212962968</v>
      </c>
      <c r="T3967" s="8">
        <f t="shared" si="369"/>
        <v>42473.902546296296</v>
      </c>
      <c r="U3967" s="9" t="str">
        <f t="shared" si="370"/>
        <v>Feb</v>
      </c>
      <c r="V3967">
        <f t="shared" si="371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7" t="s">
        <v>8221</v>
      </c>
      <c r="G3968" t="s">
        <v>8224</v>
      </c>
      <c r="H3968" t="s">
        <v>8246</v>
      </c>
      <c r="I3968" s="9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0.6</v>
      </c>
      <c r="P3968" s="11">
        <f t="shared" si="367"/>
        <v>22.5</v>
      </c>
      <c r="Q3968" t="s">
        <v>8317</v>
      </c>
      <c r="R3968" t="s">
        <v>8318</v>
      </c>
      <c r="S3968" s="8">
        <f t="shared" si="368"/>
        <v>41801.41988425926</v>
      </c>
      <c r="T3968" s="8">
        <f t="shared" si="369"/>
        <v>41843.832638888889</v>
      </c>
      <c r="U3968" s="9" t="str">
        <f t="shared" si="370"/>
        <v>Jun</v>
      </c>
      <c r="V3968">
        <f t="shared" si="371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7" t="s">
        <v>8221</v>
      </c>
      <c r="G3969" t="s">
        <v>8224</v>
      </c>
      <c r="H3969" t="s">
        <v>8246</v>
      </c>
      <c r="I3969" s="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24.117647058823529</v>
      </c>
      <c r="P3969" s="11">
        <f t="shared" si="367"/>
        <v>41</v>
      </c>
      <c r="Q3969" t="s">
        <v>8317</v>
      </c>
      <c r="R3969" t="s">
        <v>8318</v>
      </c>
      <c r="S3969" s="8">
        <f t="shared" si="368"/>
        <v>42769.998923611114</v>
      </c>
      <c r="T3969" s="8">
        <f t="shared" si="369"/>
        <v>42799.998923611114</v>
      </c>
      <c r="U3969" s="9" t="str">
        <f t="shared" si="370"/>
        <v>Feb</v>
      </c>
      <c r="V3969">
        <f t="shared" si="371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7" t="s">
        <v>8221</v>
      </c>
      <c r="G3970" t="s">
        <v>8224</v>
      </c>
      <c r="H3970" t="s">
        <v>8246</v>
      </c>
      <c r="I3970" s="9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ref="O3970:O4033" si="372">E3970/D3970*100</f>
        <v>10.54</v>
      </c>
      <c r="P3970" s="11">
        <f t="shared" ref="P3970:P4033" si="373">E3970/L3970</f>
        <v>47.909090909090907</v>
      </c>
      <c r="Q3970" t="s">
        <v>8317</v>
      </c>
      <c r="R3970" t="s">
        <v>8318</v>
      </c>
      <c r="S3970" s="8">
        <f t="shared" si="368"/>
        <v>42452.523993055562</v>
      </c>
      <c r="T3970" s="8">
        <f t="shared" si="369"/>
        <v>42512.523993055562</v>
      </c>
      <c r="U3970" s="9" t="str">
        <f t="shared" si="370"/>
        <v>Mar</v>
      </c>
      <c r="V3970">
        <f t="shared" si="371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7" t="s">
        <v>8221</v>
      </c>
      <c r="G3971" t="s">
        <v>8224</v>
      </c>
      <c r="H3971" t="s">
        <v>8246</v>
      </c>
      <c r="I3971" s="9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si="372"/>
        <v>7.4690265486725664</v>
      </c>
      <c r="P3971" s="11">
        <f t="shared" si="373"/>
        <v>35.166666666666664</v>
      </c>
      <c r="Q3971" t="s">
        <v>8317</v>
      </c>
      <c r="R3971" t="s">
        <v>8318</v>
      </c>
      <c r="S3971" s="8">
        <f t="shared" ref="S3971:S4034" si="374">(J3971/86400)+25569+(-7/24)</f>
        <v>42601.563032407408</v>
      </c>
      <c r="T3971" s="8">
        <f t="shared" ref="T3971:T4034" si="375">(I3971/86400)+25569+(-7/24)</f>
        <v>42610.871527777781</v>
      </c>
      <c r="U3971" s="9" t="str">
        <f t="shared" ref="U3971:U4034" si="376">TEXT(S3971,"mmm")</f>
        <v>Aug</v>
      </c>
      <c r="V3971">
        <f t="shared" ref="V3971:V4034" si="377">YEAR(S3971)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7" t="s">
        <v>8221</v>
      </c>
      <c r="G3972" t="s">
        <v>8224</v>
      </c>
      <c r="H3972" t="s">
        <v>8246</v>
      </c>
      <c r="I3972" s="9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7.3333333333333334E-2</v>
      </c>
      <c r="P3972" s="11">
        <f t="shared" si="373"/>
        <v>5.5</v>
      </c>
      <c r="Q3972" t="s">
        <v>8317</v>
      </c>
      <c r="R3972" t="s">
        <v>8318</v>
      </c>
      <c r="S3972" s="8">
        <f t="shared" si="374"/>
        <v>42447.571886574078</v>
      </c>
      <c r="T3972" s="8">
        <f t="shared" si="375"/>
        <v>42477.571886574078</v>
      </c>
      <c r="U3972" s="9" t="str">
        <f t="shared" si="376"/>
        <v>Mar</v>
      </c>
      <c r="V3972">
        <f t="shared" si="377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7" t="s">
        <v>8221</v>
      </c>
      <c r="G3973" t="s">
        <v>8224</v>
      </c>
      <c r="H3973" t="s">
        <v>8246</v>
      </c>
      <c r="I3973" s="9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0.97142857142857131</v>
      </c>
      <c r="P3973" s="11">
        <f t="shared" si="373"/>
        <v>22.666666666666668</v>
      </c>
      <c r="Q3973" t="s">
        <v>8317</v>
      </c>
      <c r="R3973" t="s">
        <v>8318</v>
      </c>
      <c r="S3973" s="8">
        <f t="shared" si="374"/>
        <v>41811.244513888894</v>
      </c>
      <c r="T3973" s="8">
        <f t="shared" si="375"/>
        <v>41841.244513888894</v>
      </c>
      <c r="U3973" s="9" t="str">
        <f t="shared" si="376"/>
        <v>Jun</v>
      </c>
      <c r="V3973">
        <f t="shared" si="377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7" t="s">
        <v>8221</v>
      </c>
      <c r="G3974" t="s">
        <v>8224</v>
      </c>
      <c r="H3974" t="s">
        <v>8246</v>
      </c>
      <c r="I3974" s="9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21.099999999999998</v>
      </c>
      <c r="P3974" s="11">
        <f t="shared" si="373"/>
        <v>26.375</v>
      </c>
      <c r="Q3974" t="s">
        <v>8317</v>
      </c>
      <c r="R3974" t="s">
        <v>8318</v>
      </c>
      <c r="S3974" s="8">
        <f t="shared" si="374"/>
        <v>41980.775856481479</v>
      </c>
      <c r="T3974" s="8">
        <f t="shared" si="375"/>
        <v>42040.775856481479</v>
      </c>
      <c r="U3974" s="9" t="str">
        <f t="shared" si="376"/>
        <v>Dec</v>
      </c>
      <c r="V3974">
        <f t="shared" si="377"/>
        <v>2014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7" t="s">
        <v>8221</v>
      </c>
      <c r="G3975" t="s">
        <v>8224</v>
      </c>
      <c r="H3975" t="s">
        <v>8246</v>
      </c>
      <c r="I3975" s="9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78.100000000000009</v>
      </c>
      <c r="P3975" s="11">
        <f t="shared" si="373"/>
        <v>105.54054054054055</v>
      </c>
      <c r="Q3975" t="s">
        <v>8317</v>
      </c>
      <c r="R3975" t="s">
        <v>8318</v>
      </c>
      <c r="S3975" s="8">
        <f t="shared" si="374"/>
        <v>42469.392476851855</v>
      </c>
      <c r="T3975" s="8">
        <f t="shared" si="375"/>
        <v>42498.875000000007</v>
      </c>
      <c r="U3975" s="9" t="str">
        <f t="shared" si="376"/>
        <v>Apr</v>
      </c>
      <c r="V3975">
        <f t="shared" si="377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7" t="s">
        <v>8221</v>
      </c>
      <c r="G3976" t="s">
        <v>8225</v>
      </c>
      <c r="H3976" t="s">
        <v>8247</v>
      </c>
      <c r="I3976" s="9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32</v>
      </c>
      <c r="P3976" s="11">
        <f t="shared" si="373"/>
        <v>29.09090909090909</v>
      </c>
      <c r="Q3976" t="s">
        <v>8317</v>
      </c>
      <c r="R3976" t="s">
        <v>8318</v>
      </c>
      <c r="S3976" s="8">
        <f t="shared" si="374"/>
        <v>42493.255185185182</v>
      </c>
      <c r="T3976" s="8">
        <f t="shared" si="375"/>
        <v>42523.255185185182</v>
      </c>
      <c r="U3976" s="9" t="str">
        <f t="shared" si="376"/>
        <v>May</v>
      </c>
      <c r="V3976">
        <f t="shared" si="377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7" t="s">
        <v>8221</v>
      </c>
      <c r="G3977" t="s">
        <v>8224</v>
      </c>
      <c r="H3977" t="s">
        <v>8246</v>
      </c>
      <c r="I3977" s="9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s="11" t="e">
        <f t="shared" si="373"/>
        <v>#DIV/0!</v>
      </c>
      <c r="Q3977" t="s">
        <v>8317</v>
      </c>
      <c r="R3977" t="s">
        <v>8318</v>
      </c>
      <c r="S3977" s="8">
        <f t="shared" si="374"/>
        <v>42534.575208333335</v>
      </c>
      <c r="T3977" s="8">
        <f t="shared" si="375"/>
        <v>42564.575208333335</v>
      </c>
      <c r="U3977" s="9" t="str">
        <f t="shared" si="376"/>
        <v>Jun</v>
      </c>
      <c r="V3977">
        <f t="shared" si="377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7" t="s">
        <v>8221</v>
      </c>
      <c r="G3978" t="s">
        <v>8224</v>
      </c>
      <c r="H3978" t="s">
        <v>8246</v>
      </c>
      <c r="I3978" s="9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47.692307692307693</v>
      </c>
      <c r="P3978" s="11">
        <f t="shared" si="373"/>
        <v>62</v>
      </c>
      <c r="Q3978" t="s">
        <v>8317</v>
      </c>
      <c r="R3978" t="s">
        <v>8318</v>
      </c>
      <c r="S3978" s="8">
        <f t="shared" si="374"/>
        <v>41830.566678240742</v>
      </c>
      <c r="T3978" s="8">
        <f t="shared" si="375"/>
        <v>41852</v>
      </c>
      <c r="U3978" s="9" t="str">
        <f t="shared" si="376"/>
        <v>Jul</v>
      </c>
      <c r="V3978">
        <f t="shared" si="377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7" t="s">
        <v>8221</v>
      </c>
      <c r="G3979" t="s">
        <v>8224</v>
      </c>
      <c r="H3979" t="s">
        <v>8246</v>
      </c>
      <c r="I3979" s="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1.4500000000000002</v>
      </c>
      <c r="P3979" s="11">
        <f t="shared" si="373"/>
        <v>217.5</v>
      </c>
      <c r="Q3979" t="s">
        <v>8317</v>
      </c>
      <c r="R3979" t="s">
        <v>8318</v>
      </c>
      <c r="S3979" s="8">
        <f t="shared" si="374"/>
        <v>42543.496898148151</v>
      </c>
      <c r="T3979" s="8">
        <f t="shared" si="375"/>
        <v>42573.496898148151</v>
      </c>
      <c r="U3979" s="9" t="str">
        <f t="shared" si="376"/>
        <v>Jun</v>
      </c>
      <c r="V3979">
        <f t="shared" si="377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7" t="s">
        <v>8221</v>
      </c>
      <c r="G3980" t="s">
        <v>8224</v>
      </c>
      <c r="H3980" t="s">
        <v>8246</v>
      </c>
      <c r="I3980" s="9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10.7</v>
      </c>
      <c r="P3980" s="11">
        <f t="shared" si="373"/>
        <v>26.75</v>
      </c>
      <c r="Q3980" t="s">
        <v>8317</v>
      </c>
      <c r="R3980" t="s">
        <v>8318</v>
      </c>
      <c r="S3980" s="8">
        <f t="shared" si="374"/>
        <v>41975.351307870376</v>
      </c>
      <c r="T3980" s="8">
        <f t="shared" si="375"/>
        <v>42035.351307870376</v>
      </c>
      <c r="U3980" s="9" t="str">
        <f t="shared" si="376"/>
        <v>Dec</v>
      </c>
      <c r="V3980">
        <f t="shared" si="377"/>
        <v>2014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7" t="s">
        <v>8221</v>
      </c>
      <c r="G3981" t="s">
        <v>8225</v>
      </c>
      <c r="H3981" t="s">
        <v>8247</v>
      </c>
      <c r="I3981" s="9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</v>
      </c>
      <c r="P3981" s="11">
        <f t="shared" si="373"/>
        <v>18.333333333333332</v>
      </c>
      <c r="Q3981" t="s">
        <v>8317</v>
      </c>
      <c r="R3981" t="s">
        <v>8318</v>
      </c>
      <c r="S3981" s="8">
        <f t="shared" si="374"/>
        <v>42069.61177083334</v>
      </c>
      <c r="T3981" s="8">
        <f t="shared" si="375"/>
        <v>42092.541666666664</v>
      </c>
      <c r="U3981" s="9" t="str">
        <f t="shared" si="376"/>
        <v>Mar</v>
      </c>
      <c r="V3981">
        <f t="shared" si="377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7" t="s">
        <v>8221</v>
      </c>
      <c r="G3982" t="s">
        <v>8224</v>
      </c>
      <c r="H3982" t="s">
        <v>8246</v>
      </c>
      <c r="I3982" s="9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18</v>
      </c>
      <c r="P3982" s="11">
        <f t="shared" si="373"/>
        <v>64.285714285714292</v>
      </c>
      <c r="Q3982" t="s">
        <v>8317</v>
      </c>
      <c r="R3982" t="s">
        <v>8318</v>
      </c>
      <c r="S3982" s="8">
        <f t="shared" si="374"/>
        <v>41795.307256944448</v>
      </c>
      <c r="T3982" s="8">
        <f t="shared" si="375"/>
        <v>41825.307256944448</v>
      </c>
      <c r="U3982" s="9" t="str">
        <f t="shared" si="376"/>
        <v>Jun</v>
      </c>
      <c r="V3982">
        <f t="shared" si="377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7" t="s">
        <v>8221</v>
      </c>
      <c r="G3983" t="s">
        <v>8224</v>
      </c>
      <c r="H3983" t="s">
        <v>8246</v>
      </c>
      <c r="I3983" s="9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</v>
      </c>
      <c r="P3983" s="11">
        <f t="shared" si="373"/>
        <v>175</v>
      </c>
      <c r="Q3983" t="s">
        <v>8317</v>
      </c>
      <c r="R3983" t="s">
        <v>8318</v>
      </c>
      <c r="S3983" s="8">
        <f t="shared" si="374"/>
        <v>42507.888298611113</v>
      </c>
      <c r="T3983" s="8">
        <f t="shared" si="375"/>
        <v>42567.888298611113</v>
      </c>
      <c r="U3983" s="9" t="str">
        <f t="shared" si="376"/>
        <v>May</v>
      </c>
      <c r="V3983">
        <f t="shared" si="377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7" t="s">
        <v>8221</v>
      </c>
      <c r="G3984" t="s">
        <v>8225</v>
      </c>
      <c r="H3984" t="s">
        <v>8247</v>
      </c>
      <c r="I3984" s="9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20</v>
      </c>
      <c r="P3984" s="11">
        <f t="shared" si="373"/>
        <v>34</v>
      </c>
      <c r="Q3984" t="s">
        <v>8317</v>
      </c>
      <c r="R3984" t="s">
        <v>8318</v>
      </c>
      <c r="S3984" s="8">
        <f t="shared" si="374"/>
        <v>42132.518287037041</v>
      </c>
      <c r="T3984" s="8">
        <f t="shared" si="375"/>
        <v>42192.518287037041</v>
      </c>
      <c r="U3984" s="9" t="str">
        <f t="shared" si="376"/>
        <v>May</v>
      </c>
      <c r="V3984">
        <f t="shared" si="377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7" t="s">
        <v>8221</v>
      </c>
      <c r="G3985" t="s">
        <v>8224</v>
      </c>
      <c r="H3985" t="s">
        <v>8246</v>
      </c>
      <c r="I3985" s="9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34.802513464991023</v>
      </c>
      <c r="P3985" s="11">
        <f t="shared" si="373"/>
        <v>84.282608695652172</v>
      </c>
      <c r="Q3985" t="s">
        <v>8317</v>
      </c>
      <c r="R3985" t="s">
        <v>8318</v>
      </c>
      <c r="S3985" s="8">
        <f t="shared" si="374"/>
        <v>41747.578194444446</v>
      </c>
      <c r="T3985" s="8">
        <f t="shared" si="375"/>
        <v>41778.999305555561</v>
      </c>
      <c r="U3985" s="9" t="str">
        <f t="shared" si="376"/>
        <v>Apr</v>
      </c>
      <c r="V3985">
        <f t="shared" si="377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7" t="s">
        <v>8221</v>
      </c>
      <c r="G3986" t="s">
        <v>8225</v>
      </c>
      <c r="H3986" t="s">
        <v>8247</v>
      </c>
      <c r="I3986" s="9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</v>
      </c>
      <c r="P3986" s="11">
        <f t="shared" si="373"/>
        <v>9.5</v>
      </c>
      <c r="Q3986" t="s">
        <v>8317</v>
      </c>
      <c r="R3986" t="s">
        <v>8318</v>
      </c>
      <c r="S3986" s="8">
        <f t="shared" si="374"/>
        <v>41920.671805555561</v>
      </c>
      <c r="T3986" s="8">
        <f t="shared" si="375"/>
        <v>41950.708333333336</v>
      </c>
      <c r="U3986" s="9" t="str">
        <f t="shared" si="376"/>
        <v>Oct</v>
      </c>
      <c r="V3986">
        <f t="shared" si="377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7" t="s">
        <v>8221</v>
      </c>
      <c r="G3987" t="s">
        <v>8224</v>
      </c>
      <c r="H3987" t="s">
        <v>8246</v>
      </c>
      <c r="I3987" s="9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32.049999999999997</v>
      </c>
      <c r="P3987" s="11">
        <f t="shared" si="373"/>
        <v>33.736842105263158</v>
      </c>
      <c r="Q3987" t="s">
        <v>8317</v>
      </c>
      <c r="R3987" t="s">
        <v>8318</v>
      </c>
      <c r="S3987" s="8">
        <f t="shared" si="374"/>
        <v>42399.41574074074</v>
      </c>
      <c r="T3987" s="8">
        <f t="shared" si="375"/>
        <v>42420.586805555555</v>
      </c>
      <c r="U3987" s="9" t="str">
        <f t="shared" si="376"/>
        <v>Jan</v>
      </c>
      <c r="V3987">
        <f t="shared" si="377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7" t="s">
        <v>8221</v>
      </c>
      <c r="G3988" t="s">
        <v>8225</v>
      </c>
      <c r="H3988" t="s">
        <v>8247</v>
      </c>
      <c r="I3988" s="9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</v>
      </c>
      <c r="P3988" s="11">
        <f t="shared" si="373"/>
        <v>37.53846153846154</v>
      </c>
      <c r="Q3988" t="s">
        <v>8317</v>
      </c>
      <c r="R3988" t="s">
        <v>8318</v>
      </c>
      <c r="S3988" s="8">
        <f t="shared" si="374"/>
        <v>42467.256874999999</v>
      </c>
      <c r="T3988" s="8">
        <f t="shared" si="375"/>
        <v>42496.25277777778</v>
      </c>
      <c r="U3988" s="9" t="str">
        <f t="shared" si="376"/>
        <v>Apr</v>
      </c>
      <c r="V3988">
        <f t="shared" si="377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7" t="s">
        <v>8221</v>
      </c>
      <c r="G3989" t="s">
        <v>8225</v>
      </c>
      <c r="H3989" t="s">
        <v>8247</v>
      </c>
      <c r="I3989" s="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37.75</v>
      </c>
      <c r="P3989" s="11">
        <f t="shared" si="373"/>
        <v>11.615384615384615</v>
      </c>
      <c r="Q3989" t="s">
        <v>8317</v>
      </c>
      <c r="R3989" t="s">
        <v>8318</v>
      </c>
      <c r="S3989" s="8">
        <f t="shared" si="374"/>
        <v>41765.632986111115</v>
      </c>
      <c r="T3989" s="8">
        <f t="shared" si="375"/>
        <v>41775.632986111115</v>
      </c>
      <c r="U3989" s="9" t="str">
        <f t="shared" si="376"/>
        <v>May</v>
      </c>
      <c r="V3989">
        <f t="shared" si="377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7" t="s">
        <v>8221</v>
      </c>
      <c r="G3990" t="s">
        <v>8224</v>
      </c>
      <c r="H3990" t="s">
        <v>8246</v>
      </c>
      <c r="I3990" s="9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</v>
      </c>
      <c r="P3990" s="11">
        <f t="shared" si="373"/>
        <v>8</v>
      </c>
      <c r="Q3990" t="s">
        <v>8317</v>
      </c>
      <c r="R3990" t="s">
        <v>8318</v>
      </c>
      <c r="S3990" s="8">
        <f t="shared" si="374"/>
        <v>42229.789502314816</v>
      </c>
      <c r="T3990" s="8">
        <f t="shared" si="375"/>
        <v>42244.789502314816</v>
      </c>
      <c r="U3990" s="9" t="str">
        <f t="shared" si="376"/>
        <v>Aug</v>
      </c>
      <c r="V3990">
        <f t="shared" si="377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7" t="s">
        <v>8221</v>
      </c>
      <c r="G3991" t="s">
        <v>8224</v>
      </c>
      <c r="H3991" t="s">
        <v>8246</v>
      </c>
      <c r="I3991" s="9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s="11" t="e">
        <f t="shared" si="373"/>
        <v>#DIV/0!</v>
      </c>
      <c r="Q3991" t="s">
        <v>8317</v>
      </c>
      <c r="R3991" t="s">
        <v>8318</v>
      </c>
      <c r="S3991" s="8">
        <f t="shared" si="374"/>
        <v>42286.458113425928</v>
      </c>
      <c r="T3991" s="8">
        <f t="shared" si="375"/>
        <v>42316.499780092599</v>
      </c>
      <c r="U3991" s="9" t="str">
        <f t="shared" si="376"/>
        <v>Oct</v>
      </c>
      <c r="V3991">
        <f t="shared" si="377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7" t="s">
        <v>8221</v>
      </c>
      <c r="G3992" t="s">
        <v>8225</v>
      </c>
      <c r="H3992" t="s">
        <v>8247</v>
      </c>
      <c r="I3992" s="9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</v>
      </c>
      <c r="P3992" s="11">
        <f t="shared" si="373"/>
        <v>23</v>
      </c>
      <c r="Q3992" t="s">
        <v>8317</v>
      </c>
      <c r="R3992" t="s">
        <v>8318</v>
      </c>
      <c r="S3992" s="8">
        <f t="shared" si="374"/>
        <v>42401.380706018521</v>
      </c>
      <c r="T3992" s="8">
        <f t="shared" si="375"/>
        <v>42431.380706018521</v>
      </c>
      <c r="U3992" s="9" t="str">
        <f t="shared" si="376"/>
        <v>Feb</v>
      </c>
      <c r="V3992">
        <f t="shared" si="377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7" t="s">
        <v>8221</v>
      </c>
      <c r="G3993" t="s">
        <v>8224</v>
      </c>
      <c r="H3993" t="s">
        <v>8246</v>
      </c>
      <c r="I3993" s="9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20</v>
      </c>
      <c r="P3993" s="11">
        <f t="shared" si="373"/>
        <v>100</v>
      </c>
      <c r="Q3993" t="s">
        <v>8317</v>
      </c>
      <c r="R3993" t="s">
        <v>8318</v>
      </c>
      <c r="S3993" s="8">
        <f t="shared" si="374"/>
        <v>42125.352800925924</v>
      </c>
      <c r="T3993" s="8">
        <f t="shared" si="375"/>
        <v>42155.352800925924</v>
      </c>
      <c r="U3993" s="9" t="str">
        <f t="shared" si="376"/>
        <v>May</v>
      </c>
      <c r="V3993">
        <f t="shared" si="377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7" t="s">
        <v>8221</v>
      </c>
      <c r="G3994" t="s">
        <v>8224</v>
      </c>
      <c r="H3994" t="s">
        <v>8246</v>
      </c>
      <c r="I3994" s="9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</v>
      </c>
      <c r="P3994" s="11">
        <f t="shared" si="373"/>
        <v>60.111111111111114</v>
      </c>
      <c r="Q3994" t="s">
        <v>8317</v>
      </c>
      <c r="R3994" t="s">
        <v>8318</v>
      </c>
      <c r="S3994" s="8">
        <f t="shared" si="374"/>
        <v>42289.648831018516</v>
      </c>
      <c r="T3994" s="8">
        <f t="shared" si="375"/>
        <v>42349.690497685187</v>
      </c>
      <c r="U3994" s="9" t="str">
        <f t="shared" si="376"/>
        <v>Oct</v>
      </c>
      <c r="V3994">
        <f t="shared" si="377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7" t="s">
        <v>8221</v>
      </c>
      <c r="G3995" t="s">
        <v>8224</v>
      </c>
      <c r="H3995" t="s">
        <v>8246</v>
      </c>
      <c r="I3995" s="9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6.0000000000000001E-3</v>
      </c>
      <c r="P3995" s="11">
        <f t="shared" si="373"/>
        <v>3</v>
      </c>
      <c r="Q3995" t="s">
        <v>8317</v>
      </c>
      <c r="R3995" t="s">
        <v>8318</v>
      </c>
      <c r="S3995" s="8">
        <f t="shared" si="374"/>
        <v>42107.573055555556</v>
      </c>
      <c r="T3995" s="8">
        <f t="shared" si="375"/>
        <v>42137.573055555556</v>
      </c>
      <c r="U3995" s="9" t="str">
        <f t="shared" si="376"/>
        <v>Apr</v>
      </c>
      <c r="V3995">
        <f t="shared" si="377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7" t="s">
        <v>8221</v>
      </c>
      <c r="G3996" t="s">
        <v>8224</v>
      </c>
      <c r="H3996" t="s">
        <v>8246</v>
      </c>
      <c r="I3996" s="9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0.25</v>
      </c>
      <c r="P3996" s="11">
        <f t="shared" si="373"/>
        <v>5</v>
      </c>
      <c r="Q3996" t="s">
        <v>8317</v>
      </c>
      <c r="R3996" t="s">
        <v>8318</v>
      </c>
      <c r="S3996" s="8">
        <f t="shared" si="374"/>
        <v>41809.098263888889</v>
      </c>
      <c r="T3996" s="8">
        <f t="shared" si="375"/>
        <v>41839.098263888889</v>
      </c>
      <c r="U3996" s="9" t="str">
        <f t="shared" si="376"/>
        <v>Jun</v>
      </c>
      <c r="V3996">
        <f t="shared" si="377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7" t="s">
        <v>8221</v>
      </c>
      <c r="G3997" t="s">
        <v>8225</v>
      </c>
      <c r="H3997" t="s">
        <v>8247</v>
      </c>
      <c r="I3997" s="9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35</v>
      </c>
      <c r="P3997" s="11">
        <f t="shared" si="373"/>
        <v>17.5</v>
      </c>
      <c r="Q3997" t="s">
        <v>8317</v>
      </c>
      <c r="R3997" t="s">
        <v>8318</v>
      </c>
      <c r="S3997" s="8">
        <f t="shared" si="374"/>
        <v>42019.392094907409</v>
      </c>
      <c r="T3997" s="8">
        <f t="shared" si="375"/>
        <v>42049.185416666667</v>
      </c>
      <c r="U3997" s="9" t="str">
        <f t="shared" si="376"/>
        <v>Jan</v>
      </c>
      <c r="V3997">
        <f t="shared" si="377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7" t="s">
        <v>8221</v>
      </c>
      <c r="G3998" t="s">
        <v>8224</v>
      </c>
      <c r="H3998" t="s">
        <v>8246</v>
      </c>
      <c r="I3998" s="9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16.566666666666666</v>
      </c>
      <c r="P3998" s="11">
        <f t="shared" si="373"/>
        <v>29.235294117647058</v>
      </c>
      <c r="Q3998" t="s">
        <v>8317</v>
      </c>
      <c r="R3998" t="s">
        <v>8318</v>
      </c>
      <c r="S3998" s="8">
        <f t="shared" si="374"/>
        <v>41949.975277777783</v>
      </c>
      <c r="T3998" s="8">
        <f t="shared" si="375"/>
        <v>41963.37777777778</v>
      </c>
      <c r="U3998" s="9" t="str">
        <f t="shared" si="376"/>
        <v>Nov</v>
      </c>
      <c r="V3998">
        <f t="shared" si="377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7" t="s">
        <v>8221</v>
      </c>
      <c r="G3999" t="s">
        <v>8225</v>
      </c>
      <c r="H3999" t="s">
        <v>8247</v>
      </c>
      <c r="I3999" s="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s="11" t="e">
        <f t="shared" si="373"/>
        <v>#DIV/0!</v>
      </c>
      <c r="Q3999" t="s">
        <v>8317</v>
      </c>
      <c r="R3999" t="s">
        <v>8318</v>
      </c>
      <c r="S3999" s="8">
        <f t="shared" si="374"/>
        <v>42069.099780092591</v>
      </c>
      <c r="T3999" s="8">
        <f t="shared" si="375"/>
        <v>42099.058113425934</v>
      </c>
      <c r="U3999" s="9" t="str">
        <f t="shared" si="376"/>
        <v>Mar</v>
      </c>
      <c r="V3999">
        <f t="shared" si="377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7" t="s">
        <v>8221</v>
      </c>
      <c r="G4000" t="s">
        <v>8224</v>
      </c>
      <c r="H4000" t="s">
        <v>8246</v>
      </c>
      <c r="I4000" s="9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57.199999999999996</v>
      </c>
      <c r="P4000" s="11">
        <f t="shared" si="373"/>
        <v>59.583333333333336</v>
      </c>
      <c r="Q4000" t="s">
        <v>8317</v>
      </c>
      <c r="R4000" t="s">
        <v>8318</v>
      </c>
      <c r="S4000" s="8">
        <f t="shared" si="374"/>
        <v>42061.671597222223</v>
      </c>
      <c r="T4000" s="8">
        <f t="shared" si="375"/>
        <v>42091.629930555559</v>
      </c>
      <c r="U4000" s="9" t="str">
        <f t="shared" si="376"/>
        <v>Feb</v>
      </c>
      <c r="V4000">
        <f t="shared" si="377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7" t="s">
        <v>8221</v>
      </c>
      <c r="G4001" t="s">
        <v>8224</v>
      </c>
      <c r="H4001" t="s">
        <v>8246</v>
      </c>
      <c r="I4001" s="9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16.514285714285716</v>
      </c>
      <c r="P4001" s="11">
        <f t="shared" si="373"/>
        <v>82.571428571428569</v>
      </c>
      <c r="Q4001" t="s">
        <v>8317</v>
      </c>
      <c r="R4001" t="s">
        <v>8318</v>
      </c>
      <c r="S4001" s="8">
        <f t="shared" si="374"/>
        <v>41842.53701388889</v>
      </c>
      <c r="T4001" s="8">
        <f t="shared" si="375"/>
        <v>41882.535983796297</v>
      </c>
      <c r="U4001" s="9" t="str">
        <f t="shared" si="376"/>
        <v>Jul</v>
      </c>
      <c r="V4001">
        <f t="shared" si="377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7" t="s">
        <v>8221</v>
      </c>
      <c r="G4002" t="s">
        <v>8224</v>
      </c>
      <c r="H4002" t="s">
        <v>8246</v>
      </c>
      <c r="I4002" s="9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0.125</v>
      </c>
      <c r="P4002" s="11">
        <f t="shared" si="373"/>
        <v>10</v>
      </c>
      <c r="Q4002" t="s">
        <v>8317</v>
      </c>
      <c r="R4002" t="s">
        <v>8318</v>
      </c>
      <c r="S4002" s="8">
        <f t="shared" si="374"/>
        <v>42437.353680555556</v>
      </c>
      <c r="T4002" s="8">
        <f t="shared" si="375"/>
        <v>42497.312013888892</v>
      </c>
      <c r="U4002" s="9" t="str">
        <f t="shared" si="376"/>
        <v>Mar</v>
      </c>
      <c r="V4002">
        <f t="shared" si="377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7" t="s">
        <v>8221</v>
      </c>
      <c r="G4003" t="s">
        <v>8225</v>
      </c>
      <c r="H4003" t="s">
        <v>8247</v>
      </c>
      <c r="I4003" s="9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37.75</v>
      </c>
      <c r="P4003" s="11">
        <f t="shared" si="373"/>
        <v>32.357142857142854</v>
      </c>
      <c r="Q4003" t="s">
        <v>8317</v>
      </c>
      <c r="R4003" t="s">
        <v>8318</v>
      </c>
      <c r="S4003" s="8">
        <f t="shared" si="374"/>
        <v>42775.6725462963</v>
      </c>
      <c r="T4003" s="8">
        <f t="shared" si="375"/>
        <v>42795.500000000007</v>
      </c>
      <c r="U4003" s="9" t="str">
        <f t="shared" si="376"/>
        <v>Feb</v>
      </c>
      <c r="V4003">
        <f t="shared" si="377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7" t="s">
        <v>8221</v>
      </c>
      <c r="G4004" t="s">
        <v>8224</v>
      </c>
      <c r="H4004" t="s">
        <v>8246</v>
      </c>
      <c r="I4004" s="9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1.8399999999999999</v>
      </c>
      <c r="P4004" s="11">
        <f t="shared" si="373"/>
        <v>5.75</v>
      </c>
      <c r="Q4004" t="s">
        <v>8317</v>
      </c>
      <c r="R4004" t="s">
        <v>8318</v>
      </c>
      <c r="S4004" s="8">
        <f t="shared" si="374"/>
        <v>41878.751863425925</v>
      </c>
      <c r="T4004" s="8">
        <f t="shared" si="375"/>
        <v>41908.751863425925</v>
      </c>
      <c r="U4004" s="9" t="str">
        <f t="shared" si="376"/>
        <v>Aug</v>
      </c>
      <c r="V4004">
        <f t="shared" si="377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7" t="s">
        <v>8221</v>
      </c>
      <c r="G4005" t="s">
        <v>8224</v>
      </c>
      <c r="H4005" t="s">
        <v>8246</v>
      </c>
      <c r="I4005" s="9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10.050000000000001</v>
      </c>
      <c r="P4005" s="11">
        <f t="shared" si="373"/>
        <v>100.5</v>
      </c>
      <c r="Q4005" t="s">
        <v>8317</v>
      </c>
      <c r="R4005" t="s">
        <v>8318</v>
      </c>
      <c r="S4005" s="8">
        <f t="shared" si="374"/>
        <v>42020.295682870368</v>
      </c>
      <c r="T4005" s="8">
        <f t="shared" si="375"/>
        <v>42050.295682870368</v>
      </c>
      <c r="U4005" s="9" t="str">
        <f t="shared" si="376"/>
        <v>Jan</v>
      </c>
      <c r="V4005">
        <f t="shared" si="377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7" t="s">
        <v>8221</v>
      </c>
      <c r="G4006" t="s">
        <v>8224</v>
      </c>
      <c r="H4006" t="s">
        <v>8246</v>
      </c>
      <c r="I4006" s="9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0.2</v>
      </c>
      <c r="P4006" s="11">
        <f t="shared" si="373"/>
        <v>1</v>
      </c>
      <c r="Q4006" t="s">
        <v>8317</v>
      </c>
      <c r="R4006" t="s">
        <v>8318</v>
      </c>
      <c r="S4006" s="8">
        <f t="shared" si="374"/>
        <v>41889.871030092596</v>
      </c>
      <c r="T4006" s="8">
        <f t="shared" si="375"/>
        <v>41919.871030092596</v>
      </c>
      <c r="U4006" s="9" t="str">
        <f t="shared" si="376"/>
        <v>Sep</v>
      </c>
      <c r="V4006">
        <f t="shared" si="377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7" t="s">
        <v>8221</v>
      </c>
      <c r="G4007" t="s">
        <v>8224</v>
      </c>
      <c r="H4007" t="s">
        <v>8246</v>
      </c>
      <c r="I4007" s="9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1.3333333333333335</v>
      </c>
      <c r="P4007" s="11">
        <f t="shared" si="373"/>
        <v>20</v>
      </c>
      <c r="Q4007" t="s">
        <v>8317</v>
      </c>
      <c r="R4007" t="s">
        <v>8318</v>
      </c>
      <c r="S4007" s="8">
        <f t="shared" si="374"/>
        <v>41872.516030092593</v>
      </c>
      <c r="T4007" s="8">
        <f t="shared" si="375"/>
        <v>41932.516030092593</v>
      </c>
      <c r="U4007" s="9" t="str">
        <f t="shared" si="376"/>
        <v>Aug</v>
      </c>
      <c r="V4007">
        <f t="shared" si="377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7" t="s">
        <v>8221</v>
      </c>
      <c r="G4008" t="s">
        <v>8224</v>
      </c>
      <c r="H4008" t="s">
        <v>8246</v>
      </c>
      <c r="I4008" s="9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6.6666666666666671E-3</v>
      </c>
      <c r="P4008" s="11">
        <f t="shared" si="373"/>
        <v>2</v>
      </c>
      <c r="Q4008" t="s">
        <v>8317</v>
      </c>
      <c r="R4008" t="s">
        <v>8318</v>
      </c>
      <c r="S4008" s="8">
        <f t="shared" si="374"/>
        <v>42391.48133101852</v>
      </c>
      <c r="T4008" s="8">
        <f t="shared" si="375"/>
        <v>42416.48133101852</v>
      </c>
      <c r="U4008" s="9" t="str">
        <f t="shared" si="376"/>
        <v>Jan</v>
      </c>
      <c r="V4008">
        <f t="shared" si="377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7" t="s">
        <v>8221</v>
      </c>
      <c r="G4009" t="s">
        <v>8224</v>
      </c>
      <c r="H4009" t="s">
        <v>8246</v>
      </c>
      <c r="I4009" s="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0.25</v>
      </c>
      <c r="P4009" s="11">
        <f t="shared" si="373"/>
        <v>5</v>
      </c>
      <c r="Q4009" t="s">
        <v>8317</v>
      </c>
      <c r="R4009" t="s">
        <v>8318</v>
      </c>
      <c r="S4009" s="8">
        <f t="shared" si="374"/>
        <v>41848.481261574074</v>
      </c>
      <c r="T4009" s="8">
        <f t="shared" si="375"/>
        <v>41877.394444444442</v>
      </c>
      <c r="U4009" s="9" t="str">
        <f t="shared" si="376"/>
        <v>Jul</v>
      </c>
      <c r="V4009">
        <f t="shared" si="377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7" t="s">
        <v>8221</v>
      </c>
      <c r="G4010" t="s">
        <v>8225</v>
      </c>
      <c r="H4010" t="s">
        <v>8247</v>
      </c>
      <c r="I4010" s="9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6</v>
      </c>
      <c r="P4010" s="11">
        <f t="shared" si="373"/>
        <v>15</v>
      </c>
      <c r="Q4010" t="s">
        <v>8317</v>
      </c>
      <c r="R4010" t="s">
        <v>8318</v>
      </c>
      <c r="S4010" s="8">
        <f t="shared" si="374"/>
        <v>42177.672534722224</v>
      </c>
      <c r="T4010" s="8">
        <f t="shared" si="375"/>
        <v>42207.672534722224</v>
      </c>
      <c r="U4010" s="9" t="str">
        <f t="shared" si="376"/>
        <v>Jun</v>
      </c>
      <c r="V4010">
        <f t="shared" si="377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7" t="s">
        <v>8221</v>
      </c>
      <c r="G4011" t="s">
        <v>8225</v>
      </c>
      <c r="H4011" t="s">
        <v>8247</v>
      </c>
      <c r="I4011" s="9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3.8860103626943006</v>
      </c>
      <c r="P4011" s="11">
        <f t="shared" si="373"/>
        <v>25</v>
      </c>
      <c r="Q4011" t="s">
        <v>8317</v>
      </c>
      <c r="R4011" t="s">
        <v>8318</v>
      </c>
      <c r="S4011" s="8">
        <f t="shared" si="374"/>
        <v>41851.409259259264</v>
      </c>
      <c r="T4011" s="8">
        <f t="shared" si="375"/>
        <v>41891.409259259264</v>
      </c>
      <c r="U4011" s="9" t="str">
        <f t="shared" si="376"/>
        <v>Jul</v>
      </c>
      <c r="V4011">
        <f t="shared" si="377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7" t="s">
        <v>8221</v>
      </c>
      <c r="G4012" t="s">
        <v>8224</v>
      </c>
      <c r="H4012" t="s">
        <v>8246</v>
      </c>
      <c r="I4012" s="9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24.194444444444443</v>
      </c>
      <c r="P4012" s="11">
        <f t="shared" si="373"/>
        <v>45.842105263157897</v>
      </c>
      <c r="Q4012" t="s">
        <v>8317</v>
      </c>
      <c r="R4012" t="s">
        <v>8318</v>
      </c>
      <c r="S4012" s="8">
        <f t="shared" si="374"/>
        <v>41921.478773148148</v>
      </c>
      <c r="T4012" s="8">
        <f t="shared" si="375"/>
        <v>41938.478773148148</v>
      </c>
      <c r="U4012" s="9" t="str">
        <f t="shared" si="376"/>
        <v>Oct</v>
      </c>
      <c r="V4012">
        <f t="shared" si="377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7" t="s">
        <v>8221</v>
      </c>
      <c r="G4013" t="s">
        <v>8225</v>
      </c>
      <c r="H4013" t="s">
        <v>8247</v>
      </c>
      <c r="I4013" s="9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7.6</v>
      </c>
      <c r="P4013" s="11">
        <f t="shared" si="373"/>
        <v>4.75</v>
      </c>
      <c r="Q4013" t="s">
        <v>8317</v>
      </c>
      <c r="R4013" t="s">
        <v>8318</v>
      </c>
      <c r="S4013" s="8">
        <f t="shared" si="374"/>
        <v>42002.253217592595</v>
      </c>
      <c r="T4013" s="8">
        <f t="shared" si="375"/>
        <v>42032.253217592595</v>
      </c>
      <c r="U4013" s="9" t="str">
        <f t="shared" si="376"/>
        <v>Dec</v>
      </c>
      <c r="V4013">
        <f t="shared" si="377"/>
        <v>2014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7" t="s">
        <v>8221</v>
      </c>
      <c r="G4014" t="s">
        <v>8225</v>
      </c>
      <c r="H4014" t="s">
        <v>8247</v>
      </c>
      <c r="I4014" s="9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s="11" t="e">
        <f t="shared" si="373"/>
        <v>#DIV/0!</v>
      </c>
      <c r="Q4014" t="s">
        <v>8317</v>
      </c>
      <c r="R4014" t="s">
        <v>8318</v>
      </c>
      <c r="S4014" s="8">
        <f t="shared" si="374"/>
        <v>42096.252881944449</v>
      </c>
      <c r="T4014" s="8">
        <f t="shared" si="375"/>
        <v>42126.252881944449</v>
      </c>
      <c r="U4014" s="9" t="str">
        <f t="shared" si="376"/>
        <v>Apr</v>
      </c>
      <c r="V4014">
        <f t="shared" si="377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7" t="s">
        <v>8221</v>
      </c>
      <c r="G4015" t="s">
        <v>8224</v>
      </c>
      <c r="H4015" t="s">
        <v>8246</v>
      </c>
      <c r="I4015" s="9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1.3</v>
      </c>
      <c r="P4015" s="11">
        <f t="shared" si="373"/>
        <v>13</v>
      </c>
      <c r="Q4015" t="s">
        <v>8317</v>
      </c>
      <c r="R4015" t="s">
        <v>8318</v>
      </c>
      <c r="S4015" s="8">
        <f t="shared" si="374"/>
        <v>42021.009525462963</v>
      </c>
      <c r="T4015" s="8">
        <f t="shared" si="375"/>
        <v>42051.009525462963</v>
      </c>
      <c r="U4015" s="9" t="str">
        <f t="shared" si="376"/>
        <v>Jan</v>
      </c>
      <c r="V4015">
        <f t="shared" si="377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7" t="s">
        <v>8221</v>
      </c>
      <c r="G4016" t="s">
        <v>8224</v>
      </c>
      <c r="H4016" t="s">
        <v>8246</v>
      </c>
      <c r="I4016" s="9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s="11" t="e">
        <f t="shared" si="373"/>
        <v>#DIV/0!</v>
      </c>
      <c r="Q4016" t="s">
        <v>8317</v>
      </c>
      <c r="R4016" t="s">
        <v>8318</v>
      </c>
      <c r="S4016" s="8">
        <f t="shared" si="374"/>
        <v>42418.954502314817</v>
      </c>
      <c r="T4016" s="8">
        <f t="shared" si="375"/>
        <v>42433.954502314817</v>
      </c>
      <c r="U4016" s="9" t="str">
        <f t="shared" si="376"/>
        <v>Feb</v>
      </c>
      <c r="V4016">
        <f t="shared" si="377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7" t="s">
        <v>8221</v>
      </c>
      <c r="G4017" t="s">
        <v>8224</v>
      </c>
      <c r="H4017" t="s">
        <v>8246</v>
      </c>
      <c r="I4017" s="9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1.4285714285714287E-2</v>
      </c>
      <c r="P4017" s="11">
        <f t="shared" si="373"/>
        <v>1</v>
      </c>
      <c r="Q4017" t="s">
        <v>8317</v>
      </c>
      <c r="R4017" t="s">
        <v>8318</v>
      </c>
      <c r="S4017" s="8">
        <f t="shared" si="374"/>
        <v>42174.489155092597</v>
      </c>
      <c r="T4017" s="8">
        <f t="shared" si="375"/>
        <v>42204.489155092597</v>
      </c>
      <c r="U4017" s="9" t="str">
        <f t="shared" si="376"/>
        <v>Jun</v>
      </c>
      <c r="V4017">
        <f t="shared" si="377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7" t="s">
        <v>8221</v>
      </c>
      <c r="G4018" t="s">
        <v>8225</v>
      </c>
      <c r="H4018" t="s">
        <v>8247</v>
      </c>
      <c r="I4018" s="9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14.000000000000002</v>
      </c>
      <c r="P4018" s="11">
        <f t="shared" si="373"/>
        <v>10</v>
      </c>
      <c r="Q4018" t="s">
        <v>8317</v>
      </c>
      <c r="R4018" t="s">
        <v>8318</v>
      </c>
      <c r="S4018" s="8">
        <f t="shared" si="374"/>
        <v>41869.581018518518</v>
      </c>
      <c r="T4018" s="8">
        <f t="shared" si="375"/>
        <v>41899.581018518518</v>
      </c>
      <c r="U4018" s="9" t="str">
        <f t="shared" si="376"/>
        <v>Aug</v>
      </c>
      <c r="V4018">
        <f t="shared" si="377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7" t="s">
        <v>8221</v>
      </c>
      <c r="G4019" t="s">
        <v>8224</v>
      </c>
      <c r="H4019" t="s">
        <v>8246</v>
      </c>
      <c r="I4019" s="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</v>
      </c>
      <c r="P4019" s="11">
        <f t="shared" si="373"/>
        <v>52.5</v>
      </c>
      <c r="Q4019" t="s">
        <v>8317</v>
      </c>
      <c r="R4019" t="s">
        <v>8318</v>
      </c>
      <c r="S4019" s="8">
        <f t="shared" si="374"/>
        <v>41856.380486111113</v>
      </c>
      <c r="T4019" s="8">
        <f t="shared" si="375"/>
        <v>41886.380486111113</v>
      </c>
      <c r="U4019" s="9" t="str">
        <f t="shared" si="376"/>
        <v>Aug</v>
      </c>
      <c r="V4019">
        <f t="shared" si="377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7" t="s">
        <v>8221</v>
      </c>
      <c r="G4020" t="s">
        <v>8225</v>
      </c>
      <c r="H4020" t="s">
        <v>8247</v>
      </c>
      <c r="I4020" s="9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8.6666666666666679</v>
      </c>
      <c r="P4020" s="11">
        <f t="shared" si="373"/>
        <v>32.5</v>
      </c>
      <c r="Q4020" t="s">
        <v>8317</v>
      </c>
      <c r="R4020" t="s">
        <v>8318</v>
      </c>
      <c r="S4020" s="8">
        <f t="shared" si="374"/>
        <v>42620.619305555556</v>
      </c>
      <c r="T4020" s="8">
        <f t="shared" si="375"/>
        <v>42650.619305555556</v>
      </c>
      <c r="U4020" s="9" t="str">
        <f t="shared" si="376"/>
        <v>Sep</v>
      </c>
      <c r="V4020">
        <f t="shared" si="377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7" t="s">
        <v>8221</v>
      </c>
      <c r="G4021" t="s">
        <v>8224</v>
      </c>
      <c r="H4021" t="s">
        <v>8246</v>
      </c>
      <c r="I4021" s="9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0.82857142857142851</v>
      </c>
      <c r="P4021" s="11">
        <f t="shared" si="373"/>
        <v>7.25</v>
      </c>
      <c r="Q4021" t="s">
        <v>8317</v>
      </c>
      <c r="R4021" t="s">
        <v>8318</v>
      </c>
      <c r="S4021" s="8">
        <f t="shared" si="374"/>
        <v>42417.38421296297</v>
      </c>
      <c r="T4021" s="8">
        <f t="shared" si="375"/>
        <v>42475.394444444442</v>
      </c>
      <c r="U4021" s="9" t="str">
        <f t="shared" si="376"/>
        <v>Feb</v>
      </c>
      <c r="V4021">
        <f t="shared" si="377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7" t="s">
        <v>8221</v>
      </c>
      <c r="G4022" t="s">
        <v>8224</v>
      </c>
      <c r="H4022" t="s">
        <v>8246</v>
      </c>
      <c r="I4022" s="9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16.666666666666664</v>
      </c>
      <c r="P4022" s="11">
        <f t="shared" si="373"/>
        <v>33.333333333333336</v>
      </c>
      <c r="Q4022" t="s">
        <v>8317</v>
      </c>
      <c r="R4022" t="s">
        <v>8318</v>
      </c>
      <c r="S4022" s="8">
        <f t="shared" si="374"/>
        <v>42056.899293981485</v>
      </c>
      <c r="T4022" s="8">
        <f t="shared" si="375"/>
        <v>42086.857627314814</v>
      </c>
      <c r="U4022" s="9" t="str">
        <f t="shared" si="376"/>
        <v>Feb</v>
      </c>
      <c r="V4022">
        <f t="shared" si="377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7" t="s">
        <v>8221</v>
      </c>
      <c r="G4023" t="s">
        <v>8224</v>
      </c>
      <c r="H4023" t="s">
        <v>8246</v>
      </c>
      <c r="I4023" s="9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0.83333333333333337</v>
      </c>
      <c r="P4023" s="11">
        <f t="shared" si="373"/>
        <v>62.5</v>
      </c>
      <c r="Q4023" t="s">
        <v>8317</v>
      </c>
      <c r="R4023" t="s">
        <v>8318</v>
      </c>
      <c r="S4023" s="8">
        <f t="shared" si="374"/>
        <v>41878.619884259264</v>
      </c>
      <c r="T4023" s="8">
        <f t="shared" si="375"/>
        <v>41938.619884259264</v>
      </c>
      <c r="U4023" s="9" t="str">
        <f t="shared" si="376"/>
        <v>Aug</v>
      </c>
      <c r="V4023">
        <f t="shared" si="377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7" t="s">
        <v>8221</v>
      </c>
      <c r="G4024" t="s">
        <v>8224</v>
      </c>
      <c r="H4024" t="s">
        <v>8246</v>
      </c>
      <c r="I4024" s="9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69.561111111111103</v>
      </c>
      <c r="P4024" s="11">
        <f t="shared" si="373"/>
        <v>63.558375634517766</v>
      </c>
      <c r="Q4024" t="s">
        <v>8317</v>
      </c>
      <c r="R4024" t="s">
        <v>8318</v>
      </c>
      <c r="S4024" s="8">
        <f t="shared" si="374"/>
        <v>41990.292442129634</v>
      </c>
      <c r="T4024" s="8">
        <f t="shared" si="375"/>
        <v>42035.82916666667</v>
      </c>
      <c r="U4024" s="9" t="str">
        <f t="shared" si="376"/>
        <v>Dec</v>
      </c>
      <c r="V4024">
        <f t="shared" si="377"/>
        <v>2014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7" t="s">
        <v>8221</v>
      </c>
      <c r="G4025" t="s">
        <v>8224</v>
      </c>
      <c r="H4025" t="s">
        <v>8246</v>
      </c>
      <c r="I4025" s="9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s="11" t="e">
        <f t="shared" si="373"/>
        <v>#DIV/0!</v>
      </c>
      <c r="Q4025" t="s">
        <v>8317</v>
      </c>
      <c r="R4025" t="s">
        <v>8318</v>
      </c>
      <c r="S4025" s="8">
        <f t="shared" si="374"/>
        <v>42408.707905092597</v>
      </c>
      <c r="T4025" s="8">
        <f t="shared" si="375"/>
        <v>42453.666238425933</v>
      </c>
      <c r="U4025" s="9" t="str">
        <f t="shared" si="376"/>
        <v>Feb</v>
      </c>
      <c r="V4025">
        <f t="shared" si="377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7" t="s">
        <v>8221</v>
      </c>
      <c r="G4026" t="s">
        <v>8224</v>
      </c>
      <c r="H4026" t="s">
        <v>8246</v>
      </c>
      <c r="I4026" s="9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</v>
      </c>
      <c r="P4026" s="11">
        <f t="shared" si="373"/>
        <v>10</v>
      </c>
      <c r="Q4026" t="s">
        <v>8317</v>
      </c>
      <c r="R4026" t="s">
        <v>8318</v>
      </c>
      <c r="S4026" s="8">
        <f t="shared" si="374"/>
        <v>42217.378437500003</v>
      </c>
      <c r="T4026" s="8">
        <f t="shared" si="375"/>
        <v>42247.378437500003</v>
      </c>
      <c r="U4026" s="9" t="str">
        <f t="shared" si="376"/>
        <v>Aug</v>
      </c>
      <c r="V4026">
        <f t="shared" si="377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7" t="s">
        <v>8221</v>
      </c>
      <c r="G4027" t="s">
        <v>8230</v>
      </c>
      <c r="H4027" t="s">
        <v>8249</v>
      </c>
      <c r="I4027" s="9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5</v>
      </c>
      <c r="P4027" s="11">
        <f t="shared" si="373"/>
        <v>62.5</v>
      </c>
      <c r="Q4027" t="s">
        <v>8317</v>
      </c>
      <c r="R4027" t="s">
        <v>8318</v>
      </c>
      <c r="S4027" s="8">
        <f t="shared" si="374"/>
        <v>42150.946018518523</v>
      </c>
      <c r="T4027" s="8">
        <f t="shared" si="375"/>
        <v>42210.946018518523</v>
      </c>
      <c r="U4027" s="9" t="str">
        <f t="shared" si="376"/>
        <v>May</v>
      </c>
      <c r="V4027">
        <f t="shared" si="377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7" t="s">
        <v>8221</v>
      </c>
      <c r="G4028" t="s">
        <v>8224</v>
      </c>
      <c r="H4028" t="s">
        <v>8246</v>
      </c>
      <c r="I4028" s="9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s="11" t="e">
        <f t="shared" si="373"/>
        <v>#DIV/0!</v>
      </c>
      <c r="Q4028" t="s">
        <v>8317</v>
      </c>
      <c r="R4028" t="s">
        <v>8318</v>
      </c>
      <c r="S4028" s="8">
        <f t="shared" si="374"/>
        <v>42282.36387731482</v>
      </c>
      <c r="T4028" s="8">
        <f t="shared" si="375"/>
        <v>42342.405543981484</v>
      </c>
      <c r="U4028" s="9" t="str">
        <f t="shared" si="376"/>
        <v>Oct</v>
      </c>
      <c r="V4028">
        <f t="shared" si="377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7" t="s">
        <v>8221</v>
      </c>
      <c r="G4029" t="s">
        <v>8224</v>
      </c>
      <c r="H4029" t="s">
        <v>8246</v>
      </c>
      <c r="I4029" s="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</v>
      </c>
      <c r="P4029" s="11">
        <f t="shared" si="373"/>
        <v>30.714285714285715</v>
      </c>
      <c r="Q4029" t="s">
        <v>8317</v>
      </c>
      <c r="R4029" t="s">
        <v>8318</v>
      </c>
      <c r="S4029" s="8">
        <f t="shared" si="374"/>
        <v>42768.679178240745</v>
      </c>
      <c r="T4029" s="8">
        <f t="shared" si="375"/>
        <v>42788.750000000007</v>
      </c>
      <c r="U4029" s="9" t="str">
        <f t="shared" si="376"/>
        <v>Feb</v>
      </c>
      <c r="V4029">
        <f t="shared" si="377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7" t="s">
        <v>8221</v>
      </c>
      <c r="G4030" t="s">
        <v>8224</v>
      </c>
      <c r="H4030" t="s">
        <v>8246</v>
      </c>
      <c r="I4030" s="9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28.050000000000004</v>
      </c>
      <c r="P4030" s="11">
        <f t="shared" si="373"/>
        <v>51</v>
      </c>
      <c r="Q4030" t="s">
        <v>8317</v>
      </c>
      <c r="R4030" t="s">
        <v>8318</v>
      </c>
      <c r="S4030" s="8">
        <f t="shared" si="374"/>
        <v>41765.646990740745</v>
      </c>
      <c r="T4030" s="8">
        <f t="shared" si="375"/>
        <v>41795.646990740745</v>
      </c>
      <c r="U4030" s="9" t="str">
        <f t="shared" si="376"/>
        <v>May</v>
      </c>
      <c r="V4030">
        <f t="shared" si="377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7" t="s">
        <v>8221</v>
      </c>
      <c r="G4031" t="s">
        <v>8224</v>
      </c>
      <c r="H4031" t="s">
        <v>8246</v>
      </c>
      <c r="I4031" s="9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s="11" t="e">
        <f t="shared" si="373"/>
        <v>#DIV/0!</v>
      </c>
      <c r="Q4031" t="s">
        <v>8317</v>
      </c>
      <c r="R4031" t="s">
        <v>8318</v>
      </c>
      <c r="S4031" s="8">
        <f t="shared" si="374"/>
        <v>42321.733449074076</v>
      </c>
      <c r="T4031" s="8">
        <f t="shared" si="375"/>
        <v>42351.733449074076</v>
      </c>
      <c r="U4031" s="9" t="str">
        <f t="shared" si="376"/>
        <v>Nov</v>
      </c>
      <c r="V4031">
        <f t="shared" si="377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7" t="s">
        <v>8221</v>
      </c>
      <c r="G4032" t="s">
        <v>8224</v>
      </c>
      <c r="H4032" t="s">
        <v>8246</v>
      </c>
      <c r="I4032" s="9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16</v>
      </c>
      <c r="P4032" s="11">
        <f t="shared" si="373"/>
        <v>66.666666666666671</v>
      </c>
      <c r="Q4032" t="s">
        <v>8317</v>
      </c>
      <c r="R4032" t="s">
        <v>8318</v>
      </c>
      <c r="S4032" s="8">
        <f t="shared" si="374"/>
        <v>42374.36341435185</v>
      </c>
      <c r="T4032" s="8">
        <f t="shared" si="375"/>
        <v>42403.492361111115</v>
      </c>
      <c r="U4032" s="9" t="str">
        <f t="shared" si="376"/>
        <v>Jan</v>
      </c>
      <c r="V4032">
        <f t="shared" si="377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7" t="s">
        <v>8221</v>
      </c>
      <c r="G4033" t="s">
        <v>8224</v>
      </c>
      <c r="H4033" t="s">
        <v>8246</v>
      </c>
      <c r="I4033" s="9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s="11" t="e">
        <f t="shared" si="373"/>
        <v>#DIV/0!</v>
      </c>
      <c r="Q4033" t="s">
        <v>8317</v>
      </c>
      <c r="R4033" t="s">
        <v>8318</v>
      </c>
      <c r="S4033" s="8">
        <f t="shared" si="374"/>
        <v>41941.29356481482</v>
      </c>
      <c r="T4033" s="8">
        <f t="shared" si="375"/>
        <v>41991.335231481484</v>
      </c>
      <c r="U4033" s="9" t="str">
        <f t="shared" si="376"/>
        <v>Oct</v>
      </c>
      <c r="V4033">
        <f t="shared" si="377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7" t="s">
        <v>8221</v>
      </c>
      <c r="G4034" t="s">
        <v>8224</v>
      </c>
      <c r="H4034" t="s">
        <v>8246</v>
      </c>
      <c r="I4034" s="9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ref="O4034:O4097" si="378">E4034/D4034*100</f>
        <v>6.8287037037037033</v>
      </c>
      <c r="P4034" s="11">
        <f t="shared" ref="P4034:P4097" si="379">E4034/L4034</f>
        <v>59</v>
      </c>
      <c r="Q4034" t="s">
        <v>8317</v>
      </c>
      <c r="R4034" t="s">
        <v>8318</v>
      </c>
      <c r="S4034" s="8">
        <f t="shared" si="374"/>
        <v>42293.517546296302</v>
      </c>
      <c r="T4034" s="8">
        <f t="shared" si="375"/>
        <v>42353.559212962966</v>
      </c>
      <c r="U4034" s="9" t="str">
        <f t="shared" si="376"/>
        <v>Oct</v>
      </c>
      <c r="V4034">
        <f t="shared" si="377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7" t="s">
        <v>8221</v>
      </c>
      <c r="G4035" t="s">
        <v>8225</v>
      </c>
      <c r="H4035" t="s">
        <v>8247</v>
      </c>
      <c r="I4035" s="9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si="378"/>
        <v>25.698702928870294</v>
      </c>
      <c r="P4035" s="11">
        <f t="shared" si="379"/>
        <v>65.340319148936175</v>
      </c>
      <c r="Q4035" t="s">
        <v>8317</v>
      </c>
      <c r="R4035" t="s">
        <v>8318</v>
      </c>
      <c r="S4035" s="8">
        <f t="shared" ref="S4035:S4098" si="380">(J4035/86400)+25569+(-7/24)</f>
        <v>42613.977129629631</v>
      </c>
      <c r="T4035" s="8">
        <f t="shared" ref="T4035:T4098" si="381">(I4035/86400)+25569+(-7/24)</f>
        <v>42645.083333333336</v>
      </c>
      <c r="U4035" s="9" t="str">
        <f t="shared" ref="U4035:U4098" si="382">TEXT(S4035,"mmm")</f>
        <v>Aug</v>
      </c>
      <c r="V4035">
        <f t="shared" ref="V4035:V4098" si="383">YEAR(S4035)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7" t="s">
        <v>8221</v>
      </c>
      <c r="G4036" t="s">
        <v>8224</v>
      </c>
      <c r="H4036" t="s">
        <v>8246</v>
      </c>
      <c r="I4036" s="9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1.4814814814814816</v>
      </c>
      <c r="P4036" s="11">
        <f t="shared" si="379"/>
        <v>100</v>
      </c>
      <c r="Q4036" t="s">
        <v>8317</v>
      </c>
      <c r="R4036" t="s">
        <v>8318</v>
      </c>
      <c r="S4036" s="8">
        <f t="shared" si="380"/>
        <v>42067.655671296299</v>
      </c>
      <c r="T4036" s="8">
        <f t="shared" si="381"/>
        <v>42097.614004629628</v>
      </c>
      <c r="U4036" s="9" t="str">
        <f t="shared" si="382"/>
        <v>Mar</v>
      </c>
      <c r="V4036">
        <f t="shared" si="383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7" t="s">
        <v>8221</v>
      </c>
      <c r="G4037" t="s">
        <v>8224</v>
      </c>
      <c r="H4037" t="s">
        <v>8246</v>
      </c>
      <c r="I4037" s="9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36.85</v>
      </c>
      <c r="P4037" s="11">
        <f t="shared" si="379"/>
        <v>147.4</v>
      </c>
      <c r="Q4037" t="s">
        <v>8317</v>
      </c>
      <c r="R4037" t="s">
        <v>8318</v>
      </c>
      <c r="S4037" s="8">
        <f t="shared" si="380"/>
        <v>41903.591284722228</v>
      </c>
      <c r="T4037" s="8">
        <f t="shared" si="381"/>
        <v>41933.591284722228</v>
      </c>
      <c r="U4037" s="9" t="str">
        <f t="shared" si="382"/>
        <v>Sep</v>
      </c>
      <c r="V4037">
        <f t="shared" si="383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7" t="s">
        <v>8221</v>
      </c>
      <c r="G4038" t="s">
        <v>8224</v>
      </c>
      <c r="H4038" t="s">
        <v>8246</v>
      </c>
      <c r="I4038" s="9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47.05</v>
      </c>
      <c r="P4038" s="11">
        <f t="shared" si="379"/>
        <v>166.05882352941177</v>
      </c>
      <c r="Q4038" t="s">
        <v>8317</v>
      </c>
      <c r="R4038" t="s">
        <v>8318</v>
      </c>
      <c r="S4038" s="8">
        <f t="shared" si="380"/>
        <v>41804.645416666674</v>
      </c>
      <c r="T4038" s="8">
        <f t="shared" si="381"/>
        <v>41821.645833333336</v>
      </c>
      <c r="U4038" s="9" t="str">
        <f t="shared" si="382"/>
        <v>Jun</v>
      </c>
      <c r="V4038">
        <f t="shared" si="383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7" t="s">
        <v>8221</v>
      </c>
      <c r="G4039" t="s">
        <v>8224</v>
      </c>
      <c r="H4039" t="s">
        <v>8246</v>
      </c>
      <c r="I4039" s="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11.428571428571429</v>
      </c>
      <c r="P4039" s="11">
        <f t="shared" si="379"/>
        <v>40</v>
      </c>
      <c r="Q4039" t="s">
        <v>8317</v>
      </c>
      <c r="R4039" t="s">
        <v>8318</v>
      </c>
      <c r="S4039" s="8">
        <f t="shared" si="380"/>
        <v>42496.779108796298</v>
      </c>
      <c r="T4039" s="8">
        <f t="shared" si="381"/>
        <v>42514.309027777781</v>
      </c>
      <c r="U4039" s="9" t="str">
        <f t="shared" si="382"/>
        <v>May</v>
      </c>
      <c r="V4039">
        <f t="shared" si="383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7" t="s">
        <v>8221</v>
      </c>
      <c r="G4040" t="s">
        <v>8224</v>
      </c>
      <c r="H4040" t="s">
        <v>8246</v>
      </c>
      <c r="I4040" s="9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12.04</v>
      </c>
      <c r="P4040" s="11">
        <f t="shared" si="379"/>
        <v>75.25</v>
      </c>
      <c r="Q4040" t="s">
        <v>8317</v>
      </c>
      <c r="R4040" t="s">
        <v>8318</v>
      </c>
      <c r="S4040" s="8">
        <f t="shared" si="380"/>
        <v>41869.507060185184</v>
      </c>
      <c r="T4040" s="8">
        <f t="shared" si="381"/>
        <v>41929.507060185184</v>
      </c>
      <c r="U4040" s="9" t="str">
        <f t="shared" si="382"/>
        <v>Aug</v>
      </c>
      <c r="V4040">
        <f t="shared" si="383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7" t="s">
        <v>8221</v>
      </c>
      <c r="G4041" t="s">
        <v>8224</v>
      </c>
      <c r="H4041" t="s">
        <v>8246</v>
      </c>
      <c r="I4041" s="9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60</v>
      </c>
      <c r="P4041" s="11">
        <f t="shared" si="379"/>
        <v>60</v>
      </c>
      <c r="Q4041" t="s">
        <v>8317</v>
      </c>
      <c r="R4041" t="s">
        <v>8318</v>
      </c>
      <c r="S4041" s="8">
        <f t="shared" si="380"/>
        <v>42305.379247685189</v>
      </c>
      <c r="T4041" s="8">
        <f t="shared" si="381"/>
        <v>42338.957638888889</v>
      </c>
      <c r="U4041" s="9" t="str">
        <f t="shared" si="382"/>
        <v>Oct</v>
      </c>
      <c r="V4041">
        <f t="shared" si="383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7" t="s">
        <v>8221</v>
      </c>
      <c r="G4042" t="s">
        <v>8224</v>
      </c>
      <c r="H4042" t="s">
        <v>8246</v>
      </c>
      <c r="I4042" s="9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31.25</v>
      </c>
      <c r="P4042" s="11">
        <f t="shared" si="379"/>
        <v>1250</v>
      </c>
      <c r="Q4042" t="s">
        <v>8317</v>
      </c>
      <c r="R4042" t="s">
        <v>8318</v>
      </c>
      <c r="S4042" s="8">
        <f t="shared" si="380"/>
        <v>42143.939861111117</v>
      </c>
      <c r="T4042" s="8">
        <f t="shared" si="381"/>
        <v>42202.833333333336</v>
      </c>
      <c r="U4042" s="9" t="str">
        <f t="shared" si="382"/>
        <v>May</v>
      </c>
      <c r="V4042">
        <f t="shared" si="383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7" t="s">
        <v>8221</v>
      </c>
      <c r="G4043" t="s">
        <v>8225</v>
      </c>
      <c r="H4043" t="s">
        <v>8247</v>
      </c>
      <c r="I4043" s="9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0.42</v>
      </c>
      <c r="P4043" s="11">
        <f t="shared" si="379"/>
        <v>10.5</v>
      </c>
      <c r="Q4043" t="s">
        <v>8317</v>
      </c>
      <c r="R4043" t="s">
        <v>8318</v>
      </c>
      <c r="S4043" s="8">
        <f t="shared" si="380"/>
        <v>42559.182337962964</v>
      </c>
      <c r="T4043" s="8">
        <f t="shared" si="381"/>
        <v>42619.182337962964</v>
      </c>
      <c r="U4043" s="9" t="str">
        <f t="shared" si="382"/>
        <v>Jul</v>
      </c>
      <c r="V4043">
        <f t="shared" si="383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7" t="s">
        <v>8221</v>
      </c>
      <c r="G4044" t="s">
        <v>8224</v>
      </c>
      <c r="H4044" t="s">
        <v>8246</v>
      </c>
      <c r="I4044" s="9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0.21</v>
      </c>
      <c r="P4044" s="11">
        <f t="shared" si="379"/>
        <v>7</v>
      </c>
      <c r="Q4044" t="s">
        <v>8317</v>
      </c>
      <c r="R4044" t="s">
        <v>8318</v>
      </c>
      <c r="S4044" s="8">
        <f t="shared" si="380"/>
        <v>41994.792407407411</v>
      </c>
      <c r="T4044" s="8">
        <f t="shared" si="381"/>
        <v>42024.511111111111</v>
      </c>
      <c r="U4044" s="9" t="str">
        <f t="shared" si="382"/>
        <v>Dec</v>
      </c>
      <c r="V4044">
        <f t="shared" si="383"/>
        <v>2014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7" t="s">
        <v>8221</v>
      </c>
      <c r="G4045" t="s">
        <v>8229</v>
      </c>
      <c r="H4045" t="s">
        <v>8251</v>
      </c>
      <c r="I4045" s="9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s="11" t="e">
        <f t="shared" si="379"/>
        <v>#DIV/0!</v>
      </c>
      <c r="Q4045" t="s">
        <v>8317</v>
      </c>
      <c r="R4045" t="s">
        <v>8318</v>
      </c>
      <c r="S4045" s="8">
        <f t="shared" si="380"/>
        <v>41948.665798611117</v>
      </c>
      <c r="T4045" s="8">
        <f t="shared" si="381"/>
        <v>41963.665798611117</v>
      </c>
      <c r="U4045" s="9" t="str">
        <f t="shared" si="382"/>
        <v>Nov</v>
      </c>
      <c r="V4045">
        <f t="shared" si="383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7" t="s">
        <v>8221</v>
      </c>
      <c r="G4046" t="s">
        <v>8224</v>
      </c>
      <c r="H4046" t="s">
        <v>8246</v>
      </c>
      <c r="I4046" s="9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37.5</v>
      </c>
      <c r="P4046" s="11">
        <f t="shared" si="379"/>
        <v>56.25</v>
      </c>
      <c r="Q4046" t="s">
        <v>8317</v>
      </c>
      <c r="R4046" t="s">
        <v>8318</v>
      </c>
      <c r="S4046" s="8">
        <f t="shared" si="380"/>
        <v>42073.928032407413</v>
      </c>
      <c r="T4046" s="8">
        <f t="shared" si="381"/>
        <v>42103.916666666664</v>
      </c>
      <c r="U4046" s="9" t="str">
        <f t="shared" si="382"/>
        <v>Mar</v>
      </c>
      <c r="V4046">
        <f t="shared" si="383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7" t="s">
        <v>8221</v>
      </c>
      <c r="G4047" t="s">
        <v>8226</v>
      </c>
      <c r="H4047" t="s">
        <v>8248</v>
      </c>
      <c r="I4047" s="9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0.02</v>
      </c>
      <c r="P4047" s="11">
        <f t="shared" si="379"/>
        <v>1</v>
      </c>
      <c r="Q4047" t="s">
        <v>8317</v>
      </c>
      <c r="R4047" t="s">
        <v>8318</v>
      </c>
      <c r="S4047" s="8">
        <f t="shared" si="380"/>
        <v>41841.909594907411</v>
      </c>
      <c r="T4047" s="8">
        <f t="shared" si="381"/>
        <v>41871.909594907411</v>
      </c>
      <c r="U4047" s="9" t="str">
        <f t="shared" si="382"/>
        <v>Jul</v>
      </c>
      <c r="V4047">
        <f t="shared" si="383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7" t="s">
        <v>8221</v>
      </c>
      <c r="G4048" t="s">
        <v>8224</v>
      </c>
      <c r="H4048" t="s">
        <v>8246</v>
      </c>
      <c r="I4048" s="9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8.2142857142857135</v>
      </c>
      <c r="P4048" s="11">
        <f t="shared" si="379"/>
        <v>38.333333333333336</v>
      </c>
      <c r="Q4048" t="s">
        <v>8317</v>
      </c>
      <c r="R4048" t="s">
        <v>8318</v>
      </c>
      <c r="S4048" s="8">
        <f t="shared" si="380"/>
        <v>41904.358912037038</v>
      </c>
      <c r="T4048" s="8">
        <f t="shared" si="381"/>
        <v>41934.358912037038</v>
      </c>
      <c r="U4048" s="9" t="str">
        <f t="shared" si="382"/>
        <v>Sep</v>
      </c>
      <c r="V4048">
        <f t="shared" si="383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7" t="s">
        <v>8221</v>
      </c>
      <c r="G4049" t="s">
        <v>8224</v>
      </c>
      <c r="H4049" t="s">
        <v>8246</v>
      </c>
      <c r="I4049" s="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2.1999999999999997</v>
      </c>
      <c r="P4049" s="11">
        <f t="shared" si="379"/>
        <v>27.5</v>
      </c>
      <c r="Q4049" t="s">
        <v>8317</v>
      </c>
      <c r="R4049" t="s">
        <v>8318</v>
      </c>
      <c r="S4049" s="8">
        <f t="shared" si="380"/>
        <v>41990.730821759258</v>
      </c>
      <c r="T4049" s="8">
        <f t="shared" si="381"/>
        <v>42014.750000000007</v>
      </c>
      <c r="U4049" s="9" t="str">
        <f t="shared" si="382"/>
        <v>Dec</v>
      </c>
      <c r="V4049">
        <f t="shared" si="383"/>
        <v>2014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7" t="s">
        <v>8221</v>
      </c>
      <c r="G4050" t="s">
        <v>8225</v>
      </c>
      <c r="H4050" t="s">
        <v>8247</v>
      </c>
      <c r="I4050" s="9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17.652941176470588</v>
      </c>
      <c r="P4050" s="11">
        <f t="shared" si="379"/>
        <v>32.978021978021978</v>
      </c>
      <c r="Q4050" t="s">
        <v>8317</v>
      </c>
      <c r="R4050" t="s">
        <v>8318</v>
      </c>
      <c r="S4050" s="8">
        <f t="shared" si="380"/>
        <v>42436.217442129629</v>
      </c>
      <c r="T4050" s="8">
        <f t="shared" si="381"/>
        <v>42471.175775462965</v>
      </c>
      <c r="U4050" s="9" t="str">
        <f t="shared" si="382"/>
        <v>Mar</v>
      </c>
      <c r="V4050">
        <f t="shared" si="383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7" t="s">
        <v>8221</v>
      </c>
      <c r="G4051" t="s">
        <v>8224</v>
      </c>
      <c r="H4051" t="s">
        <v>8246</v>
      </c>
      <c r="I4051" s="9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0.08</v>
      </c>
      <c r="P4051" s="11">
        <f t="shared" si="379"/>
        <v>16</v>
      </c>
      <c r="Q4051" t="s">
        <v>8317</v>
      </c>
      <c r="R4051" t="s">
        <v>8318</v>
      </c>
      <c r="S4051" s="8">
        <f t="shared" si="380"/>
        <v>42169.66684027778</v>
      </c>
      <c r="T4051" s="8">
        <f t="shared" si="381"/>
        <v>42199.66684027778</v>
      </c>
      <c r="U4051" s="9" t="str">
        <f t="shared" si="382"/>
        <v>Jun</v>
      </c>
      <c r="V4051">
        <f t="shared" si="383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7" t="s">
        <v>8221</v>
      </c>
      <c r="G4052" t="s">
        <v>8224</v>
      </c>
      <c r="H4052" t="s">
        <v>8246</v>
      </c>
      <c r="I4052" s="9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6.6666666666666666E-2</v>
      </c>
      <c r="P4052" s="11">
        <f t="shared" si="379"/>
        <v>1</v>
      </c>
      <c r="Q4052" t="s">
        <v>8317</v>
      </c>
      <c r="R4052" t="s">
        <v>8318</v>
      </c>
      <c r="S4052" s="8">
        <f t="shared" si="380"/>
        <v>41905.34480324074</v>
      </c>
      <c r="T4052" s="8">
        <f t="shared" si="381"/>
        <v>41935.34480324074</v>
      </c>
      <c r="U4052" s="9" t="str">
        <f t="shared" si="382"/>
        <v>Sep</v>
      </c>
      <c r="V4052">
        <f t="shared" si="383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7" t="s">
        <v>8221</v>
      </c>
      <c r="G4053" t="s">
        <v>8224</v>
      </c>
      <c r="H4053" t="s">
        <v>8246</v>
      </c>
      <c r="I4053" s="9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s="11" t="e">
        <f t="shared" si="379"/>
        <v>#DIV/0!</v>
      </c>
      <c r="Q4053" t="s">
        <v>8317</v>
      </c>
      <c r="R4053" t="s">
        <v>8318</v>
      </c>
      <c r="S4053" s="8">
        <f t="shared" si="380"/>
        <v>41761.518483796295</v>
      </c>
      <c r="T4053" s="8">
        <f t="shared" si="381"/>
        <v>41767.995138888895</v>
      </c>
      <c r="U4053" s="9" t="str">
        <f t="shared" si="382"/>
        <v>May</v>
      </c>
      <c r="V4053">
        <f t="shared" si="383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7" t="s">
        <v>8221</v>
      </c>
      <c r="G4054" t="s">
        <v>8224</v>
      </c>
      <c r="H4054" t="s">
        <v>8246</v>
      </c>
      <c r="I4054" s="9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37.533333333333339</v>
      </c>
      <c r="P4054" s="11">
        <f t="shared" si="379"/>
        <v>86.615384615384613</v>
      </c>
      <c r="Q4054" t="s">
        <v>8317</v>
      </c>
      <c r="R4054" t="s">
        <v>8318</v>
      </c>
      <c r="S4054" s="8">
        <f t="shared" si="380"/>
        <v>41865.58699074074</v>
      </c>
      <c r="T4054" s="8">
        <f t="shared" si="381"/>
        <v>41925.58699074074</v>
      </c>
      <c r="U4054" s="9" t="str">
        <f t="shared" si="382"/>
        <v>Aug</v>
      </c>
      <c r="V4054">
        <f t="shared" si="383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7" t="s">
        <v>8221</v>
      </c>
      <c r="G4055" t="s">
        <v>8225</v>
      </c>
      <c r="H4055" t="s">
        <v>8247</v>
      </c>
      <c r="I4055" s="9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22</v>
      </c>
      <c r="P4055" s="11">
        <f t="shared" si="379"/>
        <v>55</v>
      </c>
      <c r="Q4055" t="s">
        <v>8317</v>
      </c>
      <c r="R4055" t="s">
        <v>8318</v>
      </c>
      <c r="S4055" s="8">
        <f t="shared" si="380"/>
        <v>41928.398472222223</v>
      </c>
      <c r="T4055" s="8">
        <f t="shared" si="381"/>
        <v>41958.541666666664</v>
      </c>
      <c r="U4055" s="9" t="str">
        <f t="shared" si="382"/>
        <v>Oct</v>
      </c>
      <c r="V4055">
        <f t="shared" si="383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7" t="s">
        <v>8221</v>
      </c>
      <c r="G4056" t="s">
        <v>8224</v>
      </c>
      <c r="H4056" t="s">
        <v>8246</v>
      </c>
      <c r="I4056" s="9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s="11" t="e">
        <f t="shared" si="379"/>
        <v>#DIV/0!</v>
      </c>
      <c r="Q4056" t="s">
        <v>8317</v>
      </c>
      <c r="R4056" t="s">
        <v>8318</v>
      </c>
      <c r="S4056" s="8">
        <f t="shared" si="380"/>
        <v>42613.54959490741</v>
      </c>
      <c r="T4056" s="8">
        <f t="shared" si="381"/>
        <v>42643.875000000007</v>
      </c>
      <c r="U4056" s="9" t="str">
        <f t="shared" si="382"/>
        <v>Aug</v>
      </c>
      <c r="V4056">
        <f t="shared" si="383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7" t="s">
        <v>8221</v>
      </c>
      <c r="G4057" t="s">
        <v>8225</v>
      </c>
      <c r="H4057" t="s">
        <v>8247</v>
      </c>
      <c r="I4057" s="9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17.62</v>
      </c>
      <c r="P4057" s="11">
        <f t="shared" si="379"/>
        <v>41.952380952380949</v>
      </c>
      <c r="Q4057" t="s">
        <v>8317</v>
      </c>
      <c r="R4057" t="s">
        <v>8318</v>
      </c>
      <c r="S4057" s="8">
        <f t="shared" si="380"/>
        <v>41779.356840277782</v>
      </c>
      <c r="T4057" s="8">
        <f t="shared" si="381"/>
        <v>41809.356840277782</v>
      </c>
      <c r="U4057" s="9" t="str">
        <f t="shared" si="382"/>
        <v>May</v>
      </c>
      <c r="V4057">
        <f t="shared" si="383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7" t="s">
        <v>8221</v>
      </c>
      <c r="G4058" t="s">
        <v>8224</v>
      </c>
      <c r="H4058" t="s">
        <v>8246</v>
      </c>
      <c r="I4058" s="9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53</v>
      </c>
      <c r="P4058" s="11">
        <f t="shared" si="379"/>
        <v>88.333333333333329</v>
      </c>
      <c r="Q4058" t="s">
        <v>8317</v>
      </c>
      <c r="R4058" t="s">
        <v>8318</v>
      </c>
      <c r="S4058" s="8">
        <f t="shared" si="380"/>
        <v>42534.641655092593</v>
      </c>
      <c r="T4058" s="8">
        <f t="shared" si="381"/>
        <v>42554.540972222225</v>
      </c>
      <c r="U4058" s="9" t="str">
        <f t="shared" si="382"/>
        <v>Jun</v>
      </c>
      <c r="V4058">
        <f t="shared" si="383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7" t="s">
        <v>8221</v>
      </c>
      <c r="G4059" t="s">
        <v>8225</v>
      </c>
      <c r="H4059" t="s">
        <v>8247</v>
      </c>
      <c r="I4059" s="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22.142857142857142</v>
      </c>
      <c r="P4059" s="11">
        <f t="shared" si="379"/>
        <v>129.16666666666666</v>
      </c>
      <c r="Q4059" t="s">
        <v>8317</v>
      </c>
      <c r="R4059" t="s">
        <v>8318</v>
      </c>
      <c r="S4059" s="8">
        <f t="shared" si="380"/>
        <v>42310.676851851858</v>
      </c>
      <c r="T4059" s="8">
        <f t="shared" si="381"/>
        <v>42333.666666666664</v>
      </c>
      <c r="U4059" s="9" t="str">
        <f t="shared" si="382"/>
        <v>Nov</v>
      </c>
      <c r="V4059">
        <f t="shared" si="383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7" t="s">
        <v>8221</v>
      </c>
      <c r="G4060" t="s">
        <v>8224</v>
      </c>
      <c r="H4060" t="s">
        <v>8246</v>
      </c>
      <c r="I4060" s="9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2.5333333333333332</v>
      </c>
      <c r="P4060" s="11">
        <f t="shared" si="379"/>
        <v>23.75</v>
      </c>
      <c r="Q4060" t="s">
        <v>8317</v>
      </c>
      <c r="R4060" t="s">
        <v>8318</v>
      </c>
      <c r="S4060" s="8">
        <f t="shared" si="380"/>
        <v>42445.76902777778</v>
      </c>
      <c r="T4060" s="8">
        <f t="shared" si="381"/>
        <v>42460.874305555561</v>
      </c>
      <c r="U4060" s="9" t="str">
        <f t="shared" si="382"/>
        <v>Mar</v>
      </c>
      <c r="V4060">
        <f t="shared" si="383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7" t="s">
        <v>8221</v>
      </c>
      <c r="G4061" t="s">
        <v>8229</v>
      </c>
      <c r="H4061" t="s">
        <v>8251</v>
      </c>
      <c r="I4061" s="9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</v>
      </c>
      <c r="P4061" s="11">
        <f t="shared" si="379"/>
        <v>35.714285714285715</v>
      </c>
      <c r="Q4061" t="s">
        <v>8317</v>
      </c>
      <c r="R4061" t="s">
        <v>8318</v>
      </c>
      <c r="S4061" s="8">
        <f t="shared" si="380"/>
        <v>41866.348981481482</v>
      </c>
      <c r="T4061" s="8">
        <f t="shared" si="381"/>
        <v>41897.833333333336</v>
      </c>
      <c r="U4061" s="9" t="str">
        <f t="shared" si="382"/>
        <v>Aug</v>
      </c>
      <c r="V4061">
        <f t="shared" si="383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7" t="s">
        <v>8221</v>
      </c>
      <c r="G4062" t="s">
        <v>8229</v>
      </c>
      <c r="H4062" t="s">
        <v>8251</v>
      </c>
      <c r="I4062" s="9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</v>
      </c>
      <c r="P4062" s="11">
        <f t="shared" si="379"/>
        <v>57</v>
      </c>
      <c r="Q4062" t="s">
        <v>8317</v>
      </c>
      <c r="R4062" t="s">
        <v>8318</v>
      </c>
      <c r="S4062" s="8">
        <f t="shared" si="380"/>
        <v>41779.403425925928</v>
      </c>
      <c r="T4062" s="8">
        <f t="shared" si="381"/>
        <v>41813.375</v>
      </c>
      <c r="U4062" s="9" t="str">
        <f t="shared" si="382"/>
        <v>May</v>
      </c>
      <c r="V4062">
        <f t="shared" si="383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7" t="s">
        <v>8221</v>
      </c>
      <c r="G4063" t="s">
        <v>8224</v>
      </c>
      <c r="H4063" t="s">
        <v>8246</v>
      </c>
      <c r="I4063" s="9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s="11" t="e">
        <f t="shared" si="379"/>
        <v>#DIV/0!</v>
      </c>
      <c r="Q4063" t="s">
        <v>8317</v>
      </c>
      <c r="R4063" t="s">
        <v>8318</v>
      </c>
      <c r="S4063" s="8">
        <f t="shared" si="380"/>
        <v>42420.849803240744</v>
      </c>
      <c r="T4063" s="8">
        <f t="shared" si="381"/>
        <v>42480.808136574073</v>
      </c>
      <c r="U4063" s="9" t="str">
        <f t="shared" si="382"/>
        <v>Feb</v>
      </c>
      <c r="V4063">
        <f t="shared" si="383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7" t="s">
        <v>8221</v>
      </c>
      <c r="G4064" t="s">
        <v>8224</v>
      </c>
      <c r="H4064" t="s">
        <v>8246</v>
      </c>
      <c r="I4064" s="9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2.4500000000000002</v>
      </c>
      <c r="P4064" s="11">
        <f t="shared" si="379"/>
        <v>163.33333333333334</v>
      </c>
      <c r="Q4064" t="s">
        <v>8317</v>
      </c>
      <c r="R4064" t="s">
        <v>8318</v>
      </c>
      <c r="S4064" s="8">
        <f t="shared" si="380"/>
        <v>42523.447546296295</v>
      </c>
      <c r="T4064" s="8">
        <f t="shared" si="381"/>
        <v>42553.447546296295</v>
      </c>
      <c r="U4064" s="9" t="str">
        <f t="shared" si="382"/>
        <v>Jun</v>
      </c>
      <c r="V4064">
        <f t="shared" si="383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7" t="s">
        <v>8221</v>
      </c>
      <c r="G4065" t="s">
        <v>8225</v>
      </c>
      <c r="H4065" t="s">
        <v>8247</v>
      </c>
      <c r="I4065" s="9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1.4210526315789473</v>
      </c>
      <c r="P4065" s="11">
        <f t="shared" si="379"/>
        <v>15</v>
      </c>
      <c r="Q4065" t="s">
        <v>8317</v>
      </c>
      <c r="R4065" t="s">
        <v>8318</v>
      </c>
      <c r="S4065" s="8">
        <f t="shared" si="380"/>
        <v>41787.389861111114</v>
      </c>
      <c r="T4065" s="8">
        <f t="shared" si="381"/>
        <v>41817.389861111114</v>
      </c>
      <c r="U4065" s="9" t="str">
        <f t="shared" si="382"/>
        <v>May</v>
      </c>
      <c r="V4065">
        <f t="shared" si="383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7" t="s">
        <v>8221</v>
      </c>
      <c r="G4066" t="s">
        <v>8226</v>
      </c>
      <c r="H4066" t="s">
        <v>8248</v>
      </c>
      <c r="I4066" s="9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19.25</v>
      </c>
      <c r="P4066" s="11">
        <f t="shared" si="379"/>
        <v>64.166666666666671</v>
      </c>
      <c r="Q4066" t="s">
        <v>8317</v>
      </c>
      <c r="R4066" t="s">
        <v>8318</v>
      </c>
      <c r="S4066" s="8">
        <f t="shared" si="380"/>
        <v>42093.296597222223</v>
      </c>
      <c r="T4066" s="8">
        <f t="shared" si="381"/>
        <v>42123.296597222223</v>
      </c>
      <c r="U4066" s="9" t="str">
        <f t="shared" si="382"/>
        <v>Mar</v>
      </c>
      <c r="V4066">
        <f t="shared" si="383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7" t="s">
        <v>8221</v>
      </c>
      <c r="G4067" t="s">
        <v>8224</v>
      </c>
      <c r="H4067" t="s">
        <v>8246</v>
      </c>
      <c r="I4067" s="9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0.67500000000000004</v>
      </c>
      <c r="P4067" s="11">
        <f t="shared" si="379"/>
        <v>6.75</v>
      </c>
      <c r="Q4067" t="s">
        <v>8317</v>
      </c>
      <c r="R4067" t="s">
        <v>8318</v>
      </c>
      <c r="S4067" s="8">
        <f t="shared" si="380"/>
        <v>41833.659849537042</v>
      </c>
      <c r="T4067" s="8">
        <f t="shared" si="381"/>
        <v>41863.659849537042</v>
      </c>
      <c r="U4067" s="9" t="str">
        <f t="shared" si="382"/>
        <v>Jul</v>
      </c>
      <c r="V4067">
        <f t="shared" si="383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7" t="s">
        <v>8221</v>
      </c>
      <c r="G4068" t="s">
        <v>8224</v>
      </c>
      <c r="H4068" t="s">
        <v>8246</v>
      </c>
      <c r="I4068" s="9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0.16666666666666669</v>
      </c>
      <c r="P4068" s="11">
        <f t="shared" si="379"/>
        <v>25</v>
      </c>
      <c r="Q4068" t="s">
        <v>8317</v>
      </c>
      <c r="R4068" t="s">
        <v>8318</v>
      </c>
      <c r="S4068" s="8">
        <f t="shared" si="380"/>
        <v>42478.747546296298</v>
      </c>
      <c r="T4068" s="8">
        <f t="shared" si="381"/>
        <v>42508.747546296298</v>
      </c>
      <c r="U4068" s="9" t="str">
        <f t="shared" si="382"/>
        <v>Apr</v>
      </c>
      <c r="V4068">
        <f t="shared" si="383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7" t="s">
        <v>8221</v>
      </c>
      <c r="G4069" t="s">
        <v>8224</v>
      </c>
      <c r="H4069" t="s">
        <v>8246</v>
      </c>
      <c r="I4069" s="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60.9</v>
      </c>
      <c r="P4069" s="11">
        <f t="shared" si="379"/>
        <v>179.11764705882354</v>
      </c>
      <c r="Q4069" t="s">
        <v>8317</v>
      </c>
      <c r="R4069" t="s">
        <v>8318</v>
      </c>
      <c r="S4069" s="8">
        <f t="shared" si="380"/>
        <v>42234.82581018519</v>
      </c>
      <c r="T4069" s="8">
        <f t="shared" si="381"/>
        <v>42274.82581018519</v>
      </c>
      <c r="U4069" s="9" t="str">
        <f t="shared" si="382"/>
        <v>Aug</v>
      </c>
      <c r="V4069">
        <f t="shared" si="383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7" t="s">
        <v>8221</v>
      </c>
      <c r="G4070" t="s">
        <v>8224</v>
      </c>
      <c r="H4070" t="s">
        <v>8246</v>
      </c>
      <c r="I4070" s="9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1</v>
      </c>
      <c r="P4070" s="11">
        <f t="shared" si="379"/>
        <v>34.950000000000003</v>
      </c>
      <c r="Q4070" t="s">
        <v>8317</v>
      </c>
      <c r="R4070" t="s">
        <v>8318</v>
      </c>
      <c r="S4070" s="8">
        <f t="shared" si="380"/>
        <v>42718.671932870369</v>
      </c>
      <c r="T4070" s="8">
        <f t="shared" si="381"/>
        <v>42748.670138888891</v>
      </c>
      <c r="U4070" s="9" t="str">
        <f t="shared" si="382"/>
        <v>Dec</v>
      </c>
      <c r="V4070">
        <f t="shared" si="383"/>
        <v>2016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7" t="s">
        <v>8221</v>
      </c>
      <c r="G4071" t="s">
        <v>8225</v>
      </c>
      <c r="H4071" t="s">
        <v>8247</v>
      </c>
      <c r="I4071" s="9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34.4</v>
      </c>
      <c r="P4071" s="11">
        <f t="shared" si="379"/>
        <v>33.07692307692308</v>
      </c>
      <c r="Q4071" t="s">
        <v>8317</v>
      </c>
      <c r="R4071" t="s">
        <v>8318</v>
      </c>
      <c r="S4071" s="8">
        <f t="shared" si="380"/>
        <v>42022.36986111111</v>
      </c>
      <c r="T4071" s="8">
        <f t="shared" si="381"/>
        <v>42063.208333333336</v>
      </c>
      <c r="U4071" s="9" t="str">
        <f t="shared" si="382"/>
        <v>Jan</v>
      </c>
      <c r="V4071">
        <f t="shared" si="383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7" t="s">
        <v>8221</v>
      </c>
      <c r="G4072" t="s">
        <v>8224</v>
      </c>
      <c r="H4072" t="s">
        <v>8246</v>
      </c>
      <c r="I4072" s="9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16.5</v>
      </c>
      <c r="P4072" s="11">
        <f t="shared" si="379"/>
        <v>27.5</v>
      </c>
      <c r="Q4072" t="s">
        <v>8317</v>
      </c>
      <c r="R4072" t="s">
        <v>8318</v>
      </c>
      <c r="S4072" s="8">
        <f t="shared" si="380"/>
        <v>42031.375231481485</v>
      </c>
      <c r="T4072" s="8">
        <f t="shared" si="381"/>
        <v>42063.833333333336</v>
      </c>
      <c r="U4072" s="9" t="str">
        <f t="shared" si="382"/>
        <v>Jan</v>
      </c>
      <c r="V4072">
        <f t="shared" si="383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7" t="s">
        <v>8221</v>
      </c>
      <c r="G4073" t="s">
        <v>8238</v>
      </c>
      <c r="H4073" t="s">
        <v>8256</v>
      </c>
      <c r="I4073" s="9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s="11" t="e">
        <f t="shared" si="379"/>
        <v>#DIV/0!</v>
      </c>
      <c r="Q4073" t="s">
        <v>8317</v>
      </c>
      <c r="R4073" t="s">
        <v>8318</v>
      </c>
      <c r="S4073" s="8">
        <f t="shared" si="380"/>
        <v>42700.513090277782</v>
      </c>
      <c r="T4073" s="8">
        <f t="shared" si="381"/>
        <v>42730.513090277782</v>
      </c>
      <c r="U4073" s="9" t="str">
        <f t="shared" si="382"/>
        <v>Nov</v>
      </c>
      <c r="V4073">
        <f t="shared" si="383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7" t="s">
        <v>8221</v>
      </c>
      <c r="G4074" t="s">
        <v>8225</v>
      </c>
      <c r="H4074" t="s">
        <v>8247</v>
      </c>
      <c r="I4074" s="9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0.4</v>
      </c>
      <c r="P4074" s="11">
        <f t="shared" si="379"/>
        <v>2</v>
      </c>
      <c r="Q4074" t="s">
        <v>8317</v>
      </c>
      <c r="R4074" t="s">
        <v>8318</v>
      </c>
      <c r="S4074" s="8">
        <f t="shared" si="380"/>
        <v>41812.482766203706</v>
      </c>
      <c r="T4074" s="8">
        <f t="shared" si="381"/>
        <v>41872.482766203706</v>
      </c>
      <c r="U4074" s="9" t="str">
        <f t="shared" si="382"/>
        <v>Jun</v>
      </c>
      <c r="V4074">
        <f t="shared" si="383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7" t="s">
        <v>8221</v>
      </c>
      <c r="G4075" t="s">
        <v>8224</v>
      </c>
      <c r="H4075" t="s">
        <v>8246</v>
      </c>
      <c r="I4075" s="9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</v>
      </c>
      <c r="P4075" s="11">
        <f t="shared" si="379"/>
        <v>18.5</v>
      </c>
      <c r="Q4075" t="s">
        <v>8317</v>
      </c>
      <c r="R4075" t="s">
        <v>8318</v>
      </c>
      <c r="S4075" s="8">
        <f t="shared" si="380"/>
        <v>42078.053541666668</v>
      </c>
      <c r="T4075" s="8">
        <f t="shared" si="381"/>
        <v>42132.875000000007</v>
      </c>
      <c r="U4075" s="9" t="str">
        <f t="shared" si="382"/>
        <v>Mar</v>
      </c>
      <c r="V4075">
        <f t="shared" si="383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7" t="s">
        <v>8221</v>
      </c>
      <c r="G4076" t="s">
        <v>8225</v>
      </c>
      <c r="H4076" t="s">
        <v>8247</v>
      </c>
      <c r="I4076" s="9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26.727272727272727</v>
      </c>
      <c r="P4076" s="11">
        <f t="shared" si="379"/>
        <v>35</v>
      </c>
      <c r="Q4076" t="s">
        <v>8317</v>
      </c>
      <c r="R4076" t="s">
        <v>8318</v>
      </c>
      <c r="S4076" s="8">
        <f t="shared" si="380"/>
        <v>42283.261284722226</v>
      </c>
      <c r="T4076" s="8">
        <f t="shared" si="381"/>
        <v>42313.302951388891</v>
      </c>
      <c r="U4076" s="9" t="str">
        <f t="shared" si="382"/>
        <v>Oct</v>
      </c>
      <c r="V4076">
        <f t="shared" si="383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7" t="s">
        <v>8221</v>
      </c>
      <c r="G4077" t="s">
        <v>8225</v>
      </c>
      <c r="H4077" t="s">
        <v>8247</v>
      </c>
      <c r="I4077" s="9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28.799999999999997</v>
      </c>
      <c r="P4077" s="11">
        <f t="shared" si="379"/>
        <v>44.307692307692307</v>
      </c>
      <c r="Q4077" t="s">
        <v>8317</v>
      </c>
      <c r="R4077" t="s">
        <v>8318</v>
      </c>
      <c r="S4077" s="8">
        <f t="shared" si="380"/>
        <v>41778.754270833335</v>
      </c>
      <c r="T4077" s="8">
        <f t="shared" si="381"/>
        <v>41820.436111111114</v>
      </c>
      <c r="U4077" s="9" t="str">
        <f t="shared" si="382"/>
        <v>May</v>
      </c>
      <c r="V4077">
        <f t="shared" si="383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7" t="s">
        <v>8221</v>
      </c>
      <c r="G4078" t="s">
        <v>8224</v>
      </c>
      <c r="H4078" t="s">
        <v>8246</v>
      </c>
      <c r="I4078" s="9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s="11" t="e">
        <f t="shared" si="379"/>
        <v>#DIV/0!</v>
      </c>
      <c r="Q4078" t="s">
        <v>8317</v>
      </c>
      <c r="R4078" t="s">
        <v>8318</v>
      </c>
      <c r="S4078" s="8">
        <f t="shared" si="380"/>
        <v>41905.50403935185</v>
      </c>
      <c r="T4078" s="8">
        <f t="shared" si="381"/>
        <v>41933.535416666673</v>
      </c>
      <c r="U4078" s="9" t="str">
        <f t="shared" si="382"/>
        <v>Sep</v>
      </c>
      <c r="V4078">
        <f t="shared" si="383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7" t="s">
        <v>8221</v>
      </c>
      <c r="G4079" t="s">
        <v>8224</v>
      </c>
      <c r="H4079" t="s">
        <v>8246</v>
      </c>
      <c r="I4079" s="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8.9</v>
      </c>
      <c r="P4079" s="11">
        <f t="shared" si="379"/>
        <v>222.5</v>
      </c>
      <c r="Q4079" t="s">
        <v>8317</v>
      </c>
      <c r="R4079" t="s">
        <v>8318</v>
      </c>
      <c r="S4079" s="8">
        <f t="shared" si="380"/>
        <v>42695.418912037036</v>
      </c>
      <c r="T4079" s="8">
        <f t="shared" si="381"/>
        <v>42725.418912037036</v>
      </c>
      <c r="U4079" s="9" t="str">
        <f t="shared" si="382"/>
        <v>Nov</v>
      </c>
      <c r="V4079">
        <f t="shared" si="383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7" t="s">
        <v>8221</v>
      </c>
      <c r="G4080" t="s">
        <v>8225</v>
      </c>
      <c r="H4080" t="s">
        <v>8247</v>
      </c>
      <c r="I4080" s="9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s="11" t="e">
        <f t="shared" si="379"/>
        <v>#DIV/0!</v>
      </c>
      <c r="Q4080" t="s">
        <v>8317</v>
      </c>
      <c r="R4080" t="s">
        <v>8318</v>
      </c>
      <c r="S4080" s="8">
        <f t="shared" si="380"/>
        <v>42732.495856481481</v>
      </c>
      <c r="T4080" s="8">
        <f t="shared" si="381"/>
        <v>42762.495856481481</v>
      </c>
      <c r="U4080" s="9" t="str">
        <f t="shared" si="382"/>
        <v>Dec</v>
      </c>
      <c r="V4080">
        <f t="shared" si="383"/>
        <v>2016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7" t="s">
        <v>8221</v>
      </c>
      <c r="G4081" t="s">
        <v>8224</v>
      </c>
      <c r="H4081" t="s">
        <v>8246</v>
      </c>
      <c r="I4081" s="9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0.16666666666666669</v>
      </c>
      <c r="P4081" s="11">
        <f t="shared" si="379"/>
        <v>5</v>
      </c>
      <c r="Q4081" t="s">
        <v>8317</v>
      </c>
      <c r="R4081" t="s">
        <v>8318</v>
      </c>
      <c r="S4081" s="8">
        <f t="shared" si="380"/>
        <v>42510.647233796299</v>
      </c>
      <c r="T4081" s="8">
        <f t="shared" si="381"/>
        <v>42540.647233796299</v>
      </c>
      <c r="U4081" s="9" t="str">
        <f t="shared" si="382"/>
        <v>May</v>
      </c>
      <c r="V4081">
        <f t="shared" si="383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7" t="s">
        <v>8221</v>
      </c>
      <c r="G4082" t="s">
        <v>8224</v>
      </c>
      <c r="H4082" t="s">
        <v>8246</v>
      </c>
      <c r="I4082" s="9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s="11" t="e">
        <f t="shared" si="379"/>
        <v>#DIV/0!</v>
      </c>
      <c r="Q4082" t="s">
        <v>8317</v>
      </c>
      <c r="R4082" t="s">
        <v>8318</v>
      </c>
      <c r="S4082" s="8">
        <f t="shared" si="380"/>
        <v>42511.406435185192</v>
      </c>
      <c r="T4082" s="8">
        <f t="shared" si="381"/>
        <v>42535.495833333334</v>
      </c>
      <c r="U4082" s="9" t="str">
        <f t="shared" si="382"/>
        <v>May</v>
      </c>
      <c r="V4082">
        <f t="shared" si="383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7" t="s">
        <v>8221</v>
      </c>
      <c r="G4083" t="s">
        <v>8224</v>
      </c>
      <c r="H4083" t="s">
        <v>8246</v>
      </c>
      <c r="I4083" s="9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15.737410071942445</v>
      </c>
      <c r="P4083" s="11">
        <f t="shared" si="379"/>
        <v>29.166666666666668</v>
      </c>
      <c r="Q4083" t="s">
        <v>8317</v>
      </c>
      <c r="R4083" t="s">
        <v>8318</v>
      </c>
      <c r="S4083" s="8">
        <f t="shared" si="380"/>
        <v>42041.289641203701</v>
      </c>
      <c r="T4083" s="8">
        <f t="shared" si="381"/>
        <v>42071.247974537044</v>
      </c>
      <c r="U4083" s="9" t="str">
        <f t="shared" si="382"/>
        <v>Feb</v>
      </c>
      <c r="V4083">
        <f t="shared" si="383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7" t="s">
        <v>8221</v>
      </c>
      <c r="G4084" t="s">
        <v>8224</v>
      </c>
      <c r="H4084" t="s">
        <v>8246</v>
      </c>
      <c r="I4084" s="9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2</v>
      </c>
      <c r="P4084" s="11">
        <f t="shared" si="379"/>
        <v>1.5</v>
      </c>
      <c r="Q4084" t="s">
        <v>8317</v>
      </c>
      <c r="R4084" t="s">
        <v>8318</v>
      </c>
      <c r="S4084" s="8">
        <f t="shared" si="380"/>
        <v>42306.897604166668</v>
      </c>
      <c r="T4084" s="8">
        <f t="shared" si="381"/>
        <v>42322.666666666664</v>
      </c>
      <c r="U4084" s="9" t="str">
        <f t="shared" si="382"/>
        <v>Oct</v>
      </c>
      <c r="V4084">
        <f t="shared" si="383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7" t="s">
        <v>8221</v>
      </c>
      <c r="G4085" t="s">
        <v>8224</v>
      </c>
      <c r="H4085" t="s">
        <v>8246</v>
      </c>
      <c r="I4085" s="9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21.685714285714287</v>
      </c>
      <c r="P4085" s="11">
        <f t="shared" si="379"/>
        <v>126.5</v>
      </c>
      <c r="Q4085" t="s">
        <v>8317</v>
      </c>
      <c r="R4085" t="s">
        <v>8318</v>
      </c>
      <c r="S4085" s="8">
        <f t="shared" si="380"/>
        <v>42353.470092592594</v>
      </c>
      <c r="T4085" s="8">
        <f t="shared" si="381"/>
        <v>42383.470092592594</v>
      </c>
      <c r="U4085" s="9" t="str">
        <f t="shared" si="382"/>
        <v>Dec</v>
      </c>
      <c r="V4085">
        <f t="shared" si="383"/>
        <v>2015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7" t="s">
        <v>8221</v>
      </c>
      <c r="G4086" t="s">
        <v>8237</v>
      </c>
      <c r="H4086" t="s">
        <v>8249</v>
      </c>
      <c r="I4086" s="9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0.33333333333333337</v>
      </c>
      <c r="P4086" s="11">
        <f t="shared" si="379"/>
        <v>10</v>
      </c>
      <c r="Q4086" t="s">
        <v>8317</v>
      </c>
      <c r="R4086" t="s">
        <v>8318</v>
      </c>
      <c r="S4086" s="8">
        <f t="shared" si="380"/>
        <v>42622.144745370373</v>
      </c>
      <c r="T4086" s="8">
        <f t="shared" si="381"/>
        <v>42652.144745370373</v>
      </c>
      <c r="U4086" s="9" t="str">
        <f t="shared" si="382"/>
        <v>Sep</v>
      </c>
      <c r="V4086">
        <f t="shared" si="383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7" t="s">
        <v>8221</v>
      </c>
      <c r="G4087" t="s">
        <v>8224</v>
      </c>
      <c r="H4087" t="s">
        <v>8246</v>
      </c>
      <c r="I4087" s="9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0.2857142857142857</v>
      </c>
      <c r="P4087" s="11">
        <f t="shared" si="379"/>
        <v>10</v>
      </c>
      <c r="Q4087" t="s">
        <v>8317</v>
      </c>
      <c r="R4087" t="s">
        <v>8318</v>
      </c>
      <c r="S4087" s="8">
        <f t="shared" si="380"/>
        <v>42058.312210648153</v>
      </c>
      <c r="T4087" s="8">
        <f t="shared" si="381"/>
        <v>42086.874305555561</v>
      </c>
      <c r="U4087" s="9" t="str">
        <f t="shared" si="382"/>
        <v>Feb</v>
      </c>
      <c r="V4087">
        <f t="shared" si="383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7" t="s">
        <v>8221</v>
      </c>
      <c r="G4088" t="s">
        <v>8224</v>
      </c>
      <c r="H4088" t="s">
        <v>8246</v>
      </c>
      <c r="I4088" s="9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</v>
      </c>
      <c r="P4088" s="11">
        <f t="shared" si="379"/>
        <v>9.4</v>
      </c>
      <c r="Q4088" t="s">
        <v>8317</v>
      </c>
      <c r="R4088" t="s">
        <v>8318</v>
      </c>
      <c r="S4088" s="8">
        <f t="shared" si="380"/>
        <v>42304.649293981485</v>
      </c>
      <c r="T4088" s="8">
        <f t="shared" si="381"/>
        <v>42328.875000000007</v>
      </c>
      <c r="U4088" s="9" t="str">
        <f t="shared" si="382"/>
        <v>Oct</v>
      </c>
      <c r="V4088">
        <f t="shared" si="383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7" t="s">
        <v>8221</v>
      </c>
      <c r="G4089" t="s">
        <v>8224</v>
      </c>
      <c r="H4089" t="s">
        <v>8246</v>
      </c>
      <c r="I4089" s="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s="11" t="e">
        <f t="shared" si="379"/>
        <v>#DIV/0!</v>
      </c>
      <c r="Q4089" t="s">
        <v>8317</v>
      </c>
      <c r="R4089" t="s">
        <v>8318</v>
      </c>
      <c r="S4089" s="8">
        <f t="shared" si="380"/>
        <v>42538.451226851852</v>
      </c>
      <c r="T4089" s="8">
        <f t="shared" si="381"/>
        <v>42568.451226851852</v>
      </c>
      <c r="U4089" s="9" t="str">
        <f t="shared" si="382"/>
        <v>Jun</v>
      </c>
      <c r="V4089">
        <f t="shared" si="383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7" t="s">
        <v>8221</v>
      </c>
      <c r="G4090" t="s">
        <v>8225</v>
      </c>
      <c r="H4090" t="s">
        <v>8247</v>
      </c>
      <c r="I4090" s="9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10.8</v>
      </c>
      <c r="P4090" s="11">
        <f t="shared" si="379"/>
        <v>72</v>
      </c>
      <c r="Q4090" t="s">
        <v>8317</v>
      </c>
      <c r="R4090" t="s">
        <v>8318</v>
      </c>
      <c r="S4090" s="8">
        <f t="shared" si="380"/>
        <v>41990.320879629631</v>
      </c>
      <c r="T4090" s="8">
        <f t="shared" si="381"/>
        <v>42020.143055555556</v>
      </c>
      <c r="U4090" s="9" t="str">
        <f t="shared" si="382"/>
        <v>Dec</v>
      </c>
      <c r="V4090">
        <f t="shared" si="383"/>
        <v>2014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7" t="s">
        <v>8221</v>
      </c>
      <c r="G4091" t="s">
        <v>8224</v>
      </c>
      <c r="H4091" t="s">
        <v>8246</v>
      </c>
      <c r="I4091" s="9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</v>
      </c>
      <c r="P4091" s="11">
        <f t="shared" si="379"/>
        <v>30</v>
      </c>
      <c r="Q4091" t="s">
        <v>8317</v>
      </c>
      <c r="R4091" t="s">
        <v>8318</v>
      </c>
      <c r="S4091" s="8">
        <f t="shared" si="380"/>
        <v>42122.440833333334</v>
      </c>
      <c r="T4091" s="8">
        <f t="shared" si="381"/>
        <v>42155.440972222226</v>
      </c>
      <c r="U4091" s="9" t="str">
        <f t="shared" si="382"/>
        <v>Apr</v>
      </c>
      <c r="V4091">
        <f t="shared" si="383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7" t="s">
        <v>8221</v>
      </c>
      <c r="G4092" t="s">
        <v>8224</v>
      </c>
      <c r="H4092" t="s">
        <v>8246</v>
      </c>
      <c r="I4092" s="9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</v>
      </c>
      <c r="P4092" s="11">
        <f t="shared" si="379"/>
        <v>10.666666666666666</v>
      </c>
      <c r="Q4092" t="s">
        <v>8317</v>
      </c>
      <c r="R4092" t="s">
        <v>8318</v>
      </c>
      <c r="S4092" s="8">
        <f t="shared" si="380"/>
        <v>42209.381215277775</v>
      </c>
      <c r="T4092" s="8">
        <f t="shared" si="381"/>
        <v>42223.333333333336</v>
      </c>
      <c r="U4092" s="9" t="str">
        <f t="shared" si="382"/>
        <v>Jul</v>
      </c>
      <c r="V4092">
        <f t="shared" si="383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7" t="s">
        <v>8221</v>
      </c>
      <c r="G4093" t="s">
        <v>8224</v>
      </c>
      <c r="H4093" t="s">
        <v>8246</v>
      </c>
      <c r="I4093" s="9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12.75</v>
      </c>
      <c r="P4093" s="11">
        <f t="shared" si="379"/>
        <v>25.5</v>
      </c>
      <c r="Q4093" t="s">
        <v>8317</v>
      </c>
      <c r="R4093" t="s">
        <v>8318</v>
      </c>
      <c r="S4093" s="8">
        <f t="shared" si="380"/>
        <v>41990.21471064815</v>
      </c>
      <c r="T4093" s="8">
        <f t="shared" si="381"/>
        <v>42020.21471064815</v>
      </c>
      <c r="U4093" s="9" t="str">
        <f t="shared" si="382"/>
        <v>Dec</v>
      </c>
      <c r="V4093">
        <f t="shared" si="383"/>
        <v>2014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7" t="s">
        <v>8221</v>
      </c>
      <c r="G4094" t="s">
        <v>8224</v>
      </c>
      <c r="H4094" t="s">
        <v>8246</v>
      </c>
      <c r="I4094" s="9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1.8181818181818181E-2</v>
      </c>
      <c r="P4094" s="11">
        <f t="shared" si="379"/>
        <v>20</v>
      </c>
      <c r="Q4094" t="s">
        <v>8317</v>
      </c>
      <c r="R4094" t="s">
        <v>8318</v>
      </c>
      <c r="S4094" s="8">
        <f t="shared" si="380"/>
        <v>42038.903321759259</v>
      </c>
      <c r="T4094" s="8">
        <f t="shared" si="381"/>
        <v>42098.861655092594</v>
      </c>
      <c r="U4094" s="9" t="str">
        <f t="shared" si="382"/>
        <v>Feb</v>
      </c>
      <c r="V4094">
        <f t="shared" si="383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7" t="s">
        <v>8221</v>
      </c>
      <c r="G4095" t="s">
        <v>8225</v>
      </c>
      <c r="H4095" t="s">
        <v>8247</v>
      </c>
      <c r="I4095" s="9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</v>
      </c>
      <c r="P4095" s="11">
        <f t="shared" si="379"/>
        <v>15</v>
      </c>
      <c r="Q4095" t="s">
        <v>8317</v>
      </c>
      <c r="R4095" t="s">
        <v>8318</v>
      </c>
      <c r="S4095" s="8">
        <f t="shared" si="380"/>
        <v>42178.524224537039</v>
      </c>
      <c r="T4095" s="8">
        <f t="shared" si="381"/>
        <v>42238.524224537039</v>
      </c>
      <c r="U4095" s="9" t="str">
        <f t="shared" si="382"/>
        <v>Jun</v>
      </c>
      <c r="V4095">
        <f t="shared" si="383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7" t="s">
        <v>8221</v>
      </c>
      <c r="G4096" t="s">
        <v>8224</v>
      </c>
      <c r="H4096" t="s">
        <v>8246</v>
      </c>
      <c r="I4096" s="9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36.5</v>
      </c>
      <c r="P4096" s="11">
        <f t="shared" si="379"/>
        <v>91.25</v>
      </c>
      <c r="Q4096" t="s">
        <v>8317</v>
      </c>
      <c r="R4096" t="s">
        <v>8318</v>
      </c>
      <c r="S4096" s="8">
        <f t="shared" si="380"/>
        <v>41889.795138888891</v>
      </c>
      <c r="T4096" s="8">
        <f t="shared" si="381"/>
        <v>41933.915972222225</v>
      </c>
      <c r="U4096" s="9" t="str">
        <f t="shared" si="382"/>
        <v>Sep</v>
      </c>
      <c r="V4096">
        <f t="shared" si="383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7" t="s">
        <v>8221</v>
      </c>
      <c r="G4097" t="s">
        <v>8238</v>
      </c>
      <c r="H4097" t="s">
        <v>8256</v>
      </c>
      <c r="I4097" s="9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2.666666666666667</v>
      </c>
      <c r="P4097" s="11">
        <f t="shared" si="379"/>
        <v>800</v>
      </c>
      <c r="Q4097" t="s">
        <v>8317</v>
      </c>
      <c r="R4097" t="s">
        <v>8318</v>
      </c>
      <c r="S4097" s="8">
        <f t="shared" si="380"/>
        <v>42692.740162037044</v>
      </c>
      <c r="T4097" s="8">
        <f t="shared" si="381"/>
        <v>42722.740162037044</v>
      </c>
      <c r="U4097" s="9" t="str">
        <f t="shared" si="382"/>
        <v>Nov</v>
      </c>
      <c r="V4097">
        <f t="shared" si="383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7" t="s">
        <v>8221</v>
      </c>
      <c r="G4098" t="s">
        <v>8225</v>
      </c>
      <c r="H4098" t="s">
        <v>8247</v>
      </c>
      <c r="I4098" s="9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ref="O4098:O4115" si="384">E4098/D4098*100</f>
        <v>11.428571428571429</v>
      </c>
      <c r="P4098" s="11">
        <f t="shared" ref="P4098:P4115" si="385">E4098/L4098</f>
        <v>80</v>
      </c>
      <c r="Q4098" t="s">
        <v>8317</v>
      </c>
      <c r="R4098" t="s">
        <v>8318</v>
      </c>
      <c r="S4098" s="8">
        <f t="shared" si="380"/>
        <v>42750.238645833335</v>
      </c>
      <c r="T4098" s="8">
        <f t="shared" si="381"/>
        <v>42794.077083333337</v>
      </c>
      <c r="U4098" s="9" t="str">
        <f t="shared" si="382"/>
        <v>Jan</v>
      </c>
      <c r="V4098">
        <f t="shared" si="383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7" t="s">
        <v>8221</v>
      </c>
      <c r="G4099" t="s">
        <v>8225</v>
      </c>
      <c r="H4099" t="s">
        <v>8247</v>
      </c>
      <c r="I4099" s="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si="384"/>
        <v>0</v>
      </c>
      <c r="P4099" s="11" t="e">
        <f t="shared" si="385"/>
        <v>#DIV/0!</v>
      </c>
      <c r="Q4099" t="s">
        <v>8317</v>
      </c>
      <c r="R4099" t="s">
        <v>8318</v>
      </c>
      <c r="S4099" s="8">
        <f t="shared" ref="S4099:S4115" si="386">(J4099/86400)+25569+(-7/24)</f>
        <v>42344.532835648155</v>
      </c>
      <c r="T4099" s="8">
        <f t="shared" ref="T4099:T4115" si="387">(I4099/86400)+25569+(-7/24)</f>
        <v>42400.704861111117</v>
      </c>
      <c r="U4099" s="9" t="str">
        <f t="shared" ref="U4099:U4115" si="388">TEXT(S4099,"mmm")</f>
        <v>Dec</v>
      </c>
      <c r="V4099">
        <f t="shared" ref="V4099:V4115" si="389">YEAR(S4099)</f>
        <v>2015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7" t="s">
        <v>8221</v>
      </c>
      <c r="G4100" t="s">
        <v>8224</v>
      </c>
      <c r="H4100" t="s">
        <v>8246</v>
      </c>
      <c r="I4100" s="9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s="11" t="e">
        <f t="shared" si="385"/>
        <v>#DIV/0!</v>
      </c>
      <c r="Q4100" t="s">
        <v>8317</v>
      </c>
      <c r="R4100" t="s">
        <v>8318</v>
      </c>
      <c r="S4100" s="8">
        <f t="shared" si="386"/>
        <v>42495.430520833332</v>
      </c>
      <c r="T4100" s="8">
        <f t="shared" si="387"/>
        <v>42525.430520833332</v>
      </c>
      <c r="U4100" s="9" t="str">
        <f t="shared" si="388"/>
        <v>May</v>
      </c>
      <c r="V4100">
        <f t="shared" si="389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7" t="s">
        <v>8221</v>
      </c>
      <c r="G4101" t="s">
        <v>8224</v>
      </c>
      <c r="H4101" t="s">
        <v>8246</v>
      </c>
      <c r="I4101" s="9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</v>
      </c>
      <c r="P4101" s="11">
        <f t="shared" si="385"/>
        <v>50</v>
      </c>
      <c r="Q4101" t="s">
        <v>8317</v>
      </c>
      <c r="R4101" t="s">
        <v>8318</v>
      </c>
      <c r="S4101" s="8">
        <f t="shared" si="386"/>
        <v>42570.558715277781</v>
      </c>
      <c r="T4101" s="8">
        <f t="shared" si="387"/>
        <v>42615.558715277781</v>
      </c>
      <c r="U4101" s="9" t="str">
        <f t="shared" si="388"/>
        <v>Jul</v>
      </c>
      <c r="V4101">
        <f t="shared" si="389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7" t="s">
        <v>8221</v>
      </c>
      <c r="G4102" t="s">
        <v>8224</v>
      </c>
      <c r="H4102" t="s">
        <v>8246</v>
      </c>
      <c r="I4102" s="9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s="11" t="e">
        <f t="shared" si="385"/>
        <v>#DIV/0!</v>
      </c>
      <c r="Q4102" t="s">
        <v>8317</v>
      </c>
      <c r="R4102" t="s">
        <v>8318</v>
      </c>
      <c r="S4102" s="8">
        <f t="shared" si="386"/>
        <v>41926.833217592597</v>
      </c>
      <c r="T4102" s="8">
        <f t="shared" si="387"/>
        <v>41936.833217592597</v>
      </c>
      <c r="U4102" s="9" t="str">
        <f t="shared" si="388"/>
        <v>Oct</v>
      </c>
      <c r="V4102">
        <f t="shared" si="389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7" t="s">
        <v>8221</v>
      </c>
      <c r="G4103" t="s">
        <v>8224</v>
      </c>
      <c r="H4103" t="s">
        <v>8246</v>
      </c>
      <c r="I4103" s="9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s="11" t="e">
        <f t="shared" si="385"/>
        <v>#DIV/0!</v>
      </c>
      <c r="Q4103" t="s">
        <v>8317</v>
      </c>
      <c r="R4103" t="s">
        <v>8318</v>
      </c>
      <c r="S4103" s="8">
        <f t="shared" si="386"/>
        <v>42730.612060185187</v>
      </c>
      <c r="T4103" s="8">
        <f t="shared" si="387"/>
        <v>42760.612060185187</v>
      </c>
      <c r="U4103" s="9" t="str">
        <f t="shared" si="388"/>
        <v>Dec</v>
      </c>
      <c r="V4103">
        <f t="shared" si="389"/>
        <v>2016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7" t="s">
        <v>8221</v>
      </c>
      <c r="G4104" t="s">
        <v>8224</v>
      </c>
      <c r="H4104" t="s">
        <v>8246</v>
      </c>
      <c r="I4104" s="9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27.400000000000002</v>
      </c>
      <c r="P4104" s="11">
        <f t="shared" si="385"/>
        <v>22.833333333333332</v>
      </c>
      <c r="Q4104" t="s">
        <v>8317</v>
      </c>
      <c r="R4104" t="s">
        <v>8318</v>
      </c>
      <c r="S4104" s="8">
        <f t="shared" si="386"/>
        <v>42475.556400462963</v>
      </c>
      <c r="T4104" s="8">
        <f t="shared" si="387"/>
        <v>42505.556400462963</v>
      </c>
      <c r="U4104" s="9" t="str">
        <f t="shared" si="388"/>
        <v>Apr</v>
      </c>
      <c r="V4104">
        <f t="shared" si="389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7" t="s">
        <v>8221</v>
      </c>
      <c r="G4105" t="s">
        <v>8224</v>
      </c>
      <c r="H4105" t="s">
        <v>8246</v>
      </c>
      <c r="I4105" s="9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10</v>
      </c>
      <c r="P4105" s="11">
        <f t="shared" si="385"/>
        <v>16.666666666666668</v>
      </c>
      <c r="Q4105" t="s">
        <v>8317</v>
      </c>
      <c r="R4105" t="s">
        <v>8318</v>
      </c>
      <c r="S4105" s="8">
        <f t="shared" si="386"/>
        <v>42188.541273148156</v>
      </c>
      <c r="T4105" s="8">
        <f t="shared" si="387"/>
        <v>42242.480555555558</v>
      </c>
      <c r="U4105" s="9" t="str">
        <f t="shared" si="388"/>
        <v>Jul</v>
      </c>
      <c r="V4105">
        <f t="shared" si="389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7" t="s">
        <v>8221</v>
      </c>
      <c r="G4106" t="s">
        <v>8226</v>
      </c>
      <c r="H4106" t="s">
        <v>8248</v>
      </c>
      <c r="I4106" s="9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21.366666666666667</v>
      </c>
      <c r="P4106" s="11">
        <f t="shared" si="385"/>
        <v>45.785714285714285</v>
      </c>
      <c r="Q4106" t="s">
        <v>8317</v>
      </c>
      <c r="R4106" t="s">
        <v>8318</v>
      </c>
      <c r="S4106" s="8">
        <f t="shared" si="386"/>
        <v>42639.986504629633</v>
      </c>
      <c r="T4106" s="8">
        <f t="shared" si="387"/>
        <v>42669.986504629633</v>
      </c>
      <c r="U4106" s="9" t="str">
        <f t="shared" si="388"/>
        <v>Sep</v>
      </c>
      <c r="V4106">
        <f t="shared" si="389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7" t="s">
        <v>8221</v>
      </c>
      <c r="G4107" t="s">
        <v>8238</v>
      </c>
      <c r="H4107" t="s">
        <v>8256</v>
      </c>
      <c r="I4107" s="9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6.9696969696969706</v>
      </c>
      <c r="P4107" s="11">
        <f t="shared" si="385"/>
        <v>383.33333333333331</v>
      </c>
      <c r="Q4107" t="s">
        <v>8317</v>
      </c>
      <c r="R4107" t="s">
        <v>8318</v>
      </c>
      <c r="S4107" s="8">
        <f t="shared" si="386"/>
        <v>42696.718854166669</v>
      </c>
      <c r="T4107" s="8">
        <f t="shared" si="387"/>
        <v>42729.718854166669</v>
      </c>
      <c r="U4107" s="9" t="str">
        <f t="shared" si="388"/>
        <v>Nov</v>
      </c>
      <c r="V4107">
        <f t="shared" si="389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7" t="s">
        <v>8221</v>
      </c>
      <c r="G4108" t="s">
        <v>8224</v>
      </c>
      <c r="H4108" t="s">
        <v>8246</v>
      </c>
      <c r="I4108" s="9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70.599999999999994</v>
      </c>
      <c r="P4108" s="11">
        <f t="shared" si="385"/>
        <v>106.96969696969697</v>
      </c>
      <c r="Q4108" t="s">
        <v>8317</v>
      </c>
      <c r="R4108" t="s">
        <v>8318</v>
      </c>
      <c r="S4108" s="8">
        <f t="shared" si="386"/>
        <v>42052.757708333338</v>
      </c>
      <c r="T4108" s="8">
        <f t="shared" si="387"/>
        <v>42095.750000000007</v>
      </c>
      <c r="U4108" s="9" t="str">
        <f t="shared" si="388"/>
        <v>Feb</v>
      </c>
      <c r="V4108">
        <f t="shared" si="389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7" t="s">
        <v>8221</v>
      </c>
      <c r="G4109" t="s">
        <v>8224</v>
      </c>
      <c r="H4109" t="s">
        <v>8246</v>
      </c>
      <c r="I4109" s="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2.0500000000000003</v>
      </c>
      <c r="P4109" s="11">
        <f t="shared" si="385"/>
        <v>10.25</v>
      </c>
      <c r="Q4109" t="s">
        <v>8317</v>
      </c>
      <c r="R4109" t="s">
        <v>8318</v>
      </c>
      <c r="S4109" s="8">
        <f t="shared" si="386"/>
        <v>41883.625011574077</v>
      </c>
      <c r="T4109" s="8">
        <f t="shared" si="387"/>
        <v>41906.625011574077</v>
      </c>
      <c r="U4109" s="9" t="str">
        <f t="shared" si="388"/>
        <v>Sep</v>
      </c>
      <c r="V4109">
        <f t="shared" si="389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7" t="s">
        <v>8221</v>
      </c>
      <c r="G4110" t="s">
        <v>8224</v>
      </c>
      <c r="H4110" t="s">
        <v>8246</v>
      </c>
      <c r="I4110" s="9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</v>
      </c>
      <c r="P4110" s="11">
        <f t="shared" si="385"/>
        <v>59</v>
      </c>
      <c r="Q4110" t="s">
        <v>8317</v>
      </c>
      <c r="R4110" t="s">
        <v>8318</v>
      </c>
      <c r="S4110" s="8">
        <f t="shared" si="386"/>
        <v>42766.740011574075</v>
      </c>
      <c r="T4110" s="8">
        <f t="shared" si="387"/>
        <v>42796.916666666664</v>
      </c>
      <c r="U4110" s="9" t="str">
        <f t="shared" si="388"/>
        <v>Jan</v>
      </c>
      <c r="V4110">
        <f t="shared" si="389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7" t="s">
        <v>8221</v>
      </c>
      <c r="G4111" t="s">
        <v>8225</v>
      </c>
      <c r="H4111" t="s">
        <v>8247</v>
      </c>
      <c r="I4111" s="9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s="11" t="e">
        <f t="shared" si="385"/>
        <v>#DIV/0!</v>
      </c>
      <c r="Q4111" t="s">
        <v>8317</v>
      </c>
      <c r="R4111" t="s">
        <v>8318</v>
      </c>
      <c r="S4111" s="8">
        <f t="shared" si="386"/>
        <v>42307.247731481482</v>
      </c>
      <c r="T4111" s="8">
        <f t="shared" si="387"/>
        <v>42337.289398148154</v>
      </c>
      <c r="U4111" s="9" t="str">
        <f t="shared" si="388"/>
        <v>Oct</v>
      </c>
      <c r="V4111">
        <f t="shared" si="389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7" t="s">
        <v>8221</v>
      </c>
      <c r="G4112" t="s">
        <v>8225</v>
      </c>
      <c r="H4112" t="s">
        <v>8247</v>
      </c>
      <c r="I4112" s="9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28.666666666666668</v>
      </c>
      <c r="P4112" s="11">
        <f t="shared" si="385"/>
        <v>14.333333333333334</v>
      </c>
      <c r="Q4112" t="s">
        <v>8317</v>
      </c>
      <c r="R4112" t="s">
        <v>8318</v>
      </c>
      <c r="S4112" s="8">
        <f t="shared" si="386"/>
        <v>42512.335081018522</v>
      </c>
      <c r="T4112" s="8">
        <f t="shared" si="387"/>
        <v>42572.335081018522</v>
      </c>
      <c r="U4112" s="9" t="str">
        <f t="shared" si="388"/>
        <v>May</v>
      </c>
      <c r="V4112">
        <f t="shared" si="389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7" t="s">
        <v>8221</v>
      </c>
      <c r="G4113" t="s">
        <v>8224</v>
      </c>
      <c r="H4113" t="s">
        <v>8246</v>
      </c>
      <c r="I4113" s="9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3.1333333333333333</v>
      </c>
      <c r="P4113" s="11">
        <f t="shared" si="385"/>
        <v>15.666666666666666</v>
      </c>
      <c r="Q4113" t="s">
        <v>8317</v>
      </c>
      <c r="R4113" t="s">
        <v>8318</v>
      </c>
      <c r="S4113" s="8">
        <f t="shared" si="386"/>
        <v>42028.844212962962</v>
      </c>
      <c r="T4113" s="8">
        <f t="shared" si="387"/>
        <v>42058.844212962962</v>
      </c>
      <c r="U4113" s="9" t="str">
        <f t="shared" si="388"/>
        <v>Jan</v>
      </c>
      <c r="V4113">
        <f t="shared" si="389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7" t="s">
        <v>8221</v>
      </c>
      <c r="G4114" t="s">
        <v>8241</v>
      </c>
      <c r="H4114" t="s">
        <v>8249</v>
      </c>
      <c r="I4114" s="9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0.04</v>
      </c>
      <c r="P4114" s="11">
        <f t="shared" si="385"/>
        <v>1</v>
      </c>
      <c r="Q4114" t="s">
        <v>8317</v>
      </c>
      <c r="R4114" t="s">
        <v>8318</v>
      </c>
      <c r="S4114" s="8">
        <f t="shared" si="386"/>
        <v>42400.65493055556</v>
      </c>
      <c r="T4114" s="8">
        <f t="shared" si="387"/>
        <v>42427.708333333336</v>
      </c>
      <c r="U4114" s="9" t="str">
        <f t="shared" si="388"/>
        <v>Jan</v>
      </c>
      <c r="V4114">
        <f t="shared" si="389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7" t="s">
        <v>8221</v>
      </c>
      <c r="G4115" t="s">
        <v>8224</v>
      </c>
      <c r="H4115" t="s">
        <v>8246</v>
      </c>
      <c r="I4115" s="9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0.2</v>
      </c>
      <c r="P4115" s="11">
        <f t="shared" si="385"/>
        <v>1</v>
      </c>
      <c r="Q4115" t="s">
        <v>8317</v>
      </c>
      <c r="R4115" t="s">
        <v>8318</v>
      </c>
      <c r="S4115" s="8">
        <f t="shared" si="386"/>
        <v>42358.281516203708</v>
      </c>
      <c r="T4115" s="8">
        <f t="shared" si="387"/>
        <v>42376.981944444451</v>
      </c>
      <c r="U4115" s="9" t="str">
        <f t="shared" si="388"/>
        <v>Dec</v>
      </c>
      <c r="V4115">
        <f t="shared" si="389"/>
        <v>2015</v>
      </c>
    </row>
  </sheetData>
  <autoFilter ref="A1:V4115" xr:uid="{D3530304-D52A-C248-B731-F2F35C9B8DE6}"/>
  <conditionalFormatting sqref="F1:F1048576">
    <cfRule type="containsText" dxfId="3" priority="4" operator="containsText" text="cancelled">
      <formula>NOT(ISERROR(SEARCH("cancelled",F1)))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66C8-E9A3-7C46-950E-E503BEA7A14C}">
  <sheetPr codeName="Sheet2"/>
  <dimension ref="A1:F14"/>
  <sheetViews>
    <sheetView workbookViewId="0">
      <selection activeCell="C31" sqref="C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2.1640625" bestFit="1" customWidth="1"/>
    <col min="10" max="10" width="11" bestFit="1" customWidth="1"/>
    <col min="11" max="11" width="9.5" bestFit="1" customWidth="1"/>
    <col min="12" max="12" width="14.33203125" bestFit="1" customWidth="1"/>
    <col min="13" max="14" width="13.6640625" bestFit="1" customWidth="1"/>
  </cols>
  <sheetData>
    <row r="1" spans="1:6" x14ac:dyDescent="0.2">
      <c r="A1" s="12" t="s">
        <v>8223</v>
      </c>
      <c r="B1" t="s">
        <v>8364</v>
      </c>
    </row>
    <row r="3" spans="1:6" x14ac:dyDescent="0.2">
      <c r="A3" s="12" t="s">
        <v>8360</v>
      </c>
      <c r="B3" s="12" t="s">
        <v>8363</v>
      </c>
    </row>
    <row r="4" spans="1:6" x14ac:dyDescent="0.2">
      <c r="A4" s="1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3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3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3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3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3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3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3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3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3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3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FD66-8DE9-024A-83F5-FF2BF983BE18}">
  <sheetPr codeName="Sheet3"/>
  <dimension ref="A1:F47"/>
  <sheetViews>
    <sheetView workbookViewId="0">
      <selection activeCell="G49" sqref="G4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2" t="s">
        <v>8223</v>
      </c>
      <c r="B1" t="s">
        <v>8364</v>
      </c>
    </row>
    <row r="2" spans="1:6" x14ac:dyDescent="0.2">
      <c r="A2" s="12" t="s">
        <v>8308</v>
      </c>
      <c r="B2" t="s">
        <v>8364</v>
      </c>
    </row>
    <row r="4" spans="1:6" x14ac:dyDescent="0.2">
      <c r="A4" s="12" t="s">
        <v>8360</v>
      </c>
      <c r="B4" s="12" t="s">
        <v>8363</v>
      </c>
    </row>
    <row r="5" spans="1:6" x14ac:dyDescent="0.2">
      <c r="A5" s="1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3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3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3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3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3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3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3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3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3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3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3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3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3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3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3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3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3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3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3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3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3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3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3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3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3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3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3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3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3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3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3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3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3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3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3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3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3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3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3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3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3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9063B-E0DE-AF49-8C4A-75BEEBAACF1C}">
  <sheetPr codeName="Sheet4"/>
  <dimension ref="A1:F18"/>
  <sheetViews>
    <sheetView tabSelected="1" workbookViewId="0">
      <selection activeCell="F3" sqref="F3"/>
    </sheetView>
  </sheetViews>
  <sheetFormatPr baseColWidth="10" defaultRowHeight="15" x14ac:dyDescent="0.2"/>
  <cols>
    <col min="1" max="1" width="29.5" bestFit="1" customWidth="1"/>
    <col min="2" max="5" width="8.83203125" bestFit="1" customWidth="1"/>
    <col min="6" max="6" width="10" bestFit="1" customWidth="1"/>
    <col min="7" max="7" width="8.1640625" bestFit="1" customWidth="1"/>
    <col min="8" max="8" width="7.1640625" bestFit="1" customWidth="1"/>
    <col min="9" max="9" width="8.83203125" bestFit="1" customWidth="1"/>
    <col min="10" max="10" width="16" bestFit="1" customWidth="1"/>
    <col min="11" max="11" width="15" bestFit="1" customWidth="1"/>
    <col min="12" max="12" width="4" bestFit="1" customWidth="1"/>
    <col min="13" max="13" width="8.83203125" bestFit="1" customWidth="1"/>
    <col min="14" max="14" width="16" bestFit="1" customWidth="1"/>
    <col min="15" max="15" width="15" bestFit="1" customWidth="1"/>
    <col min="16" max="16" width="19.1640625" bestFit="1" customWidth="1"/>
  </cols>
  <sheetData>
    <row r="1" spans="1:6" x14ac:dyDescent="0.2">
      <c r="A1" s="12" t="s">
        <v>8308</v>
      </c>
      <c r="B1" t="s">
        <v>8364</v>
      </c>
    </row>
    <row r="2" spans="1:6" x14ac:dyDescent="0.2">
      <c r="A2" s="12" t="s">
        <v>8380</v>
      </c>
      <c r="B2" t="s">
        <v>8364</v>
      </c>
    </row>
    <row r="4" spans="1:6" x14ac:dyDescent="0.2">
      <c r="A4" s="12" t="s">
        <v>8360</v>
      </c>
      <c r="B4" s="12" t="s">
        <v>8218</v>
      </c>
    </row>
    <row r="5" spans="1:6" x14ac:dyDescent="0.2">
      <c r="A5" s="12" t="s">
        <v>8367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t="s">
        <v>8368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t="s">
        <v>8369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t="s">
        <v>8370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t="s">
        <v>8371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t="s">
        <v>8372</v>
      </c>
      <c r="B10" s="9">
        <v>27</v>
      </c>
      <c r="C10" s="9">
        <v>126</v>
      </c>
      <c r="D10" s="9"/>
      <c r="E10" s="9">
        <v>233</v>
      </c>
      <c r="F10" s="9">
        <v>386</v>
      </c>
    </row>
    <row r="11" spans="1:6" x14ac:dyDescent="0.2">
      <c r="A11" t="s">
        <v>8373</v>
      </c>
      <c r="B11" s="9">
        <v>27</v>
      </c>
      <c r="C11" s="9">
        <v>148</v>
      </c>
      <c r="D11" s="9"/>
      <c r="E11" s="9">
        <v>212</v>
      </c>
      <c r="F11" s="9">
        <v>387</v>
      </c>
    </row>
    <row r="12" spans="1:6" x14ac:dyDescent="0.2">
      <c r="A12" t="s">
        <v>8374</v>
      </c>
      <c r="B12" s="9">
        <v>43</v>
      </c>
      <c r="C12" s="9">
        <v>148</v>
      </c>
      <c r="D12" s="9"/>
      <c r="E12" s="9">
        <v>192</v>
      </c>
      <c r="F12" s="9">
        <v>383</v>
      </c>
    </row>
    <row r="13" spans="1:6" x14ac:dyDescent="0.2">
      <c r="A13" t="s">
        <v>8375</v>
      </c>
      <c r="B13" s="9">
        <v>32</v>
      </c>
      <c r="C13" s="9">
        <v>135</v>
      </c>
      <c r="D13" s="9"/>
      <c r="E13" s="9">
        <v>167</v>
      </c>
      <c r="F13" s="9">
        <v>334</v>
      </c>
    </row>
    <row r="14" spans="1:6" x14ac:dyDescent="0.2">
      <c r="A14" t="s">
        <v>8376</v>
      </c>
      <c r="B14" s="9">
        <v>24</v>
      </c>
      <c r="C14" s="9">
        <v>126</v>
      </c>
      <c r="D14" s="9"/>
      <c r="E14" s="9">
        <v>148</v>
      </c>
      <c r="F14" s="9">
        <v>298</v>
      </c>
    </row>
    <row r="15" spans="1:6" x14ac:dyDescent="0.2">
      <c r="A15" t="s">
        <v>8377</v>
      </c>
      <c r="B15" s="9">
        <v>20</v>
      </c>
      <c r="C15" s="9">
        <v>151</v>
      </c>
      <c r="D15" s="9"/>
      <c r="E15" s="9">
        <v>184</v>
      </c>
      <c r="F15" s="9">
        <v>355</v>
      </c>
    </row>
    <row r="16" spans="1:6" x14ac:dyDescent="0.2">
      <c r="A16" t="s">
        <v>8378</v>
      </c>
      <c r="B16" s="9">
        <v>37</v>
      </c>
      <c r="C16" s="9">
        <v>113</v>
      </c>
      <c r="D16" s="9"/>
      <c r="E16" s="9">
        <v>181</v>
      </c>
      <c r="F16" s="9">
        <v>331</v>
      </c>
    </row>
    <row r="17" spans="1:6" x14ac:dyDescent="0.2">
      <c r="A17" t="s">
        <v>8379</v>
      </c>
      <c r="B17" s="9">
        <v>23</v>
      </c>
      <c r="C17" s="9">
        <v>119</v>
      </c>
      <c r="D17" s="9"/>
      <c r="E17" s="9">
        <v>110</v>
      </c>
      <c r="F17" s="9">
        <v>252</v>
      </c>
    </row>
    <row r="18" spans="1:6" x14ac:dyDescent="0.2">
      <c r="A18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AABDB-66BD-BE4A-A087-30AC1C384EC8}">
  <sheetPr codeName="Sheet5"/>
  <dimension ref="D3:K15"/>
  <sheetViews>
    <sheetView workbookViewId="0">
      <selection activeCell="U38" sqref="U38"/>
    </sheetView>
  </sheetViews>
  <sheetFormatPr baseColWidth="10" defaultRowHeight="15" x14ac:dyDescent="0.2"/>
  <cols>
    <col min="4" max="4" width="24.83203125" bestFit="1" customWidth="1"/>
    <col min="5" max="5" width="15.33203125" bestFit="1" customWidth="1"/>
    <col min="8" max="8" width="14.33203125" customWidth="1"/>
  </cols>
  <sheetData>
    <row r="3" spans="4:11" x14ac:dyDescent="0.2">
      <c r="D3" t="s">
        <v>8381</v>
      </c>
      <c r="E3" t="s">
        <v>8382</v>
      </c>
      <c r="F3" t="s">
        <v>8383</v>
      </c>
      <c r="G3" t="s">
        <v>8384</v>
      </c>
      <c r="H3" t="s">
        <v>8385</v>
      </c>
      <c r="I3" t="s">
        <v>8386</v>
      </c>
      <c r="J3" t="s">
        <v>8387</v>
      </c>
      <c r="K3" t="s">
        <v>8388</v>
      </c>
    </row>
    <row r="4" spans="4:11" x14ac:dyDescent="0.2">
      <c r="D4" t="s">
        <v>8400</v>
      </c>
      <c r="E4" s="14">
        <f>COUNTIFS(Master!$D:$D, "&lt;1000",Master!$F:$F,"successful")</f>
        <v>322</v>
      </c>
      <c r="F4" s="14">
        <f>COUNTIFS(Master!$D:$D, "&lt;1000",Master!$F:$F,"failed")</f>
        <v>113</v>
      </c>
      <c r="G4" s="14">
        <f>COUNTIFS(Master!$D:$D, "&lt;1000",Master!$F:$F,"canceled")</f>
        <v>18</v>
      </c>
      <c r="H4">
        <f>SUM(E4:G4)</f>
        <v>453</v>
      </c>
      <c r="I4" s="15">
        <f>E4/H4</f>
        <v>0.71081677704194257</v>
      </c>
      <c r="J4" s="15">
        <f>F4/H4</f>
        <v>0.24944812362030905</v>
      </c>
      <c r="K4" s="15">
        <f>G4/H4</f>
        <v>3.9735099337748346E-2</v>
      </c>
    </row>
    <row r="5" spans="4:11" x14ac:dyDescent="0.2">
      <c r="D5" t="s">
        <v>8389</v>
      </c>
      <c r="E5" s="14">
        <f>COUNTIFS(Master!$D:$D, "&gt;1000",Master!$D:$D,"&lt;4999",Master!$F:$F,"successful")</f>
        <v>815</v>
      </c>
      <c r="F5" s="14">
        <f>COUNTIFS(Master!$D:$D, "&gt;1000",Master!$D:$D,"&lt;4999",Master!$F:$F,"failed")</f>
        <v>357</v>
      </c>
      <c r="G5" s="14">
        <f>COUNTIFS(Master!$D:$D, "&gt;1000",Master!$D:$D,"&lt;4999",Master!$F:$F,"canceled")</f>
        <v>52</v>
      </c>
      <c r="H5">
        <f t="shared" ref="H5:H15" si="0">SUM(E5:G5)</f>
        <v>1224</v>
      </c>
      <c r="I5" s="15">
        <f t="shared" ref="I5:I15" si="1">E5/H5</f>
        <v>0.66584967320261434</v>
      </c>
      <c r="J5" s="15">
        <f t="shared" ref="J5:J15" si="2">F5/H5</f>
        <v>0.29166666666666669</v>
      </c>
      <c r="K5" s="15">
        <f t="shared" ref="K5:K15" si="3">G5/H5</f>
        <v>4.2483660130718956E-2</v>
      </c>
    </row>
    <row r="6" spans="4:11" x14ac:dyDescent="0.2">
      <c r="D6" t="s">
        <v>8390</v>
      </c>
      <c r="E6" s="14">
        <f>COUNTIFS(Master!$D:$D, "&gt;5000",Master!$D:$D,"&lt;9999",Master!$F:$F,"successful")</f>
        <v>230</v>
      </c>
      <c r="F6" s="14">
        <f>COUNTIFS(Master!$D:$D, "&gt;5000",Master!$D:$D,"&lt;9999",Master!$F:$F,"failed")</f>
        <v>160</v>
      </c>
      <c r="G6" s="14">
        <f>COUNTIFS(Master!$D:$D, "&gt;5000",Master!$D:$D,"&lt;9999",Master!$F:$F,"canceled")</f>
        <v>27</v>
      </c>
      <c r="H6">
        <f t="shared" si="0"/>
        <v>417</v>
      </c>
      <c r="I6" s="15">
        <f t="shared" si="1"/>
        <v>0.55155875299760193</v>
      </c>
      <c r="J6" s="15">
        <f t="shared" si="2"/>
        <v>0.38369304556354916</v>
      </c>
      <c r="K6" s="15">
        <f t="shared" si="3"/>
        <v>6.4748201438848921E-2</v>
      </c>
    </row>
    <row r="7" spans="4:11" x14ac:dyDescent="0.2">
      <c r="D7" t="s">
        <v>8391</v>
      </c>
      <c r="E7" s="14">
        <f>COUNTIFS(Master!$D:$D, "&gt;10000",Master!$D:$D,"&lt;14999",Master!$F:$F,"successful")</f>
        <v>65</v>
      </c>
      <c r="F7" s="14">
        <f>COUNTIFS(Master!$D:$D, "&gt;10000",Master!$D:$D,"&lt;14999",Master!$F:$F,"failed")</f>
        <v>59</v>
      </c>
      <c r="G7" s="14">
        <f>COUNTIFS(Master!$D:$D, "&gt;10000",Master!$D:$D,"&lt;14999",Master!$F:$F,"canceled")</f>
        <v>12</v>
      </c>
      <c r="H7">
        <f t="shared" si="0"/>
        <v>136</v>
      </c>
      <c r="I7" s="15">
        <f t="shared" si="1"/>
        <v>0.47794117647058826</v>
      </c>
      <c r="J7" s="15">
        <f t="shared" si="2"/>
        <v>0.43382352941176472</v>
      </c>
      <c r="K7" s="15">
        <f t="shared" si="3"/>
        <v>8.8235294117647065E-2</v>
      </c>
    </row>
    <row r="8" spans="4:11" x14ac:dyDescent="0.2">
      <c r="D8" t="s">
        <v>8392</v>
      </c>
      <c r="E8" s="14">
        <f>COUNTIFS(Master!$D:$D, "&gt;15000",Master!$D:$D,"&lt;19999",Master!$F:$F,"successful")</f>
        <v>38</v>
      </c>
      <c r="F8" s="14">
        <f>COUNTIFS(Master!$D:$D, "&gt;15000",Master!$D:$D,"&lt;19999",Master!$F:$F,"failed")</f>
        <v>32</v>
      </c>
      <c r="G8" s="14">
        <f>COUNTIFS(Master!$D:$D, "&gt;15000",Master!$D:$D,"&lt;19999",Master!$F:$F,"canceled")</f>
        <v>4</v>
      </c>
      <c r="H8">
        <f t="shared" si="0"/>
        <v>74</v>
      </c>
      <c r="I8" s="15">
        <f t="shared" si="1"/>
        <v>0.51351351351351349</v>
      </c>
      <c r="J8" s="15">
        <f t="shared" si="2"/>
        <v>0.43243243243243246</v>
      </c>
      <c r="K8" s="15">
        <f t="shared" si="3"/>
        <v>5.4054054054054057E-2</v>
      </c>
    </row>
    <row r="9" spans="4:11" x14ac:dyDescent="0.2">
      <c r="D9" t="s">
        <v>8393</v>
      </c>
      <c r="E9" s="14">
        <f>COUNTIFS(Master!$D:$D, "&gt;20000",Master!$D:$D,"&lt;24999",Master!$F:$F,"successful")</f>
        <v>18</v>
      </c>
      <c r="F9" s="14">
        <f>COUNTIFS(Master!$D:$D, "&gt;20000",Master!$D:$D,"&lt;24999",Master!$F:$F,"failed")</f>
        <v>16</v>
      </c>
      <c r="G9" s="14">
        <f>COUNTIFS(Master!$D:$D, "&gt;20000",Master!$D:$D,"&lt;24999",Master!$F:$F,"canceled")</f>
        <v>1</v>
      </c>
      <c r="H9">
        <f t="shared" si="0"/>
        <v>35</v>
      </c>
      <c r="I9" s="15">
        <f t="shared" si="1"/>
        <v>0.51428571428571423</v>
      </c>
      <c r="J9" s="15">
        <f t="shared" si="2"/>
        <v>0.45714285714285713</v>
      </c>
      <c r="K9" s="15">
        <f t="shared" si="3"/>
        <v>2.8571428571428571E-2</v>
      </c>
    </row>
    <row r="10" spans="4:11" x14ac:dyDescent="0.2">
      <c r="D10" t="s">
        <v>8394</v>
      </c>
      <c r="E10" s="14">
        <f>COUNTIFS(Master!$D:$D, "&gt;25000",Master!$D:$D,"&lt;29999",Master!$F:$F,"successful")</f>
        <v>8</v>
      </c>
      <c r="F10" s="14">
        <f>COUNTIFS(Master!$D:$D, "&gt;25000",Master!$D:$D,"&lt;29999",Master!$F:$F,"failed")</f>
        <v>15</v>
      </c>
      <c r="G10" s="14">
        <f>COUNTIFS(Master!$D:$D, "&gt;25000",Master!$D:$D,"&lt;29999",Master!$F:$F,"canceled")</f>
        <v>1</v>
      </c>
      <c r="H10">
        <f t="shared" si="0"/>
        <v>24</v>
      </c>
      <c r="I10" s="15">
        <f t="shared" si="1"/>
        <v>0.33333333333333331</v>
      </c>
      <c r="J10" s="15">
        <f t="shared" si="2"/>
        <v>0.625</v>
      </c>
      <c r="K10" s="15">
        <f t="shared" si="3"/>
        <v>4.1666666666666664E-2</v>
      </c>
    </row>
    <row r="11" spans="4:11" x14ac:dyDescent="0.2">
      <c r="D11" t="s">
        <v>8395</v>
      </c>
      <c r="E11" s="14">
        <f>COUNTIFS(Master!$D:$D, "&gt;30000",Master!$D:$D,"&lt;34999",Master!$F:$F,"successful")</f>
        <v>6</v>
      </c>
      <c r="F11" s="14">
        <f>COUNTIFS(Master!$D:$D, "&gt;30000",Master!$D:$D,"&lt;34999",Master!$F:$F,"failed")</f>
        <v>6</v>
      </c>
      <c r="G11" s="14">
        <f>COUNTIFS(Master!$D:$D, "&gt;30000",Master!$D:$D,"&lt;34999",Master!$F:$F,"canceled")</f>
        <v>1</v>
      </c>
      <c r="H11">
        <f t="shared" si="0"/>
        <v>13</v>
      </c>
      <c r="I11" s="15">
        <f t="shared" si="1"/>
        <v>0.46153846153846156</v>
      </c>
      <c r="J11" s="15">
        <f t="shared" si="2"/>
        <v>0.46153846153846156</v>
      </c>
      <c r="K11" s="15">
        <f t="shared" si="3"/>
        <v>7.6923076923076927E-2</v>
      </c>
    </row>
    <row r="12" spans="4:11" x14ac:dyDescent="0.2">
      <c r="D12" t="s">
        <v>8396</v>
      </c>
      <c r="E12" s="14">
        <f>COUNTIFS(Master!$D:$D, "&gt;35000",Master!$D:$D,"&lt;39999",Master!$F:$F,"successful")</f>
        <v>4</v>
      </c>
      <c r="F12" s="14">
        <f>COUNTIFS(Master!$D:$D, "&gt;35000",Master!$D:$D,"&lt;39999",Master!$F:$F,"failed")</f>
        <v>8</v>
      </c>
      <c r="G12" s="14">
        <f>COUNTIFS(Master!$D:$D, "&gt;35000",Master!$D:$D,"&lt;39999",Master!$F:$F,"canceled")</f>
        <v>2</v>
      </c>
      <c r="H12">
        <f t="shared" si="0"/>
        <v>14</v>
      </c>
      <c r="I12" s="15">
        <f t="shared" si="1"/>
        <v>0.2857142857142857</v>
      </c>
      <c r="J12" s="15">
        <f t="shared" si="2"/>
        <v>0.5714285714285714</v>
      </c>
      <c r="K12" s="15">
        <f t="shared" si="3"/>
        <v>0.14285714285714285</v>
      </c>
    </row>
    <row r="13" spans="4:11" x14ac:dyDescent="0.2">
      <c r="D13" t="s">
        <v>8397</v>
      </c>
      <c r="E13" s="14">
        <f>COUNTIFS(Master!$D:$D, "&gt;40000",Master!$D:$D,"&lt;44999",Master!$F:$F,"successful")</f>
        <v>5</v>
      </c>
      <c r="F13" s="14">
        <f>COUNTIFS(Master!$D:$D, "&gt;40000",Master!$D:$D,"&lt;44999",Master!$F:$F,"failed")</f>
        <v>3</v>
      </c>
      <c r="G13" s="14">
        <f>COUNTIFS(Master!$D:$D, "&gt;40000",Master!$D:$D,"&lt;44999",Master!$F:$F,"canceled")</f>
        <v>0</v>
      </c>
      <c r="H13">
        <f t="shared" si="0"/>
        <v>8</v>
      </c>
      <c r="I13" s="15">
        <f t="shared" si="1"/>
        <v>0.625</v>
      </c>
      <c r="J13" s="15">
        <f t="shared" si="2"/>
        <v>0.375</v>
      </c>
      <c r="K13" s="15">
        <f t="shared" si="3"/>
        <v>0</v>
      </c>
    </row>
    <row r="14" spans="4:11" x14ac:dyDescent="0.2">
      <c r="D14" t="s">
        <v>8398</v>
      </c>
      <c r="E14" s="14">
        <f>COUNTIFS(Master!$D:$D, "&gt;45000",Master!$D:$D,"&lt;49999",Master!$F:$F,"successful")</f>
        <v>3</v>
      </c>
      <c r="F14" s="14">
        <f>COUNTIFS(Master!$D:$D, "&gt;45000",Master!$D:$D,"&lt;49999",Master!$F:$F,"failed")</f>
        <v>5</v>
      </c>
      <c r="G14" s="14">
        <f>COUNTIFS(Master!$D:$D, "&gt;45000",Master!$D:$D,"&lt;49999",Master!$F:$F,"canceled")</f>
        <v>2</v>
      </c>
      <c r="H14">
        <f t="shared" si="0"/>
        <v>10</v>
      </c>
      <c r="I14" s="15">
        <f t="shared" si="1"/>
        <v>0.3</v>
      </c>
      <c r="J14" s="15">
        <f t="shared" si="2"/>
        <v>0.5</v>
      </c>
      <c r="K14" s="15">
        <f t="shared" si="3"/>
        <v>0.2</v>
      </c>
    </row>
    <row r="15" spans="4:11" x14ac:dyDescent="0.2">
      <c r="D15" t="s">
        <v>8399</v>
      </c>
      <c r="E15" s="14">
        <f>COUNTIFS(Master!$D:$D, "&gt;=50000",Master!$F:$F,"successful")</f>
        <v>86</v>
      </c>
      <c r="F15" s="14">
        <f>COUNTIFS(Master!$D:$D, "&gt;=50000",Master!$F:$F,"failed")</f>
        <v>258</v>
      </c>
      <c r="G15" s="14">
        <f>COUNTIFS(Master!$D:$D, "&gt;=50000",Master!$F:$F,"canceled")</f>
        <v>100</v>
      </c>
      <c r="H15">
        <f t="shared" si="0"/>
        <v>444</v>
      </c>
      <c r="I15" s="15">
        <f t="shared" si="1"/>
        <v>0.19369369369369369</v>
      </c>
      <c r="J15" s="15">
        <f t="shared" si="2"/>
        <v>0.58108108108108103</v>
      </c>
      <c r="K15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Pivot_Category</vt:lpstr>
      <vt:lpstr>Pivot_Sub_Category</vt:lpstr>
      <vt:lpstr>Pivot_Years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ramneek bali</cp:lastModifiedBy>
  <dcterms:created xsi:type="dcterms:W3CDTF">2017-04-20T15:17:24Z</dcterms:created>
  <dcterms:modified xsi:type="dcterms:W3CDTF">2018-11-25T00:39:00Z</dcterms:modified>
</cp:coreProperties>
</file>