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ANCED KEY" sheetId="1" r:id="rId4"/>
    <sheet state="visible" name="Advanced" sheetId="2" r:id="rId5"/>
    <sheet state="visible" name="BASIC KEY" sheetId="3" r:id="rId6"/>
    <sheet state="visible" name="Basic" sheetId="4" r:id="rId7"/>
    <sheet state="visible" name="Sheet8" sheetId="5" r:id="rId8"/>
  </sheets>
  <definedNames/>
  <calcPr/>
</workbook>
</file>

<file path=xl/sharedStrings.xml><?xml version="1.0" encoding="utf-8"?>
<sst xmlns="http://schemas.openxmlformats.org/spreadsheetml/2006/main" count="5175" uniqueCount="491">
  <si>
    <t>Q1</t>
  </si>
  <si>
    <t>Option A: I prefer vacationing in familiar destinations where I know what to expect and can reduce any surprises.</t>
  </si>
  <si>
    <t>Planned non explorer</t>
  </si>
  <si>
    <t>Option B: When faced with the chance to travel to a completely new place with no set plans, I get excited about the unknown and the potential for unexpected adventures.</t>
  </si>
  <si>
    <t>Adventurous</t>
  </si>
  <si>
    <t>Option C: I enjoy exploring new places, but I like to have a detailed itinerary and some certainty about what I will be doing each day.</t>
  </si>
  <si>
    <t>Planned explorer</t>
  </si>
  <si>
    <t>Option D: I’m open to traveling to new destinations, but I usually do thorough research and plan ahead to minimize any potential risks or uncertainties.</t>
  </si>
  <si>
    <t>Researcher</t>
  </si>
  <si>
    <t>Q2</t>
  </si>
  <si>
    <t>Option A: Finishing daily tasks quickly and efficiently, allowing you to feel productive and move on to other activities.</t>
  </si>
  <si>
    <t>Task Oriented</t>
  </si>
  <si>
    <t>Option B: Receiving compliments and recognition from friends or family for something you've accomplished.</t>
  </si>
  <si>
    <t>Recognizer</t>
  </si>
  <si>
    <t>Option C: Completing a challenging workout or training regimen that you've been working on for weeks.</t>
  </si>
  <si>
    <t>Challenger</t>
  </si>
  <si>
    <t>Option D: Learning a new skill or hobby and overcoming difficulties along the way, regardless of how well you master it in the end.</t>
  </si>
  <si>
    <t>Skill learner</t>
  </si>
  <si>
    <t>Q3</t>
  </si>
  <si>
    <t>Option A: I make decisions on my own but like to have some guidelines or a framework to follow to feel more confident.</t>
  </si>
  <si>
    <t>Guidelines seeker</t>
  </si>
  <si>
    <t>Option B: I often seek advice and approval from others before making a decision to ensure I’m on the right track.</t>
  </si>
  <si>
    <t>Other's approval seeker</t>
  </si>
  <si>
    <t>Option C: When faced with a decision, I prefer to rely on my own judgment and instincts, even if it means making mistakes along the way.</t>
  </si>
  <si>
    <t>Instinctive</t>
  </si>
  <si>
    <t>Option D: I usually gather a lot of information and consider others' opinions but ultimately trust my own judgment to make the final decision.</t>
  </si>
  <si>
    <t>Information seeker</t>
  </si>
  <si>
    <t>Q4</t>
  </si>
  <si>
    <t>Option A: I prefer tasks that show quick results and tend to get frustrated if I don’t see immediate progress.</t>
  </si>
  <si>
    <t>Result focused</t>
  </si>
  <si>
    <t>Advice seeker</t>
  </si>
  <si>
    <t>Option C: I often seek out activities where I can see incremental progress, as it helps me stay patient and motivated over time.</t>
  </si>
  <si>
    <t>Incremental Result seeker</t>
  </si>
  <si>
    <t>Option D: I enjoy activities like gardening or practicing a musical instrument, even if progress is slow.</t>
  </si>
  <si>
    <t>Reflective</t>
  </si>
  <si>
    <t>Q5</t>
  </si>
  <si>
    <t>Option A: I focus more on getting things done and I feel that I'd overthink if I think about my strength and weakness</t>
  </si>
  <si>
    <t>Overthinker</t>
  </si>
  <si>
    <t>Option B: I regularly reflect on my strengths and weaknesses, using this self-awareness to set personal goals and improve myself.</t>
  </si>
  <si>
    <t>Self Aware</t>
  </si>
  <si>
    <t>Option C: I sometimes think about my strengths and weaknesses, but I often rely on feedback from others to understand myself better.</t>
  </si>
  <si>
    <t>Feedback seeker</t>
  </si>
  <si>
    <t>Option D: I am aware of my strengths and weaknesses but prefer to focus on my strengths to stay motivated and positive.</t>
  </si>
  <si>
    <t>Strength focused</t>
  </si>
  <si>
    <t>Q6</t>
  </si>
  <si>
    <t>Option A: Prioritize placement preparation, requesting more structured guidance in the internship to save time for your interview preparations.</t>
  </si>
  <si>
    <t>Placement focused</t>
  </si>
  <si>
    <t>Option B: Fully commit to the internship, knowing that your placement preparation will be compromised significantly.</t>
  </si>
  <si>
    <t>Internship focused</t>
  </si>
  <si>
    <t>Option C: Balance both the internship and placement preparation by setting a strict schedule, ensuring you give adequate time to both without compromising on either.</t>
  </si>
  <si>
    <t>Balancer</t>
  </si>
  <si>
    <t>Option D: Use the internship to network and gain recommendations from the decision-maker, hoping it will directly improve your placement prospects.</t>
  </si>
  <si>
    <t>Networker</t>
  </si>
  <si>
    <t>Q7</t>
  </si>
  <si>
    <t>Option A: Focus on learning and applying established frameworks and structured thinking methods to systematically approach the problem.</t>
  </si>
  <si>
    <t>Systematic Thinker</t>
  </si>
  <si>
    <t>Option B: Rely on first principles reasoning, breaking the problem down to its most basic elements and building up your understanding from there.</t>
  </si>
  <si>
    <t>Innovator</t>
  </si>
  <si>
    <t>Option C: Seek a balance between structured thinking and first principles reasoning, using frameworks where they fit and breaking down elements from scratch when needed.</t>
  </si>
  <si>
    <t>Blanced thinker</t>
  </si>
  <si>
    <t>Option D: Use this opportunity to network and seek advice from others who have solved similar problems, hoping to gather enough information to complete the project successfully.</t>
  </si>
  <si>
    <t>Smart woker</t>
  </si>
  <si>
    <t>Q8</t>
  </si>
  <si>
    <t>Option A: Enroll in the course because it will help me stay competitive and not fall behind my peers.</t>
  </si>
  <si>
    <t>Competitive learner</t>
  </si>
  <si>
    <t>Option B: Enroll in the course because I am genuinely interested in the subject and see long-term benefits.</t>
  </si>
  <si>
    <t>Future focused learner</t>
  </si>
  <si>
    <t>Option C: Only enroll if it fits easily into my schedule and does not interfere with my other activities.</t>
  </si>
  <si>
    <t>Practical learner</t>
  </si>
  <si>
    <t>Option D: Skip the course because I prefer to focus on activities that provide immediate benefits like grades or credits.</t>
  </si>
  <si>
    <t>Grade focused learner</t>
  </si>
  <si>
    <t>Q9</t>
  </si>
  <si>
    <t>Option A: Accept the internship to gain hands-on experience and valuable learning opportunities, without worrying about formal recognition.</t>
  </si>
  <si>
    <t>Experience seeker</t>
  </si>
  <si>
    <t>Option B: Accept the internship and emphasize to everyone how it will contribute to your self-development and long-term career growth, even without a certificate.</t>
  </si>
  <si>
    <t>Practical career focused</t>
  </si>
  <si>
    <t>Option C: Decline the internship because the absence of an official certificate means you won't have formal recognition for your efforts.</t>
  </si>
  <si>
    <t>Certificate seeker</t>
  </si>
  <si>
    <t>Option D: Take the internship but request a letter of recommendation or some form of written acknowledgment from the decision-makers as an alternative to a certificate.</t>
  </si>
  <si>
    <t>Acknowledgement seeker</t>
  </si>
  <si>
    <t>Q10</t>
  </si>
  <si>
    <t>Option A: Dive into the detailed aspects of the project, track markers for measurement, it might take a long time before you see any significant results.</t>
  </si>
  <si>
    <t>Detail focused</t>
  </si>
  <si>
    <t>Option B: Focus on the aspects of the project that provide immediate feedback and visible results, as this keeps you motivated.</t>
  </si>
  <si>
    <t>Results focused</t>
  </si>
  <si>
    <t>Option C: Balance your approach by setting short-term goals to achieve quick wins while keeping the long-term process in mind.</t>
  </si>
  <si>
    <t>Short-term goals seeker</t>
  </si>
  <si>
    <t>Option D: Regularly seek feedback from your mentor to ensure you are on the right track and adjust your efforts accordingly to see quicker progress.</t>
  </si>
  <si>
    <t>Balanced achiever</t>
  </si>
  <si>
    <t>Timestamp</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</si>
  <si>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</si>
  <si>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</si>
  <si>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</si>
  <si>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</si>
  <si>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</si>
  <si>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</si>
  <si>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rFont val="Arial"/>
        <b/>
        <color theme="1"/>
      </rPr>
      <t xml:space="preserve">Situation1: </t>
    </r>
    <r>
      <rPr>
        <rFont val="Arial"/>
        <color theme="1"/>
      </rPr>
      <t>You are offered an internship with a decision-maker in a startup. The internship involves working on an ambiguous project with minimal guidance. Your primary goal is to gain valuable experience, but you also have upcoming placement interviews.</t>
    </r>
  </si>
  <si>
    <r>
      <rPr>
        <rFont val="Arial"/>
        <b/>
        <color theme="1"/>
      </rPr>
      <t xml:space="preserve">Situation2: </t>
    </r>
    <r>
      <rPr>
        <rFont val="Arial"/>
        <color theme="1"/>
      </rPr>
      <t>You are given a challenging project in your internship that requires solving a complex problem with no clear instructions. The success of the project depends on how you approach and break down the problem.</t>
    </r>
  </si>
  <si>
    <r>
      <rPr>
        <rFont val="Arial"/>
        <b/>
        <color theme="1"/>
      </rPr>
      <t>Situation3:</t>
    </r>
    <r>
      <rPr>
        <rFont val="Arial"/>
        <color theme="1"/>
      </rPr>
      <t xml:space="preserve"> Your college is offering a semester-long elective course that will require significant time and effort but offers no immediate grade or credit benefit. How do you decide whether to enroll?  </t>
    </r>
  </si>
  <si>
    <r>
      <rPr>
        <rFont val="Arial"/>
        <b/>
        <color theme="1"/>
      </rPr>
      <t xml:space="preserve">Situation4: </t>
    </r>
    <r>
      <rPr>
        <rFont val="Arial"/>
        <color theme="1"/>
      </rPr>
      <t>You are offered an internship that provides significant hands-on experience and learning opportunities, but it does not come with an official certificate. You have the chance to work closely with decision-makers on real projects.</t>
    </r>
  </si>
  <si>
    <r>
      <rPr>
        <rFont val="Arial"/>
        <b/>
        <color theme="1"/>
      </rPr>
      <t xml:space="preserve">Situation5: </t>
    </r>
    <r>
      <rPr>
        <rFont val="Arial"/>
        <color theme="1"/>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</si>
  <si>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</si>
  <si>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</si>
  <si>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Total</t>
  </si>
  <si>
    <t>Ritvik Aggarwal</t>
  </si>
  <si>
    <t xml:space="preserve">Sania Almeida </t>
  </si>
  <si>
    <t>Dhyanesh Sudhir Dikkar</t>
  </si>
  <si>
    <t>Ankit Sahu</t>
  </si>
  <si>
    <t>Kavya Reddy Y</t>
  </si>
  <si>
    <t>Naman Jain</t>
  </si>
  <si>
    <t>Option C: Request detailed instructions and specific guidelines from your mentor to ensure you understand exactly what needs to be done.</t>
  </si>
  <si>
    <t>Sheth Mili D.</t>
  </si>
  <si>
    <t>RUTHVIK</t>
  </si>
  <si>
    <t>Dhruv Rishikesh Janakala</t>
  </si>
  <si>
    <t xml:space="preserve">Shreya Sathyanarayanan </t>
  </si>
  <si>
    <t xml:space="preserve">Hitesh Badhan </t>
  </si>
  <si>
    <t>Nabeel Ghalib</t>
  </si>
  <si>
    <t xml:space="preserve">Anay Pund </t>
  </si>
  <si>
    <t>Hemashree M S</t>
  </si>
  <si>
    <t>Daksh Sankhla</t>
  </si>
  <si>
    <t>Anshika Sharma</t>
  </si>
  <si>
    <t>Mitali</t>
  </si>
  <si>
    <t>Prince</t>
  </si>
  <si>
    <t>Shiva Krishna Reddy Burra</t>
  </si>
  <si>
    <t>Gayatri Rane</t>
  </si>
  <si>
    <t>Pratibha Yaduvanshi</t>
  </si>
  <si>
    <t>Paridhi Gupta</t>
  </si>
  <si>
    <t>Rajni Kant</t>
  </si>
  <si>
    <t>Ayush Gour</t>
  </si>
  <si>
    <t>Diya Shah</t>
  </si>
  <si>
    <t>Ujjal Roy</t>
  </si>
  <si>
    <t xml:space="preserve">Saumitra Chaubey </t>
  </si>
  <si>
    <t>Dinesh Kumar</t>
  </si>
  <si>
    <t xml:space="preserve">Samruddhi Jha </t>
  </si>
  <si>
    <t>Sahil Singh</t>
  </si>
  <si>
    <t>Aarzoo Baliyan</t>
  </si>
  <si>
    <t>Gamini Sai Mahindra</t>
  </si>
  <si>
    <t>Malaika khan</t>
  </si>
  <si>
    <t>Sanjana Siva Shankar</t>
  </si>
  <si>
    <t>Mitra Gopal</t>
  </si>
  <si>
    <t xml:space="preserve">Keerthana Elsa Mammen </t>
  </si>
  <si>
    <t>Siddhi Vilas Shilkar</t>
  </si>
  <si>
    <t>MADHAV SHARMA .</t>
  </si>
  <si>
    <t>Rishav Kumar Patel</t>
  </si>
  <si>
    <t xml:space="preserve">Aditya Sharma </t>
  </si>
  <si>
    <t xml:space="preserve">Kanishk Singhania </t>
  </si>
  <si>
    <t xml:space="preserve">Niyati </t>
  </si>
  <si>
    <t>Divyanshu</t>
  </si>
  <si>
    <t>Shailly Sahay</t>
  </si>
  <si>
    <t>VISHESH TRIPATHI</t>
  </si>
  <si>
    <t>Kausik Pattanaik</t>
  </si>
  <si>
    <t>Sneha U Shet</t>
  </si>
  <si>
    <t>Priyanka Neogi</t>
  </si>
  <si>
    <t>Rakhi Kamboj</t>
  </si>
  <si>
    <t>Gokul Singh Shah</t>
  </si>
  <si>
    <t xml:space="preserve">Sakshi </t>
  </si>
  <si>
    <t>Shankar Kumar Nanda</t>
  </si>
  <si>
    <t>Puja nahak</t>
  </si>
  <si>
    <t>Saumya Chandra</t>
  </si>
  <si>
    <t>RAHUL RAJ ABHISHEK</t>
  </si>
  <si>
    <t>KAPADIYA JAINY MANOJBHAI</t>
  </si>
  <si>
    <t xml:space="preserve">Shivam Chavan </t>
  </si>
  <si>
    <t>Sandeep Singh</t>
  </si>
  <si>
    <t>Gaurav Somnath  Bombale</t>
  </si>
  <si>
    <t>Sayyada Ifrah</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</si>
  <si>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</si>
  <si>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</si>
  <si>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</si>
  <si>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</si>
  <si>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</si>
  <si>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</si>
  <si>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</si>
  <si>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</si>
  <si>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</si>
  <si>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</si>
  <si>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</si>
  <si>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</si>
  <si>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</si>
  <si>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</si>
  <si>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</si>
  <si>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</si>
  <si>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</si>
  <si>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</si>
  <si>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 xml:space="preserve">Tanisha Tijare </t>
  </si>
  <si>
    <t>Varsha</t>
  </si>
  <si>
    <t xml:space="preserve">Sakshi Singh </t>
  </si>
  <si>
    <t xml:space="preserve">Shardul vanage </t>
  </si>
  <si>
    <t>Apoorva Oyshee</t>
  </si>
  <si>
    <t>Dushyant Singh</t>
  </si>
  <si>
    <t>PRITISH PRIYADARSHI PATRA</t>
  </si>
  <si>
    <t>Maitri Soni</t>
  </si>
  <si>
    <t>Sandali Kishore</t>
  </si>
  <si>
    <t xml:space="preserve">Sahitya Bisht </t>
  </si>
  <si>
    <t>Muhammed Ayman Kamel</t>
  </si>
  <si>
    <t>Priyanshu Sharma</t>
  </si>
  <si>
    <t xml:space="preserve">Amitesh Tiwari </t>
  </si>
  <si>
    <t>Deepanshu Sharma</t>
  </si>
  <si>
    <t>Sanjeet Kumar</t>
  </si>
  <si>
    <t>Akash kumar soni</t>
  </si>
  <si>
    <t xml:space="preserve">Mili Shandilya </t>
  </si>
  <si>
    <t xml:space="preserve">Siddhi Jaiswal </t>
  </si>
  <si>
    <t>Amruta M Joshi</t>
  </si>
  <si>
    <t xml:space="preserve">Rajan kumar chaudhary </t>
  </si>
  <si>
    <t xml:space="preserve">Vaishnavi Vishvnath Kanade </t>
  </si>
  <si>
    <t xml:space="preserve">Santosh Saroj </t>
  </si>
  <si>
    <t xml:space="preserve">Laiba Mahrukh Ansari </t>
  </si>
  <si>
    <t>Kabyashree Hazarika</t>
  </si>
  <si>
    <t>Prakriti Jha</t>
  </si>
  <si>
    <t xml:space="preserve">Mayank Joshi </t>
  </si>
  <si>
    <t>ADARSH GUPTA</t>
  </si>
  <si>
    <t xml:space="preserve">YASAR ARAFATH M </t>
  </si>
  <si>
    <t>Afsan Idrisi</t>
  </si>
  <si>
    <t xml:space="preserve">Rutvi Menpara </t>
  </si>
  <si>
    <t xml:space="preserve">Namrata Chaudhari </t>
  </si>
  <si>
    <t>Rakesh Vanam</t>
  </si>
  <si>
    <t>Ekta Rani</t>
  </si>
  <si>
    <t xml:space="preserve">Jiya Khurana </t>
  </si>
  <si>
    <t>Sudipta Hazra</t>
  </si>
  <si>
    <t>Talika Bajaj</t>
  </si>
  <si>
    <t>Vrushti Vyas</t>
  </si>
  <si>
    <t>Rahul Sen</t>
  </si>
  <si>
    <t>Ritik Kumar Gupta</t>
  </si>
  <si>
    <t xml:space="preserve">Anshika Chaturvedi </t>
  </si>
  <si>
    <t xml:space="preserve">Tanishq Sharma </t>
  </si>
  <si>
    <t>Archana Nayaka A M</t>
  </si>
  <si>
    <t>PREMKUMAR M</t>
  </si>
  <si>
    <t>Sobhit Singhal</t>
  </si>
  <si>
    <t xml:space="preserve">Ansh Malhotra </t>
  </si>
  <si>
    <t xml:space="preserve">Satakshi Gupta </t>
  </si>
  <si>
    <t>Ashirwad kumar</t>
  </si>
  <si>
    <t>Shekinah.A</t>
  </si>
  <si>
    <t>chitransh srivastava</t>
  </si>
  <si>
    <t xml:space="preserve">Harsh Sindhwal </t>
  </si>
  <si>
    <t xml:space="preserve">Madiha Fatema </t>
  </si>
  <si>
    <t xml:space="preserve">GAURAV SONI </t>
  </si>
  <si>
    <t xml:space="preserve">Seyram Dorgbetor </t>
  </si>
  <si>
    <t>Sarah</t>
  </si>
  <si>
    <t xml:space="preserve">Divyanidhi Dubey </t>
  </si>
  <si>
    <t>Rohit Negi</t>
  </si>
  <si>
    <t>Shekhar Thapa</t>
  </si>
  <si>
    <t>Narravula Rohith</t>
  </si>
  <si>
    <t xml:space="preserve">Anshika Mandwarya </t>
  </si>
  <si>
    <t>Paluru Harshita Vasavi</t>
  </si>
  <si>
    <t xml:space="preserve">Mahak </t>
  </si>
  <si>
    <t>Khushmeet Singh</t>
  </si>
  <si>
    <t xml:space="preserve">Kanikaa gupta </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</si>
  <si>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</si>
  <si>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</si>
  <si>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</si>
  <si>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</si>
  <si>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</si>
  <si>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</si>
  <si>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</si>
  <si>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</si>
  <si>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</si>
  <si>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</si>
  <si>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</si>
  <si>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</si>
  <si>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</si>
  <si>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</si>
  <si>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</si>
  <si>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</si>
  <si>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</si>
  <si>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</si>
  <si>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</si>
  <si>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</si>
  <si>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 xml:space="preserve">Prasannakumar </t>
  </si>
  <si>
    <t>Amit Kumar</t>
  </si>
  <si>
    <t xml:space="preserve">Surendra Bheemanathini </t>
  </si>
  <si>
    <t>Surya Pillalamarri</t>
  </si>
  <si>
    <t>Erukonda Saikiran</t>
  </si>
  <si>
    <t>Hardik Giri Goswami</t>
  </si>
  <si>
    <t>Aniket Bihana</t>
  </si>
  <si>
    <t>Vaibhav Ambadas Waghmare</t>
  </si>
  <si>
    <t xml:space="preserve">Nishanth Pragnesh B </t>
  </si>
  <si>
    <t>Aditya Naik</t>
  </si>
  <si>
    <t>Abhishek Kansal</t>
  </si>
  <si>
    <t>Hemant Singh Parihar</t>
  </si>
  <si>
    <t xml:space="preserve">Anoushka Khemani </t>
  </si>
  <si>
    <t xml:space="preserve">Dadvaiah Pavan </t>
  </si>
  <si>
    <t>Aisha Jaiswal</t>
  </si>
  <si>
    <t xml:space="preserve">Mounika Gannamanthi </t>
  </si>
  <si>
    <t>Sparsh S. Pradhan</t>
  </si>
  <si>
    <t>Saicharitha Yanambakam</t>
  </si>
  <si>
    <t>Devhuti Mahore</t>
  </si>
  <si>
    <t xml:space="preserve">Gayatri yadav </t>
  </si>
  <si>
    <t>Tushar Tiwari</t>
  </si>
  <si>
    <t>kashish kamra</t>
  </si>
  <si>
    <t>Kanta Sai Dhanush</t>
  </si>
  <si>
    <t xml:space="preserve">Sushant </t>
  </si>
  <si>
    <t>Prathamesh Patil</t>
  </si>
  <si>
    <t>Sejal Mahesh Vetkar</t>
  </si>
  <si>
    <t>Ashna Tuli</t>
  </si>
  <si>
    <t>Debnandini Kar</t>
  </si>
  <si>
    <t xml:space="preserve">Ambreen Siddiqui </t>
  </si>
  <si>
    <t>Lokesh</t>
  </si>
  <si>
    <t>Charmie J Jain</t>
  </si>
  <si>
    <t>Havilah Bodde</t>
  </si>
  <si>
    <t>Vikanshi singh</t>
  </si>
  <si>
    <t xml:space="preserve">Nunavath Akhila </t>
  </si>
  <si>
    <t>M.Ramani</t>
  </si>
  <si>
    <t>Yash Tiwari</t>
  </si>
  <si>
    <t xml:space="preserve">Sudarshan Amol Saraswat </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</si>
  <si>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</si>
  <si>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</si>
  <si>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</si>
  <si>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</si>
  <si>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</si>
  <si>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</si>
  <si>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</si>
  <si>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</si>
  <si>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</si>
  <si>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</si>
  <si>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</si>
  <si>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</si>
  <si>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</si>
  <si>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</si>
  <si>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</si>
  <si>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</si>
  <si>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</si>
  <si>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 xml:space="preserve">Bhoomika aggarwal </t>
  </si>
  <si>
    <t>Shashi Kumar</t>
  </si>
  <si>
    <t xml:space="preserve">Gurudayal Maurya </t>
  </si>
  <si>
    <t>Fadeela Naqash</t>
  </si>
  <si>
    <t xml:space="preserve">Sourajit Deb </t>
  </si>
  <si>
    <t>Nimanpreet Kaur</t>
  </si>
  <si>
    <t>Aryan Khare</t>
  </si>
  <si>
    <t>Nithya sree B</t>
  </si>
  <si>
    <t xml:space="preserve">Akshay Kumar </t>
  </si>
  <si>
    <t>Mani sathwik Barigela</t>
  </si>
  <si>
    <t>Kamble Rutik</t>
  </si>
  <si>
    <t xml:space="preserve">Kunal Pal </t>
  </si>
  <si>
    <t>Humma Irshad</t>
  </si>
  <si>
    <t>Bhavik Vimal Prajapati</t>
  </si>
  <si>
    <t>Ayush Ajay Singh</t>
  </si>
  <si>
    <t>Shireen Samir Momin</t>
  </si>
  <si>
    <t xml:space="preserve">Yamini Singh </t>
  </si>
  <si>
    <t>Anuj Kumar Tiwari</t>
  </si>
  <si>
    <t>RUDRA KAUSHIK</t>
  </si>
  <si>
    <t xml:space="preserve">Srikumar sahoo </t>
  </si>
  <si>
    <t xml:space="preserve">KANDULA V UMADEEKSHITH REDDY </t>
  </si>
  <si>
    <t xml:space="preserve">Athinamilagi A Vignesh K </t>
  </si>
  <si>
    <t>Younus Md</t>
  </si>
  <si>
    <t xml:space="preserve">Abdul Al Islam </t>
  </si>
  <si>
    <t xml:space="preserve">Vaibhav Agrahari </t>
  </si>
  <si>
    <t>Khushi Raj</t>
  </si>
  <si>
    <t>Narendrakumar Kumawat</t>
  </si>
  <si>
    <t xml:space="preserve">Jayeta Nandi </t>
  </si>
  <si>
    <t>R.Vijay Vikas</t>
  </si>
  <si>
    <t>Aishwarya Kande</t>
  </si>
  <si>
    <t>Sundaram Singh</t>
  </si>
  <si>
    <t>Yash Bodade</t>
  </si>
  <si>
    <t>Sweta Maurya</t>
  </si>
  <si>
    <t xml:space="preserve">Laukik sanjay Kande </t>
  </si>
  <si>
    <t>Tanisha Dhasmana</t>
  </si>
  <si>
    <t xml:space="preserve">Venkata Gopi Gowravarapu </t>
  </si>
  <si>
    <t>P.R.POOJA</t>
  </si>
  <si>
    <t>Software Developer</t>
  </si>
  <si>
    <t>Suhana Yadav</t>
  </si>
  <si>
    <t>UI Designer</t>
  </si>
  <si>
    <t>K.Kaviya</t>
  </si>
  <si>
    <t>Anu Somy</t>
  </si>
  <si>
    <t>Pharma Project Manager / Chief of Staff</t>
  </si>
  <si>
    <t xml:space="preserve">Raju chitte </t>
  </si>
  <si>
    <t xml:space="preserve">Poornima Gadipati </t>
  </si>
  <si>
    <t>Product Manager/Business Analyst</t>
  </si>
  <si>
    <t>Shubham</t>
  </si>
  <si>
    <t>Data Champion</t>
  </si>
  <si>
    <t xml:space="preserve">Fatima Shafique </t>
  </si>
  <si>
    <t xml:space="preserve">Aditya Pattnaik </t>
  </si>
  <si>
    <t>Achu Abraham</t>
  </si>
  <si>
    <t xml:space="preserve">Boini sushmitha </t>
  </si>
  <si>
    <t>Pandiri Chaitanya Prakash</t>
  </si>
  <si>
    <t>Thejas Bhat P</t>
  </si>
  <si>
    <t>Bhumika Tiwari</t>
  </si>
  <si>
    <t>Abhishek Kumar Srivastava</t>
  </si>
  <si>
    <t>Vishnu S Menon</t>
  </si>
  <si>
    <t>Manoj</t>
  </si>
  <si>
    <t>Anamitra Bagchi</t>
  </si>
  <si>
    <t xml:space="preserve">Nimmarasi Rahul Yadav </t>
  </si>
  <si>
    <t xml:space="preserve">Palakuri Akshay goud </t>
  </si>
  <si>
    <t>Himavamshi</t>
  </si>
  <si>
    <t xml:space="preserve">Batool Amina </t>
  </si>
  <si>
    <t xml:space="preserve">Umang Rupesh Modak </t>
  </si>
  <si>
    <t>Yashpreet Singh Pannu</t>
  </si>
  <si>
    <t xml:space="preserve">Mathesh Sankar K </t>
  </si>
  <si>
    <t xml:space="preserve">Abish Kamran </t>
  </si>
  <si>
    <t>K N Navaneet Singh</t>
  </si>
  <si>
    <t xml:space="preserve">PEDDAKOTLA RAHUL </t>
  </si>
  <si>
    <t xml:space="preserve">Vishal Singh </t>
  </si>
  <si>
    <t>Option A: To gain new skills and knowledge that will benefit my future career.</t>
  </si>
  <si>
    <t>career focused</t>
  </si>
  <si>
    <t>Option B: To explore a subject I’m passionate about and deepen my understanding.</t>
  </si>
  <si>
    <t>passionate explorer</t>
  </si>
  <si>
    <t>Option C: To get a certificate that will enhance my resume.</t>
  </si>
  <si>
    <t>Resume enhancer</t>
  </si>
  <si>
    <t>Option D: To fulfill a requirement or because it fits easily into my schedule.</t>
  </si>
  <si>
    <t>Convenience seeker</t>
  </si>
  <si>
    <t>Option A: I actively seek out new experiences and ideas because they broaden my perspective and help me grow.</t>
  </si>
  <si>
    <t>Growth seeker</t>
  </si>
  <si>
    <t>Option B: I value exposure to new ideas but prefer to balance it with familiar activities to avoid feeling overwhelmed.</t>
  </si>
  <si>
    <t>Balanced explorer</t>
  </si>
  <si>
    <t>Option C: I prefer to stick to what I know and only occasionally try new things if necessary</t>
  </si>
  <si>
    <t>Non curious</t>
  </si>
  <si>
    <t>Option D: I usually wait for opportunities to come to me rather than actively seeking them out.</t>
  </si>
  <si>
    <t>Passive observer</t>
  </si>
  <si>
    <t>Option A: I can easily spend 2hours per day, since this is the main agenda of college life</t>
  </si>
  <si>
    <t>Dedicated learner</t>
  </si>
  <si>
    <t>Option B: I can spend about 5-6 hours per week, I will prioritize learning and internship readiness, while balancing academics.</t>
  </si>
  <si>
    <t>Option C: I can allocate 2-3 hours per week for self learning on weekends, since I have a packed schedule</t>
  </si>
  <si>
    <t>Weakend learner</t>
  </si>
  <si>
    <t>Option D: I would like to focus on academics in the first year, I have been told to start thinking of internships in the third year</t>
  </si>
  <si>
    <t>Plan follower</t>
  </si>
  <si>
    <t>Option A: Pause the project for sometime and resume it once I am in a better state</t>
  </si>
  <si>
    <t>Pause strategist</t>
  </si>
  <si>
    <t>Option B: I would talk to more friends and faculty and get feedback if I am doing the right thing.</t>
  </si>
  <si>
    <t>Feedback taker</t>
  </si>
  <si>
    <t>Option C: I stop listening to them and continue doing my work.</t>
  </si>
  <si>
    <t>Dtermined Doer</t>
  </si>
  <si>
    <t>Option D: I listen to them gently and continue doing my work. But if they persist, I would explain them my thought process and reduce friction</t>
  </si>
  <si>
    <t>Pleasant tactful</t>
  </si>
  <si>
    <t>OptionA: I would like to be myself, working on areas for improvement</t>
  </si>
  <si>
    <t>Self Focused</t>
  </si>
  <si>
    <t>OptionB: I am very competitive, I would like to be ahead of my peers and build a good career</t>
  </si>
  <si>
    <t>Competitor</t>
  </si>
  <si>
    <t>OptionC: I am still adapting to college right now, I would need some time to get started.</t>
  </si>
  <si>
    <t>Time Taker</t>
  </si>
  <si>
    <t>OptionD: I have taken admission in a good college, they have good placement, I will concentrate on academics in the first year</t>
  </si>
  <si>
    <t>Academic focused</t>
  </si>
  <si>
    <t>Email Address</t>
  </si>
  <si>
    <r>
      <rPr>
        <rFont val="Arial"/>
        <b/>
        <color theme="1"/>
      </rPr>
      <t>Question1:</t>
    </r>
    <r>
      <rPr>
        <rFont val="Arial"/>
        <color theme="1"/>
      </rPr>
      <t xml:space="preserve"> When considering enrolling in a new course or program, what is your primary motivation?  </t>
    </r>
  </si>
  <si>
    <r>
      <rPr>
        <rFont val="Arial"/>
        <b/>
        <color theme="1"/>
      </rPr>
      <t>Question2:</t>
    </r>
    <r>
      <rPr>
        <rFont val="Arial"/>
        <color theme="1"/>
      </rPr>
      <t xml:space="preserve"> How do you view opportunities for exposure to new ideas and experiences?  </t>
    </r>
  </si>
  <si>
    <r>
      <rPr>
        <rFont val="Arial"/>
        <b/>
        <color theme="1"/>
      </rPr>
      <t>Question3:</t>
    </r>
    <r>
      <rPr>
        <rFont val="Arial"/>
        <color theme="1"/>
      </rPr>
      <t xml:space="preserve"> How much time are you willing to dedicate weekly to a course that prepares you for internships?  </t>
    </r>
  </si>
  <si>
    <r>
      <rPr>
        <rFont val="Arial"/>
        <b/>
        <color theme="1"/>
      </rPr>
      <t>Question4:</t>
    </r>
    <r>
      <rPr>
        <rFont val="Arial"/>
        <color theme="1"/>
      </rPr>
      <t xml:space="preserve"> How do you handle a situation when a lot of people discourage you around a project that you are doing with a lot of interest</t>
    </r>
  </si>
  <si>
    <r>
      <rPr>
        <rFont val="Arial"/>
        <b/>
        <color theme="1"/>
      </rPr>
      <t>Question5:</t>
    </r>
    <r>
      <rPr>
        <rFont val="Arial"/>
        <color theme="1"/>
      </rPr>
      <t xml:space="preserve"> Do you wish to standout from your peers?</t>
    </r>
  </si>
  <si>
    <t>Name</t>
  </si>
  <si>
    <t>Cleaned names</t>
  </si>
  <si>
    <t>Contact Number</t>
  </si>
  <si>
    <t>Percentile</t>
  </si>
  <si>
    <t>Q1 PERSONA</t>
  </si>
  <si>
    <t>Q2 PERSONA</t>
  </si>
  <si>
    <t>Q3 PERSONA</t>
  </si>
  <si>
    <t>Q4 PERSONA</t>
  </si>
  <si>
    <t>Q5 PERSONA</t>
  </si>
  <si>
    <t>RANK</t>
  </si>
  <si>
    <t xml:space="preserve">Lakshya </t>
  </si>
  <si>
    <t>Ruthvik</t>
  </si>
  <si>
    <t>priyanka neogi</t>
  </si>
  <si>
    <t>Yash Patel</t>
  </si>
  <si>
    <t xml:space="preserve">Saksham Tyagi </t>
  </si>
  <si>
    <t xml:space="preserve">Jasmitha </t>
  </si>
  <si>
    <t xml:space="preserve">Sahitya bisht </t>
  </si>
  <si>
    <t>Harshith</t>
  </si>
  <si>
    <t xml:space="preserve">Kalagotla Shiva Reddy </t>
  </si>
  <si>
    <t xml:space="preserve">Sathvik reddy </t>
  </si>
  <si>
    <t>Krish</t>
  </si>
  <si>
    <t>Gampa Sathwik</t>
  </si>
  <si>
    <t>Nandini</t>
  </si>
  <si>
    <t>Dakshita Garg</t>
  </si>
  <si>
    <t>Ashirwad Kumar</t>
  </si>
  <si>
    <t>Chitransh Srivastava</t>
  </si>
  <si>
    <t>G Himavanth Reddy</t>
  </si>
  <si>
    <t>GAURAV SONI</t>
  </si>
  <si>
    <t>Aaron Pammi</t>
  </si>
  <si>
    <t xml:space="preserve">Atharv aggrawal </t>
  </si>
  <si>
    <t xml:space="preserve">Nandhini. J </t>
  </si>
  <si>
    <t xml:space="preserve">Shashwat Rai </t>
  </si>
  <si>
    <t>Manikanta</t>
  </si>
  <si>
    <t xml:space="preserve">Kritika Tekchandani </t>
  </si>
  <si>
    <t xml:space="preserve">Aryan sanjay </t>
  </si>
  <si>
    <t>Dhanwanth Krisha D</t>
  </si>
  <si>
    <t>Rishika srivastava</t>
  </si>
  <si>
    <t>Keerthana R</t>
  </si>
  <si>
    <t xml:space="preserve">SUSHANT </t>
  </si>
  <si>
    <t xml:space="preserve">Dr. Shifa Sami </t>
  </si>
  <si>
    <t>Gayatri choudhary</t>
  </si>
  <si>
    <t>kuheli sen</t>
  </si>
  <si>
    <t xml:space="preserve">MARIYALA MADHU </t>
  </si>
  <si>
    <t>Suhana yadav</t>
  </si>
  <si>
    <t xml:space="preserve">Pandiri Chaitanya Prakash </t>
  </si>
  <si>
    <t>Abish Kamran</t>
  </si>
  <si>
    <t>Vishal Singh</t>
  </si>
  <si>
    <t>S.no</t>
  </si>
  <si>
    <t>Basic Total</t>
  </si>
  <si>
    <t>Advanced Total</t>
  </si>
  <si>
    <t>Percentage</t>
  </si>
  <si>
    <t>Rank</t>
  </si>
  <si>
    <t>Personas based on BASIC round</t>
  </si>
  <si>
    <t>Personas based on ADVANCED round</t>
  </si>
  <si>
    <t>Feedbacks based on personas of BASIC ROUND</t>
  </si>
  <si>
    <t>Feedbacks based on personas of ADVANCED ROUND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</si>
</sst>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hh:mm:ss"/>
  </numFmts>
  <fonts count="6">
    <font>
      <sz val="10.0"/>
      <color rgb="FF000000"/>
      <name val="Arial"/>
      <scheme val="minor"/>
    </font>
    <font>
      <color theme="1"/>
      <name val="Arial"/>
    </font>
    <font>
      <sz val="11.0"/>
      <color rgb="FF202124"/>
      <name val="Roboto"/>
    </font>
    <font>
      <color theme="1"/>
      <name val="Arial"/>
      <scheme val="minor"/>
    </font>
    <font>
      <color rgb="FFFFFFFF"/>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DADCE0"/>
        <bgColor rgb="FFDADCE0"/>
      </patternFill>
    </fill>
    <fill>
      <patternFill patternType="solid">
        <fgColor rgb="FFB7B7B7"/>
        <bgColor rgb="FFB7B7B7"/>
      </patternFill>
    </fill>
    <fill>
      <patternFill patternType="solid">
        <fgColor rgb="FFD9D9D9"/>
        <bgColor rgb="FFD9D9D9"/>
      </patternFill>
    </fill>
    <fill>
      <patternFill patternType="solid">
        <fgColor theme="0"/>
        <bgColor theme="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0" xfId="0" applyAlignment="1" applyFont="1">
      <alignment readingOrder="0" vertical="bottom"/>
    </xf>
    <xf borderId="0" fillId="2" fontId="2" numFmtId="0" xfId="0" applyAlignment="1" applyFill="1" applyFont="1">
      <alignment shrinkToFit="0" vertical="bottom" wrapText="0"/>
    </xf>
    <xf borderId="0" fillId="3" fontId="2" numFmtId="0" xfId="0" applyAlignment="1" applyFill="1" applyFont="1">
      <alignment shrinkToFit="0" vertical="bottom" wrapText="0"/>
    </xf>
    <xf borderId="0" fillId="0" fontId="3" numFmtId="0" xfId="0" applyAlignment="1" applyFont="1">
      <alignment shrinkToFit="0" wrapText="0"/>
    </xf>
    <xf borderId="0" fillId="0" fontId="1" numFmtId="164" xfId="0" applyAlignment="1" applyFont="1" applyNumberFormat="1">
      <alignment horizontal="right" vertical="bottom"/>
    </xf>
    <xf borderId="0" fillId="0" fontId="3" numFmtId="165" xfId="0" applyAlignment="1" applyFont="1" applyNumberFormat="1">
      <alignment readingOrder="0"/>
    </xf>
    <xf borderId="0" fillId="0" fontId="3" numFmtId="0" xfId="0" applyAlignment="1" applyFont="1">
      <alignment readingOrder="0" shrinkToFit="0" wrapText="0"/>
    </xf>
    <xf borderId="0" fillId="0" fontId="1" numFmtId="0" xfId="0" applyAlignment="1" applyFont="1">
      <alignment horizontal="right" readingOrder="0" vertical="bottom"/>
    </xf>
    <xf borderId="0" fillId="0" fontId="3" numFmtId="0" xfId="0" applyAlignment="1" applyFont="1">
      <alignment readingOrder="0"/>
    </xf>
    <xf borderId="0" fillId="0" fontId="3" numFmtId="0" xfId="0" applyFont="1"/>
    <xf borderId="0" fillId="0" fontId="3" numFmtId="165" xfId="0" applyFont="1" applyNumberFormat="1"/>
    <xf borderId="0" fillId="0" fontId="3" numFmtId="0" xfId="0" applyAlignment="1" applyFont="1">
      <alignment shrinkToFit="0" wrapText="0"/>
    </xf>
    <xf borderId="0" fillId="2" fontId="4" numFmtId="0" xfId="0" applyAlignment="1" applyFont="1">
      <alignment vertical="bottom"/>
    </xf>
    <xf borderId="0" fillId="0" fontId="3" numFmtId="0" xfId="0" applyAlignment="1" applyFont="1">
      <alignment shrinkToFit="0" wrapText="1"/>
    </xf>
    <xf borderId="0" fillId="2" fontId="4" numFmtId="0" xfId="0" applyAlignment="1" applyFont="1">
      <alignment horizontal="right" vertical="bottom"/>
    </xf>
    <xf borderId="0" fillId="0" fontId="3" numFmtId="0" xfId="0" applyAlignment="1" applyFont="1">
      <alignment readingOrder="0" shrinkToFit="0" wrapText="1"/>
    </xf>
    <xf borderId="0" fillId="4" fontId="5" numFmtId="0" xfId="0" applyAlignment="1" applyFill="1" applyFont="1">
      <alignment readingOrder="0"/>
    </xf>
    <xf borderId="0" fillId="4" fontId="1" numFmtId="0" xfId="0" applyAlignment="1" applyFont="1">
      <alignment vertical="bottom"/>
    </xf>
    <xf borderId="0" fillId="4" fontId="3" numFmtId="0" xfId="0" applyAlignment="1" applyFont="1">
      <alignment readingOrder="0"/>
    </xf>
    <xf borderId="0" fillId="4" fontId="3" numFmtId="0" xfId="0" applyFont="1"/>
    <xf borderId="0" fillId="4" fontId="3" numFmtId="0" xfId="0" applyAlignment="1" applyFont="1">
      <alignment readingOrder="0" shrinkToFit="0" wrapText="1"/>
    </xf>
    <xf borderId="0" fillId="5" fontId="3" numFmtId="0" xfId="0" applyFill="1" applyFont="1"/>
    <xf borderId="0" fillId="6" fontId="1" numFmtId="0" xfId="0" applyAlignment="1" applyFill="1" applyFont="1">
      <alignment vertical="bottom"/>
    </xf>
  </cellXfs>
  <cellStyles count="1">
    <cellStyle xfId="0" name="Normal" builtinId="0"/>
  </cellStyles>
  <dxfs count="4">
    <dxf>
      <font/>
      <fill>
        <patternFill patternType="none"/>
      </fill>
      <border/>
    </dxf>
    <dxf>
      <font/>
      <fill>
        <patternFill patternType="solid">
          <fgColor rgb="FFB7E1CD"/>
          <bgColor rgb="FFB7E1CD"/>
        </patternFill>
      </fill>
      <border/>
    </dxf>
    <dxf>
      <font/>
      <fill>
        <patternFill patternType="solid">
          <fgColor rgb="FFFFE599"/>
          <bgColor rgb="FFFFE599"/>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s>
  <sheetData>
    <row r="1">
      <c r="A1" s="1" t="s">
        <v>0</v>
      </c>
      <c r="B1" s="2">
        <v>0.0</v>
      </c>
      <c r="C1" s="3" t="s">
        <v>1</v>
      </c>
      <c r="D1" s="1"/>
      <c r="E1" s="1"/>
      <c r="F1" s="2">
        <v>0.0</v>
      </c>
      <c r="G1" s="1" t="s">
        <v>2</v>
      </c>
      <c r="H1" s="1"/>
      <c r="I1" s="1"/>
      <c r="J1" s="1"/>
      <c r="K1" s="1"/>
      <c r="L1" s="1"/>
      <c r="M1" s="1"/>
      <c r="N1" s="4"/>
      <c r="O1" s="2"/>
      <c r="P1" s="4"/>
    </row>
    <row r="2">
      <c r="A2" s="1"/>
      <c r="B2" s="2">
        <v>1.0</v>
      </c>
      <c r="C2" s="3" t="s">
        <v>3</v>
      </c>
      <c r="D2" s="1"/>
      <c r="E2" s="1"/>
      <c r="F2" s="2">
        <v>1.0</v>
      </c>
      <c r="G2" s="1" t="s">
        <v>4</v>
      </c>
      <c r="H2" s="1"/>
      <c r="I2" s="1"/>
      <c r="J2" s="1"/>
      <c r="K2" s="1"/>
      <c r="L2" s="1"/>
      <c r="M2" s="1"/>
      <c r="N2" s="4"/>
      <c r="O2" s="2"/>
      <c r="P2" s="4"/>
    </row>
    <row r="3">
      <c r="A3" s="1"/>
      <c r="B3" s="2">
        <v>2.0</v>
      </c>
      <c r="C3" s="3" t="s">
        <v>5</v>
      </c>
      <c r="D3" s="1"/>
      <c r="E3" s="1"/>
      <c r="F3" s="2">
        <v>2.0</v>
      </c>
      <c r="G3" s="1" t="s">
        <v>6</v>
      </c>
      <c r="H3" s="1"/>
      <c r="I3" s="1"/>
      <c r="J3" s="1"/>
      <c r="K3" s="1"/>
      <c r="L3" s="1"/>
      <c r="M3" s="1"/>
      <c r="N3" s="4"/>
      <c r="O3" s="2"/>
      <c r="P3" s="4"/>
    </row>
    <row r="4">
      <c r="A4" s="1"/>
      <c r="B4" s="2">
        <v>-1.0</v>
      </c>
      <c r="C4" s="3" t="s">
        <v>7</v>
      </c>
      <c r="D4" s="1"/>
      <c r="E4" s="1"/>
      <c r="F4" s="2">
        <v>-1.0</v>
      </c>
      <c r="G4" s="1" t="s">
        <v>8</v>
      </c>
      <c r="H4" s="1"/>
      <c r="I4" s="1"/>
      <c r="J4" s="1"/>
      <c r="K4" s="1"/>
      <c r="L4" s="1"/>
      <c r="M4" s="1"/>
      <c r="N4" s="4"/>
      <c r="O4" s="2"/>
      <c r="P4" s="4"/>
    </row>
    <row r="5">
      <c r="A5" s="1"/>
      <c r="B5" s="1"/>
      <c r="C5" s="3"/>
      <c r="D5" s="1"/>
      <c r="E5" s="1"/>
      <c r="F5" s="1"/>
      <c r="G5" s="1"/>
      <c r="H5" s="1"/>
      <c r="I5" s="1"/>
      <c r="J5" s="1"/>
      <c r="K5" s="1"/>
      <c r="L5" s="1"/>
      <c r="M5" s="1"/>
      <c r="N5" s="1"/>
      <c r="O5" s="1"/>
      <c r="P5" s="1"/>
    </row>
    <row r="6">
      <c r="A6" s="1"/>
      <c r="B6" s="1"/>
      <c r="C6" s="3"/>
      <c r="D6" s="1"/>
      <c r="E6" s="1"/>
      <c r="F6" s="1"/>
      <c r="G6" s="1"/>
      <c r="H6" s="1"/>
      <c r="I6" s="1"/>
      <c r="J6" s="1"/>
      <c r="K6" s="1"/>
      <c r="L6" s="1"/>
      <c r="M6" s="1"/>
      <c r="N6" s="1"/>
      <c r="O6" s="1"/>
      <c r="P6" s="1"/>
    </row>
    <row r="7">
      <c r="A7" s="1" t="s">
        <v>9</v>
      </c>
      <c r="B7" s="2">
        <v>-1.0</v>
      </c>
      <c r="C7" s="5" t="s">
        <v>10</v>
      </c>
      <c r="D7" s="1"/>
      <c r="E7" s="1"/>
      <c r="F7" s="2">
        <v>-1.0</v>
      </c>
      <c r="G7" s="1" t="s">
        <v>11</v>
      </c>
      <c r="H7" s="1"/>
      <c r="I7" s="1"/>
      <c r="J7" s="1"/>
      <c r="K7" s="1"/>
      <c r="L7" s="1"/>
      <c r="M7" s="1"/>
      <c r="N7" s="4"/>
      <c r="O7" s="2"/>
      <c r="P7" s="4"/>
    </row>
    <row r="8">
      <c r="A8" s="1"/>
      <c r="B8" s="2">
        <v>2.0</v>
      </c>
      <c r="C8" s="6" t="s">
        <v>12</v>
      </c>
      <c r="D8" s="1"/>
      <c r="E8" s="1"/>
      <c r="F8" s="2">
        <v>2.0</v>
      </c>
      <c r="G8" s="1" t="s">
        <v>13</v>
      </c>
      <c r="H8" s="1"/>
      <c r="I8" s="1"/>
      <c r="J8" s="1"/>
      <c r="K8" s="1"/>
      <c r="L8" s="1"/>
      <c r="M8" s="1"/>
      <c r="N8" s="4"/>
      <c r="O8" s="2"/>
      <c r="P8" s="4"/>
    </row>
    <row r="9">
      <c r="A9" s="1"/>
      <c r="B9" s="2">
        <v>1.0</v>
      </c>
      <c r="C9" s="6" t="s">
        <v>14</v>
      </c>
      <c r="D9" s="1"/>
      <c r="E9" s="1"/>
      <c r="F9" s="2">
        <v>1.0</v>
      </c>
      <c r="G9" s="1" t="s">
        <v>15</v>
      </c>
      <c r="H9" s="1"/>
      <c r="I9" s="1"/>
      <c r="J9" s="1"/>
      <c r="K9" s="1"/>
      <c r="L9" s="1"/>
      <c r="M9" s="1"/>
      <c r="N9" s="4"/>
      <c r="O9" s="2"/>
      <c r="P9" s="4"/>
    </row>
    <row r="10">
      <c r="A10" s="1"/>
      <c r="B10" s="2">
        <v>0.0</v>
      </c>
      <c r="C10" s="6" t="s">
        <v>16</v>
      </c>
      <c r="D10" s="1"/>
      <c r="E10" s="1"/>
      <c r="F10" s="2">
        <v>0.0</v>
      </c>
      <c r="G10" s="1" t="s">
        <v>17</v>
      </c>
      <c r="H10" s="1"/>
      <c r="I10" s="1"/>
      <c r="J10" s="1"/>
      <c r="K10" s="1"/>
      <c r="L10" s="1"/>
      <c r="M10" s="1"/>
      <c r="N10" s="4"/>
      <c r="O10" s="2"/>
      <c r="P10" s="4"/>
    </row>
    <row r="11">
      <c r="A11" s="1"/>
      <c r="B11" s="1"/>
      <c r="C11" s="3"/>
      <c r="D11" s="1"/>
      <c r="E11" s="1"/>
      <c r="F11" s="1"/>
      <c r="G11" s="1"/>
      <c r="H11" s="1"/>
      <c r="I11" s="1"/>
      <c r="J11" s="1"/>
      <c r="K11" s="1"/>
      <c r="L11" s="1"/>
      <c r="M11" s="1"/>
      <c r="N11" s="1"/>
      <c r="O11" s="1"/>
      <c r="P11" s="1"/>
    </row>
    <row r="12">
      <c r="A12" s="1"/>
      <c r="B12" s="1"/>
      <c r="C12" s="3"/>
      <c r="D12" s="1"/>
      <c r="E12" s="1"/>
      <c r="F12" s="1"/>
      <c r="G12" s="1"/>
      <c r="H12" s="1"/>
      <c r="I12" s="1"/>
      <c r="J12" s="1"/>
      <c r="K12" s="1"/>
      <c r="L12" s="1"/>
      <c r="M12" s="1"/>
      <c r="N12" s="1"/>
      <c r="O12" s="1"/>
      <c r="P12" s="1"/>
    </row>
    <row r="13">
      <c r="A13" s="1" t="s">
        <v>18</v>
      </c>
      <c r="B13" s="2">
        <v>2.0</v>
      </c>
      <c r="C13" s="5" t="s">
        <v>19</v>
      </c>
      <c r="D13" s="1"/>
      <c r="E13" s="1"/>
      <c r="F13" s="2">
        <v>2.0</v>
      </c>
      <c r="G13" s="1" t="s">
        <v>20</v>
      </c>
      <c r="H13" s="1"/>
      <c r="I13" s="1"/>
      <c r="J13" s="1"/>
      <c r="K13" s="1"/>
      <c r="L13" s="1"/>
      <c r="M13" s="1"/>
      <c r="N13" s="4"/>
      <c r="O13" s="2"/>
      <c r="P13" s="4"/>
    </row>
    <row r="14">
      <c r="A14" s="1"/>
      <c r="B14" s="2">
        <v>1.0</v>
      </c>
      <c r="C14" s="6" t="s">
        <v>21</v>
      </c>
      <c r="D14" s="1"/>
      <c r="E14" s="1"/>
      <c r="F14" s="2">
        <v>1.0</v>
      </c>
      <c r="G14" s="1" t="s">
        <v>22</v>
      </c>
      <c r="H14" s="1"/>
      <c r="I14" s="1"/>
      <c r="J14" s="1"/>
      <c r="K14" s="1"/>
      <c r="L14" s="1"/>
      <c r="M14" s="1"/>
      <c r="N14" s="4"/>
      <c r="O14" s="2"/>
      <c r="P14" s="4"/>
    </row>
    <row r="15">
      <c r="A15" s="1"/>
      <c r="B15" s="2">
        <v>-1.0</v>
      </c>
      <c r="C15" s="6" t="s">
        <v>23</v>
      </c>
      <c r="D15" s="1"/>
      <c r="E15" s="1"/>
      <c r="F15" s="2">
        <v>-1.0</v>
      </c>
      <c r="G15" s="1" t="s">
        <v>24</v>
      </c>
      <c r="H15" s="1"/>
      <c r="I15" s="1"/>
      <c r="J15" s="1"/>
      <c r="K15" s="1"/>
      <c r="L15" s="1"/>
      <c r="M15" s="1"/>
      <c r="N15" s="4"/>
      <c r="O15" s="2"/>
      <c r="P15" s="4"/>
    </row>
    <row r="16">
      <c r="A16" s="1"/>
      <c r="B16" s="2">
        <v>0.0</v>
      </c>
      <c r="C16" s="6" t="s">
        <v>25</v>
      </c>
      <c r="D16" s="1"/>
      <c r="E16" s="1"/>
      <c r="F16" s="2">
        <v>0.0</v>
      </c>
      <c r="G16" s="1" t="s">
        <v>26</v>
      </c>
      <c r="H16" s="1"/>
      <c r="I16" s="1"/>
      <c r="J16" s="1"/>
      <c r="K16" s="1"/>
      <c r="L16" s="1"/>
      <c r="M16" s="1"/>
      <c r="N16" s="4"/>
      <c r="O16" s="2"/>
      <c r="P16" s="4"/>
    </row>
    <row r="17">
      <c r="A17" s="1"/>
      <c r="B17" s="1"/>
      <c r="C17" s="3"/>
      <c r="D17" s="1"/>
      <c r="E17" s="1"/>
      <c r="F17" s="1"/>
      <c r="G17" s="1"/>
      <c r="H17" s="1"/>
      <c r="I17" s="1"/>
      <c r="J17" s="1"/>
      <c r="K17" s="1"/>
      <c r="L17" s="1"/>
      <c r="M17" s="1"/>
      <c r="N17" s="1"/>
      <c r="O17" s="1"/>
      <c r="P17" s="1"/>
    </row>
    <row r="18">
      <c r="A18" s="1"/>
      <c r="B18" s="1"/>
      <c r="C18" s="3"/>
      <c r="D18" s="1"/>
      <c r="E18" s="1"/>
      <c r="F18" s="1"/>
      <c r="G18" s="1"/>
      <c r="H18" s="1"/>
      <c r="I18" s="1"/>
      <c r="J18" s="1"/>
      <c r="K18" s="1"/>
      <c r="L18" s="1"/>
      <c r="M18" s="1"/>
      <c r="N18" s="1"/>
      <c r="O18" s="1"/>
      <c r="P18" s="1"/>
    </row>
    <row r="19">
      <c r="A19" s="1" t="s">
        <v>27</v>
      </c>
      <c r="B19" s="2">
        <v>2.0</v>
      </c>
      <c r="C19" s="5" t="s">
        <v>28</v>
      </c>
      <c r="D19" s="1"/>
      <c r="E19" s="1"/>
      <c r="F19" s="2">
        <v>2.0</v>
      </c>
      <c r="G19" s="1" t="s">
        <v>29</v>
      </c>
      <c r="H19" s="1"/>
      <c r="I19" s="1"/>
      <c r="J19" s="1"/>
      <c r="K19" s="1"/>
      <c r="L19" s="1"/>
      <c r="M19" s="1"/>
      <c r="N19" s="4"/>
      <c r="O19" s="2"/>
      <c r="P19" s="4"/>
    </row>
    <row r="20">
      <c r="A20" s="1"/>
      <c r="B20" s="2">
        <v>1.0</v>
      </c>
      <c r="C20" s="6" t="s">
        <v>21</v>
      </c>
      <c r="D20" s="1"/>
      <c r="E20" s="1"/>
      <c r="F20" s="2">
        <v>1.0</v>
      </c>
      <c r="G20" s="1" t="s">
        <v>30</v>
      </c>
      <c r="H20" s="1"/>
      <c r="I20" s="1"/>
      <c r="J20" s="1"/>
      <c r="K20" s="1"/>
      <c r="L20" s="1"/>
      <c r="M20" s="1"/>
      <c r="N20" s="4"/>
      <c r="O20" s="2"/>
      <c r="P20" s="4"/>
    </row>
    <row r="21">
      <c r="A21" s="1"/>
      <c r="B21" s="2">
        <v>-1.0</v>
      </c>
      <c r="C21" s="6" t="s">
        <v>31</v>
      </c>
      <c r="D21" s="1"/>
      <c r="E21" s="1"/>
      <c r="F21" s="2">
        <v>-1.0</v>
      </c>
      <c r="G21" s="1" t="s">
        <v>32</v>
      </c>
      <c r="H21" s="1"/>
      <c r="I21" s="1"/>
      <c r="J21" s="1"/>
      <c r="K21" s="1"/>
      <c r="L21" s="1"/>
      <c r="M21" s="1"/>
      <c r="N21" s="4"/>
      <c r="O21" s="2"/>
      <c r="P21" s="4"/>
    </row>
    <row r="22">
      <c r="A22" s="1"/>
      <c r="B22" s="2">
        <v>0.0</v>
      </c>
      <c r="C22" s="6" t="s">
        <v>33</v>
      </c>
      <c r="D22" s="1"/>
      <c r="E22" s="1"/>
      <c r="F22" s="2">
        <v>0.0</v>
      </c>
      <c r="G22" s="1" t="s">
        <v>34</v>
      </c>
      <c r="H22" s="1"/>
      <c r="I22" s="1"/>
      <c r="J22" s="1"/>
      <c r="K22" s="1"/>
      <c r="L22" s="1"/>
      <c r="M22" s="1"/>
      <c r="N22" s="4"/>
      <c r="O22" s="2"/>
      <c r="P22" s="4"/>
    </row>
    <row r="23">
      <c r="A23" s="1"/>
      <c r="B23" s="1"/>
      <c r="C23" s="3"/>
      <c r="D23" s="1"/>
      <c r="E23" s="1"/>
      <c r="F23" s="1"/>
      <c r="G23" s="1"/>
      <c r="H23" s="1"/>
      <c r="I23" s="1"/>
      <c r="J23" s="1"/>
      <c r="K23" s="1"/>
      <c r="L23" s="1"/>
      <c r="M23" s="1"/>
      <c r="N23" s="1"/>
      <c r="O23" s="1"/>
      <c r="P23" s="1"/>
    </row>
    <row r="24">
      <c r="A24" s="1"/>
      <c r="B24" s="1"/>
      <c r="C24" s="3"/>
      <c r="D24" s="1"/>
      <c r="E24" s="1"/>
      <c r="F24" s="1"/>
      <c r="G24" s="1"/>
      <c r="H24" s="1"/>
      <c r="I24" s="1"/>
      <c r="J24" s="1"/>
      <c r="K24" s="1"/>
      <c r="L24" s="1"/>
      <c r="M24" s="1"/>
      <c r="N24" s="1"/>
      <c r="O24" s="1"/>
      <c r="P24" s="1"/>
    </row>
    <row r="25">
      <c r="A25" s="1" t="s">
        <v>35</v>
      </c>
      <c r="B25" s="2">
        <v>2.0</v>
      </c>
      <c r="C25" s="5" t="s">
        <v>36</v>
      </c>
      <c r="D25" s="1"/>
      <c r="E25" s="1"/>
      <c r="F25" s="2">
        <v>2.0</v>
      </c>
      <c r="G25" s="1" t="s">
        <v>37</v>
      </c>
      <c r="H25" s="1"/>
      <c r="I25" s="1"/>
      <c r="J25" s="1"/>
      <c r="K25" s="1"/>
      <c r="L25" s="1"/>
      <c r="M25" s="1"/>
      <c r="N25" s="4"/>
      <c r="O25" s="2"/>
      <c r="P25" s="4"/>
    </row>
    <row r="26">
      <c r="A26" s="1"/>
      <c r="B26" s="2">
        <v>1.0</v>
      </c>
      <c r="C26" s="6" t="s">
        <v>38</v>
      </c>
      <c r="D26" s="1"/>
      <c r="E26" s="1"/>
      <c r="F26" s="2">
        <v>1.0</v>
      </c>
      <c r="G26" s="1" t="s">
        <v>39</v>
      </c>
      <c r="H26" s="1"/>
      <c r="I26" s="1"/>
      <c r="J26" s="1"/>
      <c r="K26" s="1"/>
      <c r="L26" s="1"/>
      <c r="M26" s="1"/>
      <c r="N26" s="4"/>
      <c r="O26" s="2"/>
      <c r="P26" s="4"/>
    </row>
    <row r="27">
      <c r="A27" s="1"/>
      <c r="B27" s="2">
        <v>-1.0</v>
      </c>
      <c r="C27" s="6" t="s">
        <v>40</v>
      </c>
      <c r="D27" s="1"/>
      <c r="E27" s="1"/>
      <c r="F27" s="2">
        <v>-1.0</v>
      </c>
      <c r="G27" s="1" t="s">
        <v>41</v>
      </c>
      <c r="H27" s="1"/>
      <c r="I27" s="1"/>
      <c r="J27" s="1"/>
      <c r="K27" s="1"/>
      <c r="L27" s="1"/>
      <c r="M27" s="1"/>
      <c r="N27" s="4"/>
      <c r="O27" s="2"/>
      <c r="P27" s="4"/>
    </row>
    <row r="28">
      <c r="A28" s="1"/>
      <c r="B28" s="2">
        <v>0.0</v>
      </c>
      <c r="C28" s="6" t="s">
        <v>42</v>
      </c>
      <c r="D28" s="1"/>
      <c r="E28" s="1"/>
      <c r="F28" s="2">
        <v>0.0</v>
      </c>
      <c r="G28" s="1" t="s">
        <v>43</v>
      </c>
      <c r="H28" s="1"/>
      <c r="I28" s="1"/>
      <c r="J28" s="1"/>
      <c r="K28" s="1"/>
      <c r="L28" s="1"/>
      <c r="M28" s="1"/>
      <c r="N28" s="4"/>
      <c r="O28" s="2"/>
      <c r="P28" s="4"/>
    </row>
    <row r="29">
      <c r="A29" s="1"/>
      <c r="B29" s="1"/>
      <c r="C29" s="3"/>
      <c r="D29" s="1"/>
      <c r="E29" s="1"/>
      <c r="F29" s="1"/>
      <c r="G29" s="1"/>
      <c r="H29" s="1"/>
      <c r="I29" s="1"/>
      <c r="J29" s="1"/>
      <c r="K29" s="1"/>
      <c r="L29" s="1"/>
      <c r="M29" s="1"/>
      <c r="N29" s="1"/>
      <c r="O29" s="1"/>
      <c r="P29" s="1"/>
    </row>
    <row r="30">
      <c r="A30" s="1"/>
      <c r="B30" s="1"/>
      <c r="C30" s="3"/>
      <c r="D30" s="1"/>
      <c r="E30" s="1"/>
      <c r="F30" s="1"/>
      <c r="G30" s="1"/>
      <c r="H30" s="1"/>
      <c r="I30" s="1"/>
      <c r="J30" s="1"/>
      <c r="K30" s="1"/>
      <c r="L30" s="1"/>
      <c r="M30" s="1"/>
      <c r="N30" s="1"/>
      <c r="O30" s="1"/>
      <c r="P30" s="1"/>
    </row>
    <row r="31">
      <c r="A31" s="1" t="s">
        <v>44</v>
      </c>
      <c r="B31" s="2">
        <v>2.0</v>
      </c>
      <c r="C31" s="5" t="s">
        <v>45</v>
      </c>
      <c r="D31" s="1"/>
      <c r="E31" s="1"/>
      <c r="F31" s="2">
        <v>2.0</v>
      </c>
      <c r="G31" s="1" t="s">
        <v>46</v>
      </c>
      <c r="H31" s="1"/>
      <c r="I31" s="1"/>
      <c r="J31" s="1"/>
      <c r="K31" s="1"/>
      <c r="L31" s="1"/>
      <c r="M31" s="1"/>
      <c r="N31" s="4"/>
      <c r="O31" s="2"/>
      <c r="P31" s="4"/>
    </row>
    <row r="32">
      <c r="A32" s="1"/>
      <c r="B32" s="2">
        <v>1.0</v>
      </c>
      <c r="C32" s="6" t="s">
        <v>47</v>
      </c>
      <c r="D32" s="1"/>
      <c r="E32" s="1"/>
      <c r="F32" s="2">
        <v>1.0</v>
      </c>
      <c r="G32" s="1" t="s">
        <v>48</v>
      </c>
      <c r="H32" s="1"/>
      <c r="I32" s="1"/>
      <c r="J32" s="1"/>
      <c r="K32" s="1"/>
      <c r="L32" s="1"/>
      <c r="M32" s="1"/>
      <c r="N32" s="4"/>
      <c r="O32" s="2"/>
      <c r="P32" s="4"/>
    </row>
    <row r="33">
      <c r="A33" s="1"/>
      <c r="B33" s="2">
        <v>-1.0</v>
      </c>
      <c r="C33" s="6" t="s">
        <v>49</v>
      </c>
      <c r="D33" s="1"/>
      <c r="E33" s="1"/>
      <c r="F33" s="2">
        <v>-1.0</v>
      </c>
      <c r="G33" s="1" t="s">
        <v>50</v>
      </c>
      <c r="H33" s="1"/>
      <c r="I33" s="1"/>
      <c r="J33" s="1"/>
      <c r="K33" s="1"/>
      <c r="L33" s="1"/>
      <c r="M33" s="1"/>
      <c r="N33" s="4"/>
      <c r="O33" s="2"/>
      <c r="P33" s="4"/>
    </row>
    <row r="34">
      <c r="A34" s="1"/>
      <c r="B34" s="2">
        <v>0.0</v>
      </c>
      <c r="C34" s="6" t="s">
        <v>51</v>
      </c>
      <c r="D34" s="1"/>
      <c r="E34" s="1"/>
      <c r="F34" s="2">
        <v>0.0</v>
      </c>
      <c r="G34" s="1" t="s">
        <v>52</v>
      </c>
      <c r="H34" s="1"/>
      <c r="I34" s="1"/>
      <c r="J34" s="1"/>
      <c r="K34" s="1"/>
      <c r="L34" s="1"/>
      <c r="M34" s="1"/>
      <c r="N34" s="4"/>
      <c r="O34" s="2"/>
      <c r="P34" s="4"/>
    </row>
    <row r="35">
      <c r="A35" s="1"/>
      <c r="B35" s="1"/>
      <c r="C35" s="3"/>
      <c r="D35" s="1"/>
      <c r="E35" s="1"/>
      <c r="F35" s="1"/>
      <c r="G35" s="1"/>
      <c r="H35" s="1"/>
      <c r="I35" s="1"/>
      <c r="J35" s="1"/>
      <c r="K35" s="1"/>
      <c r="L35" s="1"/>
      <c r="M35" s="1"/>
      <c r="N35" s="1"/>
      <c r="O35" s="1"/>
      <c r="P35" s="1"/>
    </row>
    <row r="36">
      <c r="A36" s="1"/>
      <c r="B36" s="1"/>
      <c r="C36" s="3"/>
      <c r="D36" s="1"/>
      <c r="E36" s="1"/>
      <c r="F36" s="1"/>
      <c r="G36" s="1"/>
      <c r="H36" s="1"/>
      <c r="I36" s="1"/>
      <c r="J36" s="1"/>
      <c r="K36" s="1"/>
      <c r="L36" s="1"/>
      <c r="M36" s="1"/>
      <c r="N36" s="1"/>
      <c r="O36" s="1"/>
      <c r="P36" s="1"/>
    </row>
    <row r="37">
      <c r="A37" s="1" t="s">
        <v>53</v>
      </c>
      <c r="B37" s="2">
        <v>2.0</v>
      </c>
      <c r="C37" s="5" t="s">
        <v>54</v>
      </c>
      <c r="D37" s="1"/>
      <c r="E37" s="1"/>
      <c r="F37" s="2">
        <v>2.0</v>
      </c>
      <c r="G37" s="1" t="s">
        <v>55</v>
      </c>
      <c r="H37" s="1"/>
      <c r="I37" s="1"/>
      <c r="J37" s="1"/>
      <c r="K37" s="1"/>
      <c r="L37" s="1"/>
      <c r="M37" s="1"/>
      <c r="N37" s="4"/>
      <c r="O37" s="2"/>
      <c r="P37" s="4"/>
    </row>
    <row r="38">
      <c r="A38" s="1"/>
      <c r="B38" s="2">
        <v>1.0</v>
      </c>
      <c r="C38" s="6" t="s">
        <v>56</v>
      </c>
      <c r="D38" s="1"/>
      <c r="E38" s="1"/>
      <c r="F38" s="2">
        <v>1.0</v>
      </c>
      <c r="G38" s="1" t="s">
        <v>57</v>
      </c>
      <c r="H38" s="1"/>
      <c r="I38" s="1"/>
      <c r="J38" s="1"/>
      <c r="K38" s="1"/>
      <c r="L38" s="1"/>
      <c r="M38" s="1"/>
      <c r="N38" s="4"/>
      <c r="O38" s="2"/>
      <c r="P38" s="4"/>
    </row>
    <row r="39">
      <c r="A39" s="1"/>
      <c r="B39" s="2">
        <v>-1.0</v>
      </c>
      <c r="C39" s="6" t="s">
        <v>58</v>
      </c>
      <c r="D39" s="1"/>
      <c r="E39" s="1"/>
      <c r="F39" s="2">
        <v>-1.0</v>
      </c>
      <c r="G39" s="1" t="s">
        <v>59</v>
      </c>
      <c r="H39" s="1"/>
      <c r="I39" s="1"/>
      <c r="J39" s="1"/>
      <c r="K39" s="1"/>
      <c r="L39" s="1"/>
      <c r="M39" s="1"/>
      <c r="N39" s="1"/>
      <c r="O39" s="2"/>
      <c r="P39" s="4"/>
    </row>
    <row r="40">
      <c r="A40" s="1"/>
      <c r="B40" s="2">
        <v>0.0</v>
      </c>
      <c r="C40" s="6" t="s">
        <v>60</v>
      </c>
      <c r="D40" s="1"/>
      <c r="E40" s="1"/>
      <c r="F40" s="2">
        <v>0.0</v>
      </c>
      <c r="G40" s="1" t="s">
        <v>61</v>
      </c>
      <c r="H40" s="1"/>
      <c r="I40" s="1"/>
      <c r="J40" s="1"/>
      <c r="K40" s="1"/>
      <c r="L40" s="1"/>
      <c r="M40" s="1"/>
      <c r="N40" s="1"/>
      <c r="O40" s="2"/>
      <c r="P40" s="4"/>
    </row>
    <row r="41">
      <c r="A41" s="1"/>
      <c r="B41" s="1"/>
      <c r="C41" s="3"/>
      <c r="D41" s="1"/>
      <c r="E41" s="1"/>
      <c r="F41" s="1"/>
      <c r="G41" s="1"/>
      <c r="H41" s="1"/>
      <c r="I41" s="1"/>
      <c r="J41" s="1"/>
      <c r="K41" s="1"/>
      <c r="L41" s="1"/>
      <c r="M41" s="1"/>
      <c r="N41" s="1"/>
      <c r="O41" s="1"/>
      <c r="P41" s="1"/>
    </row>
    <row r="42">
      <c r="A42" s="1"/>
      <c r="B42" s="1"/>
      <c r="C42" s="3"/>
      <c r="D42" s="1"/>
      <c r="E42" s="1"/>
      <c r="F42" s="1"/>
      <c r="G42" s="1"/>
      <c r="H42" s="1"/>
      <c r="I42" s="1"/>
      <c r="J42" s="1"/>
      <c r="K42" s="1"/>
      <c r="L42" s="1"/>
      <c r="M42" s="1"/>
      <c r="N42" s="1"/>
      <c r="O42" s="1"/>
      <c r="P42" s="1"/>
    </row>
    <row r="43">
      <c r="A43" s="1" t="s">
        <v>62</v>
      </c>
      <c r="B43" s="2">
        <v>2.0</v>
      </c>
      <c r="C43" s="3" t="s">
        <v>63</v>
      </c>
      <c r="D43" s="1"/>
      <c r="E43" s="1"/>
      <c r="F43" s="2">
        <v>2.0</v>
      </c>
      <c r="G43" s="1" t="s">
        <v>64</v>
      </c>
      <c r="H43" s="1"/>
      <c r="I43" s="1"/>
      <c r="J43" s="1"/>
      <c r="K43" s="1"/>
      <c r="L43" s="1"/>
      <c r="M43" s="1"/>
      <c r="N43" s="1"/>
      <c r="O43" s="2"/>
      <c r="P43" s="4"/>
    </row>
    <row r="44">
      <c r="A44" s="1"/>
      <c r="B44" s="2">
        <v>1.0</v>
      </c>
      <c r="C44" s="3" t="s">
        <v>65</v>
      </c>
      <c r="D44" s="1"/>
      <c r="E44" s="1"/>
      <c r="F44" s="2">
        <v>1.0</v>
      </c>
      <c r="G44" s="1" t="s">
        <v>66</v>
      </c>
      <c r="H44" s="1"/>
      <c r="I44" s="1"/>
      <c r="J44" s="1"/>
      <c r="K44" s="1"/>
      <c r="L44" s="1"/>
      <c r="M44" s="1"/>
      <c r="N44" s="1"/>
      <c r="O44" s="2"/>
      <c r="P44" s="4"/>
    </row>
    <row r="45">
      <c r="A45" s="1"/>
      <c r="B45" s="2">
        <v>-1.0</v>
      </c>
      <c r="C45" s="3" t="s">
        <v>67</v>
      </c>
      <c r="D45" s="1"/>
      <c r="E45" s="1"/>
      <c r="F45" s="2">
        <v>-1.0</v>
      </c>
      <c r="G45" s="1" t="s">
        <v>68</v>
      </c>
      <c r="H45" s="1"/>
      <c r="I45" s="1"/>
      <c r="J45" s="1"/>
      <c r="K45" s="1"/>
      <c r="L45" s="1"/>
      <c r="M45" s="1"/>
      <c r="N45" s="1"/>
      <c r="O45" s="2"/>
      <c r="P45" s="4"/>
    </row>
    <row r="46">
      <c r="A46" s="1"/>
      <c r="B46" s="2">
        <v>0.0</v>
      </c>
      <c r="C46" s="3" t="s">
        <v>69</v>
      </c>
      <c r="D46" s="1"/>
      <c r="E46" s="1"/>
      <c r="F46" s="2">
        <v>0.0</v>
      </c>
      <c r="G46" s="1" t="s">
        <v>70</v>
      </c>
      <c r="H46" s="1"/>
      <c r="I46" s="1"/>
      <c r="J46" s="1"/>
      <c r="K46" s="1"/>
      <c r="L46" s="1"/>
      <c r="M46" s="1"/>
      <c r="N46" s="1"/>
      <c r="O46" s="2"/>
      <c r="P46" s="4"/>
    </row>
    <row r="47">
      <c r="A47" s="1"/>
      <c r="B47" s="1"/>
      <c r="C47" s="3"/>
      <c r="D47" s="1"/>
      <c r="E47" s="1"/>
      <c r="F47" s="1"/>
      <c r="G47" s="1"/>
      <c r="H47" s="1"/>
      <c r="I47" s="1"/>
      <c r="J47" s="1"/>
      <c r="K47" s="1"/>
      <c r="L47" s="1"/>
      <c r="M47" s="1"/>
      <c r="N47" s="1"/>
      <c r="O47" s="1"/>
      <c r="P47" s="1"/>
    </row>
    <row r="48">
      <c r="A48" s="1"/>
      <c r="B48" s="1"/>
      <c r="C48" s="3"/>
      <c r="D48" s="1"/>
      <c r="E48" s="1"/>
      <c r="F48" s="1"/>
      <c r="G48" s="1"/>
      <c r="H48" s="1"/>
      <c r="I48" s="1"/>
      <c r="J48" s="1"/>
      <c r="K48" s="1"/>
      <c r="L48" s="1"/>
      <c r="M48" s="1"/>
      <c r="N48" s="1"/>
      <c r="O48" s="1"/>
      <c r="P48" s="1"/>
    </row>
    <row r="49">
      <c r="A49" s="1" t="s">
        <v>71</v>
      </c>
      <c r="B49" s="2">
        <v>1.0</v>
      </c>
      <c r="C49" s="5" t="s">
        <v>72</v>
      </c>
      <c r="D49" s="1"/>
      <c r="E49" s="1"/>
      <c r="F49" s="2">
        <v>1.0</v>
      </c>
      <c r="G49" s="1" t="s">
        <v>73</v>
      </c>
      <c r="H49" s="1"/>
      <c r="I49" s="1"/>
      <c r="J49" s="1"/>
      <c r="K49" s="1"/>
      <c r="L49" s="1"/>
      <c r="M49" s="1"/>
      <c r="N49" s="1"/>
      <c r="O49" s="2"/>
      <c r="P49" s="4"/>
    </row>
    <row r="50">
      <c r="A50" s="1"/>
      <c r="B50" s="2">
        <v>-1.0</v>
      </c>
      <c r="C50" s="6" t="s">
        <v>74</v>
      </c>
      <c r="D50" s="1"/>
      <c r="E50" s="1"/>
      <c r="F50" s="2">
        <v>-1.0</v>
      </c>
      <c r="G50" s="1" t="s">
        <v>75</v>
      </c>
      <c r="H50" s="1"/>
      <c r="I50" s="1"/>
      <c r="J50" s="1"/>
      <c r="K50" s="1"/>
      <c r="L50" s="1"/>
      <c r="M50" s="1"/>
      <c r="N50" s="1"/>
      <c r="O50" s="2"/>
      <c r="P50" s="4"/>
    </row>
    <row r="51">
      <c r="A51" s="1"/>
      <c r="B51" s="2">
        <v>2.0</v>
      </c>
      <c r="C51" s="6" t="s">
        <v>76</v>
      </c>
      <c r="D51" s="1"/>
      <c r="E51" s="1"/>
      <c r="F51" s="2">
        <v>2.0</v>
      </c>
      <c r="G51" s="1" t="s">
        <v>77</v>
      </c>
      <c r="H51" s="1"/>
      <c r="I51" s="1"/>
      <c r="J51" s="1"/>
      <c r="K51" s="1"/>
      <c r="L51" s="1"/>
      <c r="M51" s="1"/>
      <c r="N51" s="1"/>
      <c r="O51" s="2"/>
      <c r="P51" s="4"/>
    </row>
    <row r="52">
      <c r="A52" s="1"/>
      <c r="B52" s="2">
        <v>0.0</v>
      </c>
      <c r="C52" s="6" t="s">
        <v>78</v>
      </c>
      <c r="D52" s="1"/>
      <c r="E52" s="1"/>
      <c r="F52" s="2">
        <v>0.0</v>
      </c>
      <c r="G52" s="1" t="s">
        <v>79</v>
      </c>
      <c r="H52" s="1"/>
      <c r="I52" s="1"/>
      <c r="J52" s="1"/>
      <c r="K52" s="1"/>
      <c r="L52" s="1"/>
      <c r="M52" s="1"/>
      <c r="N52" s="1"/>
      <c r="O52" s="2"/>
      <c r="P52" s="4"/>
    </row>
    <row r="53">
      <c r="A53" s="1"/>
      <c r="B53" s="1"/>
      <c r="C53" s="3"/>
      <c r="D53" s="1"/>
      <c r="E53" s="1"/>
      <c r="F53" s="1"/>
      <c r="G53" s="1"/>
      <c r="H53" s="1"/>
      <c r="I53" s="1"/>
      <c r="J53" s="1"/>
      <c r="K53" s="1"/>
      <c r="L53" s="1"/>
      <c r="M53" s="1"/>
      <c r="N53" s="1"/>
      <c r="O53" s="1"/>
      <c r="P53" s="1"/>
    </row>
    <row r="54">
      <c r="A54" s="1"/>
      <c r="B54" s="1"/>
      <c r="C54" s="3"/>
      <c r="D54" s="1"/>
      <c r="E54" s="1"/>
      <c r="F54" s="1"/>
      <c r="G54" s="1"/>
      <c r="H54" s="1"/>
      <c r="I54" s="1"/>
      <c r="J54" s="1"/>
      <c r="K54" s="1"/>
      <c r="L54" s="1"/>
      <c r="M54" s="1"/>
      <c r="N54" s="1"/>
      <c r="O54" s="1"/>
      <c r="P54" s="1"/>
    </row>
    <row r="55">
      <c r="A55" s="1" t="s">
        <v>80</v>
      </c>
      <c r="B55" s="2">
        <v>2.0</v>
      </c>
      <c r="C55" s="5" t="s">
        <v>81</v>
      </c>
      <c r="D55" s="1"/>
      <c r="E55" s="1"/>
      <c r="F55" s="2">
        <v>2.0</v>
      </c>
      <c r="G55" s="1" t="s">
        <v>82</v>
      </c>
      <c r="H55" s="1"/>
      <c r="I55" s="1"/>
      <c r="J55" s="1"/>
      <c r="K55" s="1"/>
      <c r="L55" s="1"/>
      <c r="M55" s="1"/>
      <c r="N55" s="1"/>
      <c r="O55" s="2"/>
      <c r="P55" s="4"/>
    </row>
    <row r="56">
      <c r="A56" s="1"/>
      <c r="B56" s="2">
        <v>-1.0</v>
      </c>
      <c r="C56" s="6" t="s">
        <v>83</v>
      </c>
      <c r="D56" s="1"/>
      <c r="E56" s="1"/>
      <c r="F56" s="2">
        <v>-1.0</v>
      </c>
      <c r="G56" s="1" t="s">
        <v>84</v>
      </c>
      <c r="H56" s="1"/>
      <c r="I56" s="1"/>
      <c r="J56" s="1"/>
      <c r="K56" s="1"/>
      <c r="L56" s="1"/>
      <c r="M56" s="1"/>
      <c r="N56" s="1"/>
      <c r="O56" s="2"/>
      <c r="P56" s="4"/>
    </row>
    <row r="57">
      <c r="A57" s="1"/>
      <c r="B57" s="2">
        <v>1.0</v>
      </c>
      <c r="C57" s="6" t="s">
        <v>85</v>
      </c>
      <c r="D57" s="1"/>
      <c r="E57" s="1"/>
      <c r="F57" s="2">
        <v>1.0</v>
      </c>
      <c r="G57" s="1" t="s">
        <v>86</v>
      </c>
      <c r="H57" s="1"/>
      <c r="I57" s="1"/>
      <c r="J57" s="1"/>
      <c r="K57" s="1"/>
      <c r="L57" s="1"/>
      <c r="M57" s="1"/>
      <c r="N57" s="1"/>
      <c r="O57" s="2"/>
      <c r="P57" s="4"/>
    </row>
    <row r="58">
      <c r="A58" s="1"/>
      <c r="B58" s="2">
        <v>0.0</v>
      </c>
      <c r="C58" s="6" t="s">
        <v>87</v>
      </c>
      <c r="D58" s="1"/>
      <c r="E58" s="1"/>
      <c r="F58" s="2">
        <v>0.0</v>
      </c>
      <c r="G58" s="1" t="s">
        <v>88</v>
      </c>
      <c r="H58" s="1"/>
      <c r="I58" s="1"/>
      <c r="J58" s="1"/>
      <c r="K58" s="1"/>
      <c r="L58" s="1"/>
      <c r="M58" s="1"/>
      <c r="N58" s="1"/>
      <c r="O58" s="2"/>
      <c r="P58" s="4"/>
    </row>
    <row r="59">
      <c r="C59" s="7"/>
      <c r="F59" s="1"/>
      <c r="G59" s="1"/>
    </row>
    <row r="60">
      <c r="C60" s="7"/>
      <c r="F60" s="1"/>
      <c r="G60" s="1"/>
    </row>
    <row r="61">
      <c r="C61" s="7"/>
      <c r="F61" s="1"/>
      <c r="G61" s="1"/>
    </row>
    <row r="62">
      <c r="C62" s="7"/>
      <c r="F62" s="1"/>
      <c r="G62" s="1"/>
    </row>
    <row r="63">
      <c r="C63" s="7"/>
      <c r="F63" s="1"/>
      <c r="G63" s="1"/>
    </row>
    <row r="64">
      <c r="C64" s="7"/>
      <c r="F64" s="1"/>
      <c r="G64" s="1"/>
    </row>
    <row r="65">
      <c r="C65" s="7"/>
      <c r="F65" s="1"/>
      <c r="G65" s="1"/>
    </row>
    <row r="66">
      <c r="C66" s="7"/>
      <c r="F66" s="1"/>
      <c r="G66" s="1"/>
    </row>
    <row r="67">
      <c r="C67" s="7"/>
      <c r="F67" s="1"/>
      <c r="G67" s="1"/>
    </row>
    <row r="68">
      <c r="C68" s="7"/>
      <c r="F68" s="1"/>
      <c r="G68" s="1"/>
    </row>
    <row r="69">
      <c r="C69" s="7"/>
      <c r="F69" s="1"/>
      <c r="G69" s="1"/>
    </row>
    <row r="70">
      <c r="C70" s="7"/>
      <c r="F70" s="1"/>
      <c r="G70" s="1"/>
    </row>
    <row r="71">
      <c r="C71" s="7"/>
      <c r="F71" s="1"/>
      <c r="G71" s="1"/>
    </row>
    <row r="72">
      <c r="C72" s="7"/>
      <c r="F72" s="1"/>
      <c r="G72" s="1"/>
    </row>
    <row r="73">
      <c r="C73" s="7"/>
      <c r="F73" s="1"/>
      <c r="G73" s="1"/>
    </row>
    <row r="74">
      <c r="C74" s="7"/>
      <c r="F74" s="1"/>
      <c r="G74" s="1"/>
    </row>
    <row r="75">
      <c r="C75" s="7"/>
      <c r="F75" s="1"/>
      <c r="G75" s="1"/>
    </row>
    <row r="76">
      <c r="C76" s="7"/>
      <c r="F76" s="1"/>
      <c r="G76" s="1"/>
    </row>
    <row r="77">
      <c r="C77" s="7"/>
      <c r="F77" s="1"/>
      <c r="G77" s="1"/>
    </row>
    <row r="78">
      <c r="C78" s="7"/>
      <c r="F78" s="1"/>
      <c r="G78" s="1"/>
    </row>
    <row r="79">
      <c r="C79" s="7"/>
      <c r="F79" s="1"/>
      <c r="G79" s="1"/>
    </row>
    <row r="80">
      <c r="C80" s="7"/>
      <c r="F80" s="1"/>
      <c r="G80" s="1"/>
    </row>
    <row r="81">
      <c r="C81" s="7"/>
      <c r="F81" s="1"/>
      <c r="G81" s="1"/>
    </row>
    <row r="82">
      <c r="C82" s="7"/>
      <c r="F82" s="1"/>
      <c r="G82" s="1"/>
    </row>
    <row r="83">
      <c r="C83" s="7"/>
      <c r="F83" s="1"/>
      <c r="G83" s="1"/>
    </row>
    <row r="84">
      <c r="C84" s="7"/>
      <c r="F84" s="1"/>
      <c r="G84" s="1"/>
    </row>
    <row r="85">
      <c r="C85" s="7"/>
      <c r="F85" s="1"/>
      <c r="G85" s="1"/>
    </row>
    <row r="86">
      <c r="C86" s="7"/>
      <c r="F86" s="1"/>
      <c r="G86" s="1"/>
    </row>
    <row r="87">
      <c r="C87" s="7"/>
      <c r="F87" s="1"/>
      <c r="G87" s="1"/>
    </row>
    <row r="88">
      <c r="C88" s="7"/>
      <c r="F88" s="1"/>
      <c r="G88" s="1"/>
    </row>
    <row r="89">
      <c r="C89" s="7"/>
      <c r="F89" s="1"/>
      <c r="G89" s="1"/>
    </row>
    <row r="90">
      <c r="C90" s="7"/>
      <c r="F90" s="1"/>
      <c r="G90" s="1"/>
    </row>
    <row r="91">
      <c r="C91" s="7"/>
      <c r="F91" s="1"/>
      <c r="G91" s="1"/>
    </row>
    <row r="92">
      <c r="C92" s="7"/>
      <c r="F92" s="1"/>
      <c r="G92" s="1"/>
    </row>
    <row r="93">
      <c r="C93" s="7"/>
      <c r="F93" s="1"/>
      <c r="G93" s="1"/>
    </row>
    <row r="94">
      <c r="C94" s="7"/>
      <c r="F94" s="1"/>
      <c r="G94" s="1"/>
    </row>
    <row r="95">
      <c r="C95" s="7"/>
      <c r="F95" s="1"/>
      <c r="G95" s="1"/>
    </row>
    <row r="96">
      <c r="C96" s="7"/>
      <c r="F96" s="1"/>
      <c r="G96" s="1"/>
    </row>
    <row r="97">
      <c r="C97" s="7"/>
      <c r="F97" s="1"/>
      <c r="G97" s="1"/>
    </row>
    <row r="98">
      <c r="C98" s="7"/>
      <c r="F98" s="1"/>
      <c r="G98" s="1"/>
    </row>
    <row r="99">
      <c r="C99" s="7"/>
      <c r="F99" s="1"/>
      <c r="G99" s="1"/>
    </row>
    <row r="100">
      <c r="C100" s="7"/>
      <c r="F100" s="1"/>
      <c r="G100" s="1"/>
    </row>
    <row r="101">
      <c r="C101" s="7"/>
      <c r="F101" s="1"/>
      <c r="G101" s="1"/>
    </row>
    <row r="102">
      <c r="C102" s="7"/>
      <c r="F102" s="1"/>
      <c r="G102" s="1"/>
    </row>
    <row r="103">
      <c r="C103" s="7"/>
      <c r="F103" s="1"/>
      <c r="G103" s="1"/>
    </row>
    <row r="104">
      <c r="C104" s="7"/>
      <c r="F104" s="1"/>
      <c r="G104" s="1"/>
    </row>
    <row r="105">
      <c r="C105" s="7"/>
      <c r="F105" s="1"/>
      <c r="G105" s="1"/>
    </row>
    <row r="106">
      <c r="C106" s="7"/>
      <c r="F106" s="1"/>
      <c r="G106" s="1"/>
    </row>
    <row r="107">
      <c r="C107" s="7"/>
      <c r="F107" s="1"/>
      <c r="G107" s="1"/>
    </row>
    <row r="108">
      <c r="C108" s="7"/>
      <c r="F108" s="1"/>
      <c r="G108" s="1"/>
    </row>
    <row r="109">
      <c r="C109" s="7"/>
      <c r="F109" s="1"/>
      <c r="G109" s="1"/>
    </row>
    <row r="110">
      <c r="C110" s="7"/>
      <c r="F110" s="1"/>
      <c r="G110" s="1"/>
    </row>
    <row r="111">
      <c r="C111" s="7"/>
      <c r="F111" s="1"/>
      <c r="G111" s="1"/>
    </row>
    <row r="112">
      <c r="C112" s="7"/>
      <c r="F112" s="1"/>
      <c r="G112" s="1"/>
    </row>
    <row r="113">
      <c r="C113" s="7"/>
      <c r="F113" s="1"/>
      <c r="G113" s="1"/>
    </row>
    <row r="114">
      <c r="C114" s="7"/>
      <c r="F114" s="1"/>
      <c r="G114" s="1"/>
    </row>
    <row r="115">
      <c r="C115" s="7"/>
      <c r="F115" s="1"/>
      <c r="G115" s="1"/>
    </row>
    <row r="116">
      <c r="C116" s="7"/>
      <c r="F116" s="1"/>
      <c r="G116" s="1"/>
    </row>
    <row r="117">
      <c r="C117" s="7"/>
      <c r="F117" s="1"/>
      <c r="G117" s="1"/>
    </row>
    <row r="118">
      <c r="C118" s="7"/>
      <c r="F118" s="1"/>
      <c r="G118" s="1"/>
    </row>
    <row r="119">
      <c r="C119" s="7"/>
      <c r="F119" s="1"/>
      <c r="G119" s="1"/>
    </row>
    <row r="120">
      <c r="C120" s="7"/>
      <c r="F120" s="1"/>
      <c r="G120" s="1"/>
    </row>
    <row r="121">
      <c r="C121" s="7"/>
      <c r="F121" s="1"/>
      <c r="G121" s="1"/>
    </row>
    <row r="122">
      <c r="C122" s="7"/>
      <c r="F122" s="1"/>
      <c r="G122" s="1"/>
    </row>
    <row r="123">
      <c r="C123" s="7"/>
      <c r="F123" s="1"/>
      <c r="G123" s="1"/>
    </row>
    <row r="124">
      <c r="C124" s="7"/>
      <c r="F124" s="1"/>
      <c r="G124" s="1"/>
    </row>
    <row r="125">
      <c r="C125" s="7"/>
      <c r="F125" s="1"/>
      <c r="G125" s="1"/>
    </row>
    <row r="126">
      <c r="C126" s="7"/>
      <c r="F126" s="1"/>
      <c r="G126" s="1"/>
    </row>
    <row r="127">
      <c r="C127" s="7"/>
      <c r="F127" s="1"/>
      <c r="G127" s="1"/>
    </row>
    <row r="128">
      <c r="C128" s="7"/>
      <c r="F128" s="1"/>
      <c r="G128" s="1"/>
    </row>
    <row r="129">
      <c r="C129" s="7"/>
      <c r="F129" s="1"/>
      <c r="G129" s="1"/>
    </row>
    <row r="130">
      <c r="C130" s="7"/>
      <c r="F130" s="1"/>
      <c r="G130" s="1"/>
    </row>
    <row r="131">
      <c r="C131" s="7"/>
      <c r="F131" s="1"/>
      <c r="G131" s="1"/>
    </row>
    <row r="132">
      <c r="C132" s="7"/>
      <c r="F132" s="1"/>
      <c r="G132" s="1"/>
    </row>
    <row r="133">
      <c r="C133" s="7"/>
      <c r="F133" s="1"/>
      <c r="G133" s="1"/>
    </row>
    <row r="134">
      <c r="C134" s="7"/>
      <c r="F134" s="1"/>
      <c r="G134" s="1"/>
    </row>
    <row r="135">
      <c r="C135" s="7"/>
      <c r="F135" s="1"/>
      <c r="G135" s="1"/>
    </row>
    <row r="136">
      <c r="C136" s="7"/>
      <c r="F136" s="1"/>
      <c r="G136" s="1"/>
    </row>
    <row r="137">
      <c r="C137" s="7"/>
      <c r="F137" s="1"/>
      <c r="G137" s="1"/>
    </row>
    <row r="138">
      <c r="C138" s="7"/>
      <c r="F138" s="1"/>
      <c r="G138" s="1"/>
    </row>
    <row r="139">
      <c r="C139" s="7"/>
      <c r="F139" s="1"/>
      <c r="G139" s="1"/>
    </row>
    <row r="140">
      <c r="C140" s="7"/>
      <c r="F140" s="1"/>
      <c r="G140" s="1"/>
    </row>
    <row r="141">
      <c r="C141" s="7"/>
      <c r="F141" s="1"/>
      <c r="G141" s="1"/>
    </row>
    <row r="142">
      <c r="C142" s="7"/>
      <c r="F142" s="1"/>
      <c r="G142" s="1"/>
    </row>
    <row r="143">
      <c r="C143" s="7"/>
      <c r="F143" s="1"/>
      <c r="G143" s="1"/>
    </row>
    <row r="144">
      <c r="C144" s="7"/>
      <c r="F144" s="1"/>
      <c r="G144" s="1"/>
    </row>
    <row r="145">
      <c r="C145" s="7"/>
      <c r="F145" s="1"/>
      <c r="G145" s="1"/>
    </row>
    <row r="146">
      <c r="C146" s="7"/>
      <c r="F146" s="1"/>
      <c r="G146" s="1"/>
    </row>
    <row r="147">
      <c r="C147" s="7"/>
      <c r="F147" s="1"/>
      <c r="G147" s="1"/>
    </row>
    <row r="148">
      <c r="C148" s="7"/>
      <c r="F148" s="1"/>
      <c r="G148" s="1"/>
    </row>
    <row r="149">
      <c r="C149" s="7"/>
      <c r="F149" s="1"/>
      <c r="G149" s="1"/>
    </row>
    <row r="150">
      <c r="C150" s="7"/>
      <c r="F150" s="1"/>
      <c r="G150" s="1"/>
    </row>
    <row r="151">
      <c r="C151" s="7"/>
      <c r="F151" s="1"/>
      <c r="G151" s="1"/>
    </row>
    <row r="152">
      <c r="C152" s="7"/>
      <c r="F152" s="1"/>
      <c r="G152" s="1"/>
    </row>
    <row r="153">
      <c r="C153" s="7"/>
      <c r="F153" s="1"/>
      <c r="G153" s="1"/>
    </row>
    <row r="154">
      <c r="C154" s="7"/>
      <c r="F154" s="1"/>
      <c r="G154" s="1"/>
    </row>
    <row r="155">
      <c r="C155" s="7"/>
      <c r="F155" s="1"/>
      <c r="G155" s="1"/>
    </row>
    <row r="156">
      <c r="C156" s="7"/>
      <c r="F156" s="1"/>
      <c r="G156" s="1"/>
    </row>
    <row r="157">
      <c r="C157" s="7"/>
      <c r="F157" s="1"/>
      <c r="G157" s="1"/>
    </row>
    <row r="158">
      <c r="C158" s="7"/>
      <c r="F158" s="1"/>
      <c r="G158" s="1"/>
    </row>
    <row r="159">
      <c r="C159" s="7"/>
      <c r="F159" s="1"/>
      <c r="G159" s="1"/>
    </row>
    <row r="160">
      <c r="C160" s="7"/>
      <c r="F160" s="1"/>
      <c r="G160" s="1"/>
    </row>
    <row r="161">
      <c r="C161" s="7"/>
      <c r="F161" s="1"/>
      <c r="G161" s="1"/>
    </row>
    <row r="162">
      <c r="C162" s="7"/>
      <c r="F162" s="1"/>
      <c r="G162" s="1"/>
    </row>
    <row r="163">
      <c r="C163" s="7"/>
      <c r="F163" s="1"/>
      <c r="G163" s="1"/>
    </row>
    <row r="164">
      <c r="C164" s="7"/>
      <c r="F164" s="1"/>
      <c r="G164" s="1"/>
    </row>
    <row r="165">
      <c r="C165" s="7"/>
      <c r="F165" s="1"/>
      <c r="G165" s="1"/>
    </row>
    <row r="166">
      <c r="C166" s="7"/>
      <c r="F166" s="1"/>
      <c r="G166" s="1"/>
    </row>
    <row r="167">
      <c r="C167" s="7"/>
      <c r="F167" s="1"/>
      <c r="G167" s="1"/>
    </row>
    <row r="168">
      <c r="C168" s="7"/>
      <c r="F168" s="1"/>
      <c r="G168" s="1"/>
    </row>
    <row r="169">
      <c r="C169" s="7"/>
      <c r="F169" s="1"/>
      <c r="G169" s="1"/>
    </row>
    <row r="170">
      <c r="C170" s="7"/>
      <c r="F170" s="1"/>
      <c r="G170" s="1"/>
    </row>
    <row r="171">
      <c r="C171" s="7"/>
      <c r="F171" s="1"/>
      <c r="G171" s="1"/>
    </row>
    <row r="172">
      <c r="C172" s="7"/>
      <c r="F172" s="1"/>
      <c r="G172" s="1"/>
    </row>
    <row r="173">
      <c r="C173" s="7"/>
      <c r="F173" s="1"/>
      <c r="G173" s="1"/>
    </row>
    <row r="174">
      <c r="C174" s="7"/>
      <c r="F174" s="1"/>
      <c r="G174" s="1"/>
    </row>
    <row r="175">
      <c r="C175" s="7"/>
      <c r="F175" s="1"/>
      <c r="G175" s="1"/>
    </row>
    <row r="176">
      <c r="C176" s="7"/>
      <c r="F176" s="1"/>
      <c r="G176" s="1"/>
    </row>
    <row r="177">
      <c r="C177" s="7"/>
      <c r="F177" s="1"/>
      <c r="G177" s="1"/>
    </row>
    <row r="178">
      <c r="C178" s="7"/>
      <c r="F178" s="1"/>
      <c r="G178" s="1"/>
    </row>
    <row r="179">
      <c r="C179" s="7"/>
      <c r="F179" s="1"/>
      <c r="G179" s="1"/>
    </row>
    <row r="180">
      <c r="C180" s="7"/>
      <c r="F180" s="1"/>
      <c r="G180" s="1"/>
    </row>
    <row r="181">
      <c r="C181" s="7"/>
      <c r="F181" s="1"/>
      <c r="G181" s="1"/>
    </row>
    <row r="182">
      <c r="C182" s="7"/>
      <c r="F182" s="1"/>
      <c r="G182" s="1"/>
    </row>
    <row r="183">
      <c r="C183" s="7"/>
      <c r="F183" s="1"/>
      <c r="G183" s="1"/>
    </row>
    <row r="184">
      <c r="C184" s="7"/>
      <c r="F184" s="1"/>
      <c r="G184" s="1"/>
    </row>
    <row r="185">
      <c r="C185" s="7"/>
      <c r="F185" s="1"/>
      <c r="G185" s="1"/>
    </row>
    <row r="186">
      <c r="C186" s="7"/>
      <c r="F186" s="1"/>
      <c r="G186" s="1"/>
    </row>
    <row r="187">
      <c r="C187" s="7"/>
      <c r="F187" s="1"/>
      <c r="G187" s="1"/>
    </row>
    <row r="188">
      <c r="C188" s="7"/>
      <c r="F188" s="1"/>
      <c r="G188" s="1"/>
    </row>
    <row r="189">
      <c r="C189" s="7"/>
      <c r="F189" s="1"/>
      <c r="G189" s="1"/>
    </row>
    <row r="190">
      <c r="C190" s="7"/>
      <c r="F190" s="1"/>
      <c r="G190" s="1"/>
    </row>
    <row r="191">
      <c r="C191" s="7"/>
      <c r="F191" s="1"/>
      <c r="G191" s="1"/>
    </row>
    <row r="192">
      <c r="C192" s="7"/>
      <c r="F192" s="1"/>
      <c r="G192" s="1"/>
    </row>
    <row r="193">
      <c r="C193" s="7"/>
      <c r="F193" s="1"/>
      <c r="G193" s="1"/>
    </row>
    <row r="194">
      <c r="C194" s="7"/>
      <c r="F194" s="1"/>
      <c r="G194" s="1"/>
    </row>
    <row r="195">
      <c r="C195" s="7"/>
      <c r="F195" s="1"/>
      <c r="G195" s="1"/>
    </row>
    <row r="196">
      <c r="C196" s="7"/>
      <c r="F196" s="1"/>
      <c r="G196" s="1"/>
    </row>
    <row r="197">
      <c r="C197" s="7"/>
      <c r="F197" s="1"/>
      <c r="G197" s="1"/>
    </row>
    <row r="198">
      <c r="C198" s="7"/>
      <c r="F198" s="1"/>
      <c r="G198" s="1"/>
    </row>
    <row r="199">
      <c r="C199" s="7"/>
      <c r="F199" s="1"/>
      <c r="G199" s="1"/>
    </row>
    <row r="200">
      <c r="C200" s="7"/>
      <c r="F200" s="1"/>
      <c r="G200" s="1"/>
    </row>
    <row r="201">
      <c r="C201" s="7"/>
      <c r="F201" s="1"/>
      <c r="G201" s="1"/>
    </row>
    <row r="202">
      <c r="C202" s="7"/>
      <c r="F202" s="1"/>
      <c r="G202" s="1"/>
    </row>
    <row r="203">
      <c r="C203" s="7"/>
      <c r="F203" s="1"/>
      <c r="G203" s="1"/>
    </row>
    <row r="204">
      <c r="C204" s="7"/>
      <c r="F204" s="1"/>
      <c r="G204" s="1"/>
    </row>
    <row r="205">
      <c r="C205" s="7"/>
      <c r="F205" s="1"/>
      <c r="G205" s="1"/>
    </row>
    <row r="206">
      <c r="C206" s="7"/>
      <c r="F206" s="1"/>
      <c r="G206" s="1"/>
    </row>
    <row r="207">
      <c r="C207" s="7"/>
      <c r="F207" s="1"/>
      <c r="G207" s="1"/>
    </row>
    <row r="208">
      <c r="C208" s="7"/>
      <c r="F208" s="1"/>
      <c r="G208" s="1"/>
    </row>
    <row r="209">
      <c r="C209" s="7"/>
      <c r="F209" s="1"/>
      <c r="G209" s="1"/>
    </row>
    <row r="210">
      <c r="C210" s="7"/>
      <c r="F210" s="1"/>
      <c r="G210" s="1"/>
    </row>
    <row r="211">
      <c r="C211" s="7"/>
      <c r="F211" s="1"/>
      <c r="G211" s="1"/>
    </row>
    <row r="212">
      <c r="C212" s="7"/>
      <c r="F212" s="1"/>
      <c r="G212" s="1"/>
    </row>
    <row r="213">
      <c r="C213" s="7"/>
      <c r="F213" s="1"/>
      <c r="G213" s="1"/>
    </row>
    <row r="214">
      <c r="C214" s="7"/>
      <c r="F214" s="1"/>
      <c r="G214" s="1"/>
    </row>
    <row r="215">
      <c r="C215" s="7"/>
      <c r="F215" s="1"/>
      <c r="G215" s="1"/>
    </row>
    <row r="216">
      <c r="C216" s="7"/>
      <c r="F216" s="1"/>
      <c r="G216" s="1"/>
    </row>
    <row r="217">
      <c r="C217" s="7"/>
      <c r="F217" s="1"/>
      <c r="G217" s="1"/>
    </row>
    <row r="218">
      <c r="C218" s="7"/>
      <c r="F218" s="1"/>
      <c r="G218" s="1"/>
    </row>
    <row r="219">
      <c r="C219" s="7"/>
      <c r="F219" s="1"/>
      <c r="G219" s="1"/>
    </row>
    <row r="220">
      <c r="C220" s="7"/>
      <c r="F220" s="1"/>
      <c r="G220" s="1"/>
    </row>
    <row r="221">
      <c r="C221" s="7"/>
      <c r="F221" s="1"/>
      <c r="G221" s="1"/>
    </row>
    <row r="222">
      <c r="C222" s="7"/>
      <c r="F222" s="1"/>
      <c r="G222" s="1"/>
    </row>
    <row r="223">
      <c r="C223" s="7"/>
      <c r="F223" s="1"/>
      <c r="G223" s="1"/>
    </row>
    <row r="224">
      <c r="C224" s="7"/>
      <c r="F224" s="1"/>
      <c r="G224" s="1"/>
    </row>
    <row r="225">
      <c r="C225" s="7"/>
      <c r="F225" s="1"/>
      <c r="G225" s="1"/>
    </row>
    <row r="226">
      <c r="C226" s="7"/>
      <c r="F226" s="1"/>
      <c r="G226" s="1"/>
    </row>
    <row r="227">
      <c r="C227" s="7"/>
      <c r="F227" s="1"/>
      <c r="G227" s="1"/>
    </row>
    <row r="228">
      <c r="C228" s="7"/>
      <c r="F228" s="1"/>
      <c r="G228" s="1"/>
    </row>
    <row r="229">
      <c r="C229" s="7"/>
      <c r="F229" s="1"/>
      <c r="G229" s="1"/>
    </row>
    <row r="230">
      <c r="C230" s="7"/>
      <c r="F230" s="1"/>
      <c r="G230" s="1"/>
    </row>
    <row r="231">
      <c r="C231" s="7"/>
      <c r="F231" s="1"/>
      <c r="G231" s="1"/>
    </row>
    <row r="232">
      <c r="C232" s="7"/>
      <c r="F232" s="1"/>
      <c r="G232" s="1"/>
    </row>
    <row r="233">
      <c r="C233" s="7"/>
      <c r="F233" s="1"/>
      <c r="G233" s="1"/>
    </row>
    <row r="234">
      <c r="C234" s="7"/>
      <c r="F234" s="1"/>
      <c r="G234" s="1"/>
    </row>
    <row r="235">
      <c r="C235" s="7"/>
      <c r="F235" s="1"/>
      <c r="G235" s="1"/>
    </row>
    <row r="236">
      <c r="C236" s="7"/>
      <c r="F236" s="1"/>
      <c r="G236" s="1"/>
    </row>
    <row r="237">
      <c r="C237" s="7"/>
      <c r="F237" s="1"/>
      <c r="G237" s="1"/>
    </row>
    <row r="238">
      <c r="C238" s="7"/>
      <c r="F238" s="1"/>
      <c r="G238" s="1"/>
    </row>
    <row r="239">
      <c r="C239" s="7"/>
      <c r="F239" s="1"/>
      <c r="G239" s="1"/>
    </row>
    <row r="240">
      <c r="C240" s="7"/>
      <c r="F240" s="1"/>
      <c r="G240" s="1"/>
    </row>
    <row r="241">
      <c r="C241" s="7"/>
      <c r="F241" s="1"/>
      <c r="G241" s="1"/>
    </row>
    <row r="242">
      <c r="C242" s="7"/>
      <c r="F242" s="1"/>
      <c r="G242" s="1"/>
    </row>
    <row r="243">
      <c r="C243" s="7"/>
      <c r="F243" s="1"/>
      <c r="G243" s="1"/>
    </row>
    <row r="244">
      <c r="C244" s="7"/>
      <c r="F244" s="1"/>
      <c r="G244" s="1"/>
    </row>
    <row r="245">
      <c r="C245" s="7"/>
      <c r="F245" s="1"/>
      <c r="G245" s="1"/>
    </row>
    <row r="246">
      <c r="C246" s="7"/>
      <c r="F246" s="1"/>
      <c r="G246" s="1"/>
    </row>
    <row r="247">
      <c r="C247" s="7"/>
      <c r="F247" s="1"/>
      <c r="G247" s="1"/>
    </row>
    <row r="248">
      <c r="C248" s="7"/>
      <c r="F248" s="1"/>
      <c r="G248" s="1"/>
    </row>
    <row r="249">
      <c r="C249" s="7"/>
      <c r="F249" s="1"/>
      <c r="G249" s="1"/>
    </row>
    <row r="250">
      <c r="C250" s="7"/>
      <c r="F250" s="1"/>
      <c r="G250" s="1"/>
    </row>
    <row r="251">
      <c r="C251" s="7"/>
      <c r="F251" s="1"/>
      <c r="G251" s="1"/>
    </row>
    <row r="252">
      <c r="C252" s="7"/>
      <c r="F252" s="1"/>
      <c r="G252" s="1"/>
    </row>
    <row r="253">
      <c r="C253" s="7"/>
      <c r="F253" s="1"/>
      <c r="G253" s="1"/>
    </row>
    <row r="254">
      <c r="C254" s="7"/>
      <c r="F254" s="1"/>
      <c r="G254" s="1"/>
    </row>
    <row r="255">
      <c r="C255" s="7"/>
      <c r="F255" s="1"/>
      <c r="G255" s="1"/>
    </row>
    <row r="256">
      <c r="C256" s="7"/>
      <c r="F256" s="1"/>
      <c r="G256" s="1"/>
    </row>
    <row r="257">
      <c r="C257" s="7"/>
      <c r="F257" s="1"/>
      <c r="G257" s="1"/>
    </row>
    <row r="258">
      <c r="C258" s="7"/>
      <c r="F258" s="1"/>
      <c r="G258" s="1"/>
    </row>
    <row r="259">
      <c r="C259" s="7"/>
      <c r="F259" s="1"/>
      <c r="G259" s="1"/>
    </row>
    <row r="260">
      <c r="C260" s="7"/>
      <c r="F260" s="1"/>
      <c r="G260" s="1"/>
    </row>
    <row r="261">
      <c r="C261" s="7"/>
      <c r="F261" s="1"/>
      <c r="G261" s="1"/>
    </row>
    <row r="262">
      <c r="C262" s="7"/>
      <c r="F262" s="1"/>
      <c r="G262" s="1"/>
    </row>
    <row r="263">
      <c r="C263" s="7"/>
      <c r="F263" s="1"/>
      <c r="G263" s="1"/>
    </row>
    <row r="264">
      <c r="C264" s="7"/>
      <c r="F264" s="1"/>
      <c r="G264" s="1"/>
    </row>
    <row r="265">
      <c r="C265" s="7"/>
      <c r="F265" s="1"/>
      <c r="G265" s="1"/>
    </row>
    <row r="266">
      <c r="C266" s="7"/>
      <c r="F266" s="1"/>
      <c r="G266" s="1"/>
    </row>
    <row r="267">
      <c r="C267" s="7"/>
      <c r="F267" s="1"/>
      <c r="G267" s="1"/>
    </row>
    <row r="268">
      <c r="C268" s="7"/>
      <c r="F268" s="1"/>
      <c r="G268" s="1"/>
    </row>
    <row r="269">
      <c r="C269" s="7"/>
      <c r="F269" s="1"/>
      <c r="G269" s="1"/>
    </row>
    <row r="270">
      <c r="C270" s="7"/>
      <c r="F270" s="1"/>
      <c r="G270" s="1"/>
    </row>
    <row r="271">
      <c r="C271" s="7"/>
      <c r="F271" s="1"/>
      <c r="G271" s="1"/>
    </row>
    <row r="272">
      <c r="C272" s="7"/>
      <c r="F272" s="1"/>
      <c r="G272" s="1"/>
    </row>
    <row r="273">
      <c r="C273" s="7"/>
      <c r="F273" s="1"/>
      <c r="G273" s="1"/>
    </row>
    <row r="274">
      <c r="C274" s="7"/>
      <c r="F274" s="1"/>
      <c r="G274" s="1"/>
    </row>
    <row r="275">
      <c r="C275" s="7"/>
      <c r="F275" s="1"/>
      <c r="G275" s="1"/>
    </row>
    <row r="276">
      <c r="C276" s="7"/>
      <c r="F276" s="1"/>
      <c r="G276" s="1"/>
    </row>
    <row r="277">
      <c r="C277" s="7"/>
      <c r="F277" s="1"/>
      <c r="G277" s="1"/>
    </row>
    <row r="278">
      <c r="C278" s="7"/>
      <c r="F278" s="1"/>
      <c r="G278" s="1"/>
    </row>
    <row r="279">
      <c r="C279" s="7"/>
      <c r="F279" s="1"/>
      <c r="G279" s="1"/>
    </row>
    <row r="280">
      <c r="C280" s="7"/>
      <c r="F280" s="1"/>
      <c r="G280" s="1"/>
    </row>
    <row r="281">
      <c r="C281" s="7"/>
      <c r="F281" s="1"/>
      <c r="G281" s="1"/>
    </row>
    <row r="282">
      <c r="C282" s="7"/>
      <c r="F282" s="1"/>
      <c r="G282" s="1"/>
    </row>
    <row r="283">
      <c r="C283" s="7"/>
      <c r="F283" s="1"/>
      <c r="G283" s="1"/>
    </row>
    <row r="284">
      <c r="C284" s="7"/>
      <c r="F284" s="1"/>
      <c r="G284" s="1"/>
    </row>
    <row r="285">
      <c r="C285" s="7"/>
      <c r="F285" s="1"/>
      <c r="G285" s="1"/>
    </row>
    <row r="286">
      <c r="C286" s="7"/>
      <c r="F286" s="1"/>
      <c r="G286" s="1"/>
    </row>
    <row r="287">
      <c r="C287" s="7"/>
      <c r="F287" s="1"/>
      <c r="G287" s="1"/>
    </row>
    <row r="288">
      <c r="C288" s="7"/>
      <c r="F288" s="1"/>
      <c r="G288" s="1"/>
    </row>
    <row r="289">
      <c r="C289" s="7"/>
      <c r="F289" s="1"/>
      <c r="G289" s="1"/>
    </row>
    <row r="290">
      <c r="C290" s="7"/>
      <c r="F290" s="1"/>
      <c r="G290" s="1"/>
    </row>
    <row r="291">
      <c r="C291" s="7"/>
      <c r="F291" s="1"/>
      <c r="G291" s="1"/>
    </row>
    <row r="292">
      <c r="C292" s="7"/>
      <c r="F292" s="1"/>
      <c r="G292" s="1"/>
    </row>
    <row r="293">
      <c r="C293" s="7"/>
      <c r="F293" s="1"/>
      <c r="G293" s="1"/>
    </row>
    <row r="294">
      <c r="C294" s="7"/>
      <c r="F294" s="1"/>
      <c r="G294" s="1"/>
    </row>
    <row r="295">
      <c r="C295" s="7"/>
      <c r="F295" s="1"/>
      <c r="G295" s="1"/>
    </row>
    <row r="296">
      <c r="C296" s="7"/>
      <c r="F296" s="1"/>
      <c r="G296" s="1"/>
    </row>
    <row r="297">
      <c r="C297" s="7"/>
      <c r="F297" s="1"/>
      <c r="G297" s="1"/>
    </row>
    <row r="298">
      <c r="C298" s="7"/>
      <c r="F298" s="1"/>
      <c r="G298" s="1"/>
    </row>
    <row r="299">
      <c r="C299" s="7"/>
      <c r="F299" s="1"/>
      <c r="G299" s="1"/>
    </row>
    <row r="300">
      <c r="C300" s="7"/>
      <c r="F300" s="1"/>
      <c r="G300" s="1"/>
    </row>
    <row r="301">
      <c r="C301" s="7"/>
      <c r="F301" s="1"/>
      <c r="G301" s="1"/>
    </row>
    <row r="302">
      <c r="C302" s="7"/>
      <c r="F302" s="1"/>
      <c r="G302" s="1"/>
    </row>
    <row r="303">
      <c r="C303" s="7"/>
      <c r="F303" s="1"/>
      <c r="G303" s="1"/>
    </row>
    <row r="304">
      <c r="C304" s="7"/>
      <c r="F304" s="1"/>
      <c r="G304" s="1"/>
    </row>
    <row r="305">
      <c r="C305" s="7"/>
      <c r="F305" s="1"/>
      <c r="G305" s="1"/>
    </row>
    <row r="306">
      <c r="C306" s="7"/>
      <c r="F306" s="1"/>
      <c r="G306" s="1"/>
    </row>
    <row r="307">
      <c r="C307" s="7"/>
      <c r="F307" s="1"/>
      <c r="G307" s="1"/>
    </row>
    <row r="308">
      <c r="C308" s="7"/>
      <c r="F308" s="1"/>
      <c r="G308" s="1"/>
    </row>
    <row r="309">
      <c r="C309" s="7"/>
      <c r="F309" s="1"/>
      <c r="G309" s="1"/>
    </row>
    <row r="310">
      <c r="C310" s="7"/>
      <c r="F310" s="1"/>
      <c r="G310" s="1"/>
    </row>
    <row r="311">
      <c r="C311" s="7"/>
      <c r="F311" s="1"/>
      <c r="G311" s="1"/>
    </row>
    <row r="312">
      <c r="C312" s="7"/>
      <c r="F312" s="1"/>
      <c r="G312" s="1"/>
    </row>
    <row r="313">
      <c r="C313" s="7"/>
      <c r="F313" s="1"/>
      <c r="G313" s="1"/>
    </row>
    <row r="314">
      <c r="C314" s="7"/>
      <c r="F314" s="1"/>
      <c r="G314" s="1"/>
    </row>
    <row r="315">
      <c r="C315" s="7"/>
      <c r="F315" s="1"/>
      <c r="G315" s="1"/>
    </row>
    <row r="316">
      <c r="C316" s="7"/>
      <c r="F316" s="1"/>
      <c r="G316" s="1"/>
    </row>
    <row r="317">
      <c r="C317" s="7"/>
      <c r="F317" s="1"/>
      <c r="G317" s="1"/>
    </row>
    <row r="318">
      <c r="C318" s="7"/>
      <c r="F318" s="1"/>
      <c r="G318" s="1"/>
    </row>
    <row r="319">
      <c r="C319" s="7"/>
      <c r="F319" s="1"/>
      <c r="G319" s="1"/>
    </row>
    <row r="320">
      <c r="C320" s="7"/>
      <c r="F320" s="1"/>
      <c r="G320" s="1"/>
    </row>
    <row r="321">
      <c r="C321" s="7"/>
      <c r="F321" s="1"/>
      <c r="G321" s="1"/>
    </row>
    <row r="322">
      <c r="C322" s="7"/>
      <c r="F322" s="1"/>
      <c r="G322" s="1"/>
    </row>
    <row r="323">
      <c r="C323" s="7"/>
      <c r="F323" s="1"/>
      <c r="G323" s="1"/>
    </row>
    <row r="324">
      <c r="C324" s="7"/>
      <c r="F324" s="1"/>
      <c r="G324" s="1"/>
    </row>
    <row r="325">
      <c r="C325" s="7"/>
      <c r="F325" s="1"/>
      <c r="G325" s="1"/>
    </row>
    <row r="326">
      <c r="C326" s="7"/>
      <c r="F326" s="1"/>
      <c r="G326" s="1"/>
    </row>
    <row r="327">
      <c r="C327" s="7"/>
      <c r="F327" s="1"/>
      <c r="G327" s="1"/>
    </row>
    <row r="328">
      <c r="C328" s="7"/>
      <c r="F328" s="1"/>
      <c r="G328" s="1"/>
    </row>
    <row r="329">
      <c r="C329" s="7"/>
      <c r="F329" s="1"/>
      <c r="G329" s="1"/>
    </row>
    <row r="330">
      <c r="C330" s="7"/>
      <c r="F330" s="1"/>
      <c r="G330" s="1"/>
    </row>
    <row r="331">
      <c r="C331" s="7"/>
      <c r="F331" s="1"/>
      <c r="G331" s="1"/>
    </row>
    <row r="332">
      <c r="C332" s="7"/>
      <c r="F332" s="1"/>
      <c r="G332" s="1"/>
    </row>
    <row r="333">
      <c r="C333" s="7"/>
      <c r="F333" s="1"/>
      <c r="G333" s="1"/>
    </row>
    <row r="334">
      <c r="C334" s="7"/>
      <c r="F334" s="1"/>
      <c r="G334" s="1"/>
    </row>
    <row r="335">
      <c r="C335" s="7"/>
      <c r="F335" s="1"/>
      <c r="G335" s="1"/>
    </row>
    <row r="336">
      <c r="C336" s="7"/>
      <c r="F336" s="1"/>
      <c r="G336" s="1"/>
    </row>
    <row r="337">
      <c r="C337" s="7"/>
      <c r="F337" s="1"/>
      <c r="G337" s="1"/>
    </row>
    <row r="338">
      <c r="C338" s="7"/>
      <c r="F338" s="1"/>
      <c r="G338" s="1"/>
    </row>
    <row r="339">
      <c r="C339" s="7"/>
      <c r="F339" s="1"/>
      <c r="G339" s="1"/>
    </row>
    <row r="340">
      <c r="C340" s="7"/>
      <c r="F340" s="1"/>
      <c r="G340" s="1"/>
    </row>
    <row r="341">
      <c r="C341" s="7"/>
      <c r="F341" s="1"/>
      <c r="G341" s="1"/>
    </row>
    <row r="342">
      <c r="C342" s="7"/>
      <c r="F342" s="1"/>
      <c r="G342" s="1"/>
    </row>
    <row r="343">
      <c r="C343" s="7"/>
      <c r="F343" s="1"/>
      <c r="G343" s="1"/>
    </row>
    <row r="344">
      <c r="C344" s="7"/>
      <c r="F344" s="1"/>
      <c r="G344" s="1"/>
    </row>
    <row r="345">
      <c r="C345" s="7"/>
      <c r="F345" s="1"/>
      <c r="G345" s="1"/>
    </row>
    <row r="346">
      <c r="C346" s="7"/>
      <c r="F346" s="1"/>
      <c r="G346" s="1"/>
    </row>
    <row r="347">
      <c r="C347" s="7"/>
      <c r="F347" s="1"/>
      <c r="G347" s="1"/>
    </row>
    <row r="348">
      <c r="C348" s="7"/>
      <c r="F348" s="1"/>
      <c r="G348" s="1"/>
    </row>
    <row r="349">
      <c r="C349" s="7"/>
      <c r="F349" s="1"/>
      <c r="G349" s="1"/>
    </row>
    <row r="350">
      <c r="C350" s="7"/>
      <c r="F350" s="1"/>
      <c r="G350" s="1"/>
    </row>
    <row r="351">
      <c r="C351" s="7"/>
      <c r="F351" s="1"/>
      <c r="G351" s="1"/>
    </row>
    <row r="352">
      <c r="C352" s="7"/>
      <c r="F352" s="1"/>
      <c r="G352" s="1"/>
    </row>
    <row r="353">
      <c r="C353" s="7"/>
      <c r="F353" s="1"/>
      <c r="G353" s="1"/>
    </row>
    <row r="354">
      <c r="C354" s="7"/>
      <c r="F354" s="1"/>
      <c r="G354" s="1"/>
    </row>
    <row r="355">
      <c r="C355" s="7"/>
      <c r="F355" s="1"/>
      <c r="G355" s="1"/>
    </row>
    <row r="356">
      <c r="C356" s="7"/>
      <c r="F356" s="1"/>
      <c r="G356" s="1"/>
    </row>
    <row r="357">
      <c r="C357" s="7"/>
      <c r="F357" s="1"/>
      <c r="G357" s="1"/>
    </row>
    <row r="358">
      <c r="C358" s="7"/>
      <c r="F358" s="1"/>
      <c r="G358" s="1"/>
    </row>
    <row r="359">
      <c r="C359" s="7"/>
      <c r="F359" s="1"/>
      <c r="G359" s="1"/>
    </row>
    <row r="360">
      <c r="C360" s="7"/>
      <c r="F360" s="1"/>
      <c r="G360" s="1"/>
    </row>
    <row r="361">
      <c r="C361" s="7"/>
      <c r="F361" s="1"/>
      <c r="G361" s="1"/>
    </row>
    <row r="362">
      <c r="C362" s="7"/>
      <c r="F362" s="1"/>
      <c r="G362" s="1"/>
    </row>
    <row r="363">
      <c r="C363" s="7"/>
      <c r="F363" s="1"/>
      <c r="G363" s="1"/>
    </row>
    <row r="364">
      <c r="C364" s="7"/>
      <c r="F364" s="1"/>
      <c r="G364" s="1"/>
    </row>
    <row r="365">
      <c r="C365" s="7"/>
      <c r="F365" s="1"/>
      <c r="G365" s="1"/>
    </row>
    <row r="366">
      <c r="C366" s="7"/>
      <c r="F366" s="1"/>
      <c r="G366" s="1"/>
    </row>
    <row r="367">
      <c r="C367" s="7"/>
      <c r="F367" s="1"/>
      <c r="G367" s="1"/>
    </row>
    <row r="368">
      <c r="C368" s="7"/>
      <c r="F368" s="1"/>
      <c r="G368" s="1"/>
    </row>
    <row r="369">
      <c r="C369" s="7"/>
      <c r="F369" s="1"/>
      <c r="G369" s="1"/>
    </row>
    <row r="370">
      <c r="C370" s="7"/>
      <c r="F370" s="1"/>
      <c r="G370" s="1"/>
    </row>
    <row r="371">
      <c r="C371" s="7"/>
      <c r="F371" s="1"/>
      <c r="G371" s="1"/>
    </row>
    <row r="372">
      <c r="C372" s="7"/>
      <c r="F372" s="1"/>
      <c r="G372" s="1"/>
    </row>
    <row r="373">
      <c r="C373" s="7"/>
      <c r="F373" s="1"/>
      <c r="G373" s="1"/>
    </row>
    <row r="374">
      <c r="C374" s="7"/>
      <c r="F374" s="1"/>
      <c r="G374" s="1"/>
    </row>
    <row r="375">
      <c r="C375" s="7"/>
      <c r="F375" s="1"/>
      <c r="G375" s="1"/>
    </row>
    <row r="376">
      <c r="C376" s="7"/>
      <c r="F376" s="1"/>
      <c r="G376" s="1"/>
    </row>
    <row r="377">
      <c r="C377" s="7"/>
      <c r="F377" s="1"/>
      <c r="G377" s="1"/>
    </row>
    <row r="378">
      <c r="C378" s="7"/>
      <c r="F378" s="1"/>
      <c r="G378" s="1"/>
    </row>
    <row r="379">
      <c r="C379" s="7"/>
      <c r="F379" s="1"/>
      <c r="G379" s="1"/>
    </row>
    <row r="380">
      <c r="C380" s="7"/>
      <c r="F380" s="1"/>
      <c r="G380" s="1"/>
    </row>
    <row r="381">
      <c r="C381" s="7"/>
      <c r="F381" s="1"/>
      <c r="G381" s="1"/>
    </row>
    <row r="382">
      <c r="C382" s="7"/>
      <c r="F382" s="1"/>
      <c r="G382" s="1"/>
    </row>
    <row r="383">
      <c r="C383" s="7"/>
      <c r="F383" s="1"/>
      <c r="G383" s="1"/>
    </row>
    <row r="384">
      <c r="C384" s="7"/>
      <c r="F384" s="1"/>
      <c r="G384" s="1"/>
    </row>
    <row r="385">
      <c r="C385" s="7"/>
      <c r="F385" s="1"/>
      <c r="G385" s="1"/>
    </row>
    <row r="386">
      <c r="C386" s="7"/>
      <c r="F386" s="1"/>
      <c r="G386" s="1"/>
    </row>
    <row r="387">
      <c r="C387" s="7"/>
      <c r="F387" s="1"/>
      <c r="G387" s="1"/>
    </row>
    <row r="388">
      <c r="C388" s="7"/>
      <c r="F388" s="1"/>
      <c r="G388" s="1"/>
    </row>
    <row r="389">
      <c r="C389" s="7"/>
      <c r="F389" s="1"/>
      <c r="G389" s="1"/>
    </row>
    <row r="390">
      <c r="C390" s="7"/>
      <c r="F390" s="1"/>
      <c r="G390" s="1"/>
    </row>
    <row r="391">
      <c r="C391" s="7"/>
      <c r="F391" s="1"/>
      <c r="G391" s="1"/>
    </row>
    <row r="392">
      <c r="C392" s="7"/>
      <c r="F392" s="1"/>
      <c r="G392" s="1"/>
    </row>
    <row r="393">
      <c r="C393" s="7"/>
      <c r="F393" s="1"/>
      <c r="G393" s="1"/>
    </row>
    <row r="394">
      <c r="C394" s="7"/>
      <c r="F394" s="1"/>
      <c r="G394" s="1"/>
    </row>
    <row r="395">
      <c r="C395" s="7"/>
      <c r="F395" s="1"/>
      <c r="G395" s="1"/>
    </row>
    <row r="396">
      <c r="C396" s="7"/>
      <c r="F396" s="1"/>
      <c r="G396" s="1"/>
    </row>
    <row r="397">
      <c r="C397" s="7"/>
      <c r="F397" s="1"/>
      <c r="G397" s="1"/>
    </row>
    <row r="398">
      <c r="C398" s="7"/>
      <c r="F398" s="1"/>
      <c r="G398" s="1"/>
    </row>
    <row r="399">
      <c r="C399" s="7"/>
      <c r="F399" s="1"/>
      <c r="G399" s="1"/>
    </row>
    <row r="400">
      <c r="C400" s="7"/>
      <c r="F400" s="1"/>
      <c r="G400" s="1"/>
    </row>
    <row r="401">
      <c r="C401" s="7"/>
      <c r="F401" s="1"/>
      <c r="G401" s="1"/>
    </row>
    <row r="402">
      <c r="C402" s="7"/>
      <c r="F402" s="1"/>
      <c r="G402" s="1"/>
    </row>
    <row r="403">
      <c r="C403" s="7"/>
      <c r="F403" s="1"/>
      <c r="G403" s="1"/>
    </row>
    <row r="404">
      <c r="C404" s="7"/>
      <c r="F404" s="1"/>
      <c r="G404" s="1"/>
    </row>
    <row r="405">
      <c r="C405" s="7"/>
      <c r="F405" s="1"/>
      <c r="G405" s="1"/>
    </row>
    <row r="406">
      <c r="C406" s="7"/>
      <c r="F406" s="1"/>
      <c r="G406" s="1"/>
    </row>
    <row r="407">
      <c r="C407" s="7"/>
      <c r="F407" s="1"/>
      <c r="G407" s="1"/>
    </row>
    <row r="408">
      <c r="C408" s="7"/>
      <c r="F408" s="1"/>
      <c r="G408" s="1"/>
    </row>
    <row r="409">
      <c r="C409" s="7"/>
      <c r="F409" s="1"/>
      <c r="G409" s="1"/>
    </row>
    <row r="410">
      <c r="C410" s="7"/>
      <c r="F410" s="1"/>
      <c r="G410" s="1"/>
    </row>
    <row r="411">
      <c r="C411" s="7"/>
      <c r="F411" s="1"/>
      <c r="G411" s="1"/>
    </row>
    <row r="412">
      <c r="C412" s="7"/>
      <c r="F412" s="1"/>
      <c r="G412" s="1"/>
    </row>
    <row r="413">
      <c r="C413" s="7"/>
      <c r="F413" s="1"/>
      <c r="G413" s="1"/>
    </row>
    <row r="414">
      <c r="C414" s="7"/>
      <c r="F414" s="1"/>
      <c r="G414" s="1"/>
    </row>
    <row r="415">
      <c r="C415" s="7"/>
      <c r="F415" s="1"/>
      <c r="G415" s="1"/>
    </row>
    <row r="416">
      <c r="C416" s="7"/>
      <c r="F416" s="1"/>
      <c r="G416" s="1"/>
    </row>
    <row r="417">
      <c r="C417" s="7"/>
      <c r="F417" s="1"/>
      <c r="G417" s="1"/>
    </row>
    <row r="418">
      <c r="C418" s="7"/>
      <c r="F418" s="1"/>
      <c r="G418" s="1"/>
    </row>
    <row r="419">
      <c r="C419" s="7"/>
      <c r="F419" s="1"/>
      <c r="G419" s="1"/>
    </row>
    <row r="420">
      <c r="C420" s="7"/>
      <c r="F420" s="1"/>
      <c r="G420" s="1"/>
    </row>
    <row r="421">
      <c r="C421" s="7"/>
      <c r="F421" s="1"/>
      <c r="G421" s="1"/>
    </row>
    <row r="422">
      <c r="C422" s="7"/>
      <c r="F422" s="1"/>
      <c r="G422" s="1"/>
    </row>
    <row r="423">
      <c r="C423" s="7"/>
      <c r="F423" s="1"/>
      <c r="G423" s="1"/>
    </row>
    <row r="424">
      <c r="C424" s="7"/>
      <c r="F424" s="1"/>
      <c r="G424" s="1"/>
    </row>
    <row r="425">
      <c r="C425" s="7"/>
      <c r="F425" s="1"/>
      <c r="G425" s="1"/>
    </row>
    <row r="426">
      <c r="C426" s="7"/>
      <c r="F426" s="1"/>
      <c r="G426" s="1"/>
    </row>
    <row r="427">
      <c r="C427" s="7"/>
      <c r="F427" s="1"/>
      <c r="G427" s="1"/>
    </row>
    <row r="428">
      <c r="C428" s="7"/>
      <c r="F428" s="1"/>
      <c r="G428" s="1"/>
    </row>
    <row r="429">
      <c r="C429" s="7"/>
      <c r="F429" s="1"/>
      <c r="G429" s="1"/>
    </row>
    <row r="430">
      <c r="C430" s="7"/>
      <c r="F430" s="1"/>
      <c r="G430" s="1"/>
    </row>
    <row r="431">
      <c r="C431" s="7"/>
      <c r="F431" s="1"/>
      <c r="G431" s="1"/>
    </row>
    <row r="432">
      <c r="C432" s="7"/>
      <c r="F432" s="1"/>
      <c r="G432" s="1"/>
    </row>
    <row r="433">
      <c r="C433" s="7"/>
      <c r="F433" s="1"/>
      <c r="G433" s="1"/>
    </row>
    <row r="434">
      <c r="C434" s="7"/>
      <c r="F434" s="1"/>
      <c r="G434" s="1"/>
    </row>
    <row r="435">
      <c r="C435" s="7"/>
      <c r="F435" s="1"/>
      <c r="G435" s="1"/>
    </row>
    <row r="436">
      <c r="C436" s="7"/>
      <c r="F436" s="1"/>
      <c r="G436" s="1"/>
    </row>
    <row r="437">
      <c r="C437" s="7"/>
      <c r="F437" s="1"/>
      <c r="G437" s="1"/>
    </row>
    <row r="438">
      <c r="C438" s="7"/>
      <c r="F438" s="1"/>
      <c r="G438" s="1"/>
    </row>
    <row r="439">
      <c r="C439" s="7"/>
      <c r="F439" s="1"/>
      <c r="G439" s="1"/>
    </row>
    <row r="440">
      <c r="C440" s="7"/>
      <c r="F440" s="1"/>
      <c r="G440" s="1"/>
    </row>
    <row r="441">
      <c r="C441" s="7"/>
      <c r="F441" s="1"/>
      <c r="G441" s="1"/>
    </row>
    <row r="442">
      <c r="C442" s="7"/>
      <c r="F442" s="1"/>
      <c r="G442" s="1"/>
    </row>
    <row r="443">
      <c r="C443" s="7"/>
      <c r="F443" s="1"/>
      <c r="G443" s="1"/>
    </row>
    <row r="444">
      <c r="C444" s="7"/>
      <c r="F444" s="1"/>
      <c r="G444" s="1"/>
    </row>
    <row r="445">
      <c r="C445" s="7"/>
      <c r="F445" s="1"/>
      <c r="G445" s="1"/>
    </row>
    <row r="446">
      <c r="C446" s="7"/>
      <c r="F446" s="1"/>
      <c r="G446" s="1"/>
    </row>
    <row r="447">
      <c r="C447" s="7"/>
      <c r="F447" s="1"/>
      <c r="G447" s="1"/>
    </row>
    <row r="448">
      <c r="C448" s="7"/>
      <c r="F448" s="1"/>
      <c r="G448" s="1"/>
    </row>
    <row r="449">
      <c r="C449" s="7"/>
      <c r="F449" s="1"/>
      <c r="G449" s="1"/>
    </row>
    <row r="450">
      <c r="C450" s="7"/>
      <c r="F450" s="1"/>
      <c r="G450" s="1"/>
    </row>
    <row r="451">
      <c r="C451" s="7"/>
      <c r="F451" s="1"/>
      <c r="G451" s="1"/>
    </row>
    <row r="452">
      <c r="C452" s="7"/>
      <c r="F452" s="1"/>
      <c r="G452" s="1"/>
    </row>
    <row r="453">
      <c r="C453" s="7"/>
      <c r="F453" s="1"/>
      <c r="G453" s="1"/>
    </row>
    <row r="454">
      <c r="C454" s="7"/>
      <c r="F454" s="1"/>
      <c r="G454" s="1"/>
    </row>
    <row r="455">
      <c r="C455" s="7"/>
      <c r="F455" s="1"/>
      <c r="G455" s="1"/>
    </row>
    <row r="456">
      <c r="C456" s="7"/>
      <c r="F456" s="1"/>
      <c r="G456" s="1"/>
    </row>
    <row r="457">
      <c r="C457" s="7"/>
      <c r="F457" s="1"/>
      <c r="G457" s="1"/>
    </row>
    <row r="458">
      <c r="C458" s="7"/>
      <c r="F458" s="1"/>
      <c r="G458" s="1"/>
    </row>
    <row r="459">
      <c r="C459" s="7"/>
      <c r="F459" s="1"/>
      <c r="G459" s="1"/>
    </row>
    <row r="460">
      <c r="C460" s="7"/>
      <c r="F460" s="1"/>
      <c r="G460" s="1"/>
    </row>
    <row r="461">
      <c r="C461" s="7"/>
      <c r="F461" s="1"/>
      <c r="G461" s="1"/>
    </row>
    <row r="462">
      <c r="C462" s="7"/>
      <c r="F462" s="1"/>
      <c r="G462" s="1"/>
    </row>
    <row r="463">
      <c r="C463" s="7"/>
      <c r="F463" s="1"/>
      <c r="G463" s="1"/>
    </row>
    <row r="464">
      <c r="C464" s="7"/>
      <c r="F464" s="1"/>
      <c r="G464" s="1"/>
    </row>
    <row r="465">
      <c r="C465" s="7"/>
      <c r="F465" s="1"/>
      <c r="G465" s="1"/>
    </row>
    <row r="466">
      <c r="C466" s="7"/>
      <c r="F466" s="1"/>
      <c r="G466" s="1"/>
    </row>
    <row r="467">
      <c r="C467" s="7"/>
      <c r="F467" s="1"/>
      <c r="G467" s="1"/>
    </row>
    <row r="468">
      <c r="C468" s="7"/>
      <c r="F468" s="1"/>
      <c r="G468" s="1"/>
    </row>
    <row r="469">
      <c r="C469" s="7"/>
      <c r="F469" s="1"/>
      <c r="G469" s="1"/>
    </row>
    <row r="470">
      <c r="C470" s="7"/>
      <c r="F470" s="1"/>
      <c r="G470" s="1"/>
    </row>
    <row r="471">
      <c r="C471" s="7"/>
      <c r="F471" s="1"/>
      <c r="G471" s="1"/>
    </row>
    <row r="472">
      <c r="C472" s="7"/>
      <c r="F472" s="1"/>
      <c r="G472" s="1"/>
    </row>
    <row r="473">
      <c r="C473" s="7"/>
      <c r="F473" s="1"/>
      <c r="G473" s="1"/>
    </row>
    <row r="474">
      <c r="C474" s="7"/>
      <c r="F474" s="1"/>
      <c r="G474" s="1"/>
    </row>
    <row r="475">
      <c r="C475" s="7"/>
      <c r="F475" s="1"/>
      <c r="G475" s="1"/>
    </row>
    <row r="476">
      <c r="C476" s="7"/>
      <c r="F476" s="1"/>
      <c r="G476" s="1"/>
    </row>
    <row r="477">
      <c r="C477" s="7"/>
      <c r="F477" s="1"/>
      <c r="G477" s="1"/>
    </row>
    <row r="478">
      <c r="C478" s="7"/>
      <c r="F478" s="1"/>
      <c r="G478" s="1"/>
    </row>
    <row r="479">
      <c r="C479" s="7"/>
      <c r="F479" s="1"/>
      <c r="G479" s="1"/>
    </row>
    <row r="480">
      <c r="C480" s="7"/>
      <c r="F480" s="1"/>
      <c r="G480" s="1"/>
    </row>
    <row r="481">
      <c r="C481" s="7"/>
      <c r="F481" s="1"/>
      <c r="G481" s="1"/>
    </row>
    <row r="482">
      <c r="C482" s="7"/>
      <c r="F482" s="1"/>
      <c r="G482" s="1"/>
    </row>
    <row r="483">
      <c r="C483" s="7"/>
      <c r="F483" s="1"/>
      <c r="G483" s="1"/>
    </row>
    <row r="484">
      <c r="C484" s="7"/>
      <c r="F484" s="1"/>
      <c r="G484" s="1"/>
    </row>
    <row r="485">
      <c r="C485" s="7"/>
      <c r="F485" s="1"/>
      <c r="G485" s="1"/>
    </row>
    <row r="486">
      <c r="C486" s="7"/>
      <c r="F486" s="1"/>
      <c r="G486" s="1"/>
    </row>
    <row r="487">
      <c r="C487" s="7"/>
      <c r="F487" s="1"/>
      <c r="G487" s="1"/>
    </row>
    <row r="488">
      <c r="C488" s="7"/>
      <c r="F488" s="1"/>
      <c r="G488" s="1"/>
    </row>
    <row r="489">
      <c r="C489" s="7"/>
      <c r="F489" s="1"/>
      <c r="G489" s="1"/>
    </row>
    <row r="490">
      <c r="C490" s="7"/>
      <c r="F490" s="1"/>
      <c r="G490" s="1"/>
    </row>
    <row r="491">
      <c r="C491" s="7"/>
      <c r="F491" s="1"/>
      <c r="G491" s="1"/>
    </row>
    <row r="492">
      <c r="C492" s="7"/>
      <c r="F492" s="1"/>
      <c r="G492" s="1"/>
    </row>
    <row r="493">
      <c r="C493" s="7"/>
      <c r="F493" s="1"/>
      <c r="G493" s="1"/>
    </row>
    <row r="494">
      <c r="C494" s="7"/>
      <c r="F494" s="1"/>
      <c r="G494" s="1"/>
    </row>
    <row r="495">
      <c r="C495" s="7"/>
      <c r="F495" s="1"/>
      <c r="G495" s="1"/>
    </row>
    <row r="496">
      <c r="C496" s="7"/>
      <c r="F496" s="1"/>
      <c r="G496" s="1"/>
    </row>
    <row r="497">
      <c r="C497" s="7"/>
      <c r="F497" s="1"/>
      <c r="G497" s="1"/>
    </row>
    <row r="498">
      <c r="C498" s="7"/>
      <c r="F498" s="1"/>
      <c r="G498" s="1"/>
    </row>
    <row r="499">
      <c r="C499" s="7"/>
      <c r="F499" s="1"/>
      <c r="G499" s="1"/>
    </row>
    <row r="500">
      <c r="C500" s="7"/>
      <c r="F500" s="1"/>
      <c r="G500" s="1"/>
    </row>
    <row r="501">
      <c r="C501" s="7"/>
      <c r="F501" s="1"/>
      <c r="G501" s="1"/>
    </row>
    <row r="502">
      <c r="C502" s="7"/>
      <c r="F502" s="1"/>
      <c r="G502" s="1"/>
    </row>
    <row r="503">
      <c r="C503" s="7"/>
      <c r="F503" s="1"/>
      <c r="G503" s="1"/>
    </row>
    <row r="504">
      <c r="C504" s="7"/>
      <c r="F504" s="1"/>
      <c r="G504" s="1"/>
    </row>
    <row r="505">
      <c r="C505" s="7"/>
      <c r="F505" s="1"/>
      <c r="G505" s="1"/>
    </row>
    <row r="506">
      <c r="C506" s="7"/>
      <c r="F506" s="1"/>
      <c r="G506" s="1"/>
    </row>
    <row r="507">
      <c r="C507" s="7"/>
      <c r="F507" s="1"/>
      <c r="G507" s="1"/>
    </row>
    <row r="508">
      <c r="C508" s="7"/>
      <c r="F508" s="1"/>
      <c r="G508" s="1"/>
    </row>
    <row r="509">
      <c r="C509" s="7"/>
      <c r="F509" s="1"/>
      <c r="G509" s="1"/>
    </row>
    <row r="510">
      <c r="C510" s="7"/>
      <c r="F510" s="1"/>
      <c r="G510" s="1"/>
    </row>
    <row r="511">
      <c r="C511" s="7"/>
      <c r="F511" s="1"/>
      <c r="G511" s="1"/>
    </row>
    <row r="512">
      <c r="C512" s="7"/>
      <c r="F512" s="1"/>
      <c r="G512" s="1"/>
    </row>
    <row r="513">
      <c r="C513" s="7"/>
      <c r="F513" s="1"/>
      <c r="G513" s="1"/>
    </row>
    <row r="514">
      <c r="C514" s="7"/>
      <c r="F514" s="1"/>
      <c r="G514" s="1"/>
    </row>
    <row r="515">
      <c r="C515" s="7"/>
      <c r="F515" s="1"/>
      <c r="G515" s="1"/>
    </row>
    <row r="516">
      <c r="C516" s="7"/>
      <c r="F516" s="1"/>
      <c r="G516" s="1"/>
    </row>
    <row r="517">
      <c r="C517" s="7"/>
      <c r="F517" s="1"/>
      <c r="G517" s="1"/>
    </row>
    <row r="518">
      <c r="C518" s="7"/>
      <c r="F518" s="1"/>
      <c r="G518" s="1"/>
    </row>
    <row r="519">
      <c r="C519" s="7"/>
      <c r="F519" s="1"/>
      <c r="G519" s="1"/>
    </row>
    <row r="520">
      <c r="C520" s="7"/>
      <c r="F520" s="1"/>
      <c r="G520" s="1"/>
    </row>
    <row r="521">
      <c r="C521" s="7"/>
      <c r="F521" s="1"/>
      <c r="G521" s="1"/>
    </row>
    <row r="522">
      <c r="C522" s="7"/>
      <c r="F522" s="1"/>
      <c r="G522" s="1"/>
    </row>
    <row r="523">
      <c r="C523" s="7"/>
      <c r="F523" s="1"/>
      <c r="G523" s="1"/>
    </row>
    <row r="524">
      <c r="C524" s="7"/>
      <c r="F524" s="1"/>
      <c r="G524" s="1"/>
    </row>
    <row r="525">
      <c r="C525" s="7"/>
      <c r="F525" s="1"/>
      <c r="G525" s="1"/>
    </row>
    <row r="526">
      <c r="C526" s="7"/>
      <c r="F526" s="1"/>
      <c r="G526" s="1"/>
    </row>
    <row r="527">
      <c r="C527" s="7"/>
      <c r="F527" s="1"/>
      <c r="G527" s="1"/>
    </row>
    <row r="528">
      <c r="C528" s="7"/>
      <c r="F528" s="1"/>
      <c r="G528" s="1"/>
    </row>
    <row r="529">
      <c r="C529" s="7"/>
      <c r="F529" s="1"/>
      <c r="G529" s="1"/>
    </row>
    <row r="530">
      <c r="C530" s="7"/>
      <c r="F530" s="1"/>
      <c r="G530" s="1"/>
    </row>
    <row r="531">
      <c r="C531" s="7"/>
      <c r="F531" s="1"/>
      <c r="G531" s="1"/>
    </row>
    <row r="532">
      <c r="C532" s="7"/>
      <c r="F532" s="1"/>
      <c r="G532" s="1"/>
    </row>
    <row r="533">
      <c r="C533" s="7"/>
      <c r="F533" s="1"/>
      <c r="G533" s="1"/>
    </row>
    <row r="534">
      <c r="C534" s="7"/>
      <c r="F534" s="1"/>
      <c r="G534" s="1"/>
    </row>
    <row r="535">
      <c r="C535" s="7"/>
      <c r="F535" s="1"/>
      <c r="G535" s="1"/>
    </row>
    <row r="536">
      <c r="C536" s="7"/>
      <c r="F536" s="1"/>
      <c r="G536" s="1"/>
    </row>
    <row r="537">
      <c r="C537" s="7"/>
      <c r="F537" s="1"/>
      <c r="G537" s="1"/>
    </row>
    <row r="538">
      <c r="C538" s="7"/>
      <c r="F538" s="1"/>
      <c r="G538" s="1"/>
    </row>
    <row r="539">
      <c r="C539" s="7"/>
      <c r="F539" s="1"/>
      <c r="G539" s="1"/>
    </row>
    <row r="540">
      <c r="C540" s="7"/>
      <c r="F540" s="1"/>
      <c r="G540" s="1"/>
    </row>
    <row r="541">
      <c r="C541" s="7"/>
      <c r="F541" s="1"/>
      <c r="G541" s="1"/>
    </row>
    <row r="542">
      <c r="C542" s="7"/>
      <c r="F542" s="1"/>
      <c r="G542" s="1"/>
    </row>
    <row r="543">
      <c r="C543" s="7"/>
      <c r="F543" s="1"/>
      <c r="G543" s="1"/>
    </row>
    <row r="544">
      <c r="C544" s="7"/>
      <c r="F544" s="1"/>
      <c r="G544" s="1"/>
    </row>
    <row r="545">
      <c r="C545" s="7"/>
      <c r="F545" s="1"/>
      <c r="G545" s="1"/>
    </row>
    <row r="546">
      <c r="C546" s="7"/>
      <c r="F546" s="1"/>
      <c r="G546" s="1"/>
    </row>
    <row r="547">
      <c r="C547" s="7"/>
      <c r="F547" s="1"/>
      <c r="G547" s="1"/>
    </row>
    <row r="548">
      <c r="C548" s="7"/>
      <c r="F548" s="1"/>
      <c r="G548" s="1"/>
    </row>
    <row r="549">
      <c r="C549" s="7"/>
      <c r="F549" s="1"/>
      <c r="G549" s="1"/>
    </row>
    <row r="550">
      <c r="C550" s="7"/>
      <c r="F550" s="1"/>
      <c r="G550" s="1"/>
    </row>
    <row r="551">
      <c r="C551" s="7"/>
      <c r="F551" s="1"/>
      <c r="G551" s="1"/>
    </row>
    <row r="552">
      <c r="C552" s="7"/>
      <c r="F552" s="1"/>
      <c r="G552" s="1"/>
    </row>
    <row r="553">
      <c r="C553" s="7"/>
      <c r="F553" s="1"/>
      <c r="G553" s="1"/>
    </row>
    <row r="554">
      <c r="C554" s="7"/>
      <c r="F554" s="1"/>
      <c r="G554" s="1"/>
    </row>
    <row r="555">
      <c r="C555" s="7"/>
      <c r="F555" s="1"/>
      <c r="G555" s="1"/>
    </row>
    <row r="556">
      <c r="C556" s="7"/>
      <c r="F556" s="1"/>
      <c r="G556" s="1"/>
    </row>
    <row r="557">
      <c r="C557" s="7"/>
      <c r="F557" s="1"/>
      <c r="G557" s="1"/>
    </row>
    <row r="558">
      <c r="C558" s="7"/>
      <c r="F558" s="1"/>
      <c r="G558" s="1"/>
    </row>
    <row r="559">
      <c r="C559" s="7"/>
      <c r="F559" s="1"/>
      <c r="G559" s="1"/>
    </row>
    <row r="560">
      <c r="C560" s="7"/>
      <c r="F560" s="1"/>
      <c r="G560" s="1"/>
    </row>
    <row r="561">
      <c r="C561" s="7"/>
      <c r="F561" s="1"/>
      <c r="G561" s="1"/>
    </row>
    <row r="562">
      <c r="C562" s="7"/>
      <c r="F562" s="1"/>
      <c r="G562" s="1"/>
    </row>
    <row r="563">
      <c r="C563" s="7"/>
      <c r="F563" s="1"/>
      <c r="G563" s="1"/>
    </row>
    <row r="564">
      <c r="C564" s="7"/>
      <c r="F564" s="1"/>
      <c r="G564" s="1"/>
    </row>
    <row r="565">
      <c r="C565" s="7"/>
      <c r="F565" s="1"/>
      <c r="G565" s="1"/>
    </row>
    <row r="566">
      <c r="C566" s="7"/>
      <c r="F566" s="1"/>
      <c r="G566" s="1"/>
    </row>
    <row r="567">
      <c r="C567" s="7"/>
      <c r="F567" s="1"/>
      <c r="G567" s="1"/>
    </row>
    <row r="568">
      <c r="C568" s="7"/>
      <c r="F568" s="1"/>
      <c r="G568" s="1"/>
    </row>
    <row r="569">
      <c r="C569" s="7"/>
      <c r="F569" s="1"/>
      <c r="G569" s="1"/>
    </row>
    <row r="570">
      <c r="C570" s="7"/>
      <c r="F570" s="1"/>
      <c r="G570" s="1"/>
    </row>
    <row r="571">
      <c r="C571" s="7"/>
      <c r="F571" s="1"/>
      <c r="G571" s="1"/>
    </row>
    <row r="572">
      <c r="C572" s="7"/>
      <c r="F572" s="1"/>
      <c r="G572" s="1"/>
    </row>
    <row r="573">
      <c r="C573" s="7"/>
      <c r="F573" s="1"/>
      <c r="G573" s="1"/>
    </row>
    <row r="574">
      <c r="C574" s="7"/>
      <c r="F574" s="1"/>
      <c r="G574" s="1"/>
    </row>
    <row r="575">
      <c r="C575" s="7"/>
      <c r="F575" s="1"/>
      <c r="G575" s="1"/>
    </row>
    <row r="576">
      <c r="C576" s="7"/>
      <c r="F576" s="1"/>
      <c r="G576" s="1"/>
    </row>
    <row r="577">
      <c r="C577" s="7"/>
      <c r="F577" s="1"/>
      <c r="G577" s="1"/>
    </row>
    <row r="578">
      <c r="C578" s="7"/>
      <c r="F578" s="1"/>
      <c r="G578" s="1"/>
    </row>
    <row r="579">
      <c r="C579" s="7"/>
      <c r="F579" s="1"/>
      <c r="G579" s="1"/>
    </row>
    <row r="580">
      <c r="C580" s="7"/>
      <c r="F580" s="1"/>
      <c r="G580" s="1"/>
    </row>
    <row r="581">
      <c r="C581" s="7"/>
      <c r="F581" s="1"/>
      <c r="G581" s="1"/>
    </row>
    <row r="582">
      <c r="C582" s="7"/>
      <c r="F582" s="1"/>
      <c r="G582" s="1"/>
    </row>
    <row r="583">
      <c r="C583" s="7"/>
      <c r="F583" s="1"/>
      <c r="G583" s="1"/>
    </row>
    <row r="584">
      <c r="C584" s="7"/>
      <c r="F584" s="1"/>
      <c r="G584" s="1"/>
    </row>
    <row r="585">
      <c r="C585" s="7"/>
      <c r="F585" s="1"/>
      <c r="G585" s="1"/>
    </row>
    <row r="586">
      <c r="C586" s="7"/>
      <c r="F586" s="1"/>
      <c r="G586" s="1"/>
    </row>
    <row r="587">
      <c r="C587" s="7"/>
      <c r="F587" s="1"/>
      <c r="G587" s="1"/>
    </row>
    <row r="588">
      <c r="C588" s="7"/>
      <c r="F588" s="1"/>
      <c r="G588" s="1"/>
    </row>
    <row r="589">
      <c r="C589" s="7"/>
      <c r="F589" s="1"/>
      <c r="G589" s="1"/>
    </row>
    <row r="590">
      <c r="C590" s="7"/>
      <c r="F590" s="1"/>
      <c r="G590" s="1"/>
    </row>
    <row r="591">
      <c r="C591" s="7"/>
      <c r="F591" s="1"/>
      <c r="G591" s="1"/>
    </row>
    <row r="592">
      <c r="C592" s="7"/>
      <c r="F592" s="1"/>
      <c r="G592" s="1"/>
    </row>
    <row r="593">
      <c r="C593" s="7"/>
      <c r="F593" s="1"/>
      <c r="G593" s="1"/>
    </row>
    <row r="594">
      <c r="C594" s="7"/>
      <c r="F594" s="1"/>
      <c r="G594" s="1"/>
    </row>
    <row r="595">
      <c r="C595" s="7"/>
      <c r="F595" s="1"/>
      <c r="G595" s="1"/>
    </row>
    <row r="596">
      <c r="C596" s="7"/>
      <c r="F596" s="1"/>
      <c r="G596" s="1"/>
    </row>
    <row r="597">
      <c r="C597" s="7"/>
      <c r="F597" s="1"/>
      <c r="G597" s="1"/>
    </row>
    <row r="598">
      <c r="C598" s="7"/>
      <c r="F598" s="1"/>
      <c r="G598" s="1"/>
    </row>
    <row r="599">
      <c r="C599" s="7"/>
      <c r="F599" s="1"/>
      <c r="G599" s="1"/>
    </row>
    <row r="600">
      <c r="C600" s="7"/>
      <c r="F600" s="1"/>
      <c r="G600" s="1"/>
    </row>
    <row r="601">
      <c r="C601" s="7"/>
      <c r="F601" s="1"/>
      <c r="G601" s="1"/>
    </row>
    <row r="602">
      <c r="C602" s="7"/>
      <c r="F602" s="1"/>
      <c r="G602" s="1"/>
    </row>
    <row r="603">
      <c r="C603" s="7"/>
      <c r="F603" s="1"/>
      <c r="G603" s="1"/>
    </row>
    <row r="604">
      <c r="C604" s="7"/>
      <c r="F604" s="1"/>
      <c r="G604" s="1"/>
    </row>
    <row r="605">
      <c r="C605" s="7"/>
      <c r="F605" s="1"/>
      <c r="G605" s="1"/>
    </row>
    <row r="606">
      <c r="C606" s="7"/>
      <c r="F606" s="1"/>
      <c r="G606" s="1"/>
    </row>
    <row r="607">
      <c r="C607" s="7"/>
      <c r="F607" s="1"/>
      <c r="G607" s="1"/>
    </row>
    <row r="608">
      <c r="C608" s="7"/>
      <c r="F608" s="1"/>
      <c r="G608" s="1"/>
    </row>
    <row r="609">
      <c r="C609" s="7"/>
      <c r="F609" s="1"/>
      <c r="G609" s="1"/>
    </row>
    <row r="610">
      <c r="C610" s="7"/>
      <c r="F610" s="1"/>
      <c r="G610" s="1"/>
    </row>
    <row r="611">
      <c r="C611" s="7"/>
      <c r="F611" s="1"/>
      <c r="G611" s="1"/>
    </row>
    <row r="612">
      <c r="C612" s="7"/>
      <c r="F612" s="1"/>
      <c r="G612" s="1"/>
    </row>
    <row r="613">
      <c r="C613" s="7"/>
      <c r="F613" s="1"/>
      <c r="G613" s="1"/>
    </row>
    <row r="614">
      <c r="C614" s="7"/>
      <c r="F614" s="1"/>
      <c r="G614" s="1"/>
    </row>
    <row r="615">
      <c r="C615" s="7"/>
      <c r="F615" s="1"/>
      <c r="G615" s="1"/>
    </row>
    <row r="616">
      <c r="C616" s="7"/>
      <c r="F616" s="1"/>
      <c r="G616" s="1"/>
    </row>
    <row r="617">
      <c r="C617" s="7"/>
      <c r="F617" s="1"/>
      <c r="G617" s="1"/>
    </row>
    <row r="618">
      <c r="C618" s="7"/>
      <c r="F618" s="1"/>
      <c r="G618" s="1"/>
    </row>
    <row r="619">
      <c r="C619" s="7"/>
      <c r="F619" s="1"/>
      <c r="G619" s="1"/>
    </row>
    <row r="620">
      <c r="C620" s="7"/>
      <c r="F620" s="1"/>
      <c r="G620" s="1"/>
    </row>
    <row r="621">
      <c r="C621" s="7"/>
      <c r="F621" s="1"/>
      <c r="G621" s="1"/>
    </row>
    <row r="622">
      <c r="C622" s="7"/>
      <c r="F622" s="1"/>
      <c r="G622" s="1"/>
    </row>
    <row r="623">
      <c r="C623" s="7"/>
      <c r="F623" s="1"/>
      <c r="G623" s="1"/>
    </row>
    <row r="624">
      <c r="C624" s="7"/>
      <c r="F624" s="1"/>
      <c r="G624" s="1"/>
    </row>
    <row r="625">
      <c r="C625" s="7"/>
      <c r="F625" s="1"/>
      <c r="G625" s="1"/>
    </row>
    <row r="626">
      <c r="C626" s="7"/>
      <c r="F626" s="1"/>
      <c r="G626" s="1"/>
    </row>
    <row r="627">
      <c r="C627" s="7"/>
      <c r="F627" s="1"/>
      <c r="G627" s="1"/>
    </row>
    <row r="628">
      <c r="C628" s="7"/>
      <c r="F628" s="1"/>
      <c r="G628" s="1"/>
    </row>
    <row r="629">
      <c r="C629" s="7"/>
      <c r="F629" s="1"/>
      <c r="G629" s="1"/>
    </row>
    <row r="630">
      <c r="C630" s="7"/>
      <c r="F630" s="1"/>
      <c r="G630" s="1"/>
    </row>
    <row r="631">
      <c r="C631" s="7"/>
      <c r="F631" s="1"/>
      <c r="G631" s="1"/>
    </row>
    <row r="632">
      <c r="C632" s="7"/>
      <c r="F632" s="1"/>
      <c r="G632" s="1"/>
    </row>
    <row r="633">
      <c r="C633" s="7"/>
      <c r="F633" s="1"/>
      <c r="G633" s="1"/>
    </row>
    <row r="634">
      <c r="C634" s="7"/>
      <c r="F634" s="1"/>
      <c r="G634" s="1"/>
    </row>
    <row r="635">
      <c r="C635" s="7"/>
      <c r="F635" s="1"/>
      <c r="G635" s="1"/>
    </row>
    <row r="636">
      <c r="C636" s="7"/>
      <c r="F636" s="1"/>
      <c r="G636" s="1"/>
    </row>
    <row r="637">
      <c r="C637" s="7"/>
      <c r="F637" s="1"/>
      <c r="G637" s="1"/>
    </row>
    <row r="638">
      <c r="C638" s="7"/>
      <c r="F638" s="1"/>
      <c r="G638" s="1"/>
    </row>
    <row r="639">
      <c r="C639" s="7"/>
      <c r="F639" s="1"/>
      <c r="G639" s="1"/>
    </row>
    <row r="640">
      <c r="C640" s="7"/>
      <c r="F640" s="1"/>
      <c r="G640" s="1"/>
    </row>
    <row r="641">
      <c r="C641" s="7"/>
      <c r="F641" s="1"/>
      <c r="G641" s="1"/>
    </row>
    <row r="642">
      <c r="C642" s="7"/>
      <c r="F642" s="1"/>
      <c r="G642" s="1"/>
    </row>
    <row r="643">
      <c r="C643" s="7"/>
      <c r="F643" s="1"/>
      <c r="G643" s="1"/>
    </row>
    <row r="644">
      <c r="C644" s="7"/>
      <c r="F644" s="1"/>
      <c r="G644" s="1"/>
    </row>
    <row r="645">
      <c r="C645" s="7"/>
      <c r="F645" s="1"/>
      <c r="G645" s="1"/>
    </row>
    <row r="646">
      <c r="C646" s="7"/>
      <c r="F646" s="1"/>
      <c r="G646" s="1"/>
    </row>
    <row r="647">
      <c r="C647" s="7"/>
      <c r="F647" s="1"/>
      <c r="G647" s="1"/>
    </row>
    <row r="648">
      <c r="C648" s="7"/>
      <c r="F648" s="1"/>
      <c r="G648" s="1"/>
    </row>
    <row r="649">
      <c r="C649" s="7"/>
      <c r="F649" s="1"/>
      <c r="G649" s="1"/>
    </row>
    <row r="650">
      <c r="C650" s="7"/>
      <c r="F650" s="1"/>
      <c r="G650" s="1"/>
    </row>
    <row r="651">
      <c r="C651" s="7"/>
      <c r="F651" s="1"/>
      <c r="G651" s="1"/>
    </row>
    <row r="652">
      <c r="C652" s="7"/>
      <c r="F652" s="1"/>
      <c r="G652" s="1"/>
    </row>
    <row r="653">
      <c r="C653" s="7"/>
      <c r="F653" s="1"/>
      <c r="G653" s="1"/>
    </row>
    <row r="654">
      <c r="C654" s="7"/>
      <c r="F654" s="1"/>
      <c r="G654" s="1"/>
    </row>
    <row r="655">
      <c r="C655" s="7"/>
      <c r="F655" s="1"/>
      <c r="G655" s="1"/>
    </row>
    <row r="656">
      <c r="C656" s="7"/>
      <c r="F656" s="1"/>
      <c r="G656" s="1"/>
    </row>
    <row r="657">
      <c r="C657" s="7"/>
      <c r="F657" s="1"/>
      <c r="G657" s="1"/>
    </row>
    <row r="658">
      <c r="C658" s="7"/>
      <c r="F658" s="1"/>
      <c r="G658" s="1"/>
    </row>
    <row r="659">
      <c r="C659" s="7"/>
      <c r="F659" s="1"/>
      <c r="G659" s="1"/>
    </row>
    <row r="660">
      <c r="C660" s="7"/>
      <c r="F660" s="1"/>
      <c r="G660" s="1"/>
    </row>
    <row r="661">
      <c r="C661" s="7"/>
      <c r="F661" s="1"/>
      <c r="G661" s="1"/>
    </row>
    <row r="662">
      <c r="C662" s="7"/>
      <c r="F662" s="1"/>
      <c r="G662" s="1"/>
    </row>
    <row r="663">
      <c r="C663" s="7"/>
      <c r="F663" s="1"/>
      <c r="G663" s="1"/>
    </row>
    <row r="664">
      <c r="C664" s="7"/>
      <c r="F664" s="1"/>
      <c r="G664" s="1"/>
    </row>
    <row r="665">
      <c r="C665" s="7"/>
      <c r="F665" s="1"/>
      <c r="G665" s="1"/>
    </row>
    <row r="666">
      <c r="C666" s="7"/>
      <c r="F666" s="1"/>
      <c r="G666" s="1"/>
    </row>
    <row r="667">
      <c r="C667" s="7"/>
      <c r="F667" s="1"/>
      <c r="G667" s="1"/>
    </row>
    <row r="668">
      <c r="C668" s="7"/>
      <c r="F668" s="1"/>
      <c r="G668" s="1"/>
    </row>
    <row r="669">
      <c r="C669" s="7"/>
      <c r="F669" s="1"/>
      <c r="G669" s="1"/>
    </row>
    <row r="670">
      <c r="C670" s="7"/>
      <c r="F670" s="1"/>
      <c r="G670" s="1"/>
    </row>
    <row r="671">
      <c r="C671" s="7"/>
      <c r="F671" s="1"/>
      <c r="G671" s="1"/>
    </row>
    <row r="672">
      <c r="C672" s="7"/>
      <c r="F672" s="1"/>
      <c r="G672" s="1"/>
    </row>
    <row r="673">
      <c r="C673" s="7"/>
      <c r="F673" s="1"/>
      <c r="G673" s="1"/>
    </row>
    <row r="674">
      <c r="C674" s="7"/>
      <c r="F674" s="1"/>
      <c r="G674" s="1"/>
    </row>
    <row r="675">
      <c r="C675" s="7"/>
      <c r="F675" s="1"/>
      <c r="G675" s="1"/>
    </row>
    <row r="676">
      <c r="C676" s="7"/>
      <c r="F676" s="1"/>
      <c r="G676" s="1"/>
    </row>
    <row r="677">
      <c r="C677" s="7"/>
      <c r="F677" s="1"/>
      <c r="G677" s="1"/>
    </row>
    <row r="678">
      <c r="C678" s="7"/>
      <c r="F678" s="1"/>
      <c r="G678" s="1"/>
    </row>
    <row r="679">
      <c r="C679" s="7"/>
      <c r="F679" s="1"/>
      <c r="G679" s="1"/>
    </row>
    <row r="680">
      <c r="C680" s="7"/>
      <c r="F680" s="1"/>
      <c r="G680" s="1"/>
    </row>
    <row r="681">
      <c r="C681" s="7"/>
      <c r="F681" s="1"/>
      <c r="G681" s="1"/>
    </row>
    <row r="682">
      <c r="C682" s="7"/>
      <c r="F682" s="1"/>
      <c r="G682" s="1"/>
    </row>
    <row r="683">
      <c r="C683" s="7"/>
      <c r="F683" s="1"/>
      <c r="G683" s="1"/>
    </row>
    <row r="684">
      <c r="C684" s="7"/>
      <c r="F684" s="1"/>
      <c r="G684" s="1"/>
    </row>
    <row r="685">
      <c r="C685" s="7"/>
      <c r="F685" s="1"/>
      <c r="G685" s="1"/>
    </row>
    <row r="686">
      <c r="C686" s="7"/>
      <c r="F686" s="1"/>
      <c r="G686" s="1"/>
    </row>
    <row r="687">
      <c r="C687" s="7"/>
      <c r="F687" s="1"/>
      <c r="G687" s="1"/>
    </row>
    <row r="688">
      <c r="C688" s="7"/>
      <c r="F688" s="1"/>
      <c r="G688" s="1"/>
    </row>
    <row r="689">
      <c r="C689" s="7"/>
      <c r="F689" s="1"/>
      <c r="G689" s="1"/>
    </row>
    <row r="690">
      <c r="C690" s="7"/>
      <c r="F690" s="1"/>
      <c r="G690" s="1"/>
    </row>
    <row r="691">
      <c r="C691" s="7"/>
      <c r="F691" s="1"/>
      <c r="G691" s="1"/>
    </row>
    <row r="692">
      <c r="C692" s="7"/>
      <c r="F692" s="1"/>
      <c r="G692" s="1"/>
    </row>
    <row r="693">
      <c r="C693" s="7"/>
      <c r="F693" s="1"/>
      <c r="G693" s="1"/>
    </row>
    <row r="694">
      <c r="C694" s="7"/>
      <c r="F694" s="1"/>
      <c r="G694" s="1"/>
    </row>
    <row r="695">
      <c r="C695" s="7"/>
      <c r="F695" s="1"/>
      <c r="G695" s="1"/>
    </row>
    <row r="696">
      <c r="C696" s="7"/>
      <c r="F696" s="1"/>
      <c r="G696" s="1"/>
    </row>
    <row r="697">
      <c r="C697" s="7"/>
      <c r="F697" s="1"/>
      <c r="G697" s="1"/>
    </row>
    <row r="698">
      <c r="C698" s="7"/>
      <c r="F698" s="1"/>
      <c r="G698" s="1"/>
    </row>
    <row r="699">
      <c r="C699" s="7"/>
      <c r="F699" s="1"/>
      <c r="G699" s="1"/>
    </row>
    <row r="700">
      <c r="C700" s="7"/>
      <c r="F700" s="1"/>
      <c r="G700" s="1"/>
    </row>
    <row r="701">
      <c r="C701" s="7"/>
      <c r="F701" s="1"/>
      <c r="G701" s="1"/>
    </row>
    <row r="702">
      <c r="C702" s="7"/>
      <c r="F702" s="1"/>
      <c r="G702" s="1"/>
    </row>
    <row r="703">
      <c r="C703" s="7"/>
      <c r="F703" s="1"/>
      <c r="G703" s="1"/>
    </row>
    <row r="704">
      <c r="C704" s="7"/>
      <c r="F704" s="1"/>
      <c r="G704" s="1"/>
    </row>
    <row r="705">
      <c r="C705" s="7"/>
      <c r="F705" s="1"/>
      <c r="G705" s="1"/>
    </row>
    <row r="706">
      <c r="C706" s="7"/>
      <c r="F706" s="1"/>
      <c r="G706" s="1"/>
    </row>
    <row r="707">
      <c r="C707" s="7"/>
      <c r="F707" s="1"/>
      <c r="G707" s="1"/>
    </row>
    <row r="708">
      <c r="C708" s="7"/>
      <c r="F708" s="1"/>
      <c r="G708" s="1"/>
    </row>
    <row r="709">
      <c r="C709" s="7"/>
      <c r="F709" s="1"/>
      <c r="G709" s="1"/>
    </row>
    <row r="710">
      <c r="C710" s="7"/>
      <c r="F710" s="1"/>
      <c r="G710" s="1"/>
    </row>
    <row r="711">
      <c r="C711" s="7"/>
      <c r="F711" s="1"/>
      <c r="G711" s="1"/>
    </row>
    <row r="712">
      <c r="C712" s="7"/>
      <c r="F712" s="1"/>
      <c r="G712" s="1"/>
    </row>
    <row r="713">
      <c r="C713" s="7"/>
      <c r="F713" s="1"/>
      <c r="G713" s="1"/>
    </row>
    <row r="714">
      <c r="C714" s="7"/>
      <c r="F714" s="1"/>
      <c r="G714" s="1"/>
    </row>
    <row r="715">
      <c r="C715" s="7"/>
      <c r="F715" s="1"/>
      <c r="G715" s="1"/>
    </row>
    <row r="716">
      <c r="C716" s="7"/>
      <c r="F716" s="1"/>
      <c r="G716" s="1"/>
    </row>
    <row r="717">
      <c r="C717" s="7"/>
      <c r="F717" s="1"/>
      <c r="G717" s="1"/>
    </row>
    <row r="718">
      <c r="C718" s="7"/>
      <c r="F718" s="1"/>
      <c r="G718" s="1"/>
    </row>
    <row r="719">
      <c r="C719" s="7"/>
      <c r="F719" s="1"/>
      <c r="G719" s="1"/>
    </row>
    <row r="720">
      <c r="C720" s="7"/>
      <c r="F720" s="1"/>
      <c r="G720" s="1"/>
    </row>
    <row r="721">
      <c r="C721" s="7"/>
      <c r="F721" s="1"/>
      <c r="G721" s="1"/>
    </row>
    <row r="722">
      <c r="C722" s="7"/>
      <c r="F722" s="1"/>
      <c r="G722" s="1"/>
    </row>
    <row r="723">
      <c r="C723" s="7"/>
      <c r="F723" s="1"/>
      <c r="G723" s="1"/>
    </row>
    <row r="724">
      <c r="C724" s="7"/>
      <c r="F724" s="1"/>
      <c r="G724" s="1"/>
    </row>
    <row r="725">
      <c r="C725" s="7"/>
      <c r="F725" s="1"/>
      <c r="G725" s="1"/>
    </row>
    <row r="726">
      <c r="C726" s="7"/>
      <c r="F726" s="1"/>
      <c r="G726" s="1"/>
    </row>
    <row r="727">
      <c r="C727" s="7"/>
      <c r="F727" s="1"/>
      <c r="G727" s="1"/>
    </row>
    <row r="728">
      <c r="C728" s="7"/>
      <c r="F728" s="1"/>
      <c r="G728" s="1"/>
    </row>
    <row r="729">
      <c r="C729" s="7"/>
      <c r="F729" s="1"/>
      <c r="G729" s="1"/>
    </row>
    <row r="730">
      <c r="C730" s="7"/>
      <c r="F730" s="1"/>
      <c r="G730" s="1"/>
    </row>
    <row r="731">
      <c r="C731" s="7"/>
      <c r="F731" s="1"/>
      <c r="G731" s="1"/>
    </row>
    <row r="732">
      <c r="C732" s="7"/>
      <c r="F732" s="1"/>
      <c r="G732" s="1"/>
    </row>
    <row r="733">
      <c r="C733" s="7"/>
      <c r="F733" s="1"/>
      <c r="G733" s="1"/>
    </row>
    <row r="734">
      <c r="C734" s="7"/>
      <c r="F734" s="1"/>
      <c r="G734" s="1"/>
    </row>
    <row r="735">
      <c r="C735" s="7"/>
      <c r="F735" s="1"/>
      <c r="G735" s="1"/>
    </row>
    <row r="736">
      <c r="C736" s="7"/>
      <c r="F736" s="1"/>
      <c r="G736" s="1"/>
    </row>
    <row r="737">
      <c r="C737" s="7"/>
      <c r="F737" s="1"/>
      <c r="G737" s="1"/>
    </row>
    <row r="738">
      <c r="C738" s="7"/>
      <c r="F738" s="1"/>
      <c r="G738" s="1"/>
    </row>
    <row r="739">
      <c r="C739" s="7"/>
      <c r="F739" s="1"/>
      <c r="G739" s="1"/>
    </row>
    <row r="740">
      <c r="C740" s="7"/>
      <c r="F740" s="1"/>
      <c r="G740" s="1"/>
    </row>
    <row r="741">
      <c r="C741" s="7"/>
      <c r="F741" s="1"/>
      <c r="G741" s="1"/>
    </row>
    <row r="742">
      <c r="C742" s="7"/>
      <c r="F742" s="1"/>
      <c r="G742" s="1"/>
    </row>
    <row r="743">
      <c r="C743" s="7"/>
      <c r="F743" s="1"/>
      <c r="G743" s="1"/>
    </row>
    <row r="744">
      <c r="C744" s="7"/>
      <c r="F744" s="1"/>
      <c r="G744" s="1"/>
    </row>
    <row r="745">
      <c r="C745" s="7"/>
      <c r="F745" s="1"/>
      <c r="G745" s="1"/>
    </row>
    <row r="746">
      <c r="C746" s="7"/>
      <c r="F746" s="1"/>
      <c r="G746" s="1"/>
    </row>
    <row r="747">
      <c r="C747" s="7"/>
      <c r="F747" s="1"/>
      <c r="G747" s="1"/>
    </row>
    <row r="748">
      <c r="C748" s="7"/>
      <c r="F748" s="1"/>
      <c r="G748" s="1"/>
    </row>
    <row r="749">
      <c r="C749" s="7"/>
      <c r="F749" s="1"/>
      <c r="G749" s="1"/>
    </row>
    <row r="750">
      <c r="C750" s="7"/>
      <c r="F750" s="1"/>
      <c r="G750" s="1"/>
    </row>
    <row r="751">
      <c r="C751" s="7"/>
      <c r="F751" s="1"/>
      <c r="G751" s="1"/>
    </row>
    <row r="752">
      <c r="C752" s="7"/>
      <c r="F752" s="1"/>
      <c r="G752" s="1"/>
    </row>
    <row r="753">
      <c r="C753" s="7"/>
      <c r="F753" s="1"/>
      <c r="G753" s="1"/>
    </row>
    <row r="754">
      <c r="C754" s="7"/>
      <c r="F754" s="1"/>
      <c r="G754" s="1"/>
    </row>
    <row r="755">
      <c r="C755" s="7"/>
      <c r="F755" s="1"/>
      <c r="G755" s="1"/>
    </row>
    <row r="756">
      <c r="C756" s="7"/>
      <c r="F756" s="1"/>
      <c r="G756" s="1"/>
    </row>
    <row r="757">
      <c r="C757" s="7"/>
      <c r="F757" s="1"/>
      <c r="G757" s="1"/>
    </row>
    <row r="758">
      <c r="C758" s="7"/>
      <c r="F758" s="1"/>
      <c r="G758" s="1"/>
    </row>
    <row r="759">
      <c r="C759" s="7"/>
      <c r="F759" s="1"/>
      <c r="G759" s="1"/>
    </row>
    <row r="760">
      <c r="C760" s="7"/>
      <c r="F760" s="1"/>
      <c r="G760" s="1"/>
    </row>
    <row r="761">
      <c r="C761" s="7"/>
      <c r="F761" s="1"/>
      <c r="G761" s="1"/>
    </row>
    <row r="762">
      <c r="C762" s="7"/>
      <c r="F762" s="1"/>
      <c r="G762" s="1"/>
    </row>
    <row r="763">
      <c r="C763" s="7"/>
      <c r="F763" s="1"/>
      <c r="G763" s="1"/>
    </row>
    <row r="764">
      <c r="C764" s="7"/>
      <c r="F764" s="1"/>
      <c r="G764" s="1"/>
    </row>
    <row r="765">
      <c r="C765" s="7"/>
      <c r="F765" s="1"/>
      <c r="G765" s="1"/>
    </row>
    <row r="766">
      <c r="C766" s="7"/>
      <c r="F766" s="1"/>
      <c r="G766" s="1"/>
    </row>
    <row r="767">
      <c r="C767" s="7"/>
      <c r="F767" s="1"/>
      <c r="G767" s="1"/>
    </row>
    <row r="768">
      <c r="C768" s="7"/>
      <c r="F768" s="1"/>
      <c r="G768" s="1"/>
    </row>
    <row r="769">
      <c r="C769" s="7"/>
      <c r="F769" s="1"/>
      <c r="G769" s="1"/>
    </row>
    <row r="770">
      <c r="C770" s="7"/>
      <c r="F770" s="1"/>
      <c r="G770" s="1"/>
    </row>
    <row r="771">
      <c r="C771" s="7"/>
      <c r="F771" s="1"/>
      <c r="G771" s="1"/>
    </row>
    <row r="772">
      <c r="C772" s="7"/>
      <c r="F772" s="1"/>
      <c r="G772" s="1"/>
    </row>
    <row r="773">
      <c r="C773" s="7"/>
      <c r="F773" s="1"/>
      <c r="G773" s="1"/>
    </row>
    <row r="774">
      <c r="C774" s="7"/>
      <c r="F774" s="1"/>
      <c r="G774" s="1"/>
    </row>
    <row r="775">
      <c r="C775" s="7"/>
      <c r="F775" s="1"/>
      <c r="G775" s="1"/>
    </row>
    <row r="776">
      <c r="C776" s="7"/>
      <c r="F776" s="1"/>
      <c r="G776" s="1"/>
    </row>
    <row r="777">
      <c r="C777" s="7"/>
      <c r="F777" s="1"/>
      <c r="G777" s="1"/>
    </row>
    <row r="778">
      <c r="C778" s="7"/>
      <c r="F778" s="1"/>
      <c r="G778" s="1"/>
    </row>
    <row r="779">
      <c r="C779" s="7"/>
      <c r="F779" s="1"/>
      <c r="G779" s="1"/>
    </row>
    <row r="780">
      <c r="C780" s="7"/>
      <c r="F780" s="1"/>
      <c r="G780" s="1"/>
    </row>
    <row r="781">
      <c r="C781" s="7"/>
      <c r="F781" s="1"/>
      <c r="G781" s="1"/>
    </row>
    <row r="782">
      <c r="C782" s="7"/>
      <c r="F782" s="1"/>
      <c r="G782" s="1"/>
    </row>
    <row r="783">
      <c r="C783" s="7"/>
      <c r="F783" s="1"/>
      <c r="G783" s="1"/>
    </row>
    <row r="784">
      <c r="C784" s="7"/>
      <c r="F784" s="1"/>
      <c r="G784" s="1"/>
    </row>
    <row r="785">
      <c r="C785" s="7"/>
      <c r="F785" s="1"/>
      <c r="G785" s="1"/>
    </row>
    <row r="786">
      <c r="C786" s="7"/>
      <c r="F786" s="1"/>
      <c r="G786" s="1"/>
    </row>
    <row r="787">
      <c r="C787" s="7"/>
      <c r="F787" s="1"/>
      <c r="G787" s="1"/>
    </row>
    <row r="788">
      <c r="C788" s="7"/>
      <c r="F788" s="1"/>
      <c r="G788" s="1"/>
    </row>
    <row r="789">
      <c r="C789" s="7"/>
      <c r="F789" s="1"/>
      <c r="G789" s="1"/>
    </row>
    <row r="790">
      <c r="C790" s="7"/>
      <c r="F790" s="1"/>
      <c r="G790" s="1"/>
    </row>
    <row r="791">
      <c r="C791" s="7"/>
      <c r="F791" s="1"/>
      <c r="G791" s="1"/>
    </row>
    <row r="792">
      <c r="C792" s="7"/>
      <c r="F792" s="1"/>
      <c r="G792" s="1"/>
    </row>
    <row r="793">
      <c r="C793" s="7"/>
      <c r="F793" s="1"/>
      <c r="G793" s="1"/>
    </row>
    <row r="794">
      <c r="C794" s="7"/>
      <c r="F794" s="1"/>
      <c r="G794" s="1"/>
    </row>
    <row r="795">
      <c r="C795" s="7"/>
      <c r="F795" s="1"/>
      <c r="G795" s="1"/>
    </row>
    <row r="796">
      <c r="C796" s="7"/>
      <c r="F796" s="1"/>
      <c r="G796" s="1"/>
    </row>
    <row r="797">
      <c r="C797" s="7"/>
      <c r="F797" s="1"/>
      <c r="G797" s="1"/>
    </row>
    <row r="798">
      <c r="C798" s="7"/>
      <c r="F798" s="1"/>
      <c r="G798" s="1"/>
    </row>
    <row r="799">
      <c r="C799" s="7"/>
      <c r="F799" s="1"/>
      <c r="G799" s="1"/>
    </row>
    <row r="800">
      <c r="C800" s="7"/>
      <c r="F800" s="1"/>
      <c r="G800" s="1"/>
    </row>
    <row r="801">
      <c r="C801" s="7"/>
      <c r="F801" s="1"/>
      <c r="G801" s="1"/>
    </row>
    <row r="802">
      <c r="C802" s="7"/>
      <c r="F802" s="1"/>
      <c r="G802" s="1"/>
    </row>
    <row r="803">
      <c r="C803" s="7"/>
      <c r="F803" s="1"/>
      <c r="G803" s="1"/>
    </row>
    <row r="804">
      <c r="C804" s="7"/>
      <c r="F804" s="1"/>
      <c r="G804" s="1"/>
    </row>
    <row r="805">
      <c r="C805" s="7"/>
      <c r="F805" s="1"/>
      <c r="G805" s="1"/>
    </row>
    <row r="806">
      <c r="C806" s="7"/>
      <c r="F806" s="1"/>
      <c r="G806" s="1"/>
    </row>
    <row r="807">
      <c r="C807" s="7"/>
      <c r="F807" s="1"/>
      <c r="G807" s="1"/>
    </row>
    <row r="808">
      <c r="C808" s="7"/>
      <c r="F808" s="1"/>
      <c r="G808" s="1"/>
    </row>
    <row r="809">
      <c r="C809" s="7"/>
      <c r="F809" s="1"/>
      <c r="G809" s="1"/>
    </row>
    <row r="810">
      <c r="C810" s="7"/>
      <c r="F810" s="1"/>
      <c r="G810" s="1"/>
    </row>
    <row r="811">
      <c r="C811" s="7"/>
      <c r="F811" s="1"/>
      <c r="G811" s="1"/>
    </row>
    <row r="812">
      <c r="C812" s="7"/>
      <c r="F812" s="1"/>
      <c r="G812" s="1"/>
    </row>
    <row r="813">
      <c r="C813" s="7"/>
      <c r="F813" s="1"/>
      <c r="G813" s="1"/>
    </row>
    <row r="814">
      <c r="C814" s="7"/>
      <c r="F814" s="1"/>
      <c r="G814" s="1"/>
    </row>
    <row r="815">
      <c r="C815" s="7"/>
      <c r="F815" s="1"/>
      <c r="G815" s="1"/>
    </row>
    <row r="816">
      <c r="C816" s="7"/>
      <c r="F816" s="1"/>
      <c r="G816" s="1"/>
    </row>
    <row r="817">
      <c r="C817" s="7"/>
      <c r="F817" s="1"/>
      <c r="G817" s="1"/>
    </row>
    <row r="818">
      <c r="C818" s="7"/>
      <c r="F818" s="1"/>
      <c r="G818" s="1"/>
    </row>
    <row r="819">
      <c r="C819" s="7"/>
      <c r="F819" s="1"/>
      <c r="G819" s="1"/>
    </row>
    <row r="820">
      <c r="C820" s="7"/>
      <c r="F820" s="1"/>
      <c r="G820" s="1"/>
    </row>
    <row r="821">
      <c r="C821" s="7"/>
      <c r="F821" s="1"/>
      <c r="G821" s="1"/>
    </row>
    <row r="822">
      <c r="C822" s="7"/>
      <c r="F822" s="1"/>
      <c r="G822" s="1"/>
    </row>
    <row r="823">
      <c r="C823" s="7"/>
      <c r="F823" s="1"/>
      <c r="G823" s="1"/>
    </row>
    <row r="824">
      <c r="C824" s="7"/>
      <c r="F824" s="1"/>
      <c r="G824" s="1"/>
    </row>
    <row r="825">
      <c r="C825" s="7"/>
      <c r="F825" s="1"/>
      <c r="G825" s="1"/>
    </row>
    <row r="826">
      <c r="C826" s="7"/>
      <c r="F826" s="1"/>
      <c r="G826" s="1"/>
    </row>
    <row r="827">
      <c r="C827" s="7"/>
      <c r="F827" s="1"/>
      <c r="G827" s="1"/>
    </row>
    <row r="828">
      <c r="C828" s="7"/>
      <c r="F828" s="1"/>
      <c r="G828" s="1"/>
    </row>
    <row r="829">
      <c r="C829" s="7"/>
      <c r="F829" s="1"/>
      <c r="G829" s="1"/>
    </row>
    <row r="830">
      <c r="C830" s="7"/>
      <c r="F830" s="1"/>
      <c r="G830" s="1"/>
    </row>
    <row r="831">
      <c r="C831" s="7"/>
      <c r="F831" s="1"/>
      <c r="G831" s="1"/>
    </row>
    <row r="832">
      <c r="C832" s="7"/>
      <c r="F832" s="1"/>
      <c r="G832" s="1"/>
    </row>
    <row r="833">
      <c r="C833" s="7"/>
      <c r="F833" s="1"/>
      <c r="G833" s="1"/>
    </row>
    <row r="834">
      <c r="C834" s="7"/>
      <c r="F834" s="1"/>
      <c r="G834" s="1"/>
    </row>
    <row r="835">
      <c r="C835" s="7"/>
      <c r="F835" s="1"/>
      <c r="G835" s="1"/>
    </row>
    <row r="836">
      <c r="C836" s="7"/>
      <c r="F836" s="1"/>
      <c r="G836" s="1"/>
    </row>
    <row r="837">
      <c r="C837" s="7"/>
      <c r="F837" s="1"/>
      <c r="G837" s="1"/>
    </row>
    <row r="838">
      <c r="C838" s="7"/>
      <c r="F838" s="1"/>
      <c r="G838" s="1"/>
    </row>
    <row r="839">
      <c r="C839" s="7"/>
      <c r="F839" s="1"/>
      <c r="G839" s="1"/>
    </row>
    <row r="840">
      <c r="C840" s="7"/>
      <c r="F840" s="1"/>
      <c r="G840" s="1"/>
    </row>
    <row r="841">
      <c r="C841" s="7"/>
      <c r="F841" s="1"/>
      <c r="G841" s="1"/>
    </row>
    <row r="842">
      <c r="C842" s="7"/>
      <c r="F842" s="1"/>
      <c r="G842" s="1"/>
    </row>
    <row r="843">
      <c r="C843" s="7"/>
      <c r="F843" s="1"/>
      <c r="G843" s="1"/>
    </row>
    <row r="844">
      <c r="C844" s="7"/>
      <c r="F844" s="1"/>
      <c r="G844" s="1"/>
    </row>
    <row r="845">
      <c r="C845" s="7"/>
      <c r="F845" s="1"/>
      <c r="G845" s="1"/>
    </row>
    <row r="846">
      <c r="C846" s="7"/>
      <c r="F846" s="1"/>
      <c r="G846" s="1"/>
    </row>
    <row r="847">
      <c r="C847" s="7"/>
      <c r="F847" s="1"/>
      <c r="G847" s="1"/>
    </row>
    <row r="848">
      <c r="C848" s="7"/>
      <c r="F848" s="1"/>
      <c r="G848" s="1"/>
    </row>
    <row r="849">
      <c r="C849" s="7"/>
      <c r="F849" s="1"/>
      <c r="G849" s="1"/>
    </row>
    <row r="850">
      <c r="C850" s="7"/>
      <c r="F850" s="1"/>
      <c r="G850" s="1"/>
    </row>
    <row r="851">
      <c r="C851" s="7"/>
      <c r="F851" s="1"/>
      <c r="G851" s="1"/>
    </row>
    <row r="852">
      <c r="C852" s="7"/>
      <c r="F852" s="1"/>
      <c r="G852" s="1"/>
    </row>
    <row r="853">
      <c r="C853" s="7"/>
      <c r="F853" s="1"/>
      <c r="G853" s="1"/>
    </row>
    <row r="854">
      <c r="C854" s="7"/>
      <c r="F854" s="1"/>
      <c r="G854" s="1"/>
    </row>
    <row r="855">
      <c r="C855" s="7"/>
      <c r="F855" s="1"/>
      <c r="G855" s="1"/>
    </row>
    <row r="856">
      <c r="C856" s="7"/>
      <c r="F856" s="1"/>
      <c r="G856" s="1"/>
    </row>
    <row r="857">
      <c r="C857" s="7"/>
      <c r="F857" s="1"/>
      <c r="G857" s="1"/>
    </row>
    <row r="858">
      <c r="C858" s="7"/>
      <c r="F858" s="1"/>
      <c r="G858" s="1"/>
    </row>
    <row r="859">
      <c r="C859" s="7"/>
      <c r="F859" s="1"/>
      <c r="G859" s="1"/>
    </row>
    <row r="860">
      <c r="C860" s="7"/>
      <c r="F860" s="1"/>
      <c r="G860" s="1"/>
    </row>
    <row r="861">
      <c r="C861" s="7"/>
      <c r="F861" s="1"/>
      <c r="G861" s="1"/>
    </row>
    <row r="862">
      <c r="C862" s="7"/>
      <c r="F862" s="1"/>
      <c r="G862" s="1"/>
    </row>
    <row r="863">
      <c r="C863" s="7"/>
      <c r="F863" s="1"/>
      <c r="G863" s="1"/>
    </row>
    <row r="864">
      <c r="C864" s="7"/>
      <c r="F864" s="1"/>
      <c r="G864" s="1"/>
    </row>
    <row r="865">
      <c r="C865" s="7"/>
      <c r="F865" s="1"/>
      <c r="G865" s="1"/>
    </row>
    <row r="866">
      <c r="C866" s="7"/>
      <c r="F866" s="1"/>
      <c r="G866" s="1"/>
    </row>
    <row r="867">
      <c r="C867" s="7"/>
      <c r="F867" s="1"/>
      <c r="G867" s="1"/>
    </row>
    <row r="868">
      <c r="C868" s="7"/>
      <c r="F868" s="1"/>
      <c r="G868" s="1"/>
    </row>
    <row r="869">
      <c r="C869" s="7"/>
      <c r="F869" s="1"/>
      <c r="G869" s="1"/>
    </row>
    <row r="870">
      <c r="C870" s="7"/>
      <c r="F870" s="1"/>
      <c r="G870" s="1"/>
    </row>
    <row r="871">
      <c r="C871" s="7"/>
      <c r="F871" s="1"/>
      <c r="G871" s="1"/>
    </row>
    <row r="872">
      <c r="C872" s="7"/>
      <c r="F872" s="1"/>
      <c r="G872" s="1"/>
    </row>
    <row r="873">
      <c r="C873" s="7"/>
      <c r="F873" s="1"/>
      <c r="G873" s="1"/>
    </row>
    <row r="874">
      <c r="C874" s="7"/>
      <c r="F874" s="1"/>
      <c r="G874" s="1"/>
    </row>
    <row r="875">
      <c r="C875" s="7"/>
      <c r="F875" s="1"/>
      <c r="G875" s="1"/>
    </row>
    <row r="876">
      <c r="C876" s="7"/>
      <c r="F876" s="1"/>
      <c r="G876" s="1"/>
    </row>
    <row r="877">
      <c r="C877" s="7"/>
      <c r="F877" s="1"/>
      <c r="G877" s="1"/>
    </row>
    <row r="878">
      <c r="C878" s="7"/>
      <c r="F878" s="1"/>
      <c r="G878" s="1"/>
    </row>
    <row r="879">
      <c r="C879" s="7"/>
      <c r="F879" s="1"/>
      <c r="G879" s="1"/>
    </row>
    <row r="880">
      <c r="C880" s="7"/>
      <c r="F880" s="1"/>
      <c r="G880" s="1"/>
    </row>
    <row r="881">
      <c r="C881" s="7"/>
      <c r="F881" s="1"/>
      <c r="G881" s="1"/>
    </row>
    <row r="882">
      <c r="C882" s="7"/>
      <c r="F882" s="1"/>
      <c r="G882" s="1"/>
    </row>
    <row r="883">
      <c r="C883" s="7"/>
      <c r="F883" s="1"/>
      <c r="G883" s="1"/>
    </row>
    <row r="884">
      <c r="C884" s="7"/>
      <c r="F884" s="1"/>
      <c r="G884" s="1"/>
    </row>
    <row r="885">
      <c r="C885" s="7"/>
      <c r="F885" s="1"/>
      <c r="G885" s="1"/>
    </row>
    <row r="886">
      <c r="C886" s="7"/>
      <c r="F886" s="1"/>
      <c r="G886" s="1"/>
    </row>
    <row r="887">
      <c r="C887" s="7"/>
      <c r="F887" s="1"/>
      <c r="G887" s="1"/>
    </row>
    <row r="888">
      <c r="C888" s="7"/>
      <c r="F888" s="1"/>
      <c r="G888" s="1"/>
    </row>
    <row r="889">
      <c r="C889" s="7"/>
      <c r="F889" s="1"/>
      <c r="G889" s="1"/>
    </row>
    <row r="890">
      <c r="C890" s="7"/>
      <c r="F890" s="1"/>
      <c r="G890" s="1"/>
    </row>
    <row r="891">
      <c r="C891" s="7"/>
      <c r="F891" s="1"/>
      <c r="G891" s="1"/>
    </row>
    <row r="892">
      <c r="C892" s="7"/>
      <c r="F892" s="1"/>
      <c r="G892" s="1"/>
    </row>
    <row r="893">
      <c r="C893" s="7"/>
      <c r="F893" s="1"/>
      <c r="G893" s="1"/>
    </row>
    <row r="894">
      <c r="C894" s="7"/>
      <c r="F894" s="1"/>
      <c r="G894" s="1"/>
    </row>
    <row r="895">
      <c r="C895" s="7"/>
      <c r="F895" s="1"/>
      <c r="G895" s="1"/>
    </row>
    <row r="896">
      <c r="C896" s="7"/>
      <c r="F896" s="1"/>
      <c r="G896" s="1"/>
    </row>
    <row r="897">
      <c r="C897" s="7"/>
      <c r="F897" s="1"/>
      <c r="G897" s="1"/>
    </row>
    <row r="898">
      <c r="C898" s="7"/>
      <c r="F898" s="1"/>
      <c r="G898" s="1"/>
    </row>
    <row r="899">
      <c r="C899" s="7"/>
      <c r="F899" s="1"/>
      <c r="G899" s="1"/>
    </row>
    <row r="900">
      <c r="C900" s="7"/>
      <c r="F900" s="1"/>
      <c r="G900" s="1"/>
    </row>
    <row r="901">
      <c r="C901" s="7"/>
      <c r="F901" s="1"/>
      <c r="G901" s="1"/>
    </row>
    <row r="902">
      <c r="C902" s="7"/>
      <c r="F902" s="1"/>
      <c r="G902" s="1"/>
    </row>
    <row r="903">
      <c r="C903" s="7"/>
      <c r="F903" s="1"/>
      <c r="G903" s="1"/>
    </row>
    <row r="904">
      <c r="C904" s="7"/>
      <c r="F904" s="1"/>
      <c r="G904" s="1"/>
    </row>
    <row r="905">
      <c r="C905" s="7"/>
      <c r="F905" s="1"/>
      <c r="G905" s="1"/>
    </row>
    <row r="906">
      <c r="C906" s="7"/>
      <c r="F906" s="1"/>
      <c r="G906" s="1"/>
    </row>
    <row r="907">
      <c r="C907" s="7"/>
      <c r="F907" s="1"/>
      <c r="G907" s="1"/>
    </row>
    <row r="908">
      <c r="C908" s="7"/>
      <c r="F908" s="1"/>
      <c r="G908" s="1"/>
    </row>
    <row r="909">
      <c r="C909" s="7"/>
      <c r="F909" s="1"/>
      <c r="G909" s="1"/>
    </row>
    <row r="910">
      <c r="C910" s="7"/>
      <c r="F910" s="1"/>
      <c r="G910" s="1"/>
    </row>
    <row r="911">
      <c r="C911" s="7"/>
      <c r="F911" s="1"/>
      <c r="G911" s="1"/>
    </row>
    <row r="912">
      <c r="C912" s="7"/>
      <c r="F912" s="1"/>
      <c r="G912" s="1"/>
    </row>
    <row r="913">
      <c r="C913" s="7"/>
      <c r="F913" s="1"/>
      <c r="G913" s="1"/>
    </row>
    <row r="914">
      <c r="C914" s="7"/>
      <c r="F914" s="1"/>
      <c r="G914" s="1"/>
    </row>
    <row r="915">
      <c r="C915" s="7"/>
      <c r="F915" s="1"/>
      <c r="G915" s="1"/>
    </row>
    <row r="916">
      <c r="C916" s="7"/>
      <c r="F916" s="1"/>
      <c r="G916" s="1"/>
    </row>
    <row r="917">
      <c r="C917" s="7"/>
      <c r="F917" s="1"/>
      <c r="G917" s="1"/>
    </row>
    <row r="918">
      <c r="C918" s="7"/>
      <c r="F918" s="1"/>
      <c r="G918" s="1"/>
    </row>
    <row r="919">
      <c r="C919" s="7"/>
      <c r="F919" s="1"/>
      <c r="G919" s="1"/>
    </row>
    <row r="920">
      <c r="C920" s="7"/>
      <c r="F920" s="1"/>
      <c r="G920" s="1"/>
    </row>
    <row r="921">
      <c r="C921" s="7"/>
      <c r="F921" s="1"/>
      <c r="G921" s="1"/>
    </row>
    <row r="922">
      <c r="C922" s="7"/>
      <c r="F922" s="1"/>
      <c r="G922" s="1"/>
    </row>
    <row r="923">
      <c r="C923" s="7"/>
      <c r="F923" s="1"/>
      <c r="G923" s="1"/>
    </row>
    <row r="924">
      <c r="C924" s="7"/>
      <c r="F924" s="1"/>
      <c r="G924" s="1"/>
    </row>
    <row r="925">
      <c r="C925" s="7"/>
      <c r="F925" s="1"/>
      <c r="G925" s="1"/>
    </row>
    <row r="926">
      <c r="C926" s="7"/>
      <c r="F926" s="1"/>
      <c r="G926" s="1"/>
    </row>
    <row r="927">
      <c r="C927" s="7"/>
      <c r="F927" s="1"/>
      <c r="G927" s="1"/>
    </row>
    <row r="928">
      <c r="C928" s="7"/>
      <c r="F928" s="1"/>
      <c r="G928" s="1"/>
    </row>
    <row r="929">
      <c r="C929" s="7"/>
      <c r="F929" s="1"/>
      <c r="G929" s="1"/>
    </row>
    <row r="930">
      <c r="C930" s="7"/>
      <c r="F930" s="1"/>
      <c r="G930" s="1"/>
    </row>
    <row r="931">
      <c r="C931" s="7"/>
      <c r="F931" s="1"/>
      <c r="G931" s="1"/>
    </row>
    <row r="932">
      <c r="C932" s="7"/>
      <c r="F932" s="1"/>
      <c r="G932" s="1"/>
    </row>
    <row r="933">
      <c r="C933" s="7"/>
      <c r="F933" s="1"/>
      <c r="G933" s="1"/>
    </row>
    <row r="934">
      <c r="C934" s="7"/>
      <c r="F934" s="1"/>
      <c r="G934" s="1"/>
    </row>
    <row r="935">
      <c r="C935" s="7"/>
      <c r="F935" s="1"/>
      <c r="G935" s="1"/>
    </row>
    <row r="936">
      <c r="C936" s="7"/>
      <c r="F936" s="1"/>
      <c r="G936" s="1"/>
    </row>
    <row r="937">
      <c r="C937" s="7"/>
      <c r="F937" s="1"/>
      <c r="G937" s="1"/>
    </row>
    <row r="938">
      <c r="C938" s="7"/>
      <c r="F938" s="1"/>
      <c r="G938" s="1"/>
    </row>
    <row r="939">
      <c r="C939" s="7"/>
      <c r="F939" s="1"/>
      <c r="G939" s="1"/>
    </row>
    <row r="940">
      <c r="C940" s="7"/>
      <c r="F940" s="1"/>
      <c r="G940" s="1"/>
    </row>
    <row r="941">
      <c r="C941" s="7"/>
      <c r="F941" s="1"/>
      <c r="G941" s="1"/>
    </row>
    <row r="942">
      <c r="C942" s="7"/>
      <c r="F942" s="1"/>
      <c r="G942" s="1"/>
    </row>
    <row r="943">
      <c r="C943" s="7"/>
      <c r="F943" s="1"/>
      <c r="G943" s="1"/>
    </row>
    <row r="944">
      <c r="C944" s="7"/>
      <c r="F944" s="1"/>
      <c r="G944" s="1"/>
    </row>
    <row r="945">
      <c r="C945" s="7"/>
      <c r="F945" s="1"/>
      <c r="G945" s="1"/>
    </row>
    <row r="946">
      <c r="C946" s="7"/>
      <c r="F946" s="1"/>
      <c r="G946" s="1"/>
    </row>
    <row r="947">
      <c r="C947" s="7"/>
      <c r="F947" s="1"/>
      <c r="G947" s="1"/>
    </row>
    <row r="948">
      <c r="C948" s="7"/>
      <c r="F948" s="1"/>
      <c r="G948" s="1"/>
    </row>
    <row r="949">
      <c r="C949" s="7"/>
      <c r="F949" s="1"/>
      <c r="G949" s="1"/>
    </row>
    <row r="950">
      <c r="C950" s="7"/>
      <c r="F950" s="1"/>
      <c r="G950" s="1"/>
    </row>
    <row r="951">
      <c r="C951" s="7"/>
      <c r="F951" s="1"/>
      <c r="G951" s="1"/>
    </row>
    <row r="952">
      <c r="C952" s="7"/>
      <c r="F952" s="1"/>
      <c r="G952" s="1"/>
    </row>
    <row r="953">
      <c r="C953" s="7"/>
      <c r="F953" s="1"/>
      <c r="G953" s="1"/>
    </row>
    <row r="954">
      <c r="C954" s="7"/>
      <c r="F954" s="1"/>
      <c r="G954" s="1"/>
    </row>
    <row r="955">
      <c r="C955" s="7"/>
      <c r="F955" s="1"/>
      <c r="G955" s="1"/>
    </row>
    <row r="956">
      <c r="C956" s="7"/>
      <c r="F956" s="1"/>
      <c r="G956" s="1"/>
    </row>
    <row r="957">
      <c r="C957" s="7"/>
      <c r="F957" s="1"/>
      <c r="G957" s="1"/>
    </row>
    <row r="958">
      <c r="C958" s="7"/>
      <c r="F958" s="1"/>
      <c r="G958" s="1"/>
    </row>
    <row r="959">
      <c r="C959" s="7"/>
      <c r="F959" s="1"/>
      <c r="G959" s="1"/>
    </row>
    <row r="960">
      <c r="C960" s="7"/>
      <c r="F960" s="1"/>
      <c r="G960" s="1"/>
    </row>
    <row r="961">
      <c r="C961" s="7"/>
      <c r="F961" s="1"/>
      <c r="G961" s="1"/>
    </row>
    <row r="962">
      <c r="C962" s="7"/>
      <c r="F962" s="1"/>
      <c r="G962" s="1"/>
    </row>
    <row r="963">
      <c r="C963" s="7"/>
      <c r="F963" s="1"/>
      <c r="G963" s="1"/>
    </row>
    <row r="964">
      <c r="C964" s="7"/>
      <c r="F964" s="1"/>
      <c r="G964" s="1"/>
    </row>
    <row r="965">
      <c r="C965" s="7"/>
      <c r="F965" s="1"/>
      <c r="G965" s="1"/>
    </row>
    <row r="966">
      <c r="C966" s="7"/>
      <c r="F966" s="1"/>
      <c r="G966" s="1"/>
    </row>
    <row r="967">
      <c r="C967" s="7"/>
      <c r="F967" s="1"/>
      <c r="G967" s="1"/>
    </row>
    <row r="968">
      <c r="C968" s="7"/>
      <c r="F968" s="1"/>
      <c r="G968" s="1"/>
    </row>
    <row r="969">
      <c r="C969" s="7"/>
      <c r="F969" s="1"/>
      <c r="G969" s="1"/>
    </row>
    <row r="970">
      <c r="C970" s="7"/>
      <c r="F970" s="1"/>
      <c r="G970" s="1"/>
    </row>
    <row r="971">
      <c r="C971" s="7"/>
      <c r="F971" s="1"/>
      <c r="G971" s="1"/>
    </row>
    <row r="972">
      <c r="C972" s="7"/>
      <c r="F972" s="1"/>
      <c r="G972" s="1"/>
    </row>
    <row r="973">
      <c r="C973" s="7"/>
      <c r="F973" s="1"/>
      <c r="G973" s="1"/>
    </row>
    <row r="974">
      <c r="C974" s="7"/>
      <c r="F974" s="1"/>
      <c r="G974" s="1"/>
    </row>
    <row r="975">
      <c r="C975" s="7"/>
      <c r="F975" s="1"/>
      <c r="G975" s="1"/>
    </row>
    <row r="976">
      <c r="C976" s="7"/>
      <c r="F976" s="1"/>
      <c r="G976" s="1"/>
    </row>
    <row r="977">
      <c r="C977" s="7"/>
      <c r="F977" s="1"/>
      <c r="G977" s="1"/>
    </row>
    <row r="978">
      <c r="C978" s="7"/>
      <c r="F978" s="1"/>
      <c r="G978" s="1"/>
    </row>
    <row r="979">
      <c r="C979" s="7"/>
      <c r="F979" s="1"/>
      <c r="G979" s="1"/>
    </row>
    <row r="980">
      <c r="C980" s="7"/>
      <c r="F980" s="1"/>
      <c r="G980" s="1"/>
    </row>
    <row r="981">
      <c r="C981" s="7"/>
      <c r="F981" s="1"/>
      <c r="G981" s="1"/>
    </row>
    <row r="982">
      <c r="C982" s="7"/>
      <c r="F982" s="1"/>
      <c r="G982" s="1"/>
    </row>
    <row r="983">
      <c r="C983" s="7"/>
      <c r="F983" s="1"/>
      <c r="G983" s="1"/>
    </row>
    <row r="984">
      <c r="C984" s="7"/>
      <c r="F984" s="1"/>
      <c r="G984" s="1"/>
    </row>
    <row r="985">
      <c r="C985" s="7"/>
      <c r="F985" s="1"/>
      <c r="G985" s="1"/>
    </row>
    <row r="986">
      <c r="C986" s="7"/>
      <c r="F986" s="1"/>
      <c r="G986" s="1"/>
    </row>
    <row r="987">
      <c r="C987" s="7"/>
      <c r="F987" s="1"/>
      <c r="G987" s="1"/>
    </row>
    <row r="988">
      <c r="C988" s="7"/>
      <c r="F988" s="1"/>
      <c r="G988" s="1"/>
    </row>
    <row r="989">
      <c r="C989" s="7"/>
      <c r="F989" s="1"/>
      <c r="G989" s="1"/>
    </row>
    <row r="990">
      <c r="C990" s="7"/>
      <c r="F990" s="1"/>
      <c r="G990" s="1"/>
    </row>
    <row r="991">
      <c r="C991" s="7"/>
      <c r="F991" s="1"/>
      <c r="G991" s="1"/>
    </row>
    <row r="992">
      <c r="C992" s="7"/>
      <c r="F992" s="1"/>
      <c r="G992" s="1"/>
    </row>
    <row r="993">
      <c r="C993" s="7"/>
      <c r="F993" s="1"/>
      <c r="G993" s="1"/>
    </row>
    <row r="994">
      <c r="C994" s="7"/>
      <c r="F994" s="1"/>
      <c r="G994" s="1"/>
    </row>
    <row r="995">
      <c r="C995" s="7"/>
      <c r="F995" s="1"/>
      <c r="G995" s="1"/>
    </row>
    <row r="996">
      <c r="C996" s="7"/>
      <c r="F996" s="1"/>
      <c r="G996" s="1"/>
    </row>
    <row r="997">
      <c r="C997" s="7"/>
      <c r="F997" s="1"/>
      <c r="G997" s="1"/>
    </row>
    <row r="998">
      <c r="C998" s="7"/>
      <c r="F998" s="1"/>
      <c r="G998" s="1"/>
    </row>
    <row r="999">
      <c r="C999" s="7"/>
      <c r="F999" s="1"/>
      <c r="G999" s="1"/>
    </row>
    <row r="1000">
      <c r="C1000" s="7"/>
      <c r="F1000" s="1"/>
      <c r="G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17.0"/>
  </cols>
  <sheetData>
    <row r="1">
      <c r="A1" s="1" t="s">
        <v>89</v>
      </c>
      <c r="B1" s="1" t="s">
        <v>90</v>
      </c>
      <c r="C1" s="1" t="s">
        <v>91</v>
      </c>
      <c r="D1" s="1" t="s">
        <v>92</v>
      </c>
      <c r="E1" s="1" t="s">
        <v>93</v>
      </c>
      <c r="F1" s="1" t="s">
        <v>94</v>
      </c>
      <c r="G1" s="1" t="s">
        <v>95</v>
      </c>
      <c r="H1" s="1" t="s">
        <v>96</v>
      </c>
      <c r="I1" s="1" t="s">
        <v>97</v>
      </c>
      <c r="J1" s="1" t="s">
        <v>98</v>
      </c>
      <c r="K1" s="1" t="s">
        <v>99</v>
      </c>
      <c r="L1" s="1" t="s">
        <v>100</v>
      </c>
      <c r="M1" s="3" t="s">
        <v>101</v>
      </c>
      <c r="N1" s="3" t="s">
        <v>102</v>
      </c>
      <c r="O1" s="1" t="s">
        <v>103</v>
      </c>
      <c r="P1" s="1" t="s">
        <v>0</v>
      </c>
      <c r="Q1" s="1" t="s">
        <v>9</v>
      </c>
      <c r="R1" s="1" t="s">
        <v>18</v>
      </c>
      <c r="S1" s="1" t="s">
        <v>27</v>
      </c>
      <c r="T1" s="1" t="s">
        <v>35</v>
      </c>
      <c r="U1" s="1" t="s">
        <v>44</v>
      </c>
      <c r="V1" s="1" t="s">
        <v>53</v>
      </c>
      <c r="W1" s="1" t="s">
        <v>62</v>
      </c>
      <c r="X1" s="1" t="s">
        <v>71</v>
      </c>
      <c r="Y1" s="1" t="s">
        <v>80</v>
      </c>
    </row>
    <row r="2">
      <c r="A2" s="8">
        <v>45491.62940847222</v>
      </c>
      <c r="B2" s="1"/>
      <c r="C2" s="1" t="s">
        <v>7</v>
      </c>
      <c r="D2" s="1" t="s">
        <v>12</v>
      </c>
      <c r="E2" s="1" t="s">
        <v>25</v>
      </c>
      <c r="F2" s="1" t="s">
        <v>31</v>
      </c>
      <c r="G2" s="1" t="s">
        <v>40</v>
      </c>
      <c r="H2" s="1" t="s">
        <v>51</v>
      </c>
      <c r="I2" s="1" t="s">
        <v>56</v>
      </c>
      <c r="J2" s="1" t="s">
        <v>56</v>
      </c>
      <c r="K2" s="1" t="s">
        <v>72</v>
      </c>
      <c r="L2" s="1" t="s">
        <v>87</v>
      </c>
      <c r="M2" s="3" t="s">
        <v>104</v>
      </c>
      <c r="N2" s="3"/>
      <c r="O2" s="2">
        <v>3.0</v>
      </c>
      <c r="P2" s="2">
        <f t="array" ref="P2">XLOOKUP($C2,'ADVANCED KEY'!$C$1:$C$4,'ADVANCED KEY'!$B$1:$B$4,"Not Found",0)</f>
        <v>-1</v>
      </c>
      <c r="Q2" s="2">
        <f t="array" ref="Q2">XLOOKUP($D2,'ADVANCED KEY'!$C$7:$C$10,'ADVANCED KEY'!$B$7:$B$10,"Not Found",0)</f>
        <v>2</v>
      </c>
      <c r="R2" s="2">
        <f t="array" ref="R2">XLOOKUP($E2,'ADVANCED KEY'!$C$13:$C$16,'ADVANCED KEY'!$B$13:$B$16,"Not Found",0)</f>
        <v>0</v>
      </c>
      <c r="S2" s="2">
        <f t="array" ref="S2">XLOOKUP($F2,'ADVANCED KEY'!$C$19:$C$22,'ADVANCED KEY'!$B$19:$B$22,"Not Found",0)</f>
        <v>-1</v>
      </c>
      <c r="T2" s="2">
        <f t="array" ref="T2">XLOOKUP($G2,'ADVANCED KEY'!$C$25:$C$28,'ADVANCED KEY'!$B$25:$B$28,"Not Found",0)</f>
        <v>-1</v>
      </c>
      <c r="U2" s="2">
        <f t="array" ref="U2">XLOOKUP($H2,'ADVANCED KEY'!$C$31:$C$34,'ADVANCED KEY'!$B$31:$B$34,"Not Found",0)</f>
        <v>0</v>
      </c>
      <c r="V2" s="2">
        <f t="array" ref="V2">XLOOKUP($I2,'ADVANCED KEY'!$C$37:$C$40,'ADVANCED KEY'!$B$37:$B$40,"Not Found",0)</f>
        <v>1</v>
      </c>
      <c r="W2" s="2" t="str">
        <f t="array" ref="W2">XLOOKUP($J2,'ADVANCED KEY'!$C$43:$C$46,'ADVANCED KEY'!$B$43:$B$46,"",0)</f>
        <v/>
      </c>
      <c r="X2" s="2">
        <f t="array" ref="X2">XLOOKUP($K2,'ADVANCED KEY'!$C$49:$C$52,'ADVANCED KEY'!$B$49:$B$52,"Not Found",0)</f>
        <v>1</v>
      </c>
      <c r="Y2" s="2">
        <f t="array" ref="Y2">XLOOKUP($L2,'ADVANCED KEY'!$C$55:$C$58,'ADVANCED KEY'!$B$55:$B$58,"Not Found",0)</f>
        <v>0</v>
      </c>
    </row>
    <row r="3">
      <c r="A3" s="8">
        <v>45491.636708148144</v>
      </c>
      <c r="B3" s="1"/>
      <c r="C3" s="1" t="s">
        <v>7</v>
      </c>
      <c r="D3" s="1" t="s">
        <v>10</v>
      </c>
      <c r="E3" s="1" t="s">
        <v>19</v>
      </c>
      <c r="F3" s="1" t="s">
        <v>21</v>
      </c>
      <c r="G3" s="1" t="s">
        <v>42</v>
      </c>
      <c r="H3" s="1" t="s">
        <v>51</v>
      </c>
      <c r="I3" s="1" t="s">
        <v>60</v>
      </c>
      <c r="J3" s="1" t="s">
        <v>60</v>
      </c>
      <c r="K3" s="1" t="s">
        <v>72</v>
      </c>
      <c r="L3" s="1" t="s">
        <v>87</v>
      </c>
      <c r="M3" s="3" t="s">
        <v>105</v>
      </c>
      <c r="N3" s="3"/>
      <c r="O3" s="2">
        <v>1.0</v>
      </c>
      <c r="P3" s="2">
        <f t="array" ref="P3">XLOOKUP($C3,'ADVANCED KEY'!$C$1:$C$4,'ADVANCED KEY'!$B$1:$B$4,"Not Found",0)</f>
        <v>-1</v>
      </c>
      <c r="Q3" s="2">
        <f t="array" ref="Q3">XLOOKUP($D3,'ADVANCED KEY'!$C$7:$C$10,'ADVANCED KEY'!$B$7:$B$10,"Not Found",0)</f>
        <v>-1</v>
      </c>
      <c r="R3" s="2">
        <f t="array" ref="R3">XLOOKUP($E3,'ADVANCED KEY'!$C$13:$C$16,'ADVANCED KEY'!$B$13:$B$16,"Not Found",0)</f>
        <v>2</v>
      </c>
      <c r="S3" s="2">
        <f t="array" ref="S3">XLOOKUP($F3,'ADVANCED KEY'!$C$19:$C$22,'ADVANCED KEY'!$B$19:$B$22,"Not Found",0)</f>
        <v>1</v>
      </c>
      <c r="T3" s="2">
        <f t="array" ref="T3">XLOOKUP($G3,'ADVANCED KEY'!$C$25:$C$28,'ADVANCED KEY'!$B$25:$B$28,"Not Found",0)</f>
        <v>0</v>
      </c>
      <c r="U3" s="2">
        <f t="array" ref="U3">XLOOKUP($H3,'ADVANCED KEY'!$C$31:$C$34,'ADVANCED KEY'!$B$31:$B$34,"Not Found",0)</f>
        <v>0</v>
      </c>
      <c r="V3" s="2">
        <f t="array" ref="V3">XLOOKUP($I3,'ADVANCED KEY'!$C$37:$C$40,'ADVANCED KEY'!$B$37:$B$40,"Not Found",0)</f>
        <v>0</v>
      </c>
      <c r="W3" s="2" t="str">
        <f t="array" ref="W3">XLOOKUP($J3,'ADVANCED KEY'!$C$43:$C$46,'ADVANCED KEY'!$B$43:$B$46,"",0)</f>
        <v/>
      </c>
      <c r="X3" s="2">
        <f t="array" ref="X3">XLOOKUP($K3,'ADVANCED KEY'!$C$49:$C$52,'ADVANCED KEY'!$B$49:$B$52,"Not Found",0)</f>
        <v>1</v>
      </c>
      <c r="Y3" s="2">
        <f t="array" ref="Y3">XLOOKUP($L3,'ADVANCED KEY'!$C$55:$C$58,'ADVANCED KEY'!$B$55:$B$58,"Not Found",0)</f>
        <v>0</v>
      </c>
    </row>
    <row r="4">
      <c r="A4" s="8">
        <v>45491.63878887732</v>
      </c>
      <c r="B4" s="1"/>
      <c r="C4" s="1" t="s">
        <v>5</v>
      </c>
      <c r="D4" s="1" t="s">
        <v>16</v>
      </c>
      <c r="E4" s="1" t="s">
        <v>25</v>
      </c>
      <c r="F4" s="1" t="s">
        <v>33</v>
      </c>
      <c r="G4" s="1" t="s">
        <v>36</v>
      </c>
      <c r="H4" s="1" t="s">
        <v>51</v>
      </c>
      <c r="I4" s="1" t="s">
        <v>58</v>
      </c>
      <c r="J4" s="1" t="s">
        <v>58</v>
      </c>
      <c r="K4" s="1" t="s">
        <v>74</v>
      </c>
      <c r="L4" s="1" t="s">
        <v>85</v>
      </c>
      <c r="M4" s="3" t="s">
        <v>106</v>
      </c>
      <c r="N4" s="3"/>
      <c r="O4" s="2">
        <v>1.0</v>
      </c>
      <c r="P4" s="2">
        <f t="array" ref="P4">XLOOKUP($C4,'ADVANCED KEY'!$C$1:$C$4,'ADVANCED KEY'!$B$1:$B$4,"Not Found",0)</f>
        <v>2</v>
      </c>
      <c r="Q4" s="2">
        <f t="array" ref="Q4">XLOOKUP($D4,'ADVANCED KEY'!$C$7:$C$10,'ADVANCED KEY'!$B$7:$B$10,"Not Found",0)</f>
        <v>0</v>
      </c>
      <c r="R4" s="2">
        <f t="array" ref="R4">XLOOKUP($E4,'ADVANCED KEY'!$C$13:$C$16,'ADVANCED KEY'!$B$13:$B$16,"Not Found",0)</f>
        <v>0</v>
      </c>
      <c r="S4" s="2">
        <f t="array" ref="S4">XLOOKUP($F4,'ADVANCED KEY'!$C$19:$C$22,'ADVANCED KEY'!$B$19:$B$22,"Not Found",0)</f>
        <v>0</v>
      </c>
      <c r="T4" s="2">
        <f t="array" ref="T4">XLOOKUP($G4,'ADVANCED KEY'!$C$25:$C$28,'ADVANCED KEY'!$B$25:$B$28,"Not Found",0)</f>
        <v>2</v>
      </c>
      <c r="U4" s="2">
        <f t="array" ref="U4">XLOOKUP($H4,'ADVANCED KEY'!$C$31:$C$34,'ADVANCED KEY'!$B$31:$B$34,"Not Found",0)</f>
        <v>0</v>
      </c>
      <c r="V4" s="2">
        <f t="array" ref="V4">XLOOKUP($I4,'ADVANCED KEY'!$C$37:$C$40,'ADVANCED KEY'!$B$37:$B$40,"Not Found",0)</f>
        <v>-1</v>
      </c>
      <c r="W4" s="2" t="str">
        <f t="array" ref="W4">XLOOKUP($J4,'ADVANCED KEY'!$C$43:$C$46,'ADVANCED KEY'!$B$43:$B$46,"",0)</f>
        <v/>
      </c>
      <c r="X4" s="2">
        <f t="array" ref="X4">XLOOKUP($K4,'ADVANCED KEY'!$C$49:$C$52,'ADVANCED KEY'!$B$49:$B$52,"Not Found",0)</f>
        <v>-1</v>
      </c>
      <c r="Y4" s="2">
        <f t="array" ref="Y4">XLOOKUP($L4,'ADVANCED KEY'!$C$55:$C$58,'ADVANCED KEY'!$B$55:$B$58,"Not Found",0)</f>
        <v>1</v>
      </c>
    </row>
    <row r="5">
      <c r="A5" s="8">
        <v>45491.645676527776</v>
      </c>
      <c r="B5" s="1"/>
      <c r="C5" s="1" t="s">
        <v>5</v>
      </c>
      <c r="D5" s="1" t="s">
        <v>10</v>
      </c>
      <c r="E5" s="1" t="s">
        <v>19</v>
      </c>
      <c r="F5" s="1" t="s">
        <v>31</v>
      </c>
      <c r="G5" s="1" t="s">
        <v>36</v>
      </c>
      <c r="H5" s="1" t="s">
        <v>45</v>
      </c>
      <c r="I5" s="1" t="s">
        <v>60</v>
      </c>
      <c r="J5" s="1" t="s">
        <v>54</v>
      </c>
      <c r="K5" s="1" t="s">
        <v>72</v>
      </c>
      <c r="L5" s="1" t="s">
        <v>83</v>
      </c>
      <c r="M5" s="3" t="s">
        <v>107</v>
      </c>
      <c r="N5" s="3"/>
      <c r="O5" s="2">
        <v>2.0</v>
      </c>
      <c r="P5" s="2">
        <f t="array" ref="P5">XLOOKUP($C5,'ADVANCED KEY'!$C$1:$C$4,'ADVANCED KEY'!$B$1:$B$4,"Not Found",0)</f>
        <v>2</v>
      </c>
      <c r="Q5" s="2">
        <f t="array" ref="Q5">XLOOKUP($D5,'ADVANCED KEY'!$C$7:$C$10,'ADVANCED KEY'!$B$7:$B$10,"Not Found",0)</f>
        <v>-1</v>
      </c>
      <c r="R5" s="2">
        <f t="array" ref="R5">XLOOKUP($E5,'ADVANCED KEY'!$C$13:$C$16,'ADVANCED KEY'!$B$13:$B$16,"Not Found",0)</f>
        <v>2</v>
      </c>
      <c r="S5" s="2">
        <f t="array" ref="S5">XLOOKUP($F5,'ADVANCED KEY'!$C$19:$C$22,'ADVANCED KEY'!$B$19:$B$22,"Not Found",0)</f>
        <v>-1</v>
      </c>
      <c r="T5" s="2">
        <f t="array" ref="T5">XLOOKUP($G5,'ADVANCED KEY'!$C$25:$C$28,'ADVANCED KEY'!$B$25:$B$28,"Not Found",0)</f>
        <v>2</v>
      </c>
      <c r="U5" s="2">
        <f t="array" ref="U5">XLOOKUP($H5,'ADVANCED KEY'!$C$31:$C$34,'ADVANCED KEY'!$B$31:$B$34,"Not Found",0)</f>
        <v>2</v>
      </c>
      <c r="V5" s="2">
        <f t="array" ref="V5">XLOOKUP($I5,'ADVANCED KEY'!$C$37:$C$40,'ADVANCED KEY'!$B$37:$B$40,"Not Found",0)</f>
        <v>0</v>
      </c>
      <c r="W5" s="2" t="str">
        <f t="array" ref="W5">XLOOKUP($J5,'ADVANCED KEY'!$C$43:$C$46,'ADVANCED KEY'!$B$43:$B$46,"",0)</f>
        <v/>
      </c>
      <c r="X5" s="2">
        <f t="array" ref="X5">XLOOKUP($K5,'ADVANCED KEY'!$C$49:$C$52,'ADVANCED KEY'!$B$49:$B$52,"Not Found",0)</f>
        <v>1</v>
      </c>
      <c r="Y5" s="2">
        <f t="array" ref="Y5">XLOOKUP($L5,'ADVANCED KEY'!$C$55:$C$58,'ADVANCED KEY'!$B$55:$B$58,"Not Found",0)</f>
        <v>-1</v>
      </c>
    </row>
    <row r="6">
      <c r="A6" s="8">
        <v>45491.65289003472</v>
      </c>
      <c r="B6" s="1"/>
      <c r="C6" s="1" t="s">
        <v>3</v>
      </c>
      <c r="D6" s="1" t="s">
        <v>14</v>
      </c>
      <c r="E6" s="1" t="s">
        <v>19</v>
      </c>
      <c r="F6" s="1" t="s">
        <v>31</v>
      </c>
      <c r="G6" s="1" t="s">
        <v>38</v>
      </c>
      <c r="H6" s="1" t="s">
        <v>49</v>
      </c>
      <c r="I6" s="1" t="s">
        <v>58</v>
      </c>
      <c r="J6" s="1" t="s">
        <v>60</v>
      </c>
      <c r="K6" s="1" t="s">
        <v>78</v>
      </c>
      <c r="L6" s="1" t="s">
        <v>85</v>
      </c>
      <c r="M6" s="3" t="s">
        <v>108</v>
      </c>
      <c r="N6" s="3"/>
      <c r="O6" s="2">
        <v>11.0</v>
      </c>
      <c r="P6" s="2">
        <f t="array" ref="P6">XLOOKUP($C6,'ADVANCED KEY'!$C$1:$C$4,'ADVANCED KEY'!$B$1:$B$4,"Not Found",0)</f>
        <v>1</v>
      </c>
      <c r="Q6" s="2">
        <f t="array" ref="Q6">XLOOKUP($D6,'ADVANCED KEY'!$C$7:$C$10,'ADVANCED KEY'!$B$7:$B$10,"Not Found",0)</f>
        <v>1</v>
      </c>
      <c r="R6" s="2">
        <f t="array" ref="R6">XLOOKUP($E6,'ADVANCED KEY'!$C$13:$C$16,'ADVANCED KEY'!$B$13:$B$16,"Not Found",0)</f>
        <v>2</v>
      </c>
      <c r="S6" s="2">
        <f t="array" ref="S6">XLOOKUP($F6,'ADVANCED KEY'!$C$19:$C$22,'ADVANCED KEY'!$B$19:$B$22,"Not Found",0)</f>
        <v>-1</v>
      </c>
      <c r="T6" s="2">
        <f t="array" ref="T6">XLOOKUP($G6,'ADVANCED KEY'!$C$25:$C$28,'ADVANCED KEY'!$B$25:$B$28,"Not Found",0)</f>
        <v>1</v>
      </c>
      <c r="U6" s="2">
        <f t="array" ref="U6">XLOOKUP($H6,'ADVANCED KEY'!$C$31:$C$34,'ADVANCED KEY'!$B$31:$B$34,"Not Found",0)</f>
        <v>-1</v>
      </c>
      <c r="V6" s="2">
        <f t="array" ref="V6">XLOOKUP($I6,'ADVANCED KEY'!$C$37:$C$40,'ADVANCED KEY'!$B$37:$B$40,"Not Found",0)</f>
        <v>-1</v>
      </c>
      <c r="W6" s="2" t="str">
        <f t="array" ref="W6">XLOOKUP($J6,'ADVANCED KEY'!$C$43:$C$46,'ADVANCED KEY'!$B$43:$B$46,"",0)</f>
        <v/>
      </c>
      <c r="X6" s="2">
        <f t="array" ref="X6">XLOOKUP($K6,'ADVANCED KEY'!$C$49:$C$52,'ADVANCED KEY'!$B$49:$B$52,"Not Found",0)</f>
        <v>0</v>
      </c>
      <c r="Y6" s="2">
        <f t="array" ref="Y6">XLOOKUP($L6,'ADVANCED KEY'!$C$55:$C$58,'ADVANCED KEY'!$B$55:$B$58,"Not Found",0)</f>
        <v>1</v>
      </c>
    </row>
    <row r="7">
      <c r="A7" s="8">
        <v>45491.6653333912</v>
      </c>
      <c r="B7" s="1"/>
      <c r="C7" s="1" t="s">
        <v>5</v>
      </c>
      <c r="D7" s="1" t="s">
        <v>16</v>
      </c>
      <c r="E7" s="1" t="s">
        <v>19</v>
      </c>
      <c r="F7" s="1" t="s">
        <v>31</v>
      </c>
      <c r="G7" s="1" t="s">
        <v>36</v>
      </c>
      <c r="H7" s="1" t="s">
        <v>51</v>
      </c>
      <c r="I7" s="1" t="s">
        <v>56</v>
      </c>
      <c r="J7" s="1" t="s">
        <v>56</v>
      </c>
      <c r="K7" s="1" t="s">
        <v>72</v>
      </c>
      <c r="L7" s="1" t="s">
        <v>87</v>
      </c>
      <c r="M7" s="3" t="s">
        <v>109</v>
      </c>
      <c r="N7" s="3"/>
      <c r="O7" s="4">
        <f t="shared" ref="O7:O300" si="1">SUM($P7:$Y7)</f>
        <v>7</v>
      </c>
      <c r="P7" s="2">
        <f t="array" ref="P7">XLOOKUP($C7,'ADVANCED KEY'!$C$1:$C$4,'ADVANCED KEY'!$B$1:$B$4,"Not Found",0)</f>
        <v>2</v>
      </c>
      <c r="Q7" s="2">
        <f t="array" ref="Q7">XLOOKUP($D7,'ADVANCED KEY'!$C$7:$C$10,'ADVANCED KEY'!$B$7:$B$10,"Not Found",0)</f>
        <v>0</v>
      </c>
      <c r="R7" s="2">
        <f t="array" ref="R7">XLOOKUP($E7,'ADVANCED KEY'!$C$13:$C$16,'ADVANCED KEY'!$B$13:$B$16,"Not Found",0)</f>
        <v>2</v>
      </c>
      <c r="S7" s="2">
        <f t="array" ref="S7">XLOOKUP($F7,'ADVANCED KEY'!$C$19:$C$22,'ADVANCED KEY'!$B$19:$B$22,"Not Found",0)</f>
        <v>-1</v>
      </c>
      <c r="T7" s="2">
        <f t="array" ref="T7">XLOOKUP($G7,'ADVANCED KEY'!$C$25:$C$28,'ADVANCED KEY'!$B$25:$B$28,"Not Found",0)</f>
        <v>2</v>
      </c>
      <c r="U7" s="2">
        <f t="array" ref="U7">XLOOKUP($H7,'ADVANCED KEY'!$C$31:$C$34,'ADVANCED KEY'!$B$31:$B$34,"Not Found",0)</f>
        <v>0</v>
      </c>
      <c r="V7" s="2">
        <f t="array" ref="V7">XLOOKUP($I7,'ADVANCED KEY'!$C$37:$C$40,'ADVANCED KEY'!$B$37:$B$40,"Not Found",0)</f>
        <v>1</v>
      </c>
      <c r="W7" s="2" t="str">
        <f t="array" ref="W7">XLOOKUP($J7,'ADVANCED KEY'!$C$43:$C$46,'ADVANCED KEY'!$B$43:$B$46,"",0)</f>
        <v/>
      </c>
      <c r="X7" s="2">
        <f t="array" ref="X7">XLOOKUP($K7,'ADVANCED KEY'!$C$49:$C$52,'ADVANCED KEY'!$B$49:$B$52,"Not Found",0)</f>
        <v>1</v>
      </c>
      <c r="Y7" s="2">
        <f t="array" ref="Y7">XLOOKUP($L7,'ADVANCED KEY'!$C$55:$C$58,'ADVANCED KEY'!$B$55:$B$58,"Not Found",0)</f>
        <v>0</v>
      </c>
    </row>
    <row r="8">
      <c r="A8" s="8">
        <v>45491.6703963426</v>
      </c>
      <c r="B8" s="1"/>
      <c r="C8" s="1" t="s">
        <v>5</v>
      </c>
      <c r="D8" s="1" t="s">
        <v>10</v>
      </c>
      <c r="E8" s="1" t="s">
        <v>25</v>
      </c>
      <c r="F8" s="1" t="s">
        <v>31</v>
      </c>
      <c r="G8" s="1" t="s">
        <v>42</v>
      </c>
      <c r="H8" s="1" t="s">
        <v>49</v>
      </c>
      <c r="I8" s="1" t="s">
        <v>60</v>
      </c>
      <c r="J8" s="1" t="s">
        <v>110</v>
      </c>
      <c r="K8" s="1" t="s">
        <v>78</v>
      </c>
      <c r="L8" s="1" t="s">
        <v>87</v>
      </c>
      <c r="M8" s="3" t="s">
        <v>111</v>
      </c>
      <c r="N8" s="3"/>
      <c r="O8" s="4">
        <f t="shared" si="1"/>
        <v>-1</v>
      </c>
      <c r="P8" s="2">
        <f t="array" ref="P8">XLOOKUP($C8,'ADVANCED KEY'!$C$1:$C$4,'ADVANCED KEY'!$B$1:$B$4,"Not Found",0)</f>
        <v>2</v>
      </c>
      <c r="Q8" s="2">
        <f t="array" ref="Q8">XLOOKUP($D8,'ADVANCED KEY'!$C$7:$C$10,'ADVANCED KEY'!$B$7:$B$10,"Not Found",0)</f>
        <v>-1</v>
      </c>
      <c r="R8" s="2">
        <f t="array" ref="R8">XLOOKUP($E8,'ADVANCED KEY'!$C$13:$C$16,'ADVANCED KEY'!$B$13:$B$16,"Not Found",0)</f>
        <v>0</v>
      </c>
      <c r="S8" s="2">
        <f t="array" ref="S8">XLOOKUP($F8,'ADVANCED KEY'!$C$19:$C$22,'ADVANCED KEY'!$B$19:$B$22,"Not Found",0)</f>
        <v>-1</v>
      </c>
      <c r="T8" s="2">
        <f t="array" ref="T8">XLOOKUP($G8,'ADVANCED KEY'!$C$25:$C$28,'ADVANCED KEY'!$B$25:$B$28,"Not Found",0)</f>
        <v>0</v>
      </c>
      <c r="U8" s="2">
        <f t="array" ref="U8">XLOOKUP($H8,'ADVANCED KEY'!$C$31:$C$34,'ADVANCED KEY'!$B$31:$B$34,"Not Found",0)</f>
        <v>-1</v>
      </c>
      <c r="V8" s="2">
        <f t="array" ref="V8">XLOOKUP($I8,'ADVANCED KEY'!$C$37:$C$40,'ADVANCED KEY'!$B$37:$B$40,"Not Found",0)</f>
        <v>0</v>
      </c>
      <c r="W8" s="2" t="str">
        <f t="array" ref="W8">XLOOKUP($J8,'ADVANCED KEY'!$C$43:$C$46,'ADVANCED KEY'!$B$43:$B$46,"",0)</f>
        <v/>
      </c>
      <c r="X8" s="2">
        <f t="array" ref="X8">XLOOKUP($K8,'ADVANCED KEY'!$C$49:$C$52,'ADVANCED KEY'!$B$49:$B$52,"Not Found",0)</f>
        <v>0</v>
      </c>
      <c r="Y8" s="2">
        <f t="array" ref="Y8">XLOOKUP($L8,'ADVANCED KEY'!$C$55:$C$58,'ADVANCED KEY'!$B$55:$B$58,"Not Found",0)</f>
        <v>0</v>
      </c>
    </row>
    <row r="9">
      <c r="A9" s="8">
        <v>45491.67631736111</v>
      </c>
      <c r="B9" s="1"/>
      <c r="C9" s="1" t="s">
        <v>3</v>
      </c>
      <c r="D9" s="1" t="s">
        <v>16</v>
      </c>
      <c r="E9" s="1" t="s">
        <v>23</v>
      </c>
      <c r="F9" s="1" t="s">
        <v>33</v>
      </c>
      <c r="G9" s="1" t="s">
        <v>38</v>
      </c>
      <c r="H9" s="1" t="s">
        <v>49</v>
      </c>
      <c r="I9" s="1" t="s">
        <v>56</v>
      </c>
      <c r="J9" s="1" t="s">
        <v>56</v>
      </c>
      <c r="K9" s="1" t="s">
        <v>72</v>
      </c>
      <c r="L9" s="1" t="s">
        <v>85</v>
      </c>
      <c r="M9" s="3" t="s">
        <v>112</v>
      </c>
      <c r="N9" s="3"/>
      <c r="O9" s="4">
        <f t="shared" si="1"/>
        <v>3</v>
      </c>
      <c r="P9" s="2">
        <f t="array" ref="P9">XLOOKUP($C9,'ADVANCED KEY'!$C$1:$C$4,'ADVANCED KEY'!$B$1:$B$4,"Not Found",0)</f>
        <v>1</v>
      </c>
      <c r="Q9" s="2">
        <f t="array" ref="Q9">XLOOKUP($D9,'ADVANCED KEY'!$C$7:$C$10,'ADVANCED KEY'!$B$7:$B$10,"Not Found",0)</f>
        <v>0</v>
      </c>
      <c r="R9" s="2">
        <f t="array" ref="R9">XLOOKUP($E9,'ADVANCED KEY'!$C$13:$C$16,'ADVANCED KEY'!$B$13:$B$16,"Not Found",0)</f>
        <v>-1</v>
      </c>
      <c r="S9" s="2">
        <f t="array" ref="S9">XLOOKUP($F9,'ADVANCED KEY'!$C$19:$C$22,'ADVANCED KEY'!$B$19:$B$22,"Not Found",0)</f>
        <v>0</v>
      </c>
      <c r="T9" s="2">
        <f t="array" ref="T9">XLOOKUP($G9,'ADVANCED KEY'!$C$25:$C$28,'ADVANCED KEY'!$B$25:$B$28,"Not Found",0)</f>
        <v>1</v>
      </c>
      <c r="U9" s="2">
        <f t="array" ref="U9">XLOOKUP($H9,'ADVANCED KEY'!$C$31:$C$34,'ADVANCED KEY'!$B$31:$B$34,"Not Found",0)</f>
        <v>-1</v>
      </c>
      <c r="V9" s="2">
        <f t="array" ref="V9">XLOOKUP($I9,'ADVANCED KEY'!$C$37:$C$40,'ADVANCED KEY'!$B$37:$B$40,"Not Found",0)</f>
        <v>1</v>
      </c>
      <c r="W9" s="2" t="str">
        <f t="array" ref="W9">XLOOKUP($J9,'ADVANCED KEY'!$C$43:$C$46,'ADVANCED KEY'!$B$43:$B$46,"",0)</f>
        <v/>
      </c>
      <c r="X9" s="2">
        <f t="array" ref="X9">XLOOKUP($K9,'ADVANCED KEY'!$C$49:$C$52,'ADVANCED KEY'!$B$49:$B$52,"Not Found",0)</f>
        <v>1</v>
      </c>
      <c r="Y9" s="2">
        <f t="array" ref="Y9">XLOOKUP($L9,'ADVANCED KEY'!$C$55:$C$58,'ADVANCED KEY'!$B$55:$B$58,"Not Found",0)</f>
        <v>1</v>
      </c>
    </row>
    <row r="10">
      <c r="A10" s="8">
        <v>45491.68289009259</v>
      </c>
      <c r="B10" s="1"/>
      <c r="C10" s="1" t="s">
        <v>7</v>
      </c>
      <c r="D10" s="1" t="s">
        <v>12</v>
      </c>
      <c r="E10" s="1" t="s">
        <v>25</v>
      </c>
      <c r="F10" s="1" t="s">
        <v>31</v>
      </c>
      <c r="G10" s="1" t="s">
        <v>38</v>
      </c>
      <c r="H10" s="1" t="s">
        <v>51</v>
      </c>
      <c r="I10" s="1" t="s">
        <v>58</v>
      </c>
      <c r="J10" s="1" t="s">
        <v>110</v>
      </c>
      <c r="K10" s="1" t="s">
        <v>72</v>
      </c>
      <c r="L10" s="1" t="s">
        <v>85</v>
      </c>
      <c r="M10" s="3" t="s">
        <v>113</v>
      </c>
      <c r="N10" s="3"/>
      <c r="O10" s="4">
        <f t="shared" si="1"/>
        <v>2</v>
      </c>
      <c r="P10" s="2">
        <f t="array" ref="P10">XLOOKUP($C10,'ADVANCED KEY'!$C$1:$C$4,'ADVANCED KEY'!$B$1:$B$4,"Not Found",0)</f>
        <v>-1</v>
      </c>
      <c r="Q10" s="2">
        <f t="array" ref="Q10">XLOOKUP($D10,'ADVANCED KEY'!$C$7:$C$10,'ADVANCED KEY'!$B$7:$B$10,"Not Found",0)</f>
        <v>2</v>
      </c>
      <c r="R10" s="2">
        <f t="array" ref="R10">XLOOKUP($E10,'ADVANCED KEY'!$C$13:$C$16,'ADVANCED KEY'!$B$13:$B$16,"Not Found",0)</f>
        <v>0</v>
      </c>
      <c r="S10" s="2">
        <f t="array" ref="S10">XLOOKUP($F10,'ADVANCED KEY'!$C$19:$C$22,'ADVANCED KEY'!$B$19:$B$22,"Not Found",0)</f>
        <v>-1</v>
      </c>
      <c r="T10" s="2">
        <f t="array" ref="T10">XLOOKUP($G10,'ADVANCED KEY'!$C$25:$C$28,'ADVANCED KEY'!$B$25:$B$28,"Not Found",0)</f>
        <v>1</v>
      </c>
      <c r="U10" s="2">
        <f t="array" ref="U10">XLOOKUP($H10,'ADVANCED KEY'!$C$31:$C$34,'ADVANCED KEY'!$B$31:$B$34,"Not Found",0)</f>
        <v>0</v>
      </c>
      <c r="V10" s="2">
        <f t="array" ref="V10">XLOOKUP($I10,'ADVANCED KEY'!$C$37:$C$40,'ADVANCED KEY'!$B$37:$B$40,"Not Found",0)</f>
        <v>-1</v>
      </c>
      <c r="W10" s="2" t="str">
        <f t="array" ref="W10">XLOOKUP($J10,'ADVANCED KEY'!$C$43:$C$46,'ADVANCED KEY'!$B$43:$B$46,"",0)</f>
        <v/>
      </c>
      <c r="X10" s="2">
        <f t="array" ref="X10">XLOOKUP($K10,'ADVANCED KEY'!$C$49:$C$52,'ADVANCED KEY'!$B$49:$B$52,"Not Found",0)</f>
        <v>1</v>
      </c>
      <c r="Y10" s="2">
        <f t="array" ref="Y10">XLOOKUP($L10,'ADVANCED KEY'!$C$55:$C$58,'ADVANCED KEY'!$B$55:$B$58,"Not Found",0)</f>
        <v>1</v>
      </c>
    </row>
    <row r="11">
      <c r="A11" s="8">
        <v>45491.692554444446</v>
      </c>
      <c r="B11" s="1"/>
      <c r="C11" s="1" t="s">
        <v>7</v>
      </c>
      <c r="D11" s="1" t="s">
        <v>16</v>
      </c>
      <c r="E11" s="1" t="s">
        <v>23</v>
      </c>
      <c r="F11" s="1" t="s">
        <v>33</v>
      </c>
      <c r="G11" s="1" t="s">
        <v>40</v>
      </c>
      <c r="H11" s="1" t="s">
        <v>49</v>
      </c>
      <c r="I11" s="1" t="s">
        <v>54</v>
      </c>
      <c r="J11" s="1" t="s">
        <v>54</v>
      </c>
      <c r="K11" s="1" t="s">
        <v>78</v>
      </c>
      <c r="L11" s="1" t="s">
        <v>87</v>
      </c>
      <c r="M11" s="3" t="s">
        <v>114</v>
      </c>
      <c r="N11" s="3"/>
      <c r="O11" s="4">
        <f t="shared" si="1"/>
        <v>-2</v>
      </c>
      <c r="P11" s="2">
        <f t="array" ref="P11">XLOOKUP($C11,'ADVANCED KEY'!$C$1:$C$4,'ADVANCED KEY'!$B$1:$B$4,"Not Found",0)</f>
        <v>-1</v>
      </c>
      <c r="Q11" s="2">
        <f t="array" ref="Q11">XLOOKUP($D11,'ADVANCED KEY'!$C$7:$C$10,'ADVANCED KEY'!$B$7:$B$10,"Not Found",0)</f>
        <v>0</v>
      </c>
      <c r="R11" s="2">
        <f t="array" ref="R11">XLOOKUP($E11,'ADVANCED KEY'!$C$13:$C$16,'ADVANCED KEY'!$B$13:$B$16,"Not Found",0)</f>
        <v>-1</v>
      </c>
      <c r="S11" s="2">
        <f t="array" ref="S11">XLOOKUP($F11,'ADVANCED KEY'!$C$19:$C$22,'ADVANCED KEY'!$B$19:$B$22,"Not Found",0)</f>
        <v>0</v>
      </c>
      <c r="T11" s="2">
        <f t="array" ref="T11">XLOOKUP($G11,'ADVANCED KEY'!$C$25:$C$28,'ADVANCED KEY'!$B$25:$B$28,"Not Found",0)</f>
        <v>-1</v>
      </c>
      <c r="U11" s="2">
        <f t="array" ref="U11">XLOOKUP($H11,'ADVANCED KEY'!$C$31:$C$34,'ADVANCED KEY'!$B$31:$B$34,"Not Found",0)</f>
        <v>-1</v>
      </c>
      <c r="V11" s="2">
        <f t="array" ref="V11">XLOOKUP($I11,'ADVANCED KEY'!$C$37:$C$40,'ADVANCED KEY'!$B$37:$B$40,"Not Found",0)</f>
        <v>2</v>
      </c>
      <c r="W11" s="2" t="str">
        <f t="array" ref="W11">XLOOKUP($J11,'ADVANCED KEY'!$C$43:$C$46,'ADVANCED KEY'!$B$43:$B$46,"",0)</f>
        <v/>
      </c>
      <c r="X11" s="2">
        <f t="array" ref="X11">XLOOKUP($K11,'ADVANCED KEY'!$C$49:$C$52,'ADVANCED KEY'!$B$49:$B$52,"Not Found",0)</f>
        <v>0</v>
      </c>
      <c r="Y11" s="2">
        <f t="array" ref="Y11">XLOOKUP($L11,'ADVANCED KEY'!$C$55:$C$58,'ADVANCED KEY'!$B$55:$B$58,"Not Found",0)</f>
        <v>0</v>
      </c>
    </row>
    <row r="12">
      <c r="A12" s="8">
        <v>45491.69949122686</v>
      </c>
      <c r="B12" s="1"/>
      <c r="C12" s="1" t="s">
        <v>7</v>
      </c>
      <c r="D12" s="1" t="s">
        <v>12</v>
      </c>
      <c r="E12" s="1" t="s">
        <v>19</v>
      </c>
      <c r="F12" s="1" t="s">
        <v>31</v>
      </c>
      <c r="G12" s="1" t="s">
        <v>38</v>
      </c>
      <c r="H12" s="1" t="s">
        <v>49</v>
      </c>
      <c r="I12" s="1" t="s">
        <v>58</v>
      </c>
      <c r="J12" s="1" t="s">
        <v>60</v>
      </c>
      <c r="K12" s="1" t="s">
        <v>78</v>
      </c>
      <c r="L12" s="1" t="s">
        <v>85</v>
      </c>
      <c r="M12" s="3" t="s">
        <v>115</v>
      </c>
      <c r="N12" s="3"/>
      <c r="O12" s="4">
        <f t="shared" si="1"/>
        <v>2</v>
      </c>
      <c r="P12" s="2">
        <f t="array" ref="P12">XLOOKUP($C12,'ADVANCED KEY'!$C$1:$C$4,'ADVANCED KEY'!$B$1:$B$4,"Not Found",0)</f>
        <v>-1</v>
      </c>
      <c r="Q12" s="2">
        <f t="array" ref="Q12">XLOOKUP($D12,'ADVANCED KEY'!$C$7:$C$10,'ADVANCED KEY'!$B$7:$B$10,"Not Found",0)</f>
        <v>2</v>
      </c>
      <c r="R12" s="2">
        <f t="array" ref="R12">XLOOKUP($E12,'ADVANCED KEY'!$C$13:$C$16,'ADVANCED KEY'!$B$13:$B$16,"Not Found",0)</f>
        <v>2</v>
      </c>
      <c r="S12" s="2">
        <f t="array" ref="S12">XLOOKUP($F12,'ADVANCED KEY'!$C$19:$C$22,'ADVANCED KEY'!$B$19:$B$22,"Not Found",0)</f>
        <v>-1</v>
      </c>
      <c r="T12" s="2">
        <f t="array" ref="T12">XLOOKUP($G12,'ADVANCED KEY'!$C$25:$C$28,'ADVANCED KEY'!$B$25:$B$28,"Not Found",0)</f>
        <v>1</v>
      </c>
      <c r="U12" s="2">
        <f t="array" ref="U12">XLOOKUP($H12,'ADVANCED KEY'!$C$31:$C$34,'ADVANCED KEY'!$B$31:$B$34,"Not Found",0)</f>
        <v>-1</v>
      </c>
      <c r="V12" s="2">
        <f t="array" ref="V12">XLOOKUP($I12,'ADVANCED KEY'!$C$37:$C$40,'ADVANCED KEY'!$B$37:$B$40,"Not Found",0)</f>
        <v>-1</v>
      </c>
      <c r="W12" s="2" t="str">
        <f t="array" ref="W12">XLOOKUP($J12,'ADVANCED KEY'!$C$43:$C$46,'ADVANCED KEY'!$B$43:$B$46,"",0)</f>
        <v/>
      </c>
      <c r="X12" s="2">
        <f t="array" ref="X12">XLOOKUP($K12,'ADVANCED KEY'!$C$49:$C$52,'ADVANCED KEY'!$B$49:$B$52,"Not Found",0)</f>
        <v>0</v>
      </c>
      <c r="Y12" s="2">
        <f t="array" ref="Y12">XLOOKUP($L12,'ADVANCED KEY'!$C$55:$C$58,'ADVANCED KEY'!$B$55:$B$58,"Not Found",0)</f>
        <v>1</v>
      </c>
    </row>
    <row r="13">
      <c r="A13" s="8">
        <v>45491.70911295139</v>
      </c>
      <c r="B13" s="1"/>
      <c r="C13" s="1" t="s">
        <v>5</v>
      </c>
      <c r="D13" s="1" t="s">
        <v>10</v>
      </c>
      <c r="E13" s="1" t="s">
        <v>19</v>
      </c>
      <c r="F13" s="1" t="s">
        <v>31</v>
      </c>
      <c r="G13" s="1" t="s">
        <v>36</v>
      </c>
      <c r="H13" s="1" t="s">
        <v>49</v>
      </c>
      <c r="I13" s="1" t="s">
        <v>58</v>
      </c>
      <c r="J13" s="1" t="s">
        <v>110</v>
      </c>
      <c r="K13" s="1" t="s">
        <v>78</v>
      </c>
      <c r="L13" s="1" t="s">
        <v>85</v>
      </c>
      <c r="M13" s="3" t="s">
        <v>116</v>
      </c>
      <c r="N13" s="3"/>
      <c r="O13" s="4">
        <f t="shared" si="1"/>
        <v>3</v>
      </c>
      <c r="P13" s="2">
        <f t="array" ref="P13">XLOOKUP($C13,'ADVANCED KEY'!$C$1:$C$4,'ADVANCED KEY'!$B$1:$B$4,"Not Found",0)</f>
        <v>2</v>
      </c>
      <c r="Q13" s="2">
        <f t="array" ref="Q13">XLOOKUP($D13,'ADVANCED KEY'!$C$7:$C$10,'ADVANCED KEY'!$B$7:$B$10,"Not Found",0)</f>
        <v>-1</v>
      </c>
      <c r="R13" s="2">
        <f t="array" ref="R13">XLOOKUP($E13,'ADVANCED KEY'!$C$13:$C$16,'ADVANCED KEY'!$B$13:$B$16,"Not Found",0)</f>
        <v>2</v>
      </c>
      <c r="S13" s="2">
        <f t="array" ref="S13">XLOOKUP($F13,'ADVANCED KEY'!$C$19:$C$22,'ADVANCED KEY'!$B$19:$B$22,"Not Found",0)</f>
        <v>-1</v>
      </c>
      <c r="T13" s="2">
        <f t="array" ref="T13">XLOOKUP($G13,'ADVANCED KEY'!$C$25:$C$28,'ADVANCED KEY'!$B$25:$B$28,"Not Found",0)</f>
        <v>2</v>
      </c>
      <c r="U13" s="2">
        <f t="array" ref="U13">XLOOKUP($H13,'ADVANCED KEY'!$C$31:$C$34,'ADVANCED KEY'!$B$31:$B$34,"Not Found",0)</f>
        <v>-1</v>
      </c>
      <c r="V13" s="2">
        <f t="array" ref="V13">XLOOKUP($I13,'ADVANCED KEY'!$C$37:$C$40,'ADVANCED KEY'!$B$37:$B$40,"Not Found",0)</f>
        <v>-1</v>
      </c>
      <c r="W13" s="2" t="str">
        <f t="array" ref="W13">XLOOKUP($J13,'ADVANCED KEY'!$C$43:$C$46,'ADVANCED KEY'!$B$43:$B$46,"",0)</f>
        <v/>
      </c>
      <c r="X13" s="2">
        <f t="array" ref="X13">XLOOKUP($K13,'ADVANCED KEY'!$C$49:$C$52,'ADVANCED KEY'!$B$49:$B$52,"Not Found",0)</f>
        <v>0</v>
      </c>
      <c r="Y13" s="2">
        <f t="array" ref="Y13">XLOOKUP($L13,'ADVANCED KEY'!$C$55:$C$58,'ADVANCED KEY'!$B$55:$B$58,"Not Found",0)</f>
        <v>1</v>
      </c>
    </row>
    <row r="14">
      <c r="A14" s="8">
        <v>45491.71549407407</v>
      </c>
      <c r="B14" s="1"/>
      <c r="C14" s="1" t="s">
        <v>7</v>
      </c>
      <c r="D14" s="1" t="s">
        <v>14</v>
      </c>
      <c r="E14" s="1" t="s">
        <v>19</v>
      </c>
      <c r="F14" s="1" t="s">
        <v>31</v>
      </c>
      <c r="G14" s="1" t="s">
        <v>42</v>
      </c>
      <c r="H14" s="1" t="s">
        <v>49</v>
      </c>
      <c r="I14" s="1" t="s">
        <v>58</v>
      </c>
      <c r="J14" s="1" t="s">
        <v>60</v>
      </c>
      <c r="K14" s="1" t="s">
        <v>72</v>
      </c>
      <c r="L14" s="1" t="s">
        <v>85</v>
      </c>
      <c r="M14" s="3" t="s">
        <v>117</v>
      </c>
      <c r="N14" s="3"/>
      <c r="O14" s="4">
        <f t="shared" si="1"/>
        <v>1</v>
      </c>
      <c r="P14" s="2">
        <f t="array" ref="P14">XLOOKUP($C14,'ADVANCED KEY'!$C$1:$C$4,'ADVANCED KEY'!$B$1:$B$4,"Not Found",0)</f>
        <v>-1</v>
      </c>
      <c r="Q14" s="2">
        <f t="array" ref="Q14">XLOOKUP($D14,'ADVANCED KEY'!$C$7:$C$10,'ADVANCED KEY'!$B$7:$B$10,"Not Found",0)</f>
        <v>1</v>
      </c>
      <c r="R14" s="2">
        <f t="array" ref="R14">XLOOKUP($E14,'ADVANCED KEY'!$C$13:$C$16,'ADVANCED KEY'!$B$13:$B$16,"Not Found",0)</f>
        <v>2</v>
      </c>
      <c r="S14" s="2">
        <f t="array" ref="S14">XLOOKUP($F14,'ADVANCED KEY'!$C$19:$C$22,'ADVANCED KEY'!$B$19:$B$22,"Not Found",0)</f>
        <v>-1</v>
      </c>
      <c r="T14" s="2">
        <f t="array" ref="T14">XLOOKUP($G14,'ADVANCED KEY'!$C$25:$C$28,'ADVANCED KEY'!$B$25:$B$28,"Not Found",0)</f>
        <v>0</v>
      </c>
      <c r="U14" s="2">
        <f t="array" ref="U14">XLOOKUP($H14,'ADVANCED KEY'!$C$31:$C$34,'ADVANCED KEY'!$B$31:$B$34,"Not Found",0)</f>
        <v>-1</v>
      </c>
      <c r="V14" s="2">
        <f t="array" ref="V14">XLOOKUP($I14,'ADVANCED KEY'!$C$37:$C$40,'ADVANCED KEY'!$B$37:$B$40,"Not Found",0)</f>
        <v>-1</v>
      </c>
      <c r="W14" s="2" t="str">
        <f t="array" ref="W14">XLOOKUP($J14,'ADVANCED KEY'!$C$43:$C$46,'ADVANCED KEY'!$B$43:$B$46,"",0)</f>
        <v/>
      </c>
      <c r="X14" s="2">
        <f t="array" ref="X14">XLOOKUP($K14,'ADVANCED KEY'!$C$49:$C$52,'ADVANCED KEY'!$B$49:$B$52,"Not Found",0)</f>
        <v>1</v>
      </c>
      <c r="Y14" s="2">
        <f t="array" ref="Y14">XLOOKUP($L14,'ADVANCED KEY'!$C$55:$C$58,'ADVANCED KEY'!$B$55:$B$58,"Not Found",0)</f>
        <v>1</v>
      </c>
    </row>
    <row r="15">
      <c r="A15" s="8">
        <v>45491.72161550926</v>
      </c>
      <c r="B15" s="1"/>
      <c r="C15" s="1" t="s">
        <v>7</v>
      </c>
      <c r="D15" s="1" t="s">
        <v>14</v>
      </c>
      <c r="E15" s="1" t="s">
        <v>25</v>
      </c>
      <c r="F15" s="1" t="s">
        <v>31</v>
      </c>
      <c r="G15" s="1" t="s">
        <v>40</v>
      </c>
      <c r="H15" s="1" t="s">
        <v>49</v>
      </c>
      <c r="I15" s="1" t="s">
        <v>58</v>
      </c>
      <c r="J15" s="1" t="s">
        <v>60</v>
      </c>
      <c r="K15" s="1" t="s">
        <v>74</v>
      </c>
      <c r="L15" s="1" t="s">
        <v>85</v>
      </c>
      <c r="M15" s="3" t="s">
        <v>118</v>
      </c>
      <c r="N15" s="3"/>
      <c r="O15" s="4">
        <f t="shared" si="1"/>
        <v>-4</v>
      </c>
      <c r="P15" s="2">
        <f t="array" ref="P15">XLOOKUP($C15,'ADVANCED KEY'!$C$1:$C$4,'ADVANCED KEY'!$B$1:$B$4,"Not Found",0)</f>
        <v>-1</v>
      </c>
      <c r="Q15" s="2">
        <f t="array" ref="Q15">XLOOKUP($D15,'ADVANCED KEY'!$C$7:$C$10,'ADVANCED KEY'!$B$7:$B$10,"Not Found",0)</f>
        <v>1</v>
      </c>
      <c r="R15" s="2">
        <f t="array" ref="R15">XLOOKUP($E15,'ADVANCED KEY'!$C$13:$C$16,'ADVANCED KEY'!$B$13:$B$16,"Not Found",0)</f>
        <v>0</v>
      </c>
      <c r="S15" s="2">
        <f t="array" ref="S15">XLOOKUP($F15,'ADVANCED KEY'!$C$19:$C$22,'ADVANCED KEY'!$B$19:$B$22,"Not Found",0)</f>
        <v>-1</v>
      </c>
      <c r="T15" s="2">
        <f t="array" ref="T15">XLOOKUP($G15,'ADVANCED KEY'!$C$25:$C$28,'ADVANCED KEY'!$B$25:$B$28,"Not Found",0)</f>
        <v>-1</v>
      </c>
      <c r="U15" s="2">
        <f t="array" ref="U15">XLOOKUP($H15,'ADVANCED KEY'!$C$31:$C$34,'ADVANCED KEY'!$B$31:$B$34,"Not Found",0)</f>
        <v>-1</v>
      </c>
      <c r="V15" s="2">
        <f t="array" ref="V15">XLOOKUP($I15,'ADVANCED KEY'!$C$37:$C$40,'ADVANCED KEY'!$B$37:$B$40,"Not Found",0)</f>
        <v>-1</v>
      </c>
      <c r="W15" s="2" t="str">
        <f t="array" ref="W15">XLOOKUP($J15,'ADVANCED KEY'!$C$43:$C$46,'ADVANCED KEY'!$B$43:$B$46,"",0)</f>
        <v/>
      </c>
      <c r="X15" s="2">
        <f t="array" ref="X15">XLOOKUP($K15,'ADVANCED KEY'!$C$49:$C$52,'ADVANCED KEY'!$B$49:$B$52,"Not Found",0)</f>
        <v>-1</v>
      </c>
      <c r="Y15" s="2">
        <f t="array" ref="Y15">XLOOKUP($L15,'ADVANCED KEY'!$C$55:$C$58,'ADVANCED KEY'!$B$55:$B$58,"Not Found",0)</f>
        <v>1</v>
      </c>
    </row>
    <row r="16">
      <c r="A16" s="8">
        <v>45491.72256792824</v>
      </c>
      <c r="B16" s="1"/>
      <c r="C16" s="1" t="s">
        <v>7</v>
      </c>
      <c r="D16" s="1" t="s">
        <v>10</v>
      </c>
      <c r="E16" s="1" t="s">
        <v>19</v>
      </c>
      <c r="F16" s="1" t="s">
        <v>31</v>
      </c>
      <c r="G16" s="1" t="s">
        <v>38</v>
      </c>
      <c r="H16" s="1" t="s">
        <v>45</v>
      </c>
      <c r="I16" s="1" t="s">
        <v>58</v>
      </c>
      <c r="J16" s="1" t="s">
        <v>110</v>
      </c>
      <c r="K16" s="1" t="s">
        <v>78</v>
      </c>
      <c r="L16" s="1" t="s">
        <v>81</v>
      </c>
      <c r="M16" s="3" t="s">
        <v>119</v>
      </c>
      <c r="N16" s="3"/>
      <c r="O16" s="4">
        <f t="shared" si="1"/>
        <v>3</v>
      </c>
      <c r="P16" s="2">
        <f t="array" ref="P16">XLOOKUP($C16,'ADVANCED KEY'!$C$1:$C$4,'ADVANCED KEY'!$B$1:$B$4,"Not Found",0)</f>
        <v>-1</v>
      </c>
      <c r="Q16" s="2">
        <f t="array" ref="Q16">XLOOKUP($D16,'ADVANCED KEY'!$C$7:$C$10,'ADVANCED KEY'!$B$7:$B$10,"Not Found",0)</f>
        <v>-1</v>
      </c>
      <c r="R16" s="2">
        <f t="array" ref="R16">XLOOKUP($E16,'ADVANCED KEY'!$C$13:$C$16,'ADVANCED KEY'!$B$13:$B$16,"Not Found",0)</f>
        <v>2</v>
      </c>
      <c r="S16" s="2">
        <f t="array" ref="S16">XLOOKUP($F16,'ADVANCED KEY'!$C$19:$C$22,'ADVANCED KEY'!$B$19:$B$22,"Not Found",0)</f>
        <v>-1</v>
      </c>
      <c r="T16" s="2">
        <f t="array" ref="T16">XLOOKUP($G16,'ADVANCED KEY'!$C$25:$C$28,'ADVANCED KEY'!$B$25:$B$28,"Not Found",0)</f>
        <v>1</v>
      </c>
      <c r="U16" s="2">
        <f t="array" ref="U16">XLOOKUP($H16,'ADVANCED KEY'!$C$31:$C$34,'ADVANCED KEY'!$B$31:$B$34,"Not Found",0)</f>
        <v>2</v>
      </c>
      <c r="V16" s="2">
        <f t="array" ref="V16">XLOOKUP($I16,'ADVANCED KEY'!$C$37:$C$40,'ADVANCED KEY'!$B$37:$B$40,"Not Found",0)</f>
        <v>-1</v>
      </c>
      <c r="W16" s="2" t="str">
        <f t="array" ref="W16">XLOOKUP($J16,'ADVANCED KEY'!$C$43:$C$46,'ADVANCED KEY'!$B$43:$B$46,"",0)</f>
        <v/>
      </c>
      <c r="X16" s="2">
        <f t="array" ref="X16">XLOOKUP($K16,'ADVANCED KEY'!$C$49:$C$52,'ADVANCED KEY'!$B$49:$B$52,"Not Found",0)</f>
        <v>0</v>
      </c>
      <c r="Y16" s="2">
        <f t="array" ref="Y16">XLOOKUP($L16,'ADVANCED KEY'!$C$55:$C$58,'ADVANCED KEY'!$B$55:$B$58,"Not Found",0)</f>
        <v>2</v>
      </c>
    </row>
    <row r="17">
      <c r="A17" s="8">
        <v>45491.72501471065</v>
      </c>
      <c r="B17" s="1"/>
      <c r="C17" s="1" t="s">
        <v>5</v>
      </c>
      <c r="D17" s="1" t="s">
        <v>16</v>
      </c>
      <c r="E17" s="1" t="s">
        <v>19</v>
      </c>
      <c r="F17" s="1" t="s">
        <v>33</v>
      </c>
      <c r="G17" s="1" t="s">
        <v>38</v>
      </c>
      <c r="H17" s="1" t="s">
        <v>49</v>
      </c>
      <c r="I17" s="1" t="s">
        <v>58</v>
      </c>
      <c r="J17" s="1" t="s">
        <v>56</v>
      </c>
      <c r="K17" s="1" t="s">
        <v>78</v>
      </c>
      <c r="L17" s="1" t="s">
        <v>85</v>
      </c>
      <c r="M17" s="3" t="s">
        <v>120</v>
      </c>
      <c r="N17" s="3"/>
      <c r="O17" s="4">
        <f t="shared" si="1"/>
        <v>4</v>
      </c>
      <c r="P17" s="2">
        <f t="array" ref="P17">XLOOKUP($C17,'ADVANCED KEY'!$C$1:$C$4,'ADVANCED KEY'!$B$1:$B$4,"Not Found",0)</f>
        <v>2</v>
      </c>
      <c r="Q17" s="2">
        <f t="array" ref="Q17">XLOOKUP($D17,'ADVANCED KEY'!$C$7:$C$10,'ADVANCED KEY'!$B$7:$B$10,"Not Found",0)</f>
        <v>0</v>
      </c>
      <c r="R17" s="2">
        <f t="array" ref="R17">XLOOKUP($E17,'ADVANCED KEY'!$C$13:$C$16,'ADVANCED KEY'!$B$13:$B$16,"Not Found",0)</f>
        <v>2</v>
      </c>
      <c r="S17" s="2">
        <f t="array" ref="S17">XLOOKUP($F17,'ADVANCED KEY'!$C$19:$C$22,'ADVANCED KEY'!$B$19:$B$22,"Not Found",0)</f>
        <v>0</v>
      </c>
      <c r="T17" s="2">
        <f t="array" ref="T17">XLOOKUP($G17,'ADVANCED KEY'!$C$25:$C$28,'ADVANCED KEY'!$B$25:$B$28,"Not Found",0)</f>
        <v>1</v>
      </c>
      <c r="U17" s="2">
        <f t="array" ref="U17">XLOOKUP($H17,'ADVANCED KEY'!$C$31:$C$34,'ADVANCED KEY'!$B$31:$B$34,"Not Found",0)</f>
        <v>-1</v>
      </c>
      <c r="V17" s="2">
        <f t="array" ref="V17">XLOOKUP($I17,'ADVANCED KEY'!$C$37:$C$40,'ADVANCED KEY'!$B$37:$B$40,"Not Found",0)</f>
        <v>-1</v>
      </c>
      <c r="W17" s="2" t="str">
        <f t="array" ref="W17">XLOOKUP($J17,'ADVANCED KEY'!$C$43:$C$46,'ADVANCED KEY'!$B$43:$B$46,"",0)</f>
        <v/>
      </c>
      <c r="X17" s="2">
        <f t="array" ref="X17">XLOOKUP($K17,'ADVANCED KEY'!$C$49:$C$52,'ADVANCED KEY'!$B$49:$B$52,"Not Found",0)</f>
        <v>0</v>
      </c>
      <c r="Y17" s="2">
        <f t="array" ref="Y17">XLOOKUP($L17,'ADVANCED KEY'!$C$55:$C$58,'ADVANCED KEY'!$B$55:$B$58,"Not Found",0)</f>
        <v>1</v>
      </c>
    </row>
    <row r="18">
      <c r="A18" s="8">
        <v>45491.72702851852</v>
      </c>
      <c r="B18" s="1"/>
      <c r="C18" s="1" t="s">
        <v>5</v>
      </c>
      <c r="D18" s="1" t="s">
        <v>14</v>
      </c>
      <c r="E18" s="1" t="s">
        <v>25</v>
      </c>
      <c r="F18" s="1" t="s">
        <v>21</v>
      </c>
      <c r="G18" s="1" t="s">
        <v>42</v>
      </c>
      <c r="H18" s="1" t="s">
        <v>49</v>
      </c>
      <c r="I18" s="1" t="s">
        <v>58</v>
      </c>
      <c r="J18" s="1" t="s">
        <v>110</v>
      </c>
      <c r="K18" s="1" t="s">
        <v>72</v>
      </c>
      <c r="L18" s="1" t="s">
        <v>85</v>
      </c>
      <c r="M18" s="3" t="s">
        <v>121</v>
      </c>
      <c r="N18" s="3"/>
      <c r="O18" s="4">
        <f t="shared" si="1"/>
        <v>4</v>
      </c>
      <c r="P18" s="2">
        <f t="array" ref="P18">XLOOKUP($C18,'ADVANCED KEY'!$C$1:$C$4,'ADVANCED KEY'!$B$1:$B$4,"Not Found",0)</f>
        <v>2</v>
      </c>
      <c r="Q18" s="2">
        <f t="array" ref="Q18">XLOOKUP($D18,'ADVANCED KEY'!$C$7:$C$10,'ADVANCED KEY'!$B$7:$B$10,"Not Found",0)</f>
        <v>1</v>
      </c>
      <c r="R18" s="2">
        <f t="array" ref="R18">XLOOKUP($E18,'ADVANCED KEY'!$C$13:$C$16,'ADVANCED KEY'!$B$13:$B$16,"Not Found",0)</f>
        <v>0</v>
      </c>
      <c r="S18" s="2">
        <f t="array" ref="S18">XLOOKUP($F18,'ADVANCED KEY'!$C$19:$C$22,'ADVANCED KEY'!$B$19:$B$22,"Not Found",0)</f>
        <v>1</v>
      </c>
      <c r="T18" s="2">
        <f t="array" ref="T18">XLOOKUP($G18,'ADVANCED KEY'!$C$25:$C$28,'ADVANCED KEY'!$B$25:$B$28,"Not Found",0)</f>
        <v>0</v>
      </c>
      <c r="U18" s="2">
        <f t="array" ref="U18">XLOOKUP($H18,'ADVANCED KEY'!$C$31:$C$34,'ADVANCED KEY'!$B$31:$B$34,"Not Found",0)</f>
        <v>-1</v>
      </c>
      <c r="V18" s="2">
        <f t="array" ref="V18">XLOOKUP($I18,'ADVANCED KEY'!$C$37:$C$40,'ADVANCED KEY'!$B$37:$B$40,"Not Found",0)</f>
        <v>-1</v>
      </c>
      <c r="W18" s="2" t="str">
        <f t="array" ref="W18">XLOOKUP($J18,'ADVANCED KEY'!$C$43:$C$46,'ADVANCED KEY'!$B$43:$B$46,"",0)</f>
        <v/>
      </c>
      <c r="X18" s="2">
        <f t="array" ref="X18">XLOOKUP($K18,'ADVANCED KEY'!$C$49:$C$52,'ADVANCED KEY'!$B$49:$B$52,"Not Found",0)</f>
        <v>1</v>
      </c>
      <c r="Y18" s="2">
        <f t="array" ref="Y18">XLOOKUP($L18,'ADVANCED KEY'!$C$55:$C$58,'ADVANCED KEY'!$B$55:$B$58,"Not Found",0)</f>
        <v>1</v>
      </c>
    </row>
    <row r="19">
      <c r="A19" s="8">
        <v>45491.72888469907</v>
      </c>
      <c r="B19" s="1"/>
      <c r="C19" s="1" t="s">
        <v>3</v>
      </c>
      <c r="D19" s="1" t="s">
        <v>16</v>
      </c>
      <c r="E19" s="1" t="s">
        <v>25</v>
      </c>
      <c r="F19" s="1" t="s">
        <v>31</v>
      </c>
      <c r="G19" s="1" t="s">
        <v>38</v>
      </c>
      <c r="H19" s="1" t="s">
        <v>49</v>
      </c>
      <c r="I19" s="1" t="s">
        <v>54</v>
      </c>
      <c r="J19" s="1" t="s">
        <v>65</v>
      </c>
      <c r="K19" s="1" t="s">
        <v>78</v>
      </c>
      <c r="L19" s="1" t="s">
        <v>85</v>
      </c>
      <c r="M19" s="3" t="s">
        <v>122</v>
      </c>
      <c r="N19" s="3"/>
      <c r="O19" s="4">
        <f t="shared" si="1"/>
        <v>4</v>
      </c>
      <c r="P19" s="2">
        <f t="array" ref="P19">XLOOKUP($C19,'ADVANCED KEY'!$C$1:$C$4,'ADVANCED KEY'!$B$1:$B$4,"Not Found",0)</f>
        <v>1</v>
      </c>
      <c r="Q19" s="2">
        <f t="array" ref="Q19">XLOOKUP($D19,'ADVANCED KEY'!$C$7:$C$10,'ADVANCED KEY'!$B$7:$B$10,"Not Found",0)</f>
        <v>0</v>
      </c>
      <c r="R19" s="2">
        <f t="array" ref="R19">XLOOKUP($E19,'ADVANCED KEY'!$C$13:$C$16,'ADVANCED KEY'!$B$13:$B$16,"Not Found",0)</f>
        <v>0</v>
      </c>
      <c r="S19" s="2">
        <f t="array" ref="S19">XLOOKUP($F19,'ADVANCED KEY'!$C$19:$C$22,'ADVANCED KEY'!$B$19:$B$22,"Not Found",0)</f>
        <v>-1</v>
      </c>
      <c r="T19" s="2">
        <f t="array" ref="T19">XLOOKUP($G19,'ADVANCED KEY'!$C$25:$C$28,'ADVANCED KEY'!$B$25:$B$28,"Not Found",0)</f>
        <v>1</v>
      </c>
      <c r="U19" s="2">
        <f t="array" ref="U19">XLOOKUP($H19,'ADVANCED KEY'!$C$31:$C$34,'ADVANCED KEY'!$B$31:$B$34,"Not Found",0)</f>
        <v>-1</v>
      </c>
      <c r="V19" s="2">
        <f t="array" ref="V19">XLOOKUP($I19,'ADVANCED KEY'!$C$37:$C$40,'ADVANCED KEY'!$B$37:$B$40,"Not Found",0)</f>
        <v>2</v>
      </c>
      <c r="W19" s="2">
        <f t="array" ref="W19">XLOOKUP($J19,'ADVANCED KEY'!$C$43:$C$46,'ADVANCED KEY'!$B$43:$B$46,"",0)</f>
        <v>1</v>
      </c>
      <c r="X19" s="2">
        <f t="array" ref="X19">XLOOKUP($K19,'ADVANCED KEY'!$C$49:$C$52,'ADVANCED KEY'!$B$49:$B$52,"Not Found",0)</f>
        <v>0</v>
      </c>
      <c r="Y19" s="2">
        <f t="array" ref="Y19">XLOOKUP($L19,'ADVANCED KEY'!$C$55:$C$58,'ADVANCED KEY'!$B$55:$B$58,"Not Found",0)</f>
        <v>1</v>
      </c>
    </row>
    <row r="20">
      <c r="A20" s="8">
        <v>45491.73045635417</v>
      </c>
      <c r="B20" s="1"/>
      <c r="C20" s="1" t="s">
        <v>3</v>
      </c>
      <c r="D20" s="1" t="s">
        <v>14</v>
      </c>
      <c r="E20" s="1" t="s">
        <v>23</v>
      </c>
      <c r="F20" s="1" t="s">
        <v>33</v>
      </c>
      <c r="G20" s="1" t="s">
        <v>42</v>
      </c>
      <c r="H20" s="1" t="s">
        <v>49</v>
      </c>
      <c r="I20" s="1" t="s">
        <v>60</v>
      </c>
      <c r="J20" s="1" t="s">
        <v>67</v>
      </c>
      <c r="K20" s="1" t="s">
        <v>72</v>
      </c>
      <c r="L20" s="1" t="s">
        <v>87</v>
      </c>
      <c r="M20" s="3" t="s">
        <v>123</v>
      </c>
      <c r="N20" s="3"/>
      <c r="O20" s="4">
        <f t="shared" si="1"/>
        <v>0</v>
      </c>
      <c r="P20" s="2">
        <f t="array" ref="P20">XLOOKUP($C20,'ADVANCED KEY'!$C$1:$C$4,'ADVANCED KEY'!$B$1:$B$4,"Not Found",0)</f>
        <v>1</v>
      </c>
      <c r="Q20" s="2">
        <f t="array" ref="Q20">XLOOKUP($D20,'ADVANCED KEY'!$C$7:$C$10,'ADVANCED KEY'!$B$7:$B$10,"Not Found",0)</f>
        <v>1</v>
      </c>
      <c r="R20" s="2">
        <f t="array" ref="R20">XLOOKUP($E20,'ADVANCED KEY'!$C$13:$C$16,'ADVANCED KEY'!$B$13:$B$16,"Not Found",0)</f>
        <v>-1</v>
      </c>
      <c r="S20" s="2">
        <f t="array" ref="S20">XLOOKUP($F20,'ADVANCED KEY'!$C$19:$C$22,'ADVANCED KEY'!$B$19:$B$22,"Not Found",0)</f>
        <v>0</v>
      </c>
      <c r="T20" s="2">
        <f t="array" ref="T20">XLOOKUP($G20,'ADVANCED KEY'!$C$25:$C$28,'ADVANCED KEY'!$B$25:$B$28,"Not Found",0)</f>
        <v>0</v>
      </c>
      <c r="U20" s="2">
        <f t="array" ref="U20">XLOOKUP($H20,'ADVANCED KEY'!$C$31:$C$34,'ADVANCED KEY'!$B$31:$B$34,"Not Found",0)</f>
        <v>-1</v>
      </c>
      <c r="V20" s="2">
        <f t="array" ref="V20">XLOOKUP($I20,'ADVANCED KEY'!$C$37:$C$40,'ADVANCED KEY'!$B$37:$B$40,"Not Found",0)</f>
        <v>0</v>
      </c>
      <c r="W20" s="2">
        <f t="array" ref="W20">XLOOKUP($J20,'ADVANCED KEY'!$C$43:$C$46,'ADVANCED KEY'!$B$43:$B$46,"",0)</f>
        <v>-1</v>
      </c>
      <c r="X20" s="2">
        <f t="array" ref="X20">XLOOKUP($K20,'ADVANCED KEY'!$C$49:$C$52,'ADVANCED KEY'!$B$49:$B$52,"Not Found",0)</f>
        <v>1</v>
      </c>
      <c r="Y20" s="2">
        <f t="array" ref="Y20">XLOOKUP($L20,'ADVANCED KEY'!$C$55:$C$58,'ADVANCED KEY'!$B$55:$B$58,"Not Found",0)</f>
        <v>0</v>
      </c>
    </row>
    <row r="21">
      <c r="A21" s="8">
        <v>45491.73271591435</v>
      </c>
      <c r="B21" s="1"/>
      <c r="C21" s="1" t="s">
        <v>7</v>
      </c>
      <c r="D21" s="1" t="s">
        <v>14</v>
      </c>
      <c r="E21" s="1" t="s">
        <v>25</v>
      </c>
      <c r="F21" s="1" t="s">
        <v>33</v>
      </c>
      <c r="G21" s="1" t="s">
        <v>38</v>
      </c>
      <c r="H21" s="1" t="s">
        <v>49</v>
      </c>
      <c r="I21" s="1" t="s">
        <v>58</v>
      </c>
      <c r="J21" s="1" t="s">
        <v>65</v>
      </c>
      <c r="K21" s="1" t="s">
        <v>78</v>
      </c>
      <c r="L21" s="1" t="s">
        <v>85</v>
      </c>
      <c r="M21" s="3" t="s">
        <v>124</v>
      </c>
      <c r="N21" s="3"/>
      <c r="O21" s="4">
        <f t="shared" si="1"/>
        <v>1</v>
      </c>
      <c r="P21" s="2">
        <f t="array" ref="P21">XLOOKUP($C21,'ADVANCED KEY'!$C$1:$C$4,'ADVANCED KEY'!$B$1:$B$4,"Not Found",0)</f>
        <v>-1</v>
      </c>
      <c r="Q21" s="2">
        <f t="array" ref="Q21">XLOOKUP($D21,'ADVANCED KEY'!$C$7:$C$10,'ADVANCED KEY'!$B$7:$B$10,"Not Found",0)</f>
        <v>1</v>
      </c>
      <c r="R21" s="2">
        <f t="array" ref="R21">XLOOKUP($E21,'ADVANCED KEY'!$C$13:$C$16,'ADVANCED KEY'!$B$13:$B$16,"Not Found",0)</f>
        <v>0</v>
      </c>
      <c r="S21" s="2">
        <f t="array" ref="S21">XLOOKUP($F21,'ADVANCED KEY'!$C$19:$C$22,'ADVANCED KEY'!$B$19:$B$22,"Not Found",0)</f>
        <v>0</v>
      </c>
      <c r="T21" s="2">
        <f t="array" ref="T21">XLOOKUP($G21,'ADVANCED KEY'!$C$25:$C$28,'ADVANCED KEY'!$B$25:$B$28,"Not Found",0)</f>
        <v>1</v>
      </c>
      <c r="U21" s="2">
        <f t="array" ref="U21">XLOOKUP($H21,'ADVANCED KEY'!$C$31:$C$34,'ADVANCED KEY'!$B$31:$B$34,"Not Found",0)</f>
        <v>-1</v>
      </c>
      <c r="V21" s="2">
        <f t="array" ref="V21">XLOOKUP($I21,'ADVANCED KEY'!$C$37:$C$40,'ADVANCED KEY'!$B$37:$B$40,"Not Found",0)</f>
        <v>-1</v>
      </c>
      <c r="W21" s="2">
        <f t="array" ref="W21">XLOOKUP($J21,'ADVANCED KEY'!$C$43:$C$46,'ADVANCED KEY'!$B$43:$B$46,"",0)</f>
        <v>1</v>
      </c>
      <c r="X21" s="2">
        <f t="array" ref="X21">XLOOKUP($K21,'ADVANCED KEY'!$C$49:$C$52,'ADVANCED KEY'!$B$49:$B$52,"Not Found",0)</f>
        <v>0</v>
      </c>
      <c r="Y21" s="2">
        <f t="array" ref="Y21">XLOOKUP($L21,'ADVANCED KEY'!$C$55:$C$58,'ADVANCED KEY'!$B$55:$B$58,"Not Found",0)</f>
        <v>1</v>
      </c>
    </row>
    <row r="22">
      <c r="A22" s="8">
        <v>45491.733317025464</v>
      </c>
      <c r="B22" s="1"/>
      <c r="C22" s="1" t="s">
        <v>3</v>
      </c>
      <c r="D22" s="1" t="s">
        <v>16</v>
      </c>
      <c r="E22" s="1" t="s">
        <v>25</v>
      </c>
      <c r="F22" s="1" t="s">
        <v>33</v>
      </c>
      <c r="G22" s="1" t="s">
        <v>38</v>
      </c>
      <c r="H22" s="1" t="s">
        <v>49</v>
      </c>
      <c r="I22" s="1" t="s">
        <v>58</v>
      </c>
      <c r="J22" s="1" t="s">
        <v>65</v>
      </c>
      <c r="K22" s="1" t="s">
        <v>72</v>
      </c>
      <c r="L22" s="1" t="s">
        <v>85</v>
      </c>
      <c r="M22" s="3" t="s">
        <v>125</v>
      </c>
      <c r="N22" s="3"/>
      <c r="O22" s="4">
        <f t="shared" si="1"/>
        <v>3</v>
      </c>
      <c r="P22" s="2">
        <f t="array" ref="P22">XLOOKUP($C22,'ADVANCED KEY'!$C$1:$C$4,'ADVANCED KEY'!$B$1:$B$4,"Not Found",0)</f>
        <v>1</v>
      </c>
      <c r="Q22" s="2">
        <f t="array" ref="Q22">XLOOKUP($D22,'ADVANCED KEY'!$C$7:$C$10,'ADVANCED KEY'!$B$7:$B$10,"Not Found",0)</f>
        <v>0</v>
      </c>
      <c r="R22" s="2">
        <f t="array" ref="R22">XLOOKUP($E22,'ADVANCED KEY'!$C$13:$C$16,'ADVANCED KEY'!$B$13:$B$16,"Not Found",0)</f>
        <v>0</v>
      </c>
      <c r="S22" s="2">
        <f t="array" ref="S22">XLOOKUP($F22,'ADVANCED KEY'!$C$19:$C$22,'ADVANCED KEY'!$B$19:$B$22,"Not Found",0)</f>
        <v>0</v>
      </c>
      <c r="T22" s="2">
        <f t="array" ref="T22">XLOOKUP($G22,'ADVANCED KEY'!$C$25:$C$28,'ADVANCED KEY'!$B$25:$B$28,"Not Found",0)</f>
        <v>1</v>
      </c>
      <c r="U22" s="2">
        <f t="array" ref="U22">XLOOKUP($H22,'ADVANCED KEY'!$C$31:$C$34,'ADVANCED KEY'!$B$31:$B$34,"Not Found",0)</f>
        <v>-1</v>
      </c>
      <c r="V22" s="2">
        <f t="array" ref="V22">XLOOKUP($I22,'ADVANCED KEY'!$C$37:$C$40,'ADVANCED KEY'!$B$37:$B$40,"Not Found",0)</f>
        <v>-1</v>
      </c>
      <c r="W22" s="2">
        <f t="array" ref="W22">XLOOKUP($J22,'ADVANCED KEY'!$C$43:$C$46,'ADVANCED KEY'!$B$43:$B$46,"",0)</f>
        <v>1</v>
      </c>
      <c r="X22" s="2">
        <f t="array" ref="X22">XLOOKUP($K22,'ADVANCED KEY'!$C$49:$C$52,'ADVANCED KEY'!$B$49:$B$52,"Not Found",0)</f>
        <v>1</v>
      </c>
      <c r="Y22" s="2">
        <f t="array" ref="Y22">XLOOKUP($L22,'ADVANCED KEY'!$C$55:$C$58,'ADVANCED KEY'!$B$55:$B$58,"Not Found",0)</f>
        <v>1</v>
      </c>
    </row>
    <row r="23">
      <c r="A23" s="8">
        <v>45491.734715405095</v>
      </c>
      <c r="B23" s="1"/>
      <c r="C23" s="1" t="s">
        <v>3</v>
      </c>
      <c r="D23" s="1" t="s">
        <v>16</v>
      </c>
      <c r="E23" s="1" t="s">
        <v>19</v>
      </c>
      <c r="F23" s="1" t="s">
        <v>31</v>
      </c>
      <c r="G23" s="1" t="s">
        <v>38</v>
      </c>
      <c r="H23" s="1" t="s">
        <v>51</v>
      </c>
      <c r="I23" s="1" t="s">
        <v>58</v>
      </c>
      <c r="J23" s="1" t="s">
        <v>65</v>
      </c>
      <c r="K23" s="1" t="s">
        <v>72</v>
      </c>
      <c r="L23" s="1" t="s">
        <v>87</v>
      </c>
      <c r="M23" s="3" t="s">
        <v>126</v>
      </c>
      <c r="N23" s="3"/>
      <c r="O23" s="4">
        <f t="shared" si="1"/>
        <v>4</v>
      </c>
      <c r="P23" s="2">
        <f t="array" ref="P23">XLOOKUP($C23,'ADVANCED KEY'!$C$1:$C$4,'ADVANCED KEY'!$B$1:$B$4,"Not Found",0)</f>
        <v>1</v>
      </c>
      <c r="Q23" s="2">
        <f t="array" ref="Q23">XLOOKUP($D23,'ADVANCED KEY'!$C$7:$C$10,'ADVANCED KEY'!$B$7:$B$10,"Not Found",0)</f>
        <v>0</v>
      </c>
      <c r="R23" s="2">
        <f t="array" ref="R23">XLOOKUP($E23,'ADVANCED KEY'!$C$13:$C$16,'ADVANCED KEY'!$B$13:$B$16,"Not Found",0)</f>
        <v>2</v>
      </c>
      <c r="S23" s="2">
        <f t="array" ref="S23">XLOOKUP($F23,'ADVANCED KEY'!$C$19:$C$22,'ADVANCED KEY'!$B$19:$B$22,"Not Found",0)</f>
        <v>-1</v>
      </c>
      <c r="T23" s="2">
        <f t="array" ref="T23">XLOOKUP($G23,'ADVANCED KEY'!$C$25:$C$28,'ADVANCED KEY'!$B$25:$B$28,"Not Found",0)</f>
        <v>1</v>
      </c>
      <c r="U23" s="2">
        <f t="array" ref="U23">XLOOKUP($H23,'ADVANCED KEY'!$C$31:$C$34,'ADVANCED KEY'!$B$31:$B$34,"Not Found",0)</f>
        <v>0</v>
      </c>
      <c r="V23" s="2">
        <f t="array" ref="V23">XLOOKUP($I23,'ADVANCED KEY'!$C$37:$C$40,'ADVANCED KEY'!$B$37:$B$40,"Not Found",0)</f>
        <v>-1</v>
      </c>
      <c r="W23" s="2">
        <f t="array" ref="W23">XLOOKUP($J23,'ADVANCED KEY'!$C$43:$C$46,'ADVANCED KEY'!$B$43:$B$46,"",0)</f>
        <v>1</v>
      </c>
      <c r="X23" s="2">
        <f t="array" ref="X23">XLOOKUP($K23,'ADVANCED KEY'!$C$49:$C$52,'ADVANCED KEY'!$B$49:$B$52,"Not Found",0)</f>
        <v>1</v>
      </c>
      <c r="Y23" s="2">
        <f t="array" ref="Y23">XLOOKUP($L23,'ADVANCED KEY'!$C$55:$C$58,'ADVANCED KEY'!$B$55:$B$58,"Not Found",0)</f>
        <v>0</v>
      </c>
    </row>
    <row r="24">
      <c r="A24" s="8">
        <v>45491.73869033565</v>
      </c>
      <c r="B24" s="1"/>
      <c r="C24" s="1" t="s">
        <v>7</v>
      </c>
      <c r="D24" s="1" t="s">
        <v>10</v>
      </c>
      <c r="E24" s="1" t="s">
        <v>25</v>
      </c>
      <c r="F24" s="1" t="s">
        <v>31</v>
      </c>
      <c r="G24" s="1" t="s">
        <v>38</v>
      </c>
      <c r="H24" s="1" t="s">
        <v>49</v>
      </c>
      <c r="I24" s="1" t="s">
        <v>58</v>
      </c>
      <c r="J24" s="1" t="s">
        <v>67</v>
      </c>
      <c r="K24" s="1" t="s">
        <v>72</v>
      </c>
      <c r="L24" s="1" t="s">
        <v>87</v>
      </c>
      <c r="M24" s="3" t="s">
        <v>127</v>
      </c>
      <c r="N24" s="3"/>
      <c r="O24" s="4">
        <f t="shared" si="1"/>
        <v>-4</v>
      </c>
      <c r="P24" s="2">
        <f t="array" ref="P24">XLOOKUP($C24,'ADVANCED KEY'!$C$1:$C$4,'ADVANCED KEY'!$B$1:$B$4,"Not Found",0)</f>
        <v>-1</v>
      </c>
      <c r="Q24" s="2">
        <f t="array" ref="Q24">XLOOKUP($D24,'ADVANCED KEY'!$C$7:$C$10,'ADVANCED KEY'!$B$7:$B$10,"Not Found",0)</f>
        <v>-1</v>
      </c>
      <c r="R24" s="2">
        <f t="array" ref="R24">XLOOKUP($E24,'ADVANCED KEY'!$C$13:$C$16,'ADVANCED KEY'!$B$13:$B$16,"Not Found",0)</f>
        <v>0</v>
      </c>
      <c r="S24" s="2">
        <f t="array" ref="S24">XLOOKUP($F24,'ADVANCED KEY'!$C$19:$C$22,'ADVANCED KEY'!$B$19:$B$22,"Not Found",0)</f>
        <v>-1</v>
      </c>
      <c r="T24" s="2">
        <f t="array" ref="T24">XLOOKUP($G24,'ADVANCED KEY'!$C$25:$C$28,'ADVANCED KEY'!$B$25:$B$28,"Not Found",0)</f>
        <v>1</v>
      </c>
      <c r="U24" s="2">
        <f t="array" ref="U24">XLOOKUP($H24,'ADVANCED KEY'!$C$31:$C$34,'ADVANCED KEY'!$B$31:$B$34,"Not Found",0)</f>
        <v>-1</v>
      </c>
      <c r="V24" s="2">
        <f t="array" ref="V24">XLOOKUP($I24,'ADVANCED KEY'!$C$37:$C$40,'ADVANCED KEY'!$B$37:$B$40,"Not Found",0)</f>
        <v>-1</v>
      </c>
      <c r="W24" s="2">
        <f t="array" ref="W24">XLOOKUP($J24,'ADVANCED KEY'!$C$43:$C$46,'ADVANCED KEY'!$B$43:$B$46,"",0)</f>
        <v>-1</v>
      </c>
      <c r="X24" s="2">
        <f t="array" ref="X24">XLOOKUP($K24,'ADVANCED KEY'!$C$49:$C$52,'ADVANCED KEY'!$B$49:$B$52,"Not Found",0)</f>
        <v>1</v>
      </c>
      <c r="Y24" s="2">
        <f t="array" ref="Y24">XLOOKUP($L24,'ADVANCED KEY'!$C$55:$C$58,'ADVANCED KEY'!$B$55:$B$58,"Not Found",0)</f>
        <v>0</v>
      </c>
    </row>
    <row r="25">
      <c r="A25" s="8">
        <v>45491.75593206019</v>
      </c>
      <c r="B25" s="1"/>
      <c r="C25" s="1" t="s">
        <v>3</v>
      </c>
      <c r="D25" s="1" t="s">
        <v>10</v>
      </c>
      <c r="E25" s="1" t="s">
        <v>19</v>
      </c>
      <c r="F25" s="1" t="s">
        <v>21</v>
      </c>
      <c r="G25" s="1" t="s">
        <v>38</v>
      </c>
      <c r="H25" s="1" t="s">
        <v>49</v>
      </c>
      <c r="I25" s="1" t="s">
        <v>60</v>
      </c>
      <c r="J25" s="1" t="s">
        <v>65</v>
      </c>
      <c r="K25" s="1" t="s">
        <v>74</v>
      </c>
      <c r="L25" s="1" t="s">
        <v>87</v>
      </c>
      <c r="M25" s="3" t="s">
        <v>128</v>
      </c>
      <c r="N25" s="3"/>
      <c r="O25" s="4">
        <f t="shared" si="1"/>
        <v>3</v>
      </c>
      <c r="P25" s="2">
        <f t="array" ref="P25">XLOOKUP($C25,'ADVANCED KEY'!$C$1:$C$4,'ADVANCED KEY'!$B$1:$B$4,"Not Found",0)</f>
        <v>1</v>
      </c>
      <c r="Q25" s="2">
        <f t="array" ref="Q25">XLOOKUP($D25,'ADVANCED KEY'!$C$7:$C$10,'ADVANCED KEY'!$B$7:$B$10,"Not Found",0)</f>
        <v>-1</v>
      </c>
      <c r="R25" s="2">
        <f t="array" ref="R25">XLOOKUP($E25,'ADVANCED KEY'!$C$13:$C$16,'ADVANCED KEY'!$B$13:$B$16,"Not Found",0)</f>
        <v>2</v>
      </c>
      <c r="S25" s="2">
        <f t="array" ref="S25">XLOOKUP($F25,'ADVANCED KEY'!$C$19:$C$22,'ADVANCED KEY'!$B$19:$B$22,"Not Found",0)</f>
        <v>1</v>
      </c>
      <c r="T25" s="2">
        <f t="array" ref="T25">XLOOKUP($G25,'ADVANCED KEY'!$C$25:$C$28,'ADVANCED KEY'!$B$25:$B$28,"Not Found",0)</f>
        <v>1</v>
      </c>
      <c r="U25" s="2">
        <f t="array" ref="U25">XLOOKUP($H25,'ADVANCED KEY'!$C$31:$C$34,'ADVANCED KEY'!$B$31:$B$34,"Not Found",0)</f>
        <v>-1</v>
      </c>
      <c r="V25" s="2">
        <f t="array" ref="V25">XLOOKUP($I25,'ADVANCED KEY'!$C$37:$C$40,'ADVANCED KEY'!$B$37:$B$40,"Not Found",0)</f>
        <v>0</v>
      </c>
      <c r="W25" s="2">
        <f t="array" ref="W25">XLOOKUP($J25,'ADVANCED KEY'!$C$43:$C$46,'ADVANCED KEY'!$B$43:$B$46,"",0)</f>
        <v>1</v>
      </c>
      <c r="X25" s="2">
        <f t="array" ref="X25">XLOOKUP($K25,'ADVANCED KEY'!$C$49:$C$52,'ADVANCED KEY'!$B$49:$B$52,"Not Found",0)</f>
        <v>-1</v>
      </c>
      <c r="Y25" s="2">
        <f t="array" ref="Y25">XLOOKUP($L25,'ADVANCED KEY'!$C$55:$C$58,'ADVANCED KEY'!$B$55:$B$58,"Not Found",0)</f>
        <v>0</v>
      </c>
    </row>
    <row r="26">
      <c r="A26" s="8">
        <v>45491.75882423611</v>
      </c>
      <c r="B26" s="1"/>
      <c r="C26" s="1" t="s">
        <v>7</v>
      </c>
      <c r="D26" s="1" t="s">
        <v>16</v>
      </c>
      <c r="E26" s="1" t="s">
        <v>25</v>
      </c>
      <c r="F26" s="1" t="s">
        <v>33</v>
      </c>
      <c r="G26" s="1" t="s">
        <v>38</v>
      </c>
      <c r="H26" s="1" t="s">
        <v>49</v>
      </c>
      <c r="I26" s="1" t="s">
        <v>58</v>
      </c>
      <c r="J26" s="1" t="s">
        <v>65</v>
      </c>
      <c r="K26" s="1" t="s">
        <v>78</v>
      </c>
      <c r="L26" s="1" t="s">
        <v>81</v>
      </c>
      <c r="M26" s="3" t="s">
        <v>129</v>
      </c>
      <c r="N26" s="3"/>
      <c r="O26" s="4">
        <f t="shared" si="1"/>
        <v>1</v>
      </c>
      <c r="P26" s="2">
        <f t="array" ref="P26">XLOOKUP($C26,'ADVANCED KEY'!$C$1:$C$4,'ADVANCED KEY'!$B$1:$B$4,"Not Found",0)</f>
        <v>-1</v>
      </c>
      <c r="Q26" s="2">
        <f t="array" ref="Q26">XLOOKUP($D26,'ADVANCED KEY'!$C$7:$C$10,'ADVANCED KEY'!$B$7:$B$10,"Not Found",0)</f>
        <v>0</v>
      </c>
      <c r="R26" s="2">
        <f t="array" ref="R26">XLOOKUP($E26,'ADVANCED KEY'!$C$13:$C$16,'ADVANCED KEY'!$B$13:$B$16,"Not Found",0)</f>
        <v>0</v>
      </c>
      <c r="S26" s="2">
        <f t="array" ref="S26">XLOOKUP($F26,'ADVANCED KEY'!$C$19:$C$22,'ADVANCED KEY'!$B$19:$B$22,"Not Found",0)</f>
        <v>0</v>
      </c>
      <c r="T26" s="2">
        <f t="array" ref="T26">XLOOKUP($G26,'ADVANCED KEY'!$C$25:$C$28,'ADVANCED KEY'!$B$25:$B$28,"Not Found",0)</f>
        <v>1</v>
      </c>
      <c r="U26" s="2">
        <f t="array" ref="U26">XLOOKUP($H26,'ADVANCED KEY'!$C$31:$C$34,'ADVANCED KEY'!$B$31:$B$34,"Not Found",0)</f>
        <v>-1</v>
      </c>
      <c r="V26" s="2">
        <f t="array" ref="V26">XLOOKUP($I26,'ADVANCED KEY'!$C$37:$C$40,'ADVANCED KEY'!$B$37:$B$40,"Not Found",0)</f>
        <v>-1</v>
      </c>
      <c r="W26" s="2">
        <f t="array" ref="W26">XLOOKUP($J26,'ADVANCED KEY'!$C$43:$C$46,'ADVANCED KEY'!$B$43:$B$46,"",0)</f>
        <v>1</v>
      </c>
      <c r="X26" s="2">
        <f t="array" ref="X26">XLOOKUP($K26,'ADVANCED KEY'!$C$49:$C$52,'ADVANCED KEY'!$B$49:$B$52,"Not Found",0)</f>
        <v>0</v>
      </c>
      <c r="Y26" s="2">
        <f t="array" ref="Y26">XLOOKUP($L26,'ADVANCED KEY'!$C$55:$C$58,'ADVANCED KEY'!$B$55:$B$58,"Not Found",0)</f>
        <v>2</v>
      </c>
    </row>
    <row r="27">
      <c r="A27" s="8">
        <v>45491.762788321765</v>
      </c>
      <c r="B27" s="1"/>
      <c r="C27" s="1" t="s">
        <v>3</v>
      </c>
      <c r="D27" s="1" t="s">
        <v>14</v>
      </c>
      <c r="E27" s="1" t="s">
        <v>23</v>
      </c>
      <c r="F27" s="1" t="s">
        <v>31</v>
      </c>
      <c r="G27" s="1" t="s">
        <v>40</v>
      </c>
      <c r="H27" s="1" t="s">
        <v>51</v>
      </c>
      <c r="I27" s="1" t="s">
        <v>60</v>
      </c>
      <c r="J27" s="1" t="s">
        <v>67</v>
      </c>
      <c r="K27" s="1" t="s">
        <v>74</v>
      </c>
      <c r="L27" s="1" t="s">
        <v>85</v>
      </c>
      <c r="M27" s="3" t="s">
        <v>130</v>
      </c>
      <c r="N27" s="3"/>
      <c r="O27" s="4">
        <f t="shared" si="1"/>
        <v>-2</v>
      </c>
      <c r="P27" s="2">
        <f t="array" ref="P27">XLOOKUP($C27,'ADVANCED KEY'!$C$1:$C$4,'ADVANCED KEY'!$B$1:$B$4,"Not Found",0)</f>
        <v>1</v>
      </c>
      <c r="Q27" s="2">
        <f t="array" ref="Q27">XLOOKUP($D27,'ADVANCED KEY'!$C$7:$C$10,'ADVANCED KEY'!$B$7:$B$10,"Not Found",0)</f>
        <v>1</v>
      </c>
      <c r="R27" s="2">
        <f t="array" ref="R27">XLOOKUP($E27,'ADVANCED KEY'!$C$13:$C$16,'ADVANCED KEY'!$B$13:$B$16,"Not Found",0)</f>
        <v>-1</v>
      </c>
      <c r="S27" s="2">
        <f t="array" ref="S27">XLOOKUP($F27,'ADVANCED KEY'!$C$19:$C$22,'ADVANCED KEY'!$B$19:$B$22,"Not Found",0)</f>
        <v>-1</v>
      </c>
      <c r="T27" s="2">
        <f t="array" ref="T27">XLOOKUP($G27,'ADVANCED KEY'!$C$25:$C$28,'ADVANCED KEY'!$B$25:$B$28,"Not Found",0)</f>
        <v>-1</v>
      </c>
      <c r="U27" s="2">
        <f t="array" ref="U27">XLOOKUP($H27,'ADVANCED KEY'!$C$31:$C$34,'ADVANCED KEY'!$B$31:$B$34,"Not Found",0)</f>
        <v>0</v>
      </c>
      <c r="V27" s="2">
        <f t="array" ref="V27">XLOOKUP($I27,'ADVANCED KEY'!$C$37:$C$40,'ADVANCED KEY'!$B$37:$B$40,"Not Found",0)</f>
        <v>0</v>
      </c>
      <c r="W27" s="2">
        <f t="array" ref="W27">XLOOKUP($J27,'ADVANCED KEY'!$C$43:$C$46,'ADVANCED KEY'!$B$43:$B$46,"",0)</f>
        <v>-1</v>
      </c>
      <c r="X27" s="2">
        <f t="array" ref="X27">XLOOKUP($K27,'ADVANCED KEY'!$C$49:$C$52,'ADVANCED KEY'!$B$49:$B$52,"Not Found",0)</f>
        <v>-1</v>
      </c>
      <c r="Y27" s="2">
        <f t="array" ref="Y27">XLOOKUP($L27,'ADVANCED KEY'!$C$55:$C$58,'ADVANCED KEY'!$B$55:$B$58,"Not Found",0)</f>
        <v>1</v>
      </c>
    </row>
    <row r="28">
      <c r="A28" s="8">
        <v>45491.77138914352</v>
      </c>
      <c r="B28" s="1"/>
      <c r="C28" s="1" t="s">
        <v>5</v>
      </c>
      <c r="D28" s="1" t="s">
        <v>10</v>
      </c>
      <c r="E28" s="1" t="s">
        <v>19</v>
      </c>
      <c r="F28" s="1" t="s">
        <v>33</v>
      </c>
      <c r="G28" s="1" t="s">
        <v>40</v>
      </c>
      <c r="H28" s="1" t="s">
        <v>49</v>
      </c>
      <c r="I28" s="1" t="s">
        <v>54</v>
      </c>
      <c r="J28" s="1" t="s">
        <v>65</v>
      </c>
      <c r="K28" s="1" t="s">
        <v>74</v>
      </c>
      <c r="L28" s="1" t="s">
        <v>87</v>
      </c>
      <c r="M28" s="3" t="s">
        <v>131</v>
      </c>
      <c r="N28" s="3"/>
      <c r="O28" s="4">
        <f t="shared" si="1"/>
        <v>3</v>
      </c>
      <c r="P28" s="2">
        <f t="array" ref="P28">XLOOKUP($C28,'ADVANCED KEY'!$C$1:$C$4,'ADVANCED KEY'!$B$1:$B$4,"Not Found",0)</f>
        <v>2</v>
      </c>
      <c r="Q28" s="2">
        <f t="array" ref="Q28">XLOOKUP($D28,'ADVANCED KEY'!$C$7:$C$10,'ADVANCED KEY'!$B$7:$B$10,"Not Found",0)</f>
        <v>-1</v>
      </c>
      <c r="R28" s="2">
        <f t="array" ref="R28">XLOOKUP($E28,'ADVANCED KEY'!$C$13:$C$16,'ADVANCED KEY'!$B$13:$B$16,"Not Found",0)</f>
        <v>2</v>
      </c>
      <c r="S28" s="2">
        <f t="array" ref="S28">XLOOKUP($F28,'ADVANCED KEY'!$C$19:$C$22,'ADVANCED KEY'!$B$19:$B$22,"Not Found",0)</f>
        <v>0</v>
      </c>
      <c r="T28" s="2">
        <f t="array" ref="T28">XLOOKUP($G28,'ADVANCED KEY'!$C$25:$C$28,'ADVANCED KEY'!$B$25:$B$28,"Not Found",0)</f>
        <v>-1</v>
      </c>
      <c r="U28" s="2">
        <f t="array" ref="U28">XLOOKUP($H28,'ADVANCED KEY'!$C$31:$C$34,'ADVANCED KEY'!$B$31:$B$34,"Not Found",0)</f>
        <v>-1</v>
      </c>
      <c r="V28" s="2">
        <f t="array" ref="V28">XLOOKUP($I28,'ADVANCED KEY'!$C$37:$C$40,'ADVANCED KEY'!$B$37:$B$40,"Not Found",0)</f>
        <v>2</v>
      </c>
      <c r="W28" s="2">
        <f t="array" ref="W28">XLOOKUP($J28,'ADVANCED KEY'!$C$43:$C$46,'ADVANCED KEY'!$B$43:$B$46,"",0)</f>
        <v>1</v>
      </c>
      <c r="X28" s="2">
        <f t="array" ref="X28">XLOOKUP($K28,'ADVANCED KEY'!$C$49:$C$52,'ADVANCED KEY'!$B$49:$B$52,"Not Found",0)</f>
        <v>-1</v>
      </c>
      <c r="Y28" s="2">
        <f t="array" ref="Y28">XLOOKUP($L28,'ADVANCED KEY'!$C$55:$C$58,'ADVANCED KEY'!$B$55:$B$58,"Not Found",0)</f>
        <v>0</v>
      </c>
    </row>
    <row r="29">
      <c r="A29" s="8">
        <v>45491.77271577546</v>
      </c>
      <c r="B29" s="1"/>
      <c r="C29" s="1" t="s">
        <v>3</v>
      </c>
      <c r="D29" s="1" t="s">
        <v>10</v>
      </c>
      <c r="E29" s="1" t="s">
        <v>21</v>
      </c>
      <c r="F29" s="1" t="s">
        <v>21</v>
      </c>
      <c r="G29" s="1" t="s">
        <v>38</v>
      </c>
      <c r="H29" s="1" t="s">
        <v>49</v>
      </c>
      <c r="I29" s="1" t="s">
        <v>58</v>
      </c>
      <c r="J29" s="1" t="s">
        <v>67</v>
      </c>
      <c r="K29" s="1" t="s">
        <v>72</v>
      </c>
      <c r="L29" s="1" t="s">
        <v>81</v>
      </c>
      <c r="M29" s="3" t="s">
        <v>132</v>
      </c>
      <c r="N29" s="3"/>
      <c r="O29" s="4">
        <f t="shared" si="1"/>
        <v>3</v>
      </c>
      <c r="P29" s="2">
        <f t="array" ref="P29">XLOOKUP($C29,'ADVANCED KEY'!$C$1:$C$4,'ADVANCED KEY'!$B$1:$B$4,"Not Found",0)</f>
        <v>1</v>
      </c>
      <c r="Q29" s="2">
        <f t="array" ref="Q29">XLOOKUP($D29,'ADVANCED KEY'!$C$7:$C$10,'ADVANCED KEY'!$B$7:$B$10,"Not Found",0)</f>
        <v>-1</v>
      </c>
      <c r="R29" s="2">
        <f t="array" ref="R29">XLOOKUP($E29,'ADVANCED KEY'!$C$13:$C$16,'ADVANCED KEY'!$B$13:$B$16,"Not Found",0)</f>
        <v>1</v>
      </c>
      <c r="S29" s="2">
        <f t="array" ref="S29">XLOOKUP($F29,'ADVANCED KEY'!$C$19:$C$22,'ADVANCED KEY'!$B$19:$B$22,"Not Found",0)</f>
        <v>1</v>
      </c>
      <c r="T29" s="2">
        <f t="array" ref="T29">XLOOKUP($G29,'ADVANCED KEY'!$C$25:$C$28,'ADVANCED KEY'!$B$25:$B$28,"Not Found",0)</f>
        <v>1</v>
      </c>
      <c r="U29" s="2">
        <f t="array" ref="U29">XLOOKUP($H29,'ADVANCED KEY'!$C$31:$C$34,'ADVANCED KEY'!$B$31:$B$34,"Not Found",0)</f>
        <v>-1</v>
      </c>
      <c r="V29" s="2">
        <f t="array" ref="V29">XLOOKUP($I29,'ADVANCED KEY'!$C$37:$C$40,'ADVANCED KEY'!$B$37:$B$40,"Not Found",0)</f>
        <v>-1</v>
      </c>
      <c r="W29" s="2">
        <f t="array" ref="W29">XLOOKUP($J29,'ADVANCED KEY'!$C$43:$C$46,'ADVANCED KEY'!$B$43:$B$46,"",0)</f>
        <v>-1</v>
      </c>
      <c r="X29" s="2">
        <f t="array" ref="X29">XLOOKUP($K29,'ADVANCED KEY'!$C$49:$C$52,'ADVANCED KEY'!$B$49:$B$52,"Not Found",0)</f>
        <v>1</v>
      </c>
      <c r="Y29" s="2">
        <f t="array" ref="Y29">XLOOKUP($L29,'ADVANCED KEY'!$C$55:$C$58,'ADVANCED KEY'!$B$55:$B$58,"Not Found",0)</f>
        <v>2</v>
      </c>
    </row>
    <row r="30">
      <c r="A30" s="8">
        <v>45491.874016180554</v>
      </c>
      <c r="B30" s="1"/>
      <c r="C30" s="1" t="s">
        <v>7</v>
      </c>
      <c r="D30" s="1" t="s">
        <v>10</v>
      </c>
      <c r="E30" s="1" t="s">
        <v>19</v>
      </c>
      <c r="F30" s="1" t="s">
        <v>31</v>
      </c>
      <c r="G30" s="1" t="s">
        <v>38</v>
      </c>
      <c r="H30" s="1" t="s">
        <v>49</v>
      </c>
      <c r="I30" s="1" t="s">
        <v>60</v>
      </c>
      <c r="J30" s="1" t="s">
        <v>63</v>
      </c>
      <c r="K30" s="1" t="s">
        <v>74</v>
      </c>
      <c r="L30" s="1" t="s">
        <v>85</v>
      </c>
      <c r="M30" s="3" t="s">
        <v>133</v>
      </c>
      <c r="N30" s="3"/>
      <c r="O30" s="4">
        <f t="shared" si="1"/>
        <v>1</v>
      </c>
      <c r="P30" s="2">
        <f t="array" ref="P30">XLOOKUP($C30,'ADVANCED KEY'!$C$1:$C$4,'ADVANCED KEY'!$B$1:$B$4,"Not Found",0)</f>
        <v>-1</v>
      </c>
      <c r="Q30" s="2">
        <f t="array" ref="Q30">XLOOKUP($D30,'ADVANCED KEY'!$C$7:$C$10,'ADVANCED KEY'!$B$7:$B$10,"Not Found",0)</f>
        <v>-1</v>
      </c>
      <c r="R30" s="2">
        <f t="array" ref="R30">XLOOKUP($E30,'ADVANCED KEY'!$C$13:$C$16,'ADVANCED KEY'!$B$13:$B$16,"Not Found",0)</f>
        <v>2</v>
      </c>
      <c r="S30" s="2">
        <f t="array" ref="S30">XLOOKUP($F30,'ADVANCED KEY'!$C$19:$C$22,'ADVANCED KEY'!$B$19:$B$22,"Not Found",0)</f>
        <v>-1</v>
      </c>
      <c r="T30" s="2">
        <f t="array" ref="T30">XLOOKUP($G30,'ADVANCED KEY'!$C$25:$C$28,'ADVANCED KEY'!$B$25:$B$28,"Not Found",0)</f>
        <v>1</v>
      </c>
      <c r="U30" s="2">
        <f t="array" ref="U30">XLOOKUP($H30,'ADVANCED KEY'!$C$31:$C$34,'ADVANCED KEY'!$B$31:$B$34,"Not Found",0)</f>
        <v>-1</v>
      </c>
      <c r="V30" s="2">
        <f t="array" ref="V30">XLOOKUP($I30,'ADVANCED KEY'!$C$37:$C$40,'ADVANCED KEY'!$B$37:$B$40,"Not Found",0)</f>
        <v>0</v>
      </c>
      <c r="W30" s="2">
        <f t="array" ref="W30">XLOOKUP($J30,'ADVANCED KEY'!$C$43:$C$46,'ADVANCED KEY'!$B$43:$B$46,"",0)</f>
        <v>2</v>
      </c>
      <c r="X30" s="2">
        <f t="array" ref="X30">XLOOKUP($K30,'ADVANCED KEY'!$C$49:$C$52,'ADVANCED KEY'!$B$49:$B$52,"Not Found",0)</f>
        <v>-1</v>
      </c>
      <c r="Y30" s="2">
        <f t="array" ref="Y30">XLOOKUP($L30,'ADVANCED KEY'!$C$55:$C$58,'ADVANCED KEY'!$B$55:$B$58,"Not Found",0)</f>
        <v>1</v>
      </c>
    </row>
    <row r="31">
      <c r="A31" s="8">
        <v>45491.87494061343</v>
      </c>
      <c r="B31" s="1"/>
      <c r="C31" s="1" t="s">
        <v>7</v>
      </c>
      <c r="D31" s="1" t="s">
        <v>10</v>
      </c>
      <c r="E31" s="1" t="s">
        <v>25</v>
      </c>
      <c r="F31" s="1" t="s">
        <v>31</v>
      </c>
      <c r="G31" s="1" t="s">
        <v>38</v>
      </c>
      <c r="H31" s="1" t="s">
        <v>49</v>
      </c>
      <c r="I31" s="1" t="s">
        <v>54</v>
      </c>
      <c r="J31" s="1" t="s">
        <v>65</v>
      </c>
      <c r="K31" s="1" t="s">
        <v>78</v>
      </c>
      <c r="L31" s="1" t="s">
        <v>87</v>
      </c>
      <c r="M31" s="3" t="s">
        <v>134</v>
      </c>
      <c r="N31" s="3"/>
      <c r="O31" s="4">
        <f t="shared" si="1"/>
        <v>0</v>
      </c>
      <c r="P31" s="2">
        <f t="array" ref="P31">XLOOKUP($C31,'ADVANCED KEY'!$C$1:$C$4,'ADVANCED KEY'!$B$1:$B$4,"Not Found",0)</f>
        <v>-1</v>
      </c>
      <c r="Q31" s="2">
        <f t="array" ref="Q31">XLOOKUP($D31,'ADVANCED KEY'!$C$7:$C$10,'ADVANCED KEY'!$B$7:$B$10,"Not Found",0)</f>
        <v>-1</v>
      </c>
      <c r="R31" s="2">
        <f t="array" ref="R31">XLOOKUP($E31,'ADVANCED KEY'!$C$13:$C$16,'ADVANCED KEY'!$B$13:$B$16,"Not Found",0)</f>
        <v>0</v>
      </c>
      <c r="S31" s="2">
        <f t="array" ref="S31">XLOOKUP($F31,'ADVANCED KEY'!$C$19:$C$22,'ADVANCED KEY'!$B$19:$B$22,"Not Found",0)</f>
        <v>-1</v>
      </c>
      <c r="T31" s="2">
        <f t="array" ref="T31">XLOOKUP($G31,'ADVANCED KEY'!$C$25:$C$28,'ADVANCED KEY'!$B$25:$B$28,"Not Found",0)</f>
        <v>1</v>
      </c>
      <c r="U31" s="2">
        <f t="array" ref="U31">XLOOKUP($H31,'ADVANCED KEY'!$C$31:$C$34,'ADVANCED KEY'!$B$31:$B$34,"Not Found",0)</f>
        <v>-1</v>
      </c>
      <c r="V31" s="2">
        <f t="array" ref="V31">XLOOKUP($I31,'ADVANCED KEY'!$C$37:$C$40,'ADVANCED KEY'!$B$37:$B$40,"Not Found",0)</f>
        <v>2</v>
      </c>
      <c r="W31" s="2">
        <f t="array" ref="W31">XLOOKUP($J31,'ADVANCED KEY'!$C$43:$C$46,'ADVANCED KEY'!$B$43:$B$46,"",0)</f>
        <v>1</v>
      </c>
      <c r="X31" s="2">
        <f t="array" ref="X31">XLOOKUP($K31,'ADVANCED KEY'!$C$49:$C$52,'ADVANCED KEY'!$B$49:$B$52,"Not Found",0)</f>
        <v>0</v>
      </c>
      <c r="Y31" s="2">
        <f t="array" ref="Y31">XLOOKUP($L31,'ADVANCED KEY'!$C$55:$C$58,'ADVANCED KEY'!$B$55:$B$58,"Not Found",0)</f>
        <v>0</v>
      </c>
    </row>
    <row r="32">
      <c r="A32" s="8">
        <v>45491.87702193287</v>
      </c>
      <c r="B32" s="1"/>
      <c r="C32" s="1" t="s">
        <v>5</v>
      </c>
      <c r="D32" s="1" t="s">
        <v>16</v>
      </c>
      <c r="E32" s="1" t="s">
        <v>25</v>
      </c>
      <c r="F32" s="1" t="s">
        <v>31</v>
      </c>
      <c r="G32" s="1" t="s">
        <v>42</v>
      </c>
      <c r="H32" s="1" t="s">
        <v>51</v>
      </c>
      <c r="I32" s="1" t="s">
        <v>58</v>
      </c>
      <c r="J32" s="1" t="s">
        <v>63</v>
      </c>
      <c r="K32" s="1" t="s">
        <v>74</v>
      </c>
      <c r="L32" s="1" t="s">
        <v>87</v>
      </c>
      <c r="M32" s="3" t="s">
        <v>135</v>
      </c>
      <c r="N32" s="3"/>
      <c r="O32" s="4">
        <f t="shared" si="1"/>
        <v>1</v>
      </c>
      <c r="P32" s="2">
        <f t="array" ref="P32">XLOOKUP($C32,'ADVANCED KEY'!$C$1:$C$4,'ADVANCED KEY'!$B$1:$B$4,"Not Found",0)</f>
        <v>2</v>
      </c>
      <c r="Q32" s="2">
        <f t="array" ref="Q32">XLOOKUP($D32,'ADVANCED KEY'!$C$7:$C$10,'ADVANCED KEY'!$B$7:$B$10,"Not Found",0)</f>
        <v>0</v>
      </c>
      <c r="R32" s="2">
        <f t="array" ref="R32">XLOOKUP($E32,'ADVANCED KEY'!$C$13:$C$16,'ADVANCED KEY'!$B$13:$B$16,"Not Found",0)</f>
        <v>0</v>
      </c>
      <c r="S32" s="2">
        <f t="array" ref="S32">XLOOKUP($F32,'ADVANCED KEY'!$C$19:$C$22,'ADVANCED KEY'!$B$19:$B$22,"Not Found",0)</f>
        <v>-1</v>
      </c>
      <c r="T32" s="2">
        <f t="array" ref="T32">XLOOKUP($G32,'ADVANCED KEY'!$C$25:$C$28,'ADVANCED KEY'!$B$25:$B$28,"Not Found",0)</f>
        <v>0</v>
      </c>
      <c r="U32" s="2">
        <f t="array" ref="U32">XLOOKUP($H32,'ADVANCED KEY'!$C$31:$C$34,'ADVANCED KEY'!$B$31:$B$34,"Not Found",0)</f>
        <v>0</v>
      </c>
      <c r="V32" s="2">
        <f t="array" ref="V32">XLOOKUP($I32,'ADVANCED KEY'!$C$37:$C$40,'ADVANCED KEY'!$B$37:$B$40,"Not Found",0)</f>
        <v>-1</v>
      </c>
      <c r="W32" s="2">
        <f t="array" ref="W32">XLOOKUP($J32,'ADVANCED KEY'!$C$43:$C$46,'ADVANCED KEY'!$B$43:$B$46,"",0)</f>
        <v>2</v>
      </c>
      <c r="X32" s="2">
        <f t="array" ref="X32">XLOOKUP($K32,'ADVANCED KEY'!$C$49:$C$52,'ADVANCED KEY'!$B$49:$B$52,"Not Found",0)</f>
        <v>-1</v>
      </c>
      <c r="Y32" s="2">
        <f t="array" ref="Y32">XLOOKUP($L32,'ADVANCED KEY'!$C$55:$C$58,'ADVANCED KEY'!$B$55:$B$58,"Not Found",0)</f>
        <v>0</v>
      </c>
    </row>
    <row r="33">
      <c r="A33" s="8">
        <v>45491.893740451385</v>
      </c>
      <c r="B33" s="1"/>
      <c r="C33" s="1" t="s">
        <v>3</v>
      </c>
      <c r="D33" s="1" t="s">
        <v>14</v>
      </c>
      <c r="E33" s="1" t="s">
        <v>19</v>
      </c>
      <c r="F33" s="1" t="s">
        <v>31</v>
      </c>
      <c r="G33" s="1" t="s">
        <v>42</v>
      </c>
      <c r="H33" s="1" t="s">
        <v>49</v>
      </c>
      <c r="I33" s="1" t="s">
        <v>58</v>
      </c>
      <c r="J33" s="1" t="s">
        <v>65</v>
      </c>
      <c r="K33" s="1" t="s">
        <v>72</v>
      </c>
      <c r="L33" s="1" t="s">
        <v>85</v>
      </c>
      <c r="M33" s="3" t="s">
        <v>136</v>
      </c>
      <c r="N33" s="3"/>
      <c r="O33" s="4">
        <f t="shared" si="1"/>
        <v>4</v>
      </c>
      <c r="P33" s="2">
        <f t="array" ref="P33">XLOOKUP($C33,'ADVANCED KEY'!$C$1:$C$4,'ADVANCED KEY'!$B$1:$B$4,"Not Found",0)</f>
        <v>1</v>
      </c>
      <c r="Q33" s="2">
        <f t="array" ref="Q33">XLOOKUP($D33,'ADVANCED KEY'!$C$7:$C$10,'ADVANCED KEY'!$B$7:$B$10,"Not Found",0)</f>
        <v>1</v>
      </c>
      <c r="R33" s="2">
        <f t="array" ref="R33">XLOOKUP($E33,'ADVANCED KEY'!$C$13:$C$16,'ADVANCED KEY'!$B$13:$B$16,"Not Found",0)</f>
        <v>2</v>
      </c>
      <c r="S33" s="2">
        <f t="array" ref="S33">XLOOKUP($F33,'ADVANCED KEY'!$C$19:$C$22,'ADVANCED KEY'!$B$19:$B$22,"Not Found",0)</f>
        <v>-1</v>
      </c>
      <c r="T33" s="2">
        <f t="array" ref="T33">XLOOKUP($G33,'ADVANCED KEY'!$C$25:$C$28,'ADVANCED KEY'!$B$25:$B$28,"Not Found",0)</f>
        <v>0</v>
      </c>
      <c r="U33" s="2">
        <f t="array" ref="U33">XLOOKUP($H33,'ADVANCED KEY'!$C$31:$C$34,'ADVANCED KEY'!$B$31:$B$34,"Not Found",0)</f>
        <v>-1</v>
      </c>
      <c r="V33" s="2">
        <f t="array" ref="V33">XLOOKUP($I33,'ADVANCED KEY'!$C$37:$C$40,'ADVANCED KEY'!$B$37:$B$40,"Not Found",0)</f>
        <v>-1</v>
      </c>
      <c r="W33" s="2">
        <f t="array" ref="W33">XLOOKUP($J33,'ADVANCED KEY'!$C$43:$C$46,'ADVANCED KEY'!$B$43:$B$46,"",0)</f>
        <v>1</v>
      </c>
      <c r="X33" s="2">
        <f t="array" ref="X33">XLOOKUP($K33,'ADVANCED KEY'!$C$49:$C$52,'ADVANCED KEY'!$B$49:$B$52,"Not Found",0)</f>
        <v>1</v>
      </c>
      <c r="Y33" s="2">
        <f t="array" ref="Y33">XLOOKUP($L33,'ADVANCED KEY'!$C$55:$C$58,'ADVANCED KEY'!$B$55:$B$58,"Not Found",0)</f>
        <v>1</v>
      </c>
    </row>
    <row r="34">
      <c r="A34" s="8">
        <v>45491.893798888894</v>
      </c>
      <c r="B34" s="1"/>
      <c r="C34" s="1" t="s">
        <v>3</v>
      </c>
      <c r="D34" s="1" t="s">
        <v>16</v>
      </c>
      <c r="E34" s="1" t="s">
        <v>25</v>
      </c>
      <c r="F34" s="1" t="s">
        <v>31</v>
      </c>
      <c r="G34" s="1" t="s">
        <v>42</v>
      </c>
      <c r="H34" s="1" t="s">
        <v>51</v>
      </c>
      <c r="I34" s="1" t="s">
        <v>58</v>
      </c>
      <c r="J34" s="1" t="s">
        <v>65</v>
      </c>
      <c r="K34" s="1" t="s">
        <v>78</v>
      </c>
      <c r="L34" s="1" t="s">
        <v>87</v>
      </c>
      <c r="M34" s="3" t="s">
        <v>137</v>
      </c>
      <c r="N34" s="3"/>
      <c r="O34" s="4">
        <f t="shared" si="1"/>
        <v>0</v>
      </c>
      <c r="P34" s="2">
        <f t="array" ref="P34">XLOOKUP($C34,'ADVANCED KEY'!$C$1:$C$4,'ADVANCED KEY'!$B$1:$B$4,"Not Found",0)</f>
        <v>1</v>
      </c>
      <c r="Q34" s="2">
        <f t="array" ref="Q34">XLOOKUP($D34,'ADVANCED KEY'!$C$7:$C$10,'ADVANCED KEY'!$B$7:$B$10,"Not Found",0)</f>
        <v>0</v>
      </c>
      <c r="R34" s="2">
        <f t="array" ref="R34">XLOOKUP($E34,'ADVANCED KEY'!$C$13:$C$16,'ADVANCED KEY'!$B$13:$B$16,"Not Found",0)</f>
        <v>0</v>
      </c>
      <c r="S34" s="2">
        <f t="array" ref="S34">XLOOKUP($F34,'ADVANCED KEY'!$C$19:$C$22,'ADVANCED KEY'!$B$19:$B$22,"Not Found",0)</f>
        <v>-1</v>
      </c>
      <c r="T34" s="2">
        <f t="array" ref="T34">XLOOKUP($G34,'ADVANCED KEY'!$C$25:$C$28,'ADVANCED KEY'!$B$25:$B$28,"Not Found",0)</f>
        <v>0</v>
      </c>
      <c r="U34" s="2">
        <f t="array" ref="U34">XLOOKUP($H34,'ADVANCED KEY'!$C$31:$C$34,'ADVANCED KEY'!$B$31:$B$34,"Not Found",0)</f>
        <v>0</v>
      </c>
      <c r="V34" s="2">
        <f t="array" ref="V34">XLOOKUP($I34,'ADVANCED KEY'!$C$37:$C$40,'ADVANCED KEY'!$B$37:$B$40,"Not Found",0)</f>
        <v>-1</v>
      </c>
      <c r="W34" s="2">
        <f t="array" ref="W34">XLOOKUP($J34,'ADVANCED KEY'!$C$43:$C$46,'ADVANCED KEY'!$B$43:$B$46,"",0)</f>
        <v>1</v>
      </c>
      <c r="X34" s="2">
        <f t="array" ref="X34">XLOOKUP($K34,'ADVANCED KEY'!$C$49:$C$52,'ADVANCED KEY'!$B$49:$B$52,"Not Found",0)</f>
        <v>0</v>
      </c>
      <c r="Y34" s="2">
        <f t="array" ref="Y34">XLOOKUP($L34,'ADVANCED KEY'!$C$55:$C$58,'ADVANCED KEY'!$B$55:$B$58,"Not Found",0)</f>
        <v>0</v>
      </c>
    </row>
    <row r="35">
      <c r="A35" s="8">
        <v>45491.89549138889</v>
      </c>
      <c r="B35" s="1"/>
      <c r="C35" s="1" t="s">
        <v>7</v>
      </c>
      <c r="D35" s="1" t="s">
        <v>16</v>
      </c>
      <c r="E35" s="1" t="s">
        <v>25</v>
      </c>
      <c r="F35" s="1" t="s">
        <v>31</v>
      </c>
      <c r="G35" s="1" t="s">
        <v>38</v>
      </c>
      <c r="H35" s="1" t="s">
        <v>49</v>
      </c>
      <c r="I35" s="1" t="s">
        <v>58</v>
      </c>
      <c r="J35" s="1" t="s">
        <v>65</v>
      </c>
      <c r="K35" s="1" t="s">
        <v>72</v>
      </c>
      <c r="L35" s="1" t="s">
        <v>85</v>
      </c>
      <c r="M35" s="3" t="s">
        <v>138</v>
      </c>
      <c r="N35" s="3"/>
      <c r="O35" s="4">
        <f t="shared" si="1"/>
        <v>0</v>
      </c>
      <c r="P35" s="2">
        <f t="array" ref="P35">XLOOKUP($C35,'ADVANCED KEY'!$C$1:$C$4,'ADVANCED KEY'!$B$1:$B$4,"Not Found",0)</f>
        <v>-1</v>
      </c>
      <c r="Q35" s="2">
        <f t="array" ref="Q35">XLOOKUP($D35,'ADVANCED KEY'!$C$7:$C$10,'ADVANCED KEY'!$B$7:$B$10,"Not Found",0)</f>
        <v>0</v>
      </c>
      <c r="R35" s="2">
        <f t="array" ref="R35">XLOOKUP($E35,'ADVANCED KEY'!$C$13:$C$16,'ADVANCED KEY'!$B$13:$B$16,"Not Found",0)</f>
        <v>0</v>
      </c>
      <c r="S35" s="2">
        <f t="array" ref="S35">XLOOKUP($F35,'ADVANCED KEY'!$C$19:$C$22,'ADVANCED KEY'!$B$19:$B$22,"Not Found",0)</f>
        <v>-1</v>
      </c>
      <c r="T35" s="2">
        <f t="array" ref="T35">XLOOKUP($G35,'ADVANCED KEY'!$C$25:$C$28,'ADVANCED KEY'!$B$25:$B$28,"Not Found",0)</f>
        <v>1</v>
      </c>
      <c r="U35" s="2">
        <f t="array" ref="U35">XLOOKUP($H35,'ADVANCED KEY'!$C$31:$C$34,'ADVANCED KEY'!$B$31:$B$34,"Not Found",0)</f>
        <v>-1</v>
      </c>
      <c r="V35" s="2">
        <f t="array" ref="V35">XLOOKUP($I35,'ADVANCED KEY'!$C$37:$C$40,'ADVANCED KEY'!$B$37:$B$40,"Not Found",0)</f>
        <v>-1</v>
      </c>
      <c r="W35" s="2">
        <f t="array" ref="W35">XLOOKUP($J35,'ADVANCED KEY'!$C$43:$C$46,'ADVANCED KEY'!$B$43:$B$46,"",0)</f>
        <v>1</v>
      </c>
      <c r="X35" s="2">
        <f t="array" ref="X35">XLOOKUP($K35,'ADVANCED KEY'!$C$49:$C$52,'ADVANCED KEY'!$B$49:$B$52,"Not Found",0)</f>
        <v>1</v>
      </c>
      <c r="Y35" s="2">
        <f t="array" ref="Y35">XLOOKUP($L35,'ADVANCED KEY'!$C$55:$C$58,'ADVANCED KEY'!$B$55:$B$58,"Not Found",0)</f>
        <v>1</v>
      </c>
    </row>
    <row r="36">
      <c r="A36" s="8">
        <v>45491.89803866898</v>
      </c>
      <c r="B36" s="1"/>
      <c r="C36" s="1" t="s">
        <v>7</v>
      </c>
      <c r="D36" s="1" t="s">
        <v>16</v>
      </c>
      <c r="E36" s="1" t="s">
        <v>23</v>
      </c>
      <c r="F36" s="1" t="s">
        <v>33</v>
      </c>
      <c r="G36" s="1" t="s">
        <v>38</v>
      </c>
      <c r="H36" s="1" t="s">
        <v>49</v>
      </c>
      <c r="I36" s="1" t="s">
        <v>60</v>
      </c>
      <c r="J36" s="1" t="s">
        <v>65</v>
      </c>
      <c r="K36" s="1" t="s">
        <v>72</v>
      </c>
      <c r="L36" s="1" t="s">
        <v>85</v>
      </c>
      <c r="M36" s="3" t="s">
        <v>139</v>
      </c>
      <c r="N36" s="3"/>
      <c r="O36" s="4">
        <f t="shared" si="1"/>
        <v>1</v>
      </c>
      <c r="P36" s="2">
        <f t="array" ref="P36">XLOOKUP($C36,'ADVANCED KEY'!$C$1:$C$4,'ADVANCED KEY'!$B$1:$B$4,"Not Found",0)</f>
        <v>-1</v>
      </c>
      <c r="Q36" s="2">
        <f t="array" ref="Q36">XLOOKUP($D36,'ADVANCED KEY'!$C$7:$C$10,'ADVANCED KEY'!$B$7:$B$10,"Not Found",0)</f>
        <v>0</v>
      </c>
      <c r="R36" s="2">
        <f t="array" ref="R36">XLOOKUP($E36,'ADVANCED KEY'!$C$13:$C$16,'ADVANCED KEY'!$B$13:$B$16,"Not Found",0)</f>
        <v>-1</v>
      </c>
      <c r="S36" s="2">
        <f t="array" ref="S36">XLOOKUP($F36,'ADVANCED KEY'!$C$19:$C$22,'ADVANCED KEY'!$B$19:$B$22,"Not Found",0)</f>
        <v>0</v>
      </c>
      <c r="T36" s="2">
        <f t="array" ref="T36">XLOOKUP($G36,'ADVANCED KEY'!$C$25:$C$28,'ADVANCED KEY'!$B$25:$B$28,"Not Found",0)</f>
        <v>1</v>
      </c>
      <c r="U36" s="2">
        <f t="array" ref="U36">XLOOKUP($H36,'ADVANCED KEY'!$C$31:$C$34,'ADVANCED KEY'!$B$31:$B$34,"Not Found",0)</f>
        <v>-1</v>
      </c>
      <c r="V36" s="2">
        <f t="array" ref="V36">XLOOKUP($I36,'ADVANCED KEY'!$C$37:$C$40,'ADVANCED KEY'!$B$37:$B$40,"Not Found",0)</f>
        <v>0</v>
      </c>
      <c r="W36" s="2">
        <f t="array" ref="W36">XLOOKUP($J36,'ADVANCED KEY'!$C$43:$C$46,'ADVANCED KEY'!$B$43:$B$46,"",0)</f>
        <v>1</v>
      </c>
      <c r="X36" s="2">
        <f t="array" ref="X36">XLOOKUP($K36,'ADVANCED KEY'!$C$49:$C$52,'ADVANCED KEY'!$B$49:$B$52,"Not Found",0)</f>
        <v>1</v>
      </c>
      <c r="Y36" s="2">
        <f t="array" ref="Y36">XLOOKUP($L36,'ADVANCED KEY'!$C$55:$C$58,'ADVANCED KEY'!$B$55:$B$58,"Not Found",0)</f>
        <v>1</v>
      </c>
    </row>
    <row r="37">
      <c r="A37" s="8">
        <v>45491.89942206019</v>
      </c>
      <c r="B37" s="1"/>
      <c r="C37" s="1" t="s">
        <v>3</v>
      </c>
      <c r="D37" s="1" t="s">
        <v>10</v>
      </c>
      <c r="E37" s="1" t="s">
        <v>25</v>
      </c>
      <c r="F37" s="1" t="s">
        <v>31</v>
      </c>
      <c r="G37" s="1" t="s">
        <v>38</v>
      </c>
      <c r="H37" s="1" t="s">
        <v>49</v>
      </c>
      <c r="I37" s="1" t="s">
        <v>58</v>
      </c>
      <c r="J37" s="1" t="s">
        <v>65</v>
      </c>
      <c r="K37" s="1" t="s">
        <v>72</v>
      </c>
      <c r="L37" s="1" t="s">
        <v>81</v>
      </c>
      <c r="M37" s="3" t="s">
        <v>140</v>
      </c>
      <c r="N37" s="3"/>
      <c r="O37" s="4">
        <f t="shared" si="1"/>
        <v>2</v>
      </c>
      <c r="P37" s="2">
        <f t="array" ref="P37">XLOOKUP($C37,'ADVANCED KEY'!$C$1:$C$4,'ADVANCED KEY'!$B$1:$B$4,"Not Found",0)</f>
        <v>1</v>
      </c>
      <c r="Q37" s="2">
        <f t="array" ref="Q37">XLOOKUP($D37,'ADVANCED KEY'!$C$7:$C$10,'ADVANCED KEY'!$B$7:$B$10,"Not Found",0)</f>
        <v>-1</v>
      </c>
      <c r="R37" s="2">
        <f t="array" ref="R37">XLOOKUP($E37,'ADVANCED KEY'!$C$13:$C$16,'ADVANCED KEY'!$B$13:$B$16,"Not Found",0)</f>
        <v>0</v>
      </c>
      <c r="S37" s="2">
        <f t="array" ref="S37">XLOOKUP($F37,'ADVANCED KEY'!$C$19:$C$22,'ADVANCED KEY'!$B$19:$B$22,"Not Found",0)</f>
        <v>-1</v>
      </c>
      <c r="T37" s="2">
        <f t="array" ref="T37">XLOOKUP($G37,'ADVANCED KEY'!$C$25:$C$28,'ADVANCED KEY'!$B$25:$B$28,"Not Found",0)</f>
        <v>1</v>
      </c>
      <c r="U37" s="2">
        <f t="array" ref="U37">XLOOKUP($H37,'ADVANCED KEY'!$C$31:$C$34,'ADVANCED KEY'!$B$31:$B$34,"Not Found",0)</f>
        <v>-1</v>
      </c>
      <c r="V37" s="2">
        <f t="array" ref="V37">XLOOKUP($I37,'ADVANCED KEY'!$C$37:$C$40,'ADVANCED KEY'!$B$37:$B$40,"Not Found",0)</f>
        <v>-1</v>
      </c>
      <c r="W37" s="2">
        <f t="array" ref="W37">XLOOKUP($J37,'ADVANCED KEY'!$C$43:$C$46,'ADVANCED KEY'!$B$43:$B$46,"",0)</f>
        <v>1</v>
      </c>
      <c r="X37" s="2">
        <f t="array" ref="X37">XLOOKUP($K37,'ADVANCED KEY'!$C$49:$C$52,'ADVANCED KEY'!$B$49:$B$52,"Not Found",0)</f>
        <v>1</v>
      </c>
      <c r="Y37" s="2">
        <f t="array" ref="Y37">XLOOKUP($L37,'ADVANCED KEY'!$C$55:$C$58,'ADVANCED KEY'!$B$55:$B$58,"Not Found",0)</f>
        <v>2</v>
      </c>
    </row>
    <row r="38">
      <c r="A38" s="8">
        <v>45491.9028787037</v>
      </c>
      <c r="B38" s="1"/>
      <c r="C38" s="1" t="s">
        <v>3</v>
      </c>
      <c r="D38" s="1" t="s">
        <v>10</v>
      </c>
      <c r="E38" s="1" t="s">
        <v>25</v>
      </c>
      <c r="F38" s="1" t="s">
        <v>31</v>
      </c>
      <c r="G38" s="1" t="s">
        <v>38</v>
      </c>
      <c r="H38" s="1" t="s">
        <v>49</v>
      </c>
      <c r="I38" s="1" t="s">
        <v>56</v>
      </c>
      <c r="J38" s="1" t="s">
        <v>65</v>
      </c>
      <c r="K38" s="1" t="s">
        <v>72</v>
      </c>
      <c r="L38" s="1" t="s">
        <v>85</v>
      </c>
      <c r="M38" s="3" t="s">
        <v>141</v>
      </c>
      <c r="N38" s="3"/>
      <c r="O38" s="4">
        <f t="shared" si="1"/>
        <v>3</v>
      </c>
      <c r="P38" s="2">
        <f t="array" ref="P38">XLOOKUP($C38,'ADVANCED KEY'!$C$1:$C$4,'ADVANCED KEY'!$B$1:$B$4,"Not Found",0)</f>
        <v>1</v>
      </c>
      <c r="Q38" s="2">
        <f t="array" ref="Q38">XLOOKUP($D38,'ADVANCED KEY'!$C$7:$C$10,'ADVANCED KEY'!$B$7:$B$10,"Not Found",0)</f>
        <v>-1</v>
      </c>
      <c r="R38" s="2">
        <f t="array" ref="R38">XLOOKUP($E38,'ADVANCED KEY'!$C$13:$C$16,'ADVANCED KEY'!$B$13:$B$16,"Not Found",0)</f>
        <v>0</v>
      </c>
      <c r="S38" s="2">
        <f t="array" ref="S38">XLOOKUP($F38,'ADVANCED KEY'!$C$19:$C$22,'ADVANCED KEY'!$B$19:$B$22,"Not Found",0)</f>
        <v>-1</v>
      </c>
      <c r="T38" s="2">
        <f t="array" ref="T38">XLOOKUP($G38,'ADVANCED KEY'!$C$25:$C$28,'ADVANCED KEY'!$B$25:$B$28,"Not Found",0)</f>
        <v>1</v>
      </c>
      <c r="U38" s="2">
        <f t="array" ref="U38">XLOOKUP($H38,'ADVANCED KEY'!$C$31:$C$34,'ADVANCED KEY'!$B$31:$B$34,"Not Found",0)</f>
        <v>-1</v>
      </c>
      <c r="V38" s="2">
        <f t="array" ref="V38">XLOOKUP($I38,'ADVANCED KEY'!$C$37:$C$40,'ADVANCED KEY'!$B$37:$B$40,"Not Found",0)</f>
        <v>1</v>
      </c>
      <c r="W38" s="2">
        <f t="array" ref="W38">XLOOKUP($J38,'ADVANCED KEY'!$C$43:$C$46,'ADVANCED KEY'!$B$43:$B$46,"",0)</f>
        <v>1</v>
      </c>
      <c r="X38" s="2">
        <f t="array" ref="X38">XLOOKUP($K38,'ADVANCED KEY'!$C$49:$C$52,'ADVANCED KEY'!$B$49:$B$52,"Not Found",0)</f>
        <v>1</v>
      </c>
      <c r="Y38" s="2">
        <f t="array" ref="Y38">XLOOKUP($L38,'ADVANCED KEY'!$C$55:$C$58,'ADVANCED KEY'!$B$55:$B$58,"Not Found",0)</f>
        <v>1</v>
      </c>
    </row>
    <row r="39">
      <c r="A39" s="8">
        <v>45491.909540925924</v>
      </c>
      <c r="B39" s="1"/>
      <c r="C39" s="1" t="s">
        <v>7</v>
      </c>
      <c r="D39" s="1" t="s">
        <v>14</v>
      </c>
      <c r="E39" s="1" t="s">
        <v>21</v>
      </c>
      <c r="F39" s="1" t="s">
        <v>28</v>
      </c>
      <c r="G39" s="1" t="s">
        <v>36</v>
      </c>
      <c r="H39" s="1" t="s">
        <v>49</v>
      </c>
      <c r="I39" s="1" t="s">
        <v>58</v>
      </c>
      <c r="J39" s="1" t="s">
        <v>63</v>
      </c>
      <c r="K39" s="1" t="s">
        <v>72</v>
      </c>
      <c r="L39" s="1" t="s">
        <v>81</v>
      </c>
      <c r="M39" s="3" t="s">
        <v>142</v>
      </c>
      <c r="N39" s="3"/>
      <c r="O39" s="4">
        <f t="shared" si="1"/>
        <v>8</v>
      </c>
      <c r="P39" s="2">
        <f t="array" ref="P39">XLOOKUP($C39,'ADVANCED KEY'!$C$1:$C$4,'ADVANCED KEY'!$B$1:$B$4,"Not Found",0)</f>
        <v>-1</v>
      </c>
      <c r="Q39" s="2">
        <f t="array" ref="Q39">XLOOKUP($D39,'ADVANCED KEY'!$C$7:$C$10,'ADVANCED KEY'!$B$7:$B$10,"Not Found",0)</f>
        <v>1</v>
      </c>
      <c r="R39" s="2">
        <f t="array" ref="R39">XLOOKUP($E39,'ADVANCED KEY'!$C$13:$C$16,'ADVANCED KEY'!$B$13:$B$16,"Not Found",0)</f>
        <v>1</v>
      </c>
      <c r="S39" s="2">
        <f t="array" ref="S39">XLOOKUP($F39,'ADVANCED KEY'!$C$19:$C$22,'ADVANCED KEY'!$B$19:$B$22,"Not Found",0)</f>
        <v>2</v>
      </c>
      <c r="T39" s="2">
        <f t="array" ref="T39">XLOOKUP($G39,'ADVANCED KEY'!$C$25:$C$28,'ADVANCED KEY'!$B$25:$B$28,"Not Found",0)</f>
        <v>2</v>
      </c>
      <c r="U39" s="2">
        <f t="array" ref="U39">XLOOKUP($H39,'ADVANCED KEY'!$C$31:$C$34,'ADVANCED KEY'!$B$31:$B$34,"Not Found",0)</f>
        <v>-1</v>
      </c>
      <c r="V39" s="2">
        <f t="array" ref="V39">XLOOKUP($I39,'ADVANCED KEY'!$C$37:$C$40,'ADVANCED KEY'!$B$37:$B$40,"Not Found",0)</f>
        <v>-1</v>
      </c>
      <c r="W39" s="2">
        <f t="array" ref="W39">XLOOKUP($J39,'ADVANCED KEY'!$C$43:$C$46,'ADVANCED KEY'!$B$43:$B$46,"",0)</f>
        <v>2</v>
      </c>
      <c r="X39" s="2">
        <f t="array" ref="X39">XLOOKUP($K39,'ADVANCED KEY'!$C$49:$C$52,'ADVANCED KEY'!$B$49:$B$52,"Not Found",0)</f>
        <v>1</v>
      </c>
      <c r="Y39" s="2">
        <f t="array" ref="Y39">XLOOKUP($L39,'ADVANCED KEY'!$C$55:$C$58,'ADVANCED KEY'!$B$55:$B$58,"Not Found",0)</f>
        <v>2</v>
      </c>
    </row>
    <row r="40">
      <c r="A40" s="8">
        <v>45491.91229363426</v>
      </c>
      <c r="B40" s="1"/>
      <c r="C40" s="1" t="s">
        <v>3</v>
      </c>
      <c r="D40" s="1" t="s">
        <v>16</v>
      </c>
      <c r="E40" s="1" t="s">
        <v>25</v>
      </c>
      <c r="F40" s="1" t="s">
        <v>31</v>
      </c>
      <c r="G40" s="1" t="s">
        <v>42</v>
      </c>
      <c r="H40" s="1" t="s">
        <v>49</v>
      </c>
      <c r="I40" s="1" t="s">
        <v>58</v>
      </c>
      <c r="J40" s="1" t="s">
        <v>65</v>
      </c>
      <c r="K40" s="1" t="s">
        <v>72</v>
      </c>
      <c r="L40" s="1" t="s">
        <v>85</v>
      </c>
      <c r="M40" s="3" t="s">
        <v>143</v>
      </c>
      <c r="N40" s="3"/>
      <c r="O40" s="4">
        <f t="shared" si="1"/>
        <v>1</v>
      </c>
      <c r="P40" s="2">
        <f t="array" ref="P40">XLOOKUP($C40,'ADVANCED KEY'!$C$1:$C$4,'ADVANCED KEY'!$B$1:$B$4,"Not Found",0)</f>
        <v>1</v>
      </c>
      <c r="Q40" s="2">
        <f t="array" ref="Q40">XLOOKUP($D40,'ADVANCED KEY'!$C$7:$C$10,'ADVANCED KEY'!$B$7:$B$10,"Not Found",0)</f>
        <v>0</v>
      </c>
      <c r="R40" s="2">
        <f t="array" ref="R40">XLOOKUP($E40,'ADVANCED KEY'!$C$13:$C$16,'ADVANCED KEY'!$B$13:$B$16,"Not Found",0)</f>
        <v>0</v>
      </c>
      <c r="S40" s="2">
        <f t="array" ref="S40">XLOOKUP($F40,'ADVANCED KEY'!$C$19:$C$22,'ADVANCED KEY'!$B$19:$B$22,"Not Found",0)</f>
        <v>-1</v>
      </c>
      <c r="T40" s="2">
        <f t="array" ref="T40">XLOOKUP($G40,'ADVANCED KEY'!$C$25:$C$28,'ADVANCED KEY'!$B$25:$B$28,"Not Found",0)</f>
        <v>0</v>
      </c>
      <c r="U40" s="2">
        <f t="array" ref="U40">XLOOKUP($H40,'ADVANCED KEY'!$C$31:$C$34,'ADVANCED KEY'!$B$31:$B$34,"Not Found",0)</f>
        <v>-1</v>
      </c>
      <c r="V40" s="2">
        <f t="array" ref="V40">XLOOKUP($I40,'ADVANCED KEY'!$C$37:$C$40,'ADVANCED KEY'!$B$37:$B$40,"Not Found",0)</f>
        <v>-1</v>
      </c>
      <c r="W40" s="2">
        <f t="array" ref="W40">XLOOKUP($J40,'ADVANCED KEY'!$C$43:$C$46,'ADVANCED KEY'!$B$43:$B$46,"",0)</f>
        <v>1</v>
      </c>
      <c r="X40" s="2">
        <f t="array" ref="X40">XLOOKUP($K40,'ADVANCED KEY'!$C$49:$C$52,'ADVANCED KEY'!$B$49:$B$52,"Not Found",0)</f>
        <v>1</v>
      </c>
      <c r="Y40" s="2">
        <f t="array" ref="Y40">XLOOKUP($L40,'ADVANCED KEY'!$C$55:$C$58,'ADVANCED KEY'!$B$55:$B$58,"Not Found",0)</f>
        <v>1</v>
      </c>
    </row>
    <row r="41">
      <c r="A41" s="8">
        <v>45491.92409204861</v>
      </c>
      <c r="B41" s="1"/>
      <c r="C41" s="1" t="s">
        <v>7</v>
      </c>
      <c r="D41" s="1" t="s">
        <v>16</v>
      </c>
      <c r="E41" s="1" t="s">
        <v>25</v>
      </c>
      <c r="F41" s="1" t="s">
        <v>31</v>
      </c>
      <c r="G41" s="1" t="s">
        <v>38</v>
      </c>
      <c r="H41" s="1" t="s">
        <v>49</v>
      </c>
      <c r="I41" s="1" t="s">
        <v>58</v>
      </c>
      <c r="J41" s="1" t="s">
        <v>65</v>
      </c>
      <c r="K41" s="1" t="s">
        <v>72</v>
      </c>
      <c r="L41" s="1" t="s">
        <v>85</v>
      </c>
      <c r="M41" s="3" t="s">
        <v>143</v>
      </c>
      <c r="N41" s="3"/>
      <c r="O41" s="4">
        <f t="shared" si="1"/>
        <v>0</v>
      </c>
      <c r="P41" s="2">
        <f t="array" ref="P41">XLOOKUP($C41,'ADVANCED KEY'!$C$1:$C$4,'ADVANCED KEY'!$B$1:$B$4,"Not Found",0)</f>
        <v>-1</v>
      </c>
      <c r="Q41" s="2">
        <f t="array" ref="Q41">XLOOKUP($D41,'ADVANCED KEY'!$C$7:$C$10,'ADVANCED KEY'!$B$7:$B$10,"Not Found",0)</f>
        <v>0</v>
      </c>
      <c r="R41" s="2">
        <f t="array" ref="R41">XLOOKUP($E41,'ADVANCED KEY'!$C$13:$C$16,'ADVANCED KEY'!$B$13:$B$16,"Not Found",0)</f>
        <v>0</v>
      </c>
      <c r="S41" s="2">
        <f t="array" ref="S41">XLOOKUP($F41,'ADVANCED KEY'!$C$19:$C$22,'ADVANCED KEY'!$B$19:$B$22,"Not Found",0)</f>
        <v>-1</v>
      </c>
      <c r="T41" s="2">
        <f t="array" ref="T41">XLOOKUP($G41,'ADVANCED KEY'!$C$25:$C$28,'ADVANCED KEY'!$B$25:$B$28,"Not Found",0)</f>
        <v>1</v>
      </c>
      <c r="U41" s="2">
        <f t="array" ref="U41">XLOOKUP($H41,'ADVANCED KEY'!$C$31:$C$34,'ADVANCED KEY'!$B$31:$B$34,"Not Found",0)</f>
        <v>-1</v>
      </c>
      <c r="V41" s="2">
        <f t="array" ref="V41">XLOOKUP($I41,'ADVANCED KEY'!$C$37:$C$40,'ADVANCED KEY'!$B$37:$B$40,"Not Found",0)</f>
        <v>-1</v>
      </c>
      <c r="W41" s="2">
        <f t="array" ref="W41">XLOOKUP($J41,'ADVANCED KEY'!$C$43:$C$46,'ADVANCED KEY'!$B$43:$B$46,"",0)</f>
        <v>1</v>
      </c>
      <c r="X41" s="2">
        <f t="array" ref="X41">XLOOKUP($K41,'ADVANCED KEY'!$C$49:$C$52,'ADVANCED KEY'!$B$49:$B$52,"Not Found",0)</f>
        <v>1</v>
      </c>
      <c r="Y41" s="2">
        <f t="array" ref="Y41">XLOOKUP($L41,'ADVANCED KEY'!$C$55:$C$58,'ADVANCED KEY'!$B$55:$B$58,"Not Found",0)</f>
        <v>1</v>
      </c>
    </row>
    <row r="42">
      <c r="A42" s="8">
        <v>45491.926901597224</v>
      </c>
      <c r="B42" s="1"/>
      <c r="C42" s="1" t="s">
        <v>5</v>
      </c>
      <c r="D42" s="1" t="s">
        <v>10</v>
      </c>
      <c r="E42" s="1" t="s">
        <v>19</v>
      </c>
      <c r="F42" s="1" t="s">
        <v>21</v>
      </c>
      <c r="G42" s="1" t="s">
        <v>42</v>
      </c>
      <c r="H42" s="1" t="s">
        <v>47</v>
      </c>
      <c r="I42" s="1" t="s">
        <v>58</v>
      </c>
      <c r="J42" s="1" t="s">
        <v>65</v>
      </c>
      <c r="K42" s="1" t="s">
        <v>78</v>
      </c>
      <c r="L42" s="1" t="s">
        <v>85</v>
      </c>
      <c r="M42" s="3" t="s">
        <v>144</v>
      </c>
      <c r="N42" s="3"/>
      <c r="O42" s="4">
        <f t="shared" si="1"/>
        <v>6</v>
      </c>
      <c r="P42" s="2">
        <f t="array" ref="P42">XLOOKUP($C42,'ADVANCED KEY'!$C$1:$C$4,'ADVANCED KEY'!$B$1:$B$4,"Not Found",0)</f>
        <v>2</v>
      </c>
      <c r="Q42" s="2">
        <f t="array" ref="Q42">XLOOKUP($D42,'ADVANCED KEY'!$C$7:$C$10,'ADVANCED KEY'!$B$7:$B$10,"Not Found",0)</f>
        <v>-1</v>
      </c>
      <c r="R42" s="2">
        <f t="array" ref="R42">XLOOKUP($E42,'ADVANCED KEY'!$C$13:$C$16,'ADVANCED KEY'!$B$13:$B$16,"Not Found",0)</f>
        <v>2</v>
      </c>
      <c r="S42" s="2">
        <f t="array" ref="S42">XLOOKUP($F42,'ADVANCED KEY'!$C$19:$C$22,'ADVANCED KEY'!$B$19:$B$22,"Not Found",0)</f>
        <v>1</v>
      </c>
      <c r="T42" s="2">
        <f t="array" ref="T42">XLOOKUP($G42,'ADVANCED KEY'!$C$25:$C$28,'ADVANCED KEY'!$B$25:$B$28,"Not Found",0)</f>
        <v>0</v>
      </c>
      <c r="U42" s="2">
        <f t="array" ref="U42">XLOOKUP($H42,'ADVANCED KEY'!$C$31:$C$34,'ADVANCED KEY'!$B$31:$B$34,"Not Found",0)</f>
        <v>1</v>
      </c>
      <c r="V42" s="2">
        <f t="array" ref="V42">XLOOKUP($I42,'ADVANCED KEY'!$C$37:$C$40,'ADVANCED KEY'!$B$37:$B$40,"Not Found",0)</f>
        <v>-1</v>
      </c>
      <c r="W42" s="2">
        <f t="array" ref="W42">XLOOKUP($J42,'ADVANCED KEY'!$C$43:$C$46,'ADVANCED KEY'!$B$43:$B$46,"",0)</f>
        <v>1</v>
      </c>
      <c r="X42" s="2">
        <f t="array" ref="X42">XLOOKUP($K42,'ADVANCED KEY'!$C$49:$C$52,'ADVANCED KEY'!$B$49:$B$52,"Not Found",0)</f>
        <v>0</v>
      </c>
      <c r="Y42" s="2">
        <f t="array" ref="Y42">XLOOKUP($L42,'ADVANCED KEY'!$C$55:$C$58,'ADVANCED KEY'!$B$55:$B$58,"Not Found",0)</f>
        <v>1</v>
      </c>
    </row>
    <row r="43">
      <c r="A43" s="8">
        <v>45491.95122033565</v>
      </c>
      <c r="B43" s="1"/>
      <c r="C43" s="1" t="s">
        <v>7</v>
      </c>
      <c r="D43" s="1" t="s">
        <v>12</v>
      </c>
      <c r="E43" s="1" t="s">
        <v>19</v>
      </c>
      <c r="F43" s="1" t="s">
        <v>31</v>
      </c>
      <c r="G43" s="1" t="s">
        <v>42</v>
      </c>
      <c r="H43" s="1" t="s">
        <v>49</v>
      </c>
      <c r="I43" s="1" t="s">
        <v>56</v>
      </c>
      <c r="J43" s="1" t="s">
        <v>65</v>
      </c>
      <c r="K43" s="1" t="s">
        <v>74</v>
      </c>
      <c r="L43" s="1" t="s">
        <v>87</v>
      </c>
      <c r="M43" s="3" t="s">
        <v>145</v>
      </c>
      <c r="N43" s="3"/>
      <c r="O43" s="4">
        <f t="shared" si="1"/>
        <v>2</v>
      </c>
      <c r="P43" s="2">
        <f t="array" ref="P43">XLOOKUP($C43,'ADVANCED KEY'!$C$1:$C$4,'ADVANCED KEY'!$B$1:$B$4,"Not Found",0)</f>
        <v>-1</v>
      </c>
      <c r="Q43" s="2">
        <f t="array" ref="Q43">XLOOKUP($D43,'ADVANCED KEY'!$C$7:$C$10,'ADVANCED KEY'!$B$7:$B$10,"Not Found",0)</f>
        <v>2</v>
      </c>
      <c r="R43" s="2">
        <f t="array" ref="R43">XLOOKUP($E43,'ADVANCED KEY'!$C$13:$C$16,'ADVANCED KEY'!$B$13:$B$16,"Not Found",0)</f>
        <v>2</v>
      </c>
      <c r="S43" s="2">
        <f t="array" ref="S43">XLOOKUP($F43,'ADVANCED KEY'!$C$19:$C$22,'ADVANCED KEY'!$B$19:$B$22,"Not Found",0)</f>
        <v>-1</v>
      </c>
      <c r="T43" s="2">
        <f t="array" ref="T43">XLOOKUP($G43,'ADVANCED KEY'!$C$25:$C$28,'ADVANCED KEY'!$B$25:$B$28,"Not Found",0)</f>
        <v>0</v>
      </c>
      <c r="U43" s="2">
        <f t="array" ref="U43">XLOOKUP($H43,'ADVANCED KEY'!$C$31:$C$34,'ADVANCED KEY'!$B$31:$B$34,"Not Found",0)</f>
        <v>-1</v>
      </c>
      <c r="V43" s="2">
        <f t="array" ref="V43">XLOOKUP($I43,'ADVANCED KEY'!$C$37:$C$40,'ADVANCED KEY'!$B$37:$B$40,"Not Found",0)</f>
        <v>1</v>
      </c>
      <c r="W43" s="2">
        <f t="array" ref="W43">XLOOKUP($J43,'ADVANCED KEY'!$C$43:$C$46,'ADVANCED KEY'!$B$43:$B$46,"",0)</f>
        <v>1</v>
      </c>
      <c r="X43" s="2">
        <f t="array" ref="X43">XLOOKUP($K43,'ADVANCED KEY'!$C$49:$C$52,'ADVANCED KEY'!$B$49:$B$52,"Not Found",0)</f>
        <v>-1</v>
      </c>
      <c r="Y43" s="2">
        <f t="array" ref="Y43">XLOOKUP($L43,'ADVANCED KEY'!$C$55:$C$58,'ADVANCED KEY'!$B$55:$B$58,"Not Found",0)</f>
        <v>0</v>
      </c>
    </row>
    <row r="44">
      <c r="A44" s="8">
        <v>45492.07608434028</v>
      </c>
      <c r="B44" s="1"/>
      <c r="C44" s="1" t="s">
        <v>7</v>
      </c>
      <c r="D44" s="1" t="s">
        <v>10</v>
      </c>
      <c r="E44" s="1" t="s">
        <v>21</v>
      </c>
      <c r="F44" s="1" t="s">
        <v>31</v>
      </c>
      <c r="G44" s="1" t="s">
        <v>38</v>
      </c>
      <c r="H44" s="1" t="s">
        <v>49</v>
      </c>
      <c r="I44" s="1" t="s">
        <v>58</v>
      </c>
      <c r="J44" s="1" t="s">
        <v>67</v>
      </c>
      <c r="K44" s="1" t="s">
        <v>74</v>
      </c>
      <c r="L44" s="1" t="s">
        <v>85</v>
      </c>
      <c r="M44" s="3" t="s">
        <v>146</v>
      </c>
      <c r="N44" s="3"/>
      <c r="O44" s="4">
        <f t="shared" si="1"/>
        <v>-4</v>
      </c>
      <c r="P44" s="2">
        <f t="array" ref="P44">XLOOKUP($C44,'ADVANCED KEY'!$C$1:$C$4,'ADVANCED KEY'!$B$1:$B$4,"Not Found",0)</f>
        <v>-1</v>
      </c>
      <c r="Q44" s="2">
        <f t="array" ref="Q44">XLOOKUP($D44,'ADVANCED KEY'!$C$7:$C$10,'ADVANCED KEY'!$B$7:$B$10,"Not Found",0)</f>
        <v>-1</v>
      </c>
      <c r="R44" s="2">
        <f t="array" ref="R44">XLOOKUP($E44,'ADVANCED KEY'!$C$13:$C$16,'ADVANCED KEY'!$B$13:$B$16,"Not Found",0)</f>
        <v>1</v>
      </c>
      <c r="S44" s="2">
        <f t="array" ref="S44">XLOOKUP($F44,'ADVANCED KEY'!$C$19:$C$22,'ADVANCED KEY'!$B$19:$B$22,"Not Found",0)</f>
        <v>-1</v>
      </c>
      <c r="T44" s="2">
        <f t="array" ref="T44">XLOOKUP($G44,'ADVANCED KEY'!$C$25:$C$28,'ADVANCED KEY'!$B$25:$B$28,"Not Found",0)</f>
        <v>1</v>
      </c>
      <c r="U44" s="2">
        <f t="array" ref="U44">XLOOKUP($H44,'ADVANCED KEY'!$C$31:$C$34,'ADVANCED KEY'!$B$31:$B$34,"Not Found",0)</f>
        <v>-1</v>
      </c>
      <c r="V44" s="2">
        <f t="array" ref="V44">XLOOKUP($I44,'ADVANCED KEY'!$C$37:$C$40,'ADVANCED KEY'!$B$37:$B$40,"Not Found",0)</f>
        <v>-1</v>
      </c>
      <c r="W44" s="2">
        <f t="array" ref="W44">XLOOKUP($J44,'ADVANCED KEY'!$C$43:$C$46,'ADVANCED KEY'!$B$43:$B$46,"",0)</f>
        <v>-1</v>
      </c>
      <c r="X44" s="2">
        <f t="array" ref="X44">XLOOKUP($K44,'ADVANCED KEY'!$C$49:$C$52,'ADVANCED KEY'!$B$49:$B$52,"Not Found",0)</f>
        <v>-1</v>
      </c>
      <c r="Y44" s="2">
        <f t="array" ref="Y44">XLOOKUP($L44,'ADVANCED KEY'!$C$55:$C$58,'ADVANCED KEY'!$B$55:$B$58,"Not Found",0)</f>
        <v>1</v>
      </c>
    </row>
    <row r="45">
      <c r="A45" s="8">
        <v>45492.52060548611</v>
      </c>
      <c r="B45" s="1"/>
      <c r="C45" s="1" t="s">
        <v>7</v>
      </c>
      <c r="D45" s="1" t="s">
        <v>10</v>
      </c>
      <c r="E45" s="1" t="s">
        <v>25</v>
      </c>
      <c r="F45" s="1" t="s">
        <v>31</v>
      </c>
      <c r="G45" s="1" t="s">
        <v>38</v>
      </c>
      <c r="H45" s="1" t="s">
        <v>51</v>
      </c>
      <c r="I45" s="1" t="s">
        <v>58</v>
      </c>
      <c r="J45" s="1" t="s">
        <v>63</v>
      </c>
      <c r="K45" s="1" t="s">
        <v>78</v>
      </c>
      <c r="L45" s="1" t="s">
        <v>85</v>
      </c>
      <c r="M45" s="3" t="s">
        <v>147</v>
      </c>
      <c r="N45" s="3"/>
      <c r="O45" s="4">
        <f t="shared" si="1"/>
        <v>0</v>
      </c>
      <c r="P45" s="2">
        <f t="array" ref="P45">XLOOKUP($C45,'ADVANCED KEY'!$C$1:$C$4,'ADVANCED KEY'!$B$1:$B$4,"Not Found",0)</f>
        <v>-1</v>
      </c>
      <c r="Q45" s="2">
        <f t="array" ref="Q45">XLOOKUP($D45,'ADVANCED KEY'!$C$7:$C$10,'ADVANCED KEY'!$B$7:$B$10,"Not Found",0)</f>
        <v>-1</v>
      </c>
      <c r="R45" s="2">
        <f t="array" ref="R45">XLOOKUP($E45,'ADVANCED KEY'!$C$13:$C$16,'ADVANCED KEY'!$B$13:$B$16,"Not Found",0)</f>
        <v>0</v>
      </c>
      <c r="S45" s="2">
        <f t="array" ref="S45">XLOOKUP($F45,'ADVANCED KEY'!$C$19:$C$22,'ADVANCED KEY'!$B$19:$B$22,"Not Found",0)</f>
        <v>-1</v>
      </c>
      <c r="T45" s="2">
        <f t="array" ref="T45">XLOOKUP($G45,'ADVANCED KEY'!$C$25:$C$28,'ADVANCED KEY'!$B$25:$B$28,"Not Found",0)</f>
        <v>1</v>
      </c>
      <c r="U45" s="2">
        <f t="array" ref="U45">XLOOKUP($H45,'ADVANCED KEY'!$C$31:$C$34,'ADVANCED KEY'!$B$31:$B$34,"Not Found",0)</f>
        <v>0</v>
      </c>
      <c r="V45" s="2">
        <f t="array" ref="V45">XLOOKUP($I45,'ADVANCED KEY'!$C$37:$C$40,'ADVANCED KEY'!$B$37:$B$40,"Not Found",0)</f>
        <v>-1</v>
      </c>
      <c r="W45" s="2">
        <f t="array" ref="W45">XLOOKUP($J45,'ADVANCED KEY'!$C$43:$C$46,'ADVANCED KEY'!$B$43:$B$46,"",0)</f>
        <v>2</v>
      </c>
      <c r="X45" s="2">
        <f t="array" ref="X45">XLOOKUP($K45,'ADVANCED KEY'!$C$49:$C$52,'ADVANCED KEY'!$B$49:$B$52,"Not Found",0)</f>
        <v>0</v>
      </c>
      <c r="Y45" s="2">
        <f t="array" ref="Y45">XLOOKUP($L45,'ADVANCED KEY'!$C$55:$C$58,'ADVANCED KEY'!$B$55:$B$58,"Not Found",0)</f>
        <v>1</v>
      </c>
    </row>
    <row r="46">
      <c r="A46" s="8">
        <v>45492.530991458334</v>
      </c>
      <c r="B46" s="1"/>
      <c r="C46" s="1" t="s">
        <v>3</v>
      </c>
      <c r="D46" s="1" t="s">
        <v>10</v>
      </c>
      <c r="E46" s="1" t="s">
        <v>25</v>
      </c>
      <c r="F46" s="1" t="s">
        <v>31</v>
      </c>
      <c r="G46" s="1" t="s">
        <v>36</v>
      </c>
      <c r="H46" s="1" t="s">
        <v>49</v>
      </c>
      <c r="I46" s="1" t="s">
        <v>60</v>
      </c>
      <c r="J46" s="1" t="s">
        <v>65</v>
      </c>
      <c r="K46" s="1" t="s">
        <v>78</v>
      </c>
      <c r="L46" s="1" t="s">
        <v>85</v>
      </c>
      <c r="M46" s="3" t="s">
        <v>148</v>
      </c>
      <c r="N46" s="3"/>
      <c r="O46" s="4">
        <f t="shared" si="1"/>
        <v>2</v>
      </c>
      <c r="P46" s="2">
        <f t="array" ref="P46">XLOOKUP($C46,'ADVANCED KEY'!$C$1:$C$4,'ADVANCED KEY'!$B$1:$B$4,"Not Found",0)</f>
        <v>1</v>
      </c>
      <c r="Q46" s="2">
        <f t="array" ref="Q46">XLOOKUP($D46,'ADVANCED KEY'!$C$7:$C$10,'ADVANCED KEY'!$B$7:$B$10,"Not Found",0)</f>
        <v>-1</v>
      </c>
      <c r="R46" s="2">
        <f t="array" ref="R46">XLOOKUP($E46,'ADVANCED KEY'!$C$13:$C$16,'ADVANCED KEY'!$B$13:$B$16,"Not Found",0)</f>
        <v>0</v>
      </c>
      <c r="S46" s="2">
        <f t="array" ref="S46">XLOOKUP($F46,'ADVANCED KEY'!$C$19:$C$22,'ADVANCED KEY'!$B$19:$B$22,"Not Found",0)</f>
        <v>-1</v>
      </c>
      <c r="T46" s="2">
        <f t="array" ref="T46">XLOOKUP($G46,'ADVANCED KEY'!$C$25:$C$28,'ADVANCED KEY'!$B$25:$B$28,"Not Found",0)</f>
        <v>2</v>
      </c>
      <c r="U46" s="2">
        <f t="array" ref="U46">XLOOKUP($H46,'ADVANCED KEY'!$C$31:$C$34,'ADVANCED KEY'!$B$31:$B$34,"Not Found",0)</f>
        <v>-1</v>
      </c>
      <c r="V46" s="2">
        <f t="array" ref="V46">XLOOKUP($I46,'ADVANCED KEY'!$C$37:$C$40,'ADVANCED KEY'!$B$37:$B$40,"Not Found",0)</f>
        <v>0</v>
      </c>
      <c r="W46" s="2">
        <f t="array" ref="W46">XLOOKUP($J46,'ADVANCED KEY'!$C$43:$C$46,'ADVANCED KEY'!$B$43:$B$46,"",0)</f>
        <v>1</v>
      </c>
      <c r="X46" s="2">
        <f t="array" ref="X46">XLOOKUP($K46,'ADVANCED KEY'!$C$49:$C$52,'ADVANCED KEY'!$B$49:$B$52,"Not Found",0)</f>
        <v>0</v>
      </c>
      <c r="Y46" s="2">
        <f t="array" ref="Y46">XLOOKUP($L46,'ADVANCED KEY'!$C$55:$C$58,'ADVANCED KEY'!$B$55:$B$58,"Not Found",0)</f>
        <v>1</v>
      </c>
    </row>
    <row r="47">
      <c r="A47" s="8">
        <v>45492.57668790509</v>
      </c>
      <c r="B47" s="1"/>
      <c r="C47" s="1" t="s">
        <v>5</v>
      </c>
      <c r="D47" s="1" t="s">
        <v>16</v>
      </c>
      <c r="E47" s="1" t="s">
        <v>19</v>
      </c>
      <c r="F47" s="1" t="s">
        <v>33</v>
      </c>
      <c r="G47" s="1" t="s">
        <v>36</v>
      </c>
      <c r="H47" s="1" t="s">
        <v>49</v>
      </c>
      <c r="I47" s="1" t="s">
        <v>56</v>
      </c>
      <c r="J47" s="1" t="s">
        <v>67</v>
      </c>
      <c r="K47" s="1" t="s">
        <v>74</v>
      </c>
      <c r="L47" s="1" t="s">
        <v>85</v>
      </c>
      <c r="M47" s="3" t="s">
        <v>149</v>
      </c>
      <c r="N47" s="3"/>
      <c r="O47" s="4">
        <f t="shared" si="1"/>
        <v>5</v>
      </c>
      <c r="P47" s="2">
        <f t="array" ref="P47">XLOOKUP($C47,'ADVANCED KEY'!$C$1:$C$4,'ADVANCED KEY'!$B$1:$B$4,"Not Found",0)</f>
        <v>2</v>
      </c>
      <c r="Q47" s="2">
        <f t="array" ref="Q47">XLOOKUP($D47,'ADVANCED KEY'!$C$7:$C$10,'ADVANCED KEY'!$B$7:$B$10,"Not Found",0)</f>
        <v>0</v>
      </c>
      <c r="R47" s="2">
        <f t="array" ref="R47">XLOOKUP($E47,'ADVANCED KEY'!$C$13:$C$16,'ADVANCED KEY'!$B$13:$B$16,"Not Found",0)</f>
        <v>2</v>
      </c>
      <c r="S47" s="2">
        <f t="array" ref="S47">XLOOKUP($F47,'ADVANCED KEY'!$C$19:$C$22,'ADVANCED KEY'!$B$19:$B$22,"Not Found",0)</f>
        <v>0</v>
      </c>
      <c r="T47" s="2">
        <f t="array" ref="T47">XLOOKUP($G47,'ADVANCED KEY'!$C$25:$C$28,'ADVANCED KEY'!$B$25:$B$28,"Not Found",0)</f>
        <v>2</v>
      </c>
      <c r="U47" s="2">
        <f t="array" ref="U47">XLOOKUP($H47,'ADVANCED KEY'!$C$31:$C$34,'ADVANCED KEY'!$B$31:$B$34,"Not Found",0)</f>
        <v>-1</v>
      </c>
      <c r="V47" s="2">
        <f t="array" ref="V47">XLOOKUP($I47,'ADVANCED KEY'!$C$37:$C$40,'ADVANCED KEY'!$B$37:$B$40,"Not Found",0)</f>
        <v>1</v>
      </c>
      <c r="W47" s="2">
        <f t="array" ref="W47">XLOOKUP($J47,'ADVANCED KEY'!$C$43:$C$46,'ADVANCED KEY'!$B$43:$B$46,"",0)</f>
        <v>-1</v>
      </c>
      <c r="X47" s="2">
        <f t="array" ref="X47">XLOOKUP($K47,'ADVANCED KEY'!$C$49:$C$52,'ADVANCED KEY'!$B$49:$B$52,"Not Found",0)</f>
        <v>-1</v>
      </c>
      <c r="Y47" s="2">
        <f t="array" ref="Y47">XLOOKUP($L47,'ADVANCED KEY'!$C$55:$C$58,'ADVANCED KEY'!$B$55:$B$58,"Not Found",0)</f>
        <v>1</v>
      </c>
    </row>
    <row r="48">
      <c r="A48" s="8">
        <v>45492.61901383102</v>
      </c>
      <c r="B48" s="1"/>
      <c r="C48" s="1" t="s">
        <v>7</v>
      </c>
      <c r="D48" s="1" t="s">
        <v>10</v>
      </c>
      <c r="E48" s="1" t="s">
        <v>19</v>
      </c>
      <c r="F48" s="1" t="s">
        <v>31</v>
      </c>
      <c r="G48" s="1" t="s">
        <v>40</v>
      </c>
      <c r="H48" s="1" t="s">
        <v>45</v>
      </c>
      <c r="I48" s="1" t="s">
        <v>56</v>
      </c>
      <c r="J48" s="1" t="s">
        <v>65</v>
      </c>
      <c r="K48" s="1" t="s">
        <v>72</v>
      </c>
      <c r="L48" s="1" t="s">
        <v>85</v>
      </c>
      <c r="M48" s="3" t="s">
        <v>150</v>
      </c>
      <c r="N48" s="3"/>
      <c r="O48" s="4">
        <f t="shared" si="1"/>
        <v>4</v>
      </c>
      <c r="P48" s="2">
        <f t="array" ref="P48">XLOOKUP($C48,'ADVANCED KEY'!$C$1:$C$4,'ADVANCED KEY'!$B$1:$B$4,"Not Found",0)</f>
        <v>-1</v>
      </c>
      <c r="Q48" s="2">
        <f t="array" ref="Q48">XLOOKUP($D48,'ADVANCED KEY'!$C$7:$C$10,'ADVANCED KEY'!$B$7:$B$10,"Not Found",0)</f>
        <v>-1</v>
      </c>
      <c r="R48" s="2">
        <f t="array" ref="R48">XLOOKUP($E48,'ADVANCED KEY'!$C$13:$C$16,'ADVANCED KEY'!$B$13:$B$16,"Not Found",0)</f>
        <v>2</v>
      </c>
      <c r="S48" s="2">
        <f t="array" ref="S48">XLOOKUP($F48,'ADVANCED KEY'!$C$19:$C$22,'ADVANCED KEY'!$B$19:$B$22,"Not Found",0)</f>
        <v>-1</v>
      </c>
      <c r="T48" s="2">
        <f t="array" ref="T48">XLOOKUP($G48,'ADVANCED KEY'!$C$25:$C$28,'ADVANCED KEY'!$B$25:$B$28,"Not Found",0)</f>
        <v>-1</v>
      </c>
      <c r="U48" s="2">
        <f t="array" ref="U48">XLOOKUP($H48,'ADVANCED KEY'!$C$31:$C$34,'ADVANCED KEY'!$B$31:$B$34,"Not Found",0)</f>
        <v>2</v>
      </c>
      <c r="V48" s="2">
        <f t="array" ref="V48">XLOOKUP($I48,'ADVANCED KEY'!$C$37:$C$40,'ADVANCED KEY'!$B$37:$B$40,"Not Found",0)</f>
        <v>1</v>
      </c>
      <c r="W48" s="2">
        <f t="array" ref="W48">XLOOKUP($J48,'ADVANCED KEY'!$C$43:$C$46,'ADVANCED KEY'!$B$43:$B$46,"",0)</f>
        <v>1</v>
      </c>
      <c r="X48" s="2">
        <f t="array" ref="X48">XLOOKUP($K48,'ADVANCED KEY'!$C$49:$C$52,'ADVANCED KEY'!$B$49:$B$52,"Not Found",0)</f>
        <v>1</v>
      </c>
      <c r="Y48" s="2">
        <f t="array" ref="Y48">XLOOKUP($L48,'ADVANCED KEY'!$C$55:$C$58,'ADVANCED KEY'!$B$55:$B$58,"Not Found",0)</f>
        <v>1</v>
      </c>
    </row>
    <row r="49">
      <c r="A49" s="8">
        <v>45492.6840971412</v>
      </c>
      <c r="B49" s="1"/>
      <c r="C49" s="1" t="s">
        <v>5</v>
      </c>
      <c r="D49" s="1" t="s">
        <v>16</v>
      </c>
      <c r="E49" s="1" t="s">
        <v>25</v>
      </c>
      <c r="F49" s="1" t="s">
        <v>31</v>
      </c>
      <c r="G49" s="1" t="s">
        <v>40</v>
      </c>
      <c r="H49" s="1" t="s">
        <v>49</v>
      </c>
      <c r="I49" s="1" t="s">
        <v>58</v>
      </c>
      <c r="J49" s="1" t="s">
        <v>65</v>
      </c>
      <c r="K49" s="1" t="s">
        <v>72</v>
      </c>
      <c r="L49" s="1" t="s">
        <v>87</v>
      </c>
      <c r="M49" s="3" t="s">
        <v>151</v>
      </c>
      <c r="N49" s="3"/>
      <c r="O49" s="4">
        <f t="shared" si="1"/>
        <v>0</v>
      </c>
      <c r="P49" s="2">
        <f t="array" ref="P49">XLOOKUP($C49,'ADVANCED KEY'!$C$1:$C$4,'ADVANCED KEY'!$B$1:$B$4,"Not Found",0)</f>
        <v>2</v>
      </c>
      <c r="Q49" s="2">
        <f t="array" ref="Q49">XLOOKUP($D49,'ADVANCED KEY'!$C$7:$C$10,'ADVANCED KEY'!$B$7:$B$10,"Not Found",0)</f>
        <v>0</v>
      </c>
      <c r="R49" s="2">
        <f t="array" ref="R49">XLOOKUP($E49,'ADVANCED KEY'!$C$13:$C$16,'ADVANCED KEY'!$B$13:$B$16,"Not Found",0)</f>
        <v>0</v>
      </c>
      <c r="S49" s="2">
        <f t="array" ref="S49">XLOOKUP($F49,'ADVANCED KEY'!$C$19:$C$22,'ADVANCED KEY'!$B$19:$B$22,"Not Found",0)</f>
        <v>-1</v>
      </c>
      <c r="T49" s="2">
        <f t="array" ref="T49">XLOOKUP($G49,'ADVANCED KEY'!$C$25:$C$28,'ADVANCED KEY'!$B$25:$B$28,"Not Found",0)</f>
        <v>-1</v>
      </c>
      <c r="U49" s="2">
        <f t="array" ref="U49">XLOOKUP($H49,'ADVANCED KEY'!$C$31:$C$34,'ADVANCED KEY'!$B$31:$B$34,"Not Found",0)</f>
        <v>-1</v>
      </c>
      <c r="V49" s="2">
        <f t="array" ref="V49">XLOOKUP($I49,'ADVANCED KEY'!$C$37:$C$40,'ADVANCED KEY'!$B$37:$B$40,"Not Found",0)</f>
        <v>-1</v>
      </c>
      <c r="W49" s="2">
        <f t="array" ref="W49">XLOOKUP($J49,'ADVANCED KEY'!$C$43:$C$46,'ADVANCED KEY'!$B$43:$B$46,"",0)</f>
        <v>1</v>
      </c>
      <c r="X49" s="2">
        <f t="array" ref="X49">XLOOKUP($K49,'ADVANCED KEY'!$C$49:$C$52,'ADVANCED KEY'!$B$49:$B$52,"Not Found",0)</f>
        <v>1</v>
      </c>
      <c r="Y49" s="2">
        <f t="array" ref="Y49">XLOOKUP($L49,'ADVANCED KEY'!$C$55:$C$58,'ADVANCED KEY'!$B$55:$B$58,"Not Found",0)</f>
        <v>0</v>
      </c>
    </row>
    <row r="50">
      <c r="A50" s="8">
        <v>45492.688241446755</v>
      </c>
      <c r="B50" s="1"/>
      <c r="C50" s="1" t="s">
        <v>7</v>
      </c>
      <c r="D50" s="1" t="s">
        <v>14</v>
      </c>
      <c r="E50" s="1" t="s">
        <v>25</v>
      </c>
      <c r="F50" s="1" t="s">
        <v>31</v>
      </c>
      <c r="G50" s="1" t="s">
        <v>38</v>
      </c>
      <c r="H50" s="1" t="s">
        <v>49</v>
      </c>
      <c r="I50" s="1" t="s">
        <v>58</v>
      </c>
      <c r="J50" s="1" t="s">
        <v>63</v>
      </c>
      <c r="K50" s="1" t="s">
        <v>72</v>
      </c>
      <c r="L50" s="1" t="s">
        <v>81</v>
      </c>
      <c r="M50" s="3" t="s">
        <v>152</v>
      </c>
      <c r="N50" s="3"/>
      <c r="O50" s="4">
        <f t="shared" si="1"/>
        <v>3</v>
      </c>
      <c r="P50" s="2">
        <f t="array" ref="P50">XLOOKUP($C50,'ADVANCED KEY'!$C$1:$C$4,'ADVANCED KEY'!$B$1:$B$4,"Not Found",0)</f>
        <v>-1</v>
      </c>
      <c r="Q50" s="2">
        <f t="array" ref="Q50">XLOOKUP($D50,'ADVANCED KEY'!$C$7:$C$10,'ADVANCED KEY'!$B$7:$B$10,"Not Found",0)</f>
        <v>1</v>
      </c>
      <c r="R50" s="2">
        <f t="array" ref="R50">XLOOKUP($E50,'ADVANCED KEY'!$C$13:$C$16,'ADVANCED KEY'!$B$13:$B$16,"Not Found",0)</f>
        <v>0</v>
      </c>
      <c r="S50" s="2">
        <f t="array" ref="S50">XLOOKUP($F50,'ADVANCED KEY'!$C$19:$C$22,'ADVANCED KEY'!$B$19:$B$22,"Not Found",0)</f>
        <v>-1</v>
      </c>
      <c r="T50" s="2">
        <f t="array" ref="T50">XLOOKUP($G50,'ADVANCED KEY'!$C$25:$C$28,'ADVANCED KEY'!$B$25:$B$28,"Not Found",0)</f>
        <v>1</v>
      </c>
      <c r="U50" s="2">
        <f t="array" ref="U50">XLOOKUP($H50,'ADVANCED KEY'!$C$31:$C$34,'ADVANCED KEY'!$B$31:$B$34,"Not Found",0)</f>
        <v>-1</v>
      </c>
      <c r="V50" s="2">
        <f t="array" ref="V50">XLOOKUP($I50,'ADVANCED KEY'!$C$37:$C$40,'ADVANCED KEY'!$B$37:$B$40,"Not Found",0)</f>
        <v>-1</v>
      </c>
      <c r="W50" s="2">
        <f t="array" ref="W50">XLOOKUP($J50,'ADVANCED KEY'!$C$43:$C$46,'ADVANCED KEY'!$B$43:$B$46,"",0)</f>
        <v>2</v>
      </c>
      <c r="X50" s="2">
        <f t="array" ref="X50">XLOOKUP($K50,'ADVANCED KEY'!$C$49:$C$52,'ADVANCED KEY'!$B$49:$B$52,"Not Found",0)</f>
        <v>1</v>
      </c>
      <c r="Y50" s="2">
        <f t="array" ref="Y50">XLOOKUP($L50,'ADVANCED KEY'!$C$55:$C$58,'ADVANCED KEY'!$B$55:$B$58,"Not Found",0)</f>
        <v>2</v>
      </c>
    </row>
    <row r="51">
      <c r="A51" s="8">
        <v>45493.32711453704</v>
      </c>
      <c r="B51" s="1"/>
      <c r="C51" s="1" t="s">
        <v>7</v>
      </c>
      <c r="D51" s="1" t="s">
        <v>10</v>
      </c>
      <c r="E51" s="1" t="s">
        <v>25</v>
      </c>
      <c r="F51" s="1" t="s">
        <v>33</v>
      </c>
      <c r="G51" s="1" t="s">
        <v>38</v>
      </c>
      <c r="H51" s="1" t="s">
        <v>49</v>
      </c>
      <c r="I51" s="1" t="s">
        <v>56</v>
      </c>
      <c r="J51" s="1" t="s">
        <v>63</v>
      </c>
      <c r="K51" s="1" t="s">
        <v>78</v>
      </c>
      <c r="L51" s="1" t="s">
        <v>87</v>
      </c>
      <c r="M51" s="3" t="s">
        <v>153</v>
      </c>
      <c r="N51" s="3"/>
      <c r="O51" s="4">
        <f t="shared" si="1"/>
        <v>1</v>
      </c>
      <c r="P51" s="2">
        <f t="array" ref="P51">XLOOKUP($C51,'ADVANCED KEY'!$C$1:$C$4,'ADVANCED KEY'!$B$1:$B$4,"Not Found",0)</f>
        <v>-1</v>
      </c>
      <c r="Q51" s="2">
        <f t="array" ref="Q51">XLOOKUP($D51,'ADVANCED KEY'!$C$7:$C$10,'ADVANCED KEY'!$B$7:$B$10,"Not Found",0)</f>
        <v>-1</v>
      </c>
      <c r="R51" s="2">
        <f t="array" ref="R51">XLOOKUP($E51,'ADVANCED KEY'!$C$13:$C$16,'ADVANCED KEY'!$B$13:$B$16,"Not Found",0)</f>
        <v>0</v>
      </c>
      <c r="S51" s="2">
        <f t="array" ref="S51">XLOOKUP($F51,'ADVANCED KEY'!$C$19:$C$22,'ADVANCED KEY'!$B$19:$B$22,"Not Found",0)</f>
        <v>0</v>
      </c>
      <c r="T51" s="2">
        <f t="array" ref="T51">XLOOKUP($G51,'ADVANCED KEY'!$C$25:$C$28,'ADVANCED KEY'!$B$25:$B$28,"Not Found",0)</f>
        <v>1</v>
      </c>
      <c r="U51" s="2">
        <f t="array" ref="U51">XLOOKUP($H51,'ADVANCED KEY'!$C$31:$C$34,'ADVANCED KEY'!$B$31:$B$34,"Not Found",0)</f>
        <v>-1</v>
      </c>
      <c r="V51" s="2">
        <f t="array" ref="V51">XLOOKUP($I51,'ADVANCED KEY'!$C$37:$C$40,'ADVANCED KEY'!$B$37:$B$40,"Not Found",0)</f>
        <v>1</v>
      </c>
      <c r="W51" s="2">
        <f t="array" ref="W51">XLOOKUP($J51,'ADVANCED KEY'!$C$43:$C$46,'ADVANCED KEY'!$B$43:$B$46,"",0)</f>
        <v>2</v>
      </c>
      <c r="X51" s="2">
        <f t="array" ref="X51">XLOOKUP($K51,'ADVANCED KEY'!$C$49:$C$52,'ADVANCED KEY'!$B$49:$B$52,"Not Found",0)</f>
        <v>0</v>
      </c>
      <c r="Y51" s="2">
        <f t="array" ref="Y51">XLOOKUP($L51,'ADVANCED KEY'!$C$55:$C$58,'ADVANCED KEY'!$B$55:$B$58,"Not Found",0)</f>
        <v>0</v>
      </c>
    </row>
    <row r="52">
      <c r="A52" s="8">
        <v>45493.339654675925</v>
      </c>
      <c r="B52" s="1"/>
      <c r="C52" s="1" t="s">
        <v>3</v>
      </c>
      <c r="D52" s="1" t="s">
        <v>16</v>
      </c>
      <c r="E52" s="1" t="s">
        <v>25</v>
      </c>
      <c r="F52" s="1" t="s">
        <v>31</v>
      </c>
      <c r="G52" s="1" t="s">
        <v>38</v>
      </c>
      <c r="H52" s="1" t="s">
        <v>49</v>
      </c>
      <c r="I52" s="1" t="s">
        <v>60</v>
      </c>
      <c r="J52" s="1" t="s">
        <v>67</v>
      </c>
      <c r="K52" s="1" t="s">
        <v>78</v>
      </c>
      <c r="L52" s="1" t="s">
        <v>85</v>
      </c>
      <c r="M52" s="3" t="s">
        <v>154</v>
      </c>
      <c r="N52" s="3"/>
      <c r="O52" s="4">
        <f t="shared" si="1"/>
        <v>0</v>
      </c>
      <c r="P52" s="2">
        <f t="array" ref="P52">XLOOKUP($C52,'ADVANCED KEY'!$C$1:$C$4,'ADVANCED KEY'!$B$1:$B$4,"Not Found",0)</f>
        <v>1</v>
      </c>
      <c r="Q52" s="2">
        <f t="array" ref="Q52">XLOOKUP($D52,'ADVANCED KEY'!$C$7:$C$10,'ADVANCED KEY'!$B$7:$B$10,"Not Found",0)</f>
        <v>0</v>
      </c>
      <c r="R52" s="2">
        <f t="array" ref="R52">XLOOKUP($E52,'ADVANCED KEY'!$C$13:$C$16,'ADVANCED KEY'!$B$13:$B$16,"Not Found",0)</f>
        <v>0</v>
      </c>
      <c r="S52" s="2">
        <f t="array" ref="S52">XLOOKUP($F52,'ADVANCED KEY'!$C$19:$C$22,'ADVANCED KEY'!$B$19:$B$22,"Not Found",0)</f>
        <v>-1</v>
      </c>
      <c r="T52" s="2">
        <f t="array" ref="T52">XLOOKUP($G52,'ADVANCED KEY'!$C$25:$C$28,'ADVANCED KEY'!$B$25:$B$28,"Not Found",0)</f>
        <v>1</v>
      </c>
      <c r="U52" s="2">
        <f t="array" ref="U52">XLOOKUP($H52,'ADVANCED KEY'!$C$31:$C$34,'ADVANCED KEY'!$B$31:$B$34,"Not Found",0)</f>
        <v>-1</v>
      </c>
      <c r="V52" s="2">
        <f t="array" ref="V52">XLOOKUP($I52,'ADVANCED KEY'!$C$37:$C$40,'ADVANCED KEY'!$B$37:$B$40,"Not Found",0)</f>
        <v>0</v>
      </c>
      <c r="W52" s="2">
        <f t="array" ref="W52">XLOOKUP($J52,'ADVANCED KEY'!$C$43:$C$46,'ADVANCED KEY'!$B$43:$B$46,"",0)</f>
        <v>-1</v>
      </c>
      <c r="X52" s="2">
        <f t="array" ref="X52">XLOOKUP($K52,'ADVANCED KEY'!$C$49:$C$52,'ADVANCED KEY'!$B$49:$B$52,"Not Found",0)</f>
        <v>0</v>
      </c>
      <c r="Y52" s="2">
        <f t="array" ref="Y52">XLOOKUP($L52,'ADVANCED KEY'!$C$55:$C$58,'ADVANCED KEY'!$B$55:$B$58,"Not Found",0)</f>
        <v>1</v>
      </c>
    </row>
    <row r="53">
      <c r="A53" s="8">
        <v>45493.38940832176</v>
      </c>
      <c r="B53" s="1"/>
      <c r="C53" s="1" t="s">
        <v>7</v>
      </c>
      <c r="D53" s="1" t="s">
        <v>14</v>
      </c>
      <c r="E53" s="1" t="s">
        <v>19</v>
      </c>
      <c r="F53" s="1" t="s">
        <v>31</v>
      </c>
      <c r="G53" s="1" t="s">
        <v>38</v>
      </c>
      <c r="H53" s="1" t="s">
        <v>49</v>
      </c>
      <c r="I53" s="1" t="s">
        <v>58</v>
      </c>
      <c r="J53" s="1" t="s">
        <v>65</v>
      </c>
      <c r="K53" s="1" t="s">
        <v>78</v>
      </c>
      <c r="L53" s="1" t="s">
        <v>85</v>
      </c>
      <c r="M53" s="3" t="s">
        <v>155</v>
      </c>
      <c r="N53" s="3"/>
      <c r="O53" s="4">
        <f t="shared" si="1"/>
        <v>2</v>
      </c>
      <c r="P53" s="2">
        <f t="array" ref="P53">XLOOKUP($C53,'ADVANCED KEY'!$C$1:$C$4,'ADVANCED KEY'!$B$1:$B$4,"Not Found",0)</f>
        <v>-1</v>
      </c>
      <c r="Q53" s="2">
        <f t="array" ref="Q53">XLOOKUP($D53,'ADVANCED KEY'!$C$7:$C$10,'ADVANCED KEY'!$B$7:$B$10,"Not Found",0)</f>
        <v>1</v>
      </c>
      <c r="R53" s="2">
        <f t="array" ref="R53">XLOOKUP($E53,'ADVANCED KEY'!$C$13:$C$16,'ADVANCED KEY'!$B$13:$B$16,"Not Found",0)</f>
        <v>2</v>
      </c>
      <c r="S53" s="2">
        <f t="array" ref="S53">XLOOKUP($F53,'ADVANCED KEY'!$C$19:$C$22,'ADVANCED KEY'!$B$19:$B$22,"Not Found",0)</f>
        <v>-1</v>
      </c>
      <c r="T53" s="2">
        <f t="array" ref="T53">XLOOKUP($G53,'ADVANCED KEY'!$C$25:$C$28,'ADVANCED KEY'!$B$25:$B$28,"Not Found",0)</f>
        <v>1</v>
      </c>
      <c r="U53" s="2">
        <f t="array" ref="U53">XLOOKUP($H53,'ADVANCED KEY'!$C$31:$C$34,'ADVANCED KEY'!$B$31:$B$34,"Not Found",0)</f>
        <v>-1</v>
      </c>
      <c r="V53" s="2">
        <f t="array" ref="V53">XLOOKUP($I53,'ADVANCED KEY'!$C$37:$C$40,'ADVANCED KEY'!$B$37:$B$40,"Not Found",0)</f>
        <v>-1</v>
      </c>
      <c r="W53" s="2">
        <f t="array" ref="W53">XLOOKUP($J53,'ADVANCED KEY'!$C$43:$C$46,'ADVANCED KEY'!$B$43:$B$46,"",0)</f>
        <v>1</v>
      </c>
      <c r="X53" s="2">
        <f t="array" ref="X53">XLOOKUP($K53,'ADVANCED KEY'!$C$49:$C$52,'ADVANCED KEY'!$B$49:$B$52,"Not Found",0)</f>
        <v>0</v>
      </c>
      <c r="Y53" s="2">
        <f t="array" ref="Y53">XLOOKUP($L53,'ADVANCED KEY'!$C$55:$C$58,'ADVANCED KEY'!$B$55:$B$58,"Not Found",0)</f>
        <v>1</v>
      </c>
    </row>
    <row r="54">
      <c r="A54" s="8">
        <v>45493.44437010417</v>
      </c>
      <c r="B54" s="1"/>
      <c r="C54" s="1" t="s">
        <v>3</v>
      </c>
      <c r="D54" s="1" t="s">
        <v>16</v>
      </c>
      <c r="E54" s="1" t="s">
        <v>25</v>
      </c>
      <c r="F54" s="1" t="s">
        <v>31</v>
      </c>
      <c r="G54" s="1" t="s">
        <v>38</v>
      </c>
      <c r="H54" s="1" t="s">
        <v>49</v>
      </c>
      <c r="I54" s="1" t="s">
        <v>58</v>
      </c>
      <c r="J54" s="1" t="s">
        <v>65</v>
      </c>
      <c r="K54" s="1" t="s">
        <v>72</v>
      </c>
      <c r="L54" s="1" t="s">
        <v>81</v>
      </c>
      <c r="M54" s="3" t="s">
        <v>156</v>
      </c>
      <c r="N54" s="3"/>
      <c r="O54" s="4">
        <f t="shared" si="1"/>
        <v>3</v>
      </c>
      <c r="P54" s="2">
        <f t="array" ref="P54">XLOOKUP($C54,'ADVANCED KEY'!$C$1:$C$4,'ADVANCED KEY'!$B$1:$B$4,"Not Found",0)</f>
        <v>1</v>
      </c>
      <c r="Q54" s="2">
        <f t="array" ref="Q54">XLOOKUP($D54,'ADVANCED KEY'!$C$7:$C$10,'ADVANCED KEY'!$B$7:$B$10,"Not Found",0)</f>
        <v>0</v>
      </c>
      <c r="R54" s="2">
        <f t="array" ref="R54">XLOOKUP($E54,'ADVANCED KEY'!$C$13:$C$16,'ADVANCED KEY'!$B$13:$B$16,"Not Found",0)</f>
        <v>0</v>
      </c>
      <c r="S54" s="2">
        <f t="array" ref="S54">XLOOKUP($F54,'ADVANCED KEY'!$C$19:$C$22,'ADVANCED KEY'!$B$19:$B$22,"Not Found",0)</f>
        <v>-1</v>
      </c>
      <c r="T54" s="2">
        <f t="array" ref="T54">XLOOKUP($G54,'ADVANCED KEY'!$C$25:$C$28,'ADVANCED KEY'!$B$25:$B$28,"Not Found",0)</f>
        <v>1</v>
      </c>
      <c r="U54" s="2">
        <f t="array" ref="U54">XLOOKUP($H54,'ADVANCED KEY'!$C$31:$C$34,'ADVANCED KEY'!$B$31:$B$34,"Not Found",0)</f>
        <v>-1</v>
      </c>
      <c r="V54" s="2">
        <f t="array" ref="V54">XLOOKUP($I54,'ADVANCED KEY'!$C$37:$C$40,'ADVANCED KEY'!$B$37:$B$40,"Not Found",0)</f>
        <v>-1</v>
      </c>
      <c r="W54" s="2">
        <f t="array" ref="W54">XLOOKUP($J54,'ADVANCED KEY'!$C$43:$C$46,'ADVANCED KEY'!$B$43:$B$46,"",0)</f>
        <v>1</v>
      </c>
      <c r="X54" s="2">
        <f t="array" ref="X54">XLOOKUP($K54,'ADVANCED KEY'!$C$49:$C$52,'ADVANCED KEY'!$B$49:$B$52,"Not Found",0)</f>
        <v>1</v>
      </c>
      <c r="Y54" s="2">
        <f t="array" ref="Y54">XLOOKUP($L54,'ADVANCED KEY'!$C$55:$C$58,'ADVANCED KEY'!$B$55:$B$58,"Not Found",0)</f>
        <v>2</v>
      </c>
    </row>
    <row r="55">
      <c r="A55" s="8">
        <v>45493.477142916665</v>
      </c>
      <c r="B55" s="1"/>
      <c r="C55" s="1" t="s">
        <v>5</v>
      </c>
      <c r="D55" s="1" t="s">
        <v>16</v>
      </c>
      <c r="E55" s="1" t="s">
        <v>25</v>
      </c>
      <c r="F55" s="1" t="s">
        <v>33</v>
      </c>
      <c r="G55" s="1" t="s">
        <v>38</v>
      </c>
      <c r="H55" s="1" t="s">
        <v>49</v>
      </c>
      <c r="I55" s="1" t="s">
        <v>58</v>
      </c>
      <c r="J55" s="1" t="s">
        <v>65</v>
      </c>
      <c r="K55" s="1" t="s">
        <v>78</v>
      </c>
      <c r="L55" s="1" t="s">
        <v>85</v>
      </c>
      <c r="M55" s="3" t="s">
        <v>157</v>
      </c>
      <c r="N55" s="3"/>
      <c r="O55" s="4">
        <f t="shared" si="1"/>
        <v>3</v>
      </c>
      <c r="P55" s="2">
        <f t="array" ref="P55">XLOOKUP($C55,'ADVANCED KEY'!$C$1:$C$4,'ADVANCED KEY'!$B$1:$B$4,"Not Found",0)</f>
        <v>2</v>
      </c>
      <c r="Q55" s="2">
        <f t="array" ref="Q55">XLOOKUP($D55,'ADVANCED KEY'!$C$7:$C$10,'ADVANCED KEY'!$B$7:$B$10,"Not Found",0)</f>
        <v>0</v>
      </c>
      <c r="R55" s="2">
        <f t="array" ref="R55">XLOOKUP($E55,'ADVANCED KEY'!$C$13:$C$16,'ADVANCED KEY'!$B$13:$B$16,"Not Found",0)</f>
        <v>0</v>
      </c>
      <c r="S55" s="2">
        <f t="array" ref="S55">XLOOKUP($F55,'ADVANCED KEY'!$C$19:$C$22,'ADVANCED KEY'!$B$19:$B$22,"Not Found",0)</f>
        <v>0</v>
      </c>
      <c r="T55" s="2">
        <f t="array" ref="T55">XLOOKUP($G55,'ADVANCED KEY'!$C$25:$C$28,'ADVANCED KEY'!$B$25:$B$28,"Not Found",0)</f>
        <v>1</v>
      </c>
      <c r="U55" s="2">
        <f t="array" ref="U55">XLOOKUP($H55,'ADVANCED KEY'!$C$31:$C$34,'ADVANCED KEY'!$B$31:$B$34,"Not Found",0)</f>
        <v>-1</v>
      </c>
      <c r="V55" s="2">
        <f t="array" ref="V55">XLOOKUP($I55,'ADVANCED KEY'!$C$37:$C$40,'ADVANCED KEY'!$B$37:$B$40,"Not Found",0)</f>
        <v>-1</v>
      </c>
      <c r="W55" s="2">
        <f t="array" ref="W55">XLOOKUP($J55,'ADVANCED KEY'!$C$43:$C$46,'ADVANCED KEY'!$B$43:$B$46,"",0)</f>
        <v>1</v>
      </c>
      <c r="X55" s="2">
        <f t="array" ref="X55">XLOOKUP($K55,'ADVANCED KEY'!$C$49:$C$52,'ADVANCED KEY'!$B$49:$B$52,"Not Found",0)</f>
        <v>0</v>
      </c>
      <c r="Y55" s="2">
        <f t="array" ref="Y55">XLOOKUP($L55,'ADVANCED KEY'!$C$55:$C$58,'ADVANCED KEY'!$B$55:$B$58,"Not Found",0)</f>
        <v>1</v>
      </c>
    </row>
    <row r="56">
      <c r="A56" s="8">
        <v>45493.545222939814</v>
      </c>
      <c r="B56" s="1"/>
      <c r="C56" s="1" t="s">
        <v>7</v>
      </c>
      <c r="D56" s="1" t="s">
        <v>14</v>
      </c>
      <c r="E56" s="1" t="s">
        <v>19</v>
      </c>
      <c r="F56" s="1" t="s">
        <v>31</v>
      </c>
      <c r="G56" s="1" t="s">
        <v>38</v>
      </c>
      <c r="H56" s="1" t="s">
        <v>49</v>
      </c>
      <c r="I56" s="1" t="s">
        <v>58</v>
      </c>
      <c r="J56" s="1" t="s">
        <v>65</v>
      </c>
      <c r="K56" s="1" t="s">
        <v>78</v>
      </c>
      <c r="L56" s="1" t="s">
        <v>81</v>
      </c>
      <c r="M56" s="3" t="s">
        <v>158</v>
      </c>
      <c r="N56" s="3"/>
      <c r="O56" s="4">
        <f t="shared" si="1"/>
        <v>3</v>
      </c>
      <c r="P56" s="2">
        <f t="array" ref="P56">XLOOKUP($C56,'ADVANCED KEY'!$C$1:$C$4,'ADVANCED KEY'!$B$1:$B$4,"Not Found",0)</f>
        <v>-1</v>
      </c>
      <c r="Q56" s="2">
        <f t="array" ref="Q56">XLOOKUP($D56,'ADVANCED KEY'!$C$7:$C$10,'ADVANCED KEY'!$B$7:$B$10,"Not Found",0)</f>
        <v>1</v>
      </c>
      <c r="R56" s="2">
        <f t="array" ref="R56">XLOOKUP($E56,'ADVANCED KEY'!$C$13:$C$16,'ADVANCED KEY'!$B$13:$B$16,"Not Found",0)</f>
        <v>2</v>
      </c>
      <c r="S56" s="2">
        <f t="array" ref="S56">XLOOKUP($F56,'ADVANCED KEY'!$C$19:$C$22,'ADVANCED KEY'!$B$19:$B$22,"Not Found",0)</f>
        <v>-1</v>
      </c>
      <c r="T56" s="2">
        <f t="array" ref="T56">XLOOKUP($G56,'ADVANCED KEY'!$C$25:$C$28,'ADVANCED KEY'!$B$25:$B$28,"Not Found",0)</f>
        <v>1</v>
      </c>
      <c r="U56" s="2">
        <f t="array" ref="U56">XLOOKUP($H56,'ADVANCED KEY'!$C$31:$C$34,'ADVANCED KEY'!$B$31:$B$34,"Not Found",0)</f>
        <v>-1</v>
      </c>
      <c r="V56" s="2">
        <f t="array" ref="V56">XLOOKUP($I56,'ADVANCED KEY'!$C$37:$C$40,'ADVANCED KEY'!$B$37:$B$40,"Not Found",0)</f>
        <v>-1</v>
      </c>
      <c r="W56" s="2">
        <f t="array" ref="W56">XLOOKUP($J56,'ADVANCED KEY'!$C$43:$C$46,'ADVANCED KEY'!$B$43:$B$46,"",0)</f>
        <v>1</v>
      </c>
      <c r="X56" s="2">
        <f t="array" ref="X56">XLOOKUP($K56,'ADVANCED KEY'!$C$49:$C$52,'ADVANCED KEY'!$B$49:$B$52,"Not Found",0)</f>
        <v>0</v>
      </c>
      <c r="Y56" s="2">
        <f t="array" ref="Y56">XLOOKUP($L56,'ADVANCED KEY'!$C$55:$C$58,'ADVANCED KEY'!$B$55:$B$58,"Not Found",0)</f>
        <v>2</v>
      </c>
    </row>
    <row r="57">
      <c r="A57" s="8">
        <v>45493.573671446764</v>
      </c>
      <c r="B57" s="1"/>
      <c r="C57" s="1" t="s">
        <v>7</v>
      </c>
      <c r="D57" s="1" t="s">
        <v>16</v>
      </c>
      <c r="E57" s="1" t="s">
        <v>23</v>
      </c>
      <c r="F57" s="1" t="s">
        <v>31</v>
      </c>
      <c r="G57" s="1" t="s">
        <v>36</v>
      </c>
      <c r="H57" s="1" t="s">
        <v>51</v>
      </c>
      <c r="I57" s="1" t="s">
        <v>60</v>
      </c>
      <c r="J57" s="1" t="s">
        <v>67</v>
      </c>
      <c r="K57" s="1" t="s">
        <v>78</v>
      </c>
      <c r="L57" s="1" t="s">
        <v>85</v>
      </c>
      <c r="M57" s="3" t="s">
        <v>159</v>
      </c>
      <c r="N57" s="3"/>
      <c r="O57" s="4">
        <f t="shared" si="1"/>
        <v>-1</v>
      </c>
      <c r="P57" s="2">
        <f t="array" ref="P57">XLOOKUP($C57,'ADVANCED KEY'!$C$1:$C$4,'ADVANCED KEY'!$B$1:$B$4,"Not Found",0)</f>
        <v>-1</v>
      </c>
      <c r="Q57" s="2">
        <f t="array" ref="Q57">XLOOKUP($D57,'ADVANCED KEY'!$C$7:$C$10,'ADVANCED KEY'!$B$7:$B$10,"Not Found",0)</f>
        <v>0</v>
      </c>
      <c r="R57" s="2">
        <f t="array" ref="R57">XLOOKUP($E57,'ADVANCED KEY'!$C$13:$C$16,'ADVANCED KEY'!$B$13:$B$16,"Not Found",0)</f>
        <v>-1</v>
      </c>
      <c r="S57" s="2">
        <f t="array" ref="S57">XLOOKUP($F57,'ADVANCED KEY'!$C$19:$C$22,'ADVANCED KEY'!$B$19:$B$22,"Not Found",0)</f>
        <v>-1</v>
      </c>
      <c r="T57" s="2">
        <f t="array" ref="T57">XLOOKUP($G57,'ADVANCED KEY'!$C$25:$C$28,'ADVANCED KEY'!$B$25:$B$28,"Not Found",0)</f>
        <v>2</v>
      </c>
      <c r="U57" s="2">
        <f t="array" ref="U57">XLOOKUP($H57,'ADVANCED KEY'!$C$31:$C$34,'ADVANCED KEY'!$B$31:$B$34,"Not Found",0)</f>
        <v>0</v>
      </c>
      <c r="V57" s="2">
        <f t="array" ref="V57">XLOOKUP($I57,'ADVANCED KEY'!$C$37:$C$40,'ADVANCED KEY'!$B$37:$B$40,"Not Found",0)</f>
        <v>0</v>
      </c>
      <c r="W57" s="2">
        <f t="array" ref="W57">XLOOKUP($J57,'ADVANCED KEY'!$C$43:$C$46,'ADVANCED KEY'!$B$43:$B$46,"",0)</f>
        <v>-1</v>
      </c>
      <c r="X57" s="2">
        <f t="array" ref="X57">XLOOKUP($K57,'ADVANCED KEY'!$C$49:$C$52,'ADVANCED KEY'!$B$49:$B$52,"Not Found",0)</f>
        <v>0</v>
      </c>
      <c r="Y57" s="2">
        <f t="array" ref="Y57">XLOOKUP($L57,'ADVANCED KEY'!$C$55:$C$58,'ADVANCED KEY'!$B$55:$B$58,"Not Found",0)</f>
        <v>1</v>
      </c>
    </row>
    <row r="58">
      <c r="A58" s="8">
        <v>45493.57565172453</v>
      </c>
      <c r="B58" s="1"/>
      <c r="C58" s="1" t="s">
        <v>7</v>
      </c>
      <c r="D58" s="1" t="s">
        <v>10</v>
      </c>
      <c r="E58" s="1" t="s">
        <v>25</v>
      </c>
      <c r="F58" s="1" t="s">
        <v>33</v>
      </c>
      <c r="G58" s="1" t="s">
        <v>38</v>
      </c>
      <c r="H58" s="1" t="s">
        <v>49</v>
      </c>
      <c r="I58" s="1" t="s">
        <v>58</v>
      </c>
      <c r="J58" s="1" t="s">
        <v>65</v>
      </c>
      <c r="K58" s="1" t="s">
        <v>72</v>
      </c>
      <c r="L58" s="1" t="s">
        <v>87</v>
      </c>
      <c r="M58" s="3" t="s">
        <v>160</v>
      </c>
      <c r="N58" s="3"/>
      <c r="O58" s="4">
        <f t="shared" si="1"/>
        <v>-1</v>
      </c>
      <c r="P58" s="2">
        <f t="array" ref="P58">XLOOKUP($C58,'ADVANCED KEY'!$C$1:$C$4,'ADVANCED KEY'!$B$1:$B$4,"Not Found",0)</f>
        <v>-1</v>
      </c>
      <c r="Q58" s="2">
        <f t="array" ref="Q58">XLOOKUP($D58,'ADVANCED KEY'!$C$7:$C$10,'ADVANCED KEY'!$B$7:$B$10,"Not Found",0)</f>
        <v>-1</v>
      </c>
      <c r="R58" s="2">
        <f t="array" ref="R58">XLOOKUP($E58,'ADVANCED KEY'!$C$13:$C$16,'ADVANCED KEY'!$B$13:$B$16,"Not Found",0)</f>
        <v>0</v>
      </c>
      <c r="S58" s="2">
        <f t="array" ref="S58">XLOOKUP($F58,'ADVANCED KEY'!$C$19:$C$22,'ADVANCED KEY'!$B$19:$B$22,"Not Found",0)</f>
        <v>0</v>
      </c>
      <c r="T58" s="2">
        <f t="array" ref="T58">XLOOKUP($G58,'ADVANCED KEY'!$C$25:$C$28,'ADVANCED KEY'!$B$25:$B$28,"Not Found",0)</f>
        <v>1</v>
      </c>
      <c r="U58" s="2">
        <f t="array" ref="U58">XLOOKUP($H58,'ADVANCED KEY'!$C$31:$C$34,'ADVANCED KEY'!$B$31:$B$34,"Not Found",0)</f>
        <v>-1</v>
      </c>
      <c r="V58" s="2">
        <f t="array" ref="V58">XLOOKUP($I58,'ADVANCED KEY'!$C$37:$C$40,'ADVANCED KEY'!$B$37:$B$40,"Not Found",0)</f>
        <v>-1</v>
      </c>
      <c r="W58" s="2">
        <f t="array" ref="W58">XLOOKUP($J58,'ADVANCED KEY'!$C$43:$C$46,'ADVANCED KEY'!$B$43:$B$46,"",0)</f>
        <v>1</v>
      </c>
      <c r="X58" s="2">
        <f t="array" ref="X58">XLOOKUP($K58,'ADVANCED KEY'!$C$49:$C$52,'ADVANCED KEY'!$B$49:$B$52,"Not Found",0)</f>
        <v>1</v>
      </c>
      <c r="Y58" s="2">
        <f t="array" ref="Y58">XLOOKUP($L58,'ADVANCED KEY'!$C$55:$C$58,'ADVANCED KEY'!$B$55:$B$58,"Not Found",0)</f>
        <v>0</v>
      </c>
    </row>
    <row r="59">
      <c r="A59" s="8">
        <v>45493.69487021991</v>
      </c>
      <c r="B59" s="1"/>
      <c r="C59" s="1" t="s">
        <v>5</v>
      </c>
      <c r="D59" s="1" t="s">
        <v>16</v>
      </c>
      <c r="E59" s="1" t="s">
        <v>23</v>
      </c>
      <c r="F59" s="1" t="s">
        <v>33</v>
      </c>
      <c r="G59" s="1" t="s">
        <v>38</v>
      </c>
      <c r="H59" s="1" t="s">
        <v>51</v>
      </c>
      <c r="I59" s="1" t="s">
        <v>56</v>
      </c>
      <c r="J59" s="1" t="s">
        <v>63</v>
      </c>
      <c r="K59" s="1" t="s">
        <v>74</v>
      </c>
      <c r="L59" s="1" t="s">
        <v>85</v>
      </c>
      <c r="M59" s="3" t="s">
        <v>161</v>
      </c>
      <c r="N59" s="3"/>
      <c r="O59" s="4">
        <f t="shared" si="1"/>
        <v>5</v>
      </c>
      <c r="P59" s="2">
        <f t="array" ref="P59">XLOOKUP($C59,'ADVANCED KEY'!$C$1:$C$4,'ADVANCED KEY'!$B$1:$B$4,"Not Found",0)</f>
        <v>2</v>
      </c>
      <c r="Q59" s="2">
        <f t="array" ref="Q59">XLOOKUP($D59,'ADVANCED KEY'!$C$7:$C$10,'ADVANCED KEY'!$B$7:$B$10,"Not Found",0)</f>
        <v>0</v>
      </c>
      <c r="R59" s="2">
        <f t="array" ref="R59">XLOOKUP($E59,'ADVANCED KEY'!$C$13:$C$16,'ADVANCED KEY'!$B$13:$B$16,"Not Found",0)</f>
        <v>-1</v>
      </c>
      <c r="S59" s="2">
        <f t="array" ref="S59">XLOOKUP($F59,'ADVANCED KEY'!$C$19:$C$22,'ADVANCED KEY'!$B$19:$B$22,"Not Found",0)</f>
        <v>0</v>
      </c>
      <c r="T59" s="2">
        <f t="array" ref="T59">XLOOKUP($G59,'ADVANCED KEY'!$C$25:$C$28,'ADVANCED KEY'!$B$25:$B$28,"Not Found",0)</f>
        <v>1</v>
      </c>
      <c r="U59" s="2">
        <f t="array" ref="U59">XLOOKUP($H59,'ADVANCED KEY'!$C$31:$C$34,'ADVANCED KEY'!$B$31:$B$34,"Not Found",0)</f>
        <v>0</v>
      </c>
      <c r="V59" s="2">
        <f t="array" ref="V59">XLOOKUP($I59,'ADVANCED KEY'!$C$37:$C$40,'ADVANCED KEY'!$B$37:$B$40,"Not Found",0)</f>
        <v>1</v>
      </c>
      <c r="W59" s="2">
        <f t="array" ref="W59">XLOOKUP($J59,'ADVANCED KEY'!$C$43:$C$46,'ADVANCED KEY'!$B$43:$B$46,"",0)</f>
        <v>2</v>
      </c>
      <c r="X59" s="2">
        <f t="array" ref="X59">XLOOKUP($K59,'ADVANCED KEY'!$C$49:$C$52,'ADVANCED KEY'!$B$49:$B$52,"Not Found",0)</f>
        <v>-1</v>
      </c>
      <c r="Y59" s="2">
        <f t="array" ref="Y59">XLOOKUP($L59,'ADVANCED KEY'!$C$55:$C$58,'ADVANCED KEY'!$B$55:$B$58,"Not Found",0)</f>
        <v>1</v>
      </c>
    </row>
    <row r="60">
      <c r="A60" s="8">
        <v>45493.87249366898</v>
      </c>
      <c r="B60" s="1"/>
      <c r="C60" s="1" t="s">
        <v>3</v>
      </c>
      <c r="D60" s="1" t="s">
        <v>14</v>
      </c>
      <c r="E60" s="1" t="s">
        <v>25</v>
      </c>
      <c r="F60" s="1" t="s">
        <v>31</v>
      </c>
      <c r="G60" s="1" t="s">
        <v>38</v>
      </c>
      <c r="H60" s="1" t="s">
        <v>49</v>
      </c>
      <c r="I60" s="1" t="s">
        <v>58</v>
      </c>
      <c r="J60" s="1" t="s">
        <v>65</v>
      </c>
      <c r="K60" s="1" t="s">
        <v>72</v>
      </c>
      <c r="L60" s="1" t="s">
        <v>85</v>
      </c>
      <c r="M60" s="3" t="s">
        <v>162</v>
      </c>
      <c r="N60" s="3"/>
      <c r="O60" s="4">
        <f t="shared" si="1"/>
        <v>3</v>
      </c>
      <c r="P60" s="2">
        <f t="array" ref="P60">XLOOKUP($C60,'ADVANCED KEY'!$C$1:$C$4,'ADVANCED KEY'!$B$1:$B$4,"Not Found",0)</f>
        <v>1</v>
      </c>
      <c r="Q60" s="2">
        <f t="array" ref="Q60">XLOOKUP($D60,'ADVANCED KEY'!$C$7:$C$10,'ADVANCED KEY'!$B$7:$B$10,"Not Found",0)</f>
        <v>1</v>
      </c>
      <c r="R60" s="2">
        <f t="array" ref="R60">XLOOKUP($E60,'ADVANCED KEY'!$C$13:$C$16,'ADVANCED KEY'!$B$13:$B$16,"Not Found",0)</f>
        <v>0</v>
      </c>
      <c r="S60" s="2">
        <f t="array" ref="S60">XLOOKUP($F60,'ADVANCED KEY'!$C$19:$C$22,'ADVANCED KEY'!$B$19:$B$22,"Not Found",0)</f>
        <v>-1</v>
      </c>
      <c r="T60" s="2">
        <f t="array" ref="T60">XLOOKUP($G60,'ADVANCED KEY'!$C$25:$C$28,'ADVANCED KEY'!$B$25:$B$28,"Not Found",0)</f>
        <v>1</v>
      </c>
      <c r="U60" s="2">
        <f t="array" ref="U60">XLOOKUP($H60,'ADVANCED KEY'!$C$31:$C$34,'ADVANCED KEY'!$B$31:$B$34,"Not Found",0)</f>
        <v>-1</v>
      </c>
      <c r="V60" s="2">
        <f t="array" ref="V60">XLOOKUP($I60,'ADVANCED KEY'!$C$37:$C$40,'ADVANCED KEY'!$B$37:$B$40,"Not Found",0)</f>
        <v>-1</v>
      </c>
      <c r="W60" s="2">
        <f t="array" ref="W60">XLOOKUP($J60,'ADVANCED KEY'!$C$43:$C$46,'ADVANCED KEY'!$B$43:$B$46,"",0)</f>
        <v>1</v>
      </c>
      <c r="X60" s="2">
        <f t="array" ref="X60">XLOOKUP($K60,'ADVANCED KEY'!$C$49:$C$52,'ADVANCED KEY'!$B$49:$B$52,"Not Found",0)</f>
        <v>1</v>
      </c>
      <c r="Y60" s="2">
        <f t="array" ref="Y60">XLOOKUP($L60,'ADVANCED KEY'!$C$55:$C$58,'ADVANCED KEY'!$B$55:$B$58,"Not Found",0)</f>
        <v>1</v>
      </c>
    </row>
    <row r="61">
      <c r="A61" s="8">
        <v>45494.406490787034</v>
      </c>
      <c r="B61" s="1"/>
      <c r="C61" s="1" t="s">
        <v>3</v>
      </c>
      <c r="D61" s="1" t="s">
        <v>16</v>
      </c>
      <c r="E61" s="1" t="s">
        <v>25</v>
      </c>
      <c r="F61" s="1" t="s">
        <v>31</v>
      </c>
      <c r="G61" s="1" t="s">
        <v>38</v>
      </c>
      <c r="H61" s="1" t="s">
        <v>49</v>
      </c>
      <c r="I61" s="1" t="s">
        <v>58</v>
      </c>
      <c r="J61" s="1" t="s">
        <v>65</v>
      </c>
      <c r="K61" s="1" t="s">
        <v>72</v>
      </c>
      <c r="L61" s="1" t="s">
        <v>81</v>
      </c>
      <c r="M61" s="3" t="s">
        <v>163</v>
      </c>
      <c r="N61" s="3"/>
      <c r="O61" s="4">
        <f t="shared" si="1"/>
        <v>3</v>
      </c>
      <c r="P61" s="2">
        <f t="array" ref="P61">XLOOKUP($C61,'ADVANCED KEY'!$C$1:$C$4,'ADVANCED KEY'!$B$1:$B$4,"Not Found",0)</f>
        <v>1</v>
      </c>
      <c r="Q61" s="2">
        <f t="array" ref="Q61">XLOOKUP($D61,'ADVANCED KEY'!$C$7:$C$10,'ADVANCED KEY'!$B$7:$B$10,"Not Found",0)</f>
        <v>0</v>
      </c>
      <c r="R61" s="2">
        <f t="array" ref="R61">XLOOKUP($E61,'ADVANCED KEY'!$C$13:$C$16,'ADVANCED KEY'!$B$13:$B$16,"Not Found",0)</f>
        <v>0</v>
      </c>
      <c r="S61" s="2">
        <f t="array" ref="S61">XLOOKUP($F61,'ADVANCED KEY'!$C$19:$C$22,'ADVANCED KEY'!$B$19:$B$22,"Not Found",0)</f>
        <v>-1</v>
      </c>
      <c r="T61" s="2">
        <f t="array" ref="T61">XLOOKUP($G61,'ADVANCED KEY'!$C$25:$C$28,'ADVANCED KEY'!$B$25:$B$28,"Not Found",0)</f>
        <v>1</v>
      </c>
      <c r="U61" s="2">
        <f t="array" ref="U61">XLOOKUP($H61,'ADVANCED KEY'!$C$31:$C$34,'ADVANCED KEY'!$B$31:$B$34,"Not Found",0)</f>
        <v>-1</v>
      </c>
      <c r="V61" s="2">
        <f t="array" ref="V61">XLOOKUP($I61,'ADVANCED KEY'!$C$37:$C$40,'ADVANCED KEY'!$B$37:$B$40,"Not Found",0)</f>
        <v>-1</v>
      </c>
      <c r="W61" s="2">
        <f t="array" ref="W61">XLOOKUP($J61,'ADVANCED KEY'!$C$43:$C$46,'ADVANCED KEY'!$B$43:$B$46,"",0)</f>
        <v>1</v>
      </c>
      <c r="X61" s="2">
        <f t="array" ref="X61">XLOOKUP($K61,'ADVANCED KEY'!$C$49:$C$52,'ADVANCED KEY'!$B$49:$B$52,"Not Found",0)</f>
        <v>1</v>
      </c>
      <c r="Y61" s="2">
        <f t="array" ref="Y61">XLOOKUP($L61,'ADVANCED KEY'!$C$55:$C$58,'ADVANCED KEY'!$B$55:$B$58,"Not Found",0)</f>
        <v>2</v>
      </c>
    </row>
    <row r="62">
      <c r="A62" s="8">
        <v>45494.40982023148</v>
      </c>
      <c r="B62" s="1"/>
      <c r="C62" s="1" t="s">
        <v>5</v>
      </c>
      <c r="D62" s="1" t="s">
        <v>16</v>
      </c>
      <c r="E62" s="1" t="s">
        <v>21</v>
      </c>
      <c r="F62" s="1" t="s">
        <v>31</v>
      </c>
      <c r="G62" s="1" t="s">
        <v>38</v>
      </c>
      <c r="H62" s="1" t="s">
        <v>51</v>
      </c>
      <c r="I62" s="1" t="s">
        <v>56</v>
      </c>
      <c r="J62" s="1" t="s">
        <v>65</v>
      </c>
      <c r="K62" s="1" t="s">
        <v>72</v>
      </c>
      <c r="L62" s="1" t="s">
        <v>81</v>
      </c>
      <c r="M62" s="3" t="s">
        <v>164</v>
      </c>
      <c r="N62" s="3"/>
      <c r="O62" s="4">
        <f t="shared" si="1"/>
        <v>8</v>
      </c>
      <c r="P62" s="2">
        <f t="array" ref="P62">XLOOKUP($C62,'ADVANCED KEY'!$C$1:$C$4,'ADVANCED KEY'!$B$1:$B$4,"Not Found",0)</f>
        <v>2</v>
      </c>
      <c r="Q62" s="2">
        <f t="array" ref="Q62">XLOOKUP($D62,'ADVANCED KEY'!$C$7:$C$10,'ADVANCED KEY'!$B$7:$B$10,"Not Found",0)</f>
        <v>0</v>
      </c>
      <c r="R62" s="2">
        <f t="array" ref="R62">XLOOKUP($E62,'ADVANCED KEY'!$C$13:$C$16,'ADVANCED KEY'!$B$13:$B$16,"Not Found",0)</f>
        <v>1</v>
      </c>
      <c r="S62" s="2">
        <f t="array" ref="S62">XLOOKUP($F62,'ADVANCED KEY'!$C$19:$C$22,'ADVANCED KEY'!$B$19:$B$22,"Not Found",0)</f>
        <v>-1</v>
      </c>
      <c r="T62" s="2">
        <f t="array" ref="T62">XLOOKUP($G62,'ADVANCED KEY'!$C$25:$C$28,'ADVANCED KEY'!$B$25:$B$28,"Not Found",0)</f>
        <v>1</v>
      </c>
      <c r="U62" s="2">
        <f t="array" ref="U62">XLOOKUP($H62,'ADVANCED KEY'!$C$31:$C$34,'ADVANCED KEY'!$B$31:$B$34,"Not Found",0)</f>
        <v>0</v>
      </c>
      <c r="V62" s="2">
        <f t="array" ref="V62">XLOOKUP($I62,'ADVANCED KEY'!$C$37:$C$40,'ADVANCED KEY'!$B$37:$B$40,"Not Found",0)</f>
        <v>1</v>
      </c>
      <c r="W62" s="2">
        <f t="array" ref="W62">XLOOKUP($J62,'ADVANCED KEY'!$C$43:$C$46,'ADVANCED KEY'!$B$43:$B$46,"",0)</f>
        <v>1</v>
      </c>
      <c r="X62" s="2">
        <f t="array" ref="X62">XLOOKUP($K62,'ADVANCED KEY'!$C$49:$C$52,'ADVANCED KEY'!$B$49:$B$52,"Not Found",0)</f>
        <v>1</v>
      </c>
      <c r="Y62" s="2">
        <f t="array" ref="Y62">XLOOKUP($L62,'ADVANCED KEY'!$C$55:$C$58,'ADVANCED KEY'!$B$55:$B$58,"Not Found",0)</f>
        <v>2</v>
      </c>
    </row>
    <row r="63">
      <c r="A63" s="8">
        <v>45494.420796527775</v>
      </c>
      <c r="B63" s="1"/>
      <c r="C63" s="1" t="s">
        <v>7</v>
      </c>
      <c r="D63" s="1" t="s">
        <v>16</v>
      </c>
      <c r="E63" s="1" t="s">
        <v>25</v>
      </c>
      <c r="F63" s="1" t="s">
        <v>33</v>
      </c>
      <c r="G63" s="1" t="s">
        <v>38</v>
      </c>
      <c r="H63" s="1" t="s">
        <v>49</v>
      </c>
      <c r="I63" s="1" t="s">
        <v>58</v>
      </c>
      <c r="J63" s="1" t="s">
        <v>65</v>
      </c>
      <c r="K63" s="1" t="s">
        <v>72</v>
      </c>
      <c r="L63" s="1" t="s">
        <v>85</v>
      </c>
      <c r="M63" s="3" t="s">
        <v>165</v>
      </c>
      <c r="N63" s="3"/>
      <c r="O63" s="4">
        <f t="shared" si="1"/>
        <v>1</v>
      </c>
      <c r="P63" s="2">
        <f t="array" ref="P63">XLOOKUP($C63,'ADVANCED KEY'!$C$1:$C$4,'ADVANCED KEY'!$B$1:$B$4,"Not Found",0)</f>
        <v>-1</v>
      </c>
      <c r="Q63" s="2">
        <f t="array" ref="Q63">XLOOKUP($D63,'ADVANCED KEY'!$C$7:$C$10,'ADVANCED KEY'!$B$7:$B$10,"Not Found",0)</f>
        <v>0</v>
      </c>
      <c r="R63" s="2">
        <f t="array" ref="R63">XLOOKUP($E63,'ADVANCED KEY'!$C$13:$C$16,'ADVANCED KEY'!$B$13:$B$16,"Not Found",0)</f>
        <v>0</v>
      </c>
      <c r="S63" s="2">
        <f t="array" ref="S63">XLOOKUP($F63,'ADVANCED KEY'!$C$19:$C$22,'ADVANCED KEY'!$B$19:$B$22,"Not Found",0)</f>
        <v>0</v>
      </c>
      <c r="T63" s="2">
        <f t="array" ref="T63">XLOOKUP($G63,'ADVANCED KEY'!$C$25:$C$28,'ADVANCED KEY'!$B$25:$B$28,"Not Found",0)</f>
        <v>1</v>
      </c>
      <c r="U63" s="2">
        <f t="array" ref="U63">XLOOKUP($H63,'ADVANCED KEY'!$C$31:$C$34,'ADVANCED KEY'!$B$31:$B$34,"Not Found",0)</f>
        <v>-1</v>
      </c>
      <c r="V63" s="2">
        <f t="array" ref="V63">XLOOKUP($I63,'ADVANCED KEY'!$C$37:$C$40,'ADVANCED KEY'!$B$37:$B$40,"Not Found",0)</f>
        <v>-1</v>
      </c>
      <c r="W63" s="2">
        <f t="array" ref="W63">XLOOKUP($J63,'ADVANCED KEY'!$C$43:$C$46,'ADVANCED KEY'!$B$43:$B$46,"",0)</f>
        <v>1</v>
      </c>
      <c r="X63" s="2">
        <f t="array" ref="X63">XLOOKUP($K63,'ADVANCED KEY'!$C$49:$C$52,'ADVANCED KEY'!$B$49:$B$52,"Not Found",0)</f>
        <v>1</v>
      </c>
      <c r="Y63" s="2">
        <f t="array" ref="Y63">XLOOKUP($L63,'ADVANCED KEY'!$C$55:$C$58,'ADVANCED KEY'!$B$55:$B$58,"Not Found",0)</f>
        <v>1</v>
      </c>
    </row>
    <row r="64">
      <c r="A64" s="8">
        <v>45494.46343392361</v>
      </c>
      <c r="B64" s="1"/>
      <c r="C64" s="1" t="s">
        <v>3</v>
      </c>
      <c r="D64" s="1" t="s">
        <v>10</v>
      </c>
      <c r="E64" s="1" t="s">
        <v>25</v>
      </c>
      <c r="F64" s="1" t="s">
        <v>33</v>
      </c>
      <c r="G64" s="1" t="s">
        <v>42</v>
      </c>
      <c r="H64" s="1" t="s">
        <v>51</v>
      </c>
      <c r="I64" s="1" t="s">
        <v>58</v>
      </c>
      <c r="J64" s="1" t="s">
        <v>65</v>
      </c>
      <c r="K64" s="1" t="s">
        <v>72</v>
      </c>
      <c r="L64" s="1" t="s">
        <v>81</v>
      </c>
      <c r="M64" s="3" t="s">
        <v>166</v>
      </c>
      <c r="N64" s="3"/>
      <c r="O64" s="4">
        <f t="shared" si="1"/>
        <v>3</v>
      </c>
      <c r="P64" s="2">
        <f t="array" ref="P64">XLOOKUP($C64,'ADVANCED KEY'!$C$1:$C$4,'ADVANCED KEY'!$B$1:$B$4,"Not Found",0)</f>
        <v>1</v>
      </c>
      <c r="Q64" s="2">
        <f t="array" ref="Q64">XLOOKUP($D64,'ADVANCED KEY'!$C$7:$C$10,'ADVANCED KEY'!$B$7:$B$10,"Not Found",0)</f>
        <v>-1</v>
      </c>
      <c r="R64" s="2">
        <f t="array" ref="R64">XLOOKUP($E64,'ADVANCED KEY'!$C$13:$C$16,'ADVANCED KEY'!$B$13:$B$16,"Not Found",0)</f>
        <v>0</v>
      </c>
      <c r="S64" s="2">
        <f t="array" ref="S64">XLOOKUP($F64,'ADVANCED KEY'!$C$19:$C$22,'ADVANCED KEY'!$B$19:$B$22,"Not Found",0)</f>
        <v>0</v>
      </c>
      <c r="T64" s="2">
        <f t="array" ref="T64">XLOOKUP($G64,'ADVANCED KEY'!$C$25:$C$28,'ADVANCED KEY'!$B$25:$B$28,"Not Found",0)</f>
        <v>0</v>
      </c>
      <c r="U64" s="2">
        <f t="array" ref="U64">XLOOKUP($H64,'ADVANCED KEY'!$C$31:$C$34,'ADVANCED KEY'!$B$31:$B$34,"Not Found",0)</f>
        <v>0</v>
      </c>
      <c r="V64" s="2">
        <f t="array" ref="V64">XLOOKUP($I64,'ADVANCED KEY'!$C$37:$C$40,'ADVANCED KEY'!$B$37:$B$40,"Not Found",0)</f>
        <v>-1</v>
      </c>
      <c r="W64" s="2">
        <f t="array" ref="W64">XLOOKUP($J64,'ADVANCED KEY'!$C$43:$C$46,'ADVANCED KEY'!$B$43:$B$46,"",0)</f>
        <v>1</v>
      </c>
      <c r="X64" s="2">
        <f t="array" ref="X64">XLOOKUP($K64,'ADVANCED KEY'!$C$49:$C$52,'ADVANCED KEY'!$B$49:$B$52,"Not Found",0)</f>
        <v>1</v>
      </c>
      <c r="Y64" s="2">
        <f t="array" ref="Y64">XLOOKUP($L64,'ADVANCED KEY'!$C$55:$C$58,'ADVANCED KEY'!$B$55:$B$58,"Not Found",0)</f>
        <v>2</v>
      </c>
    </row>
    <row r="65">
      <c r="A65" s="8">
        <v>45494.503652326384</v>
      </c>
      <c r="B65" s="1"/>
      <c r="C65" s="1" t="s">
        <v>3</v>
      </c>
      <c r="D65" s="1" t="s">
        <v>10</v>
      </c>
      <c r="E65" s="1" t="s">
        <v>25</v>
      </c>
      <c r="F65" s="1" t="s">
        <v>33</v>
      </c>
      <c r="G65" s="1" t="s">
        <v>38</v>
      </c>
      <c r="H65" s="1" t="s">
        <v>49</v>
      </c>
      <c r="I65" s="1" t="s">
        <v>54</v>
      </c>
      <c r="J65" s="1" t="s">
        <v>65</v>
      </c>
      <c r="K65" s="1" t="s">
        <v>74</v>
      </c>
      <c r="L65" s="1" t="s">
        <v>85</v>
      </c>
      <c r="M65" s="3" t="s">
        <v>167</v>
      </c>
      <c r="N65" s="3"/>
      <c r="O65" s="4">
        <f t="shared" si="1"/>
        <v>3</v>
      </c>
      <c r="P65" s="2">
        <f t="array" ref="P65">XLOOKUP($C65,'ADVANCED KEY'!$C$1:$C$4,'ADVANCED KEY'!$B$1:$B$4,"Not Found",0)</f>
        <v>1</v>
      </c>
      <c r="Q65" s="2">
        <f t="array" ref="Q65">XLOOKUP($D65,'ADVANCED KEY'!$C$7:$C$10,'ADVANCED KEY'!$B$7:$B$10,"Not Found",0)</f>
        <v>-1</v>
      </c>
      <c r="R65" s="2">
        <f t="array" ref="R65">XLOOKUP($E65,'ADVANCED KEY'!$C$13:$C$16,'ADVANCED KEY'!$B$13:$B$16,"Not Found",0)</f>
        <v>0</v>
      </c>
      <c r="S65" s="2">
        <f t="array" ref="S65">XLOOKUP($F65,'ADVANCED KEY'!$C$19:$C$22,'ADVANCED KEY'!$B$19:$B$22,"Not Found",0)</f>
        <v>0</v>
      </c>
      <c r="T65" s="2">
        <f t="array" ref="T65">XLOOKUP($G65,'ADVANCED KEY'!$C$25:$C$28,'ADVANCED KEY'!$B$25:$B$28,"Not Found",0)</f>
        <v>1</v>
      </c>
      <c r="U65" s="2">
        <f t="array" ref="U65">XLOOKUP($H65,'ADVANCED KEY'!$C$31:$C$34,'ADVANCED KEY'!$B$31:$B$34,"Not Found",0)</f>
        <v>-1</v>
      </c>
      <c r="V65" s="2">
        <f t="array" ref="V65">XLOOKUP($I65,'ADVANCED KEY'!$C$37:$C$40,'ADVANCED KEY'!$B$37:$B$40,"Not Found",0)</f>
        <v>2</v>
      </c>
      <c r="W65" s="2">
        <f t="array" ref="W65">XLOOKUP($J65,'ADVANCED KEY'!$C$43:$C$46,'ADVANCED KEY'!$B$43:$B$46,"",0)</f>
        <v>1</v>
      </c>
      <c r="X65" s="2">
        <f t="array" ref="X65">XLOOKUP($K65,'ADVANCED KEY'!$C$49:$C$52,'ADVANCED KEY'!$B$49:$B$52,"Not Found",0)</f>
        <v>-1</v>
      </c>
      <c r="Y65" s="2">
        <f t="array" ref="Y65">XLOOKUP($L65,'ADVANCED KEY'!$C$55:$C$58,'ADVANCED KEY'!$B$55:$B$58,"Not Found",0)</f>
        <v>1</v>
      </c>
    </row>
    <row r="66">
      <c r="A66" s="8">
        <v>45495.46517732639</v>
      </c>
      <c r="B66" s="1"/>
      <c r="C66" s="1" t="s">
        <v>5</v>
      </c>
      <c r="D66" s="1" t="s">
        <v>10</v>
      </c>
      <c r="E66" s="1" t="s">
        <v>25</v>
      </c>
      <c r="F66" s="1" t="s">
        <v>31</v>
      </c>
      <c r="G66" s="1" t="s">
        <v>38</v>
      </c>
      <c r="H66" s="1" t="s">
        <v>49</v>
      </c>
      <c r="I66" s="1" t="s">
        <v>58</v>
      </c>
      <c r="J66" s="1" t="s">
        <v>65</v>
      </c>
      <c r="K66" s="1" t="s">
        <v>74</v>
      </c>
      <c r="L66" s="1" t="s">
        <v>81</v>
      </c>
      <c r="M66" s="3" t="s">
        <v>168</v>
      </c>
      <c r="N66" s="3"/>
      <c r="O66" s="4">
        <f t="shared" si="1"/>
        <v>1</v>
      </c>
      <c r="P66" s="2">
        <f t="array" ref="P66">XLOOKUP($C66,'ADVANCED KEY'!$C$1:$C$4,'ADVANCED KEY'!$B$1:$B$4,"Not Found",0)</f>
        <v>2</v>
      </c>
      <c r="Q66" s="2">
        <f t="array" ref="Q66">XLOOKUP($D66,'ADVANCED KEY'!$C$7:$C$10,'ADVANCED KEY'!$B$7:$B$10,"Not Found",0)</f>
        <v>-1</v>
      </c>
      <c r="R66" s="2">
        <f t="array" ref="R66">XLOOKUP($E66,'ADVANCED KEY'!$C$13:$C$16,'ADVANCED KEY'!$B$13:$B$16,"Not Found",0)</f>
        <v>0</v>
      </c>
      <c r="S66" s="2">
        <f t="array" ref="S66">XLOOKUP($F66,'ADVANCED KEY'!$C$19:$C$22,'ADVANCED KEY'!$B$19:$B$22,"Not Found",0)</f>
        <v>-1</v>
      </c>
      <c r="T66" s="2">
        <f t="array" ref="T66">XLOOKUP($G66,'ADVANCED KEY'!$C$25:$C$28,'ADVANCED KEY'!$B$25:$B$28,"Not Found",0)</f>
        <v>1</v>
      </c>
      <c r="U66" s="2">
        <f t="array" ref="U66">XLOOKUP($H66,'ADVANCED KEY'!$C$31:$C$34,'ADVANCED KEY'!$B$31:$B$34,"Not Found",0)</f>
        <v>-1</v>
      </c>
      <c r="V66" s="2">
        <f t="array" ref="V66">XLOOKUP($I66,'ADVANCED KEY'!$C$37:$C$40,'ADVANCED KEY'!$B$37:$B$40,"Not Found",0)</f>
        <v>-1</v>
      </c>
      <c r="W66" s="2">
        <f t="array" ref="W66">XLOOKUP($J66,'ADVANCED KEY'!$C$43:$C$46,'ADVANCED KEY'!$B$43:$B$46,"",0)</f>
        <v>1</v>
      </c>
      <c r="X66" s="2">
        <f t="array" ref="X66">XLOOKUP($K66,'ADVANCED KEY'!$C$49:$C$52,'ADVANCED KEY'!$B$49:$B$52,"Not Found",0)</f>
        <v>-1</v>
      </c>
      <c r="Y66" s="2">
        <f t="array" ref="Y66">XLOOKUP($L66,'ADVANCED KEY'!$C$55:$C$58,'ADVANCED KEY'!$B$55:$B$58,"Not Found",0)</f>
        <v>2</v>
      </c>
    </row>
    <row r="67">
      <c r="A67" s="8">
        <v>45495.545601053236</v>
      </c>
      <c r="B67" s="1"/>
      <c r="C67" s="1" t="s">
        <v>7</v>
      </c>
      <c r="D67" s="1" t="s">
        <v>16</v>
      </c>
      <c r="E67" s="1" t="s">
        <v>25</v>
      </c>
      <c r="F67" s="1" t="s">
        <v>33</v>
      </c>
      <c r="G67" s="1" t="s">
        <v>38</v>
      </c>
      <c r="H67" s="1" t="s">
        <v>49</v>
      </c>
      <c r="I67" s="1" t="s">
        <v>58</v>
      </c>
      <c r="J67" s="1" t="s">
        <v>65</v>
      </c>
      <c r="K67" s="1" t="s">
        <v>72</v>
      </c>
      <c r="L67" s="1" t="s">
        <v>85</v>
      </c>
      <c r="M67" s="3" t="s">
        <v>169</v>
      </c>
      <c r="N67" s="3"/>
      <c r="O67" s="4">
        <f t="shared" si="1"/>
        <v>1</v>
      </c>
      <c r="P67" s="2">
        <f t="array" ref="P67">XLOOKUP($C67,'ADVANCED KEY'!$C$1:$C$4,'ADVANCED KEY'!$B$1:$B$4,"Not Found",0)</f>
        <v>-1</v>
      </c>
      <c r="Q67" s="2">
        <f t="array" ref="Q67">XLOOKUP($D67,'ADVANCED KEY'!$C$7:$C$10,'ADVANCED KEY'!$B$7:$B$10,"Not Found",0)</f>
        <v>0</v>
      </c>
      <c r="R67" s="2">
        <f t="array" ref="R67">XLOOKUP($E67,'ADVANCED KEY'!$C$13:$C$16,'ADVANCED KEY'!$B$13:$B$16,"Not Found",0)</f>
        <v>0</v>
      </c>
      <c r="S67" s="2">
        <f t="array" ref="S67">XLOOKUP($F67,'ADVANCED KEY'!$C$19:$C$22,'ADVANCED KEY'!$B$19:$B$22,"Not Found",0)</f>
        <v>0</v>
      </c>
      <c r="T67" s="2">
        <f t="array" ref="T67">XLOOKUP($G67,'ADVANCED KEY'!$C$25:$C$28,'ADVANCED KEY'!$B$25:$B$28,"Not Found",0)</f>
        <v>1</v>
      </c>
      <c r="U67" s="2">
        <f t="array" ref="U67">XLOOKUP($H67,'ADVANCED KEY'!$C$31:$C$34,'ADVANCED KEY'!$B$31:$B$34,"Not Found",0)</f>
        <v>-1</v>
      </c>
      <c r="V67" s="2">
        <f t="array" ref="V67">XLOOKUP($I67,'ADVANCED KEY'!$C$37:$C$40,'ADVANCED KEY'!$B$37:$B$40,"Not Found",0)</f>
        <v>-1</v>
      </c>
      <c r="W67" s="2">
        <f t="array" ref="W67">XLOOKUP($J67,'ADVANCED KEY'!$C$43:$C$46,'ADVANCED KEY'!$B$43:$B$46,"",0)</f>
        <v>1</v>
      </c>
      <c r="X67" s="2">
        <f t="array" ref="X67">XLOOKUP($K67,'ADVANCED KEY'!$C$49:$C$52,'ADVANCED KEY'!$B$49:$B$52,"Not Found",0)</f>
        <v>1</v>
      </c>
      <c r="Y67" s="2">
        <f t="array" ref="Y67">XLOOKUP($L67,'ADVANCED KEY'!$C$55:$C$58,'ADVANCED KEY'!$B$55:$B$58,"Not Found",0)</f>
        <v>1</v>
      </c>
    </row>
    <row r="68">
      <c r="A68" s="8">
        <v>45495.55976928241</v>
      </c>
      <c r="B68" s="1"/>
      <c r="C68" s="1" t="s">
        <v>5</v>
      </c>
      <c r="D68" s="1" t="s">
        <v>14</v>
      </c>
      <c r="E68" s="1" t="s">
        <v>25</v>
      </c>
      <c r="F68" s="1" t="s">
        <v>31</v>
      </c>
      <c r="G68" s="1" t="s">
        <v>38</v>
      </c>
      <c r="H68" s="1" t="s">
        <v>49</v>
      </c>
      <c r="I68" s="1" t="s">
        <v>58</v>
      </c>
      <c r="J68" s="1" t="s">
        <v>65</v>
      </c>
      <c r="K68" s="1" t="s">
        <v>72</v>
      </c>
      <c r="L68" s="1" t="s">
        <v>81</v>
      </c>
      <c r="M68" s="3" t="s">
        <v>170</v>
      </c>
      <c r="N68" s="3"/>
      <c r="O68" s="4">
        <f t="shared" si="1"/>
        <v>5</v>
      </c>
      <c r="P68" s="2">
        <f t="array" ref="P68">XLOOKUP($C68,'ADVANCED KEY'!$C$1:$C$4,'ADVANCED KEY'!$B$1:$B$4,"Not Found",0)</f>
        <v>2</v>
      </c>
      <c r="Q68" s="2">
        <f t="array" ref="Q68">XLOOKUP($D68,'ADVANCED KEY'!$C$7:$C$10,'ADVANCED KEY'!$B$7:$B$10,"Not Found",0)</f>
        <v>1</v>
      </c>
      <c r="R68" s="2">
        <f t="array" ref="R68">XLOOKUP($E68,'ADVANCED KEY'!$C$13:$C$16,'ADVANCED KEY'!$B$13:$B$16,"Not Found",0)</f>
        <v>0</v>
      </c>
      <c r="S68" s="2">
        <f t="array" ref="S68">XLOOKUP($F68,'ADVANCED KEY'!$C$19:$C$22,'ADVANCED KEY'!$B$19:$B$22,"Not Found",0)</f>
        <v>-1</v>
      </c>
      <c r="T68" s="2">
        <f t="array" ref="T68">XLOOKUP($G68,'ADVANCED KEY'!$C$25:$C$28,'ADVANCED KEY'!$B$25:$B$28,"Not Found",0)</f>
        <v>1</v>
      </c>
      <c r="U68" s="2">
        <f t="array" ref="U68">XLOOKUP($H68,'ADVANCED KEY'!$C$31:$C$34,'ADVANCED KEY'!$B$31:$B$34,"Not Found",0)</f>
        <v>-1</v>
      </c>
      <c r="V68" s="2">
        <f t="array" ref="V68">XLOOKUP($I68,'ADVANCED KEY'!$C$37:$C$40,'ADVANCED KEY'!$B$37:$B$40,"Not Found",0)</f>
        <v>-1</v>
      </c>
      <c r="W68" s="2">
        <f t="array" ref="W68">XLOOKUP($J68,'ADVANCED KEY'!$C$43:$C$46,'ADVANCED KEY'!$B$43:$B$46,"",0)</f>
        <v>1</v>
      </c>
      <c r="X68" s="2">
        <f t="array" ref="X68">XLOOKUP($K68,'ADVANCED KEY'!$C$49:$C$52,'ADVANCED KEY'!$B$49:$B$52,"Not Found",0)</f>
        <v>1</v>
      </c>
      <c r="Y68" s="2">
        <f t="array" ref="Y68">XLOOKUP($L68,'ADVANCED KEY'!$C$55:$C$58,'ADVANCED KEY'!$B$55:$B$58,"Not Found",0)</f>
        <v>2</v>
      </c>
    </row>
    <row r="69">
      <c r="A69" s="8">
        <v>45495.61235322917</v>
      </c>
      <c r="B69" s="1"/>
      <c r="C69" s="1" t="s">
        <v>5</v>
      </c>
      <c r="D69" s="1" t="s">
        <v>10</v>
      </c>
      <c r="E69" s="1" t="s">
        <v>21</v>
      </c>
      <c r="F69" s="1" t="s">
        <v>21</v>
      </c>
      <c r="G69" s="1" t="s">
        <v>38</v>
      </c>
      <c r="H69" s="1" t="s">
        <v>49</v>
      </c>
      <c r="I69" s="1" t="s">
        <v>58</v>
      </c>
      <c r="J69" s="1" t="s">
        <v>67</v>
      </c>
      <c r="K69" s="1" t="s">
        <v>74</v>
      </c>
      <c r="L69" s="1" t="s">
        <v>85</v>
      </c>
      <c r="M69" s="3" t="s">
        <v>171</v>
      </c>
      <c r="N69" s="3"/>
      <c r="O69" s="4">
        <f t="shared" si="1"/>
        <v>1</v>
      </c>
      <c r="P69" s="2">
        <f t="array" ref="P69">XLOOKUP($C69,'ADVANCED KEY'!$C$1:$C$4,'ADVANCED KEY'!$B$1:$B$4,"Not Found",0)</f>
        <v>2</v>
      </c>
      <c r="Q69" s="2">
        <f t="array" ref="Q69">XLOOKUP($D69,'ADVANCED KEY'!$C$7:$C$10,'ADVANCED KEY'!$B$7:$B$10,"Not Found",0)</f>
        <v>-1</v>
      </c>
      <c r="R69" s="2">
        <f t="array" ref="R69">XLOOKUP($E69,'ADVANCED KEY'!$C$13:$C$16,'ADVANCED KEY'!$B$13:$B$16,"Not Found",0)</f>
        <v>1</v>
      </c>
      <c r="S69" s="2">
        <f t="array" ref="S69">XLOOKUP($F69,'ADVANCED KEY'!$C$19:$C$22,'ADVANCED KEY'!$B$19:$B$22,"Not Found",0)</f>
        <v>1</v>
      </c>
      <c r="T69" s="2">
        <f t="array" ref="T69">XLOOKUP($G69,'ADVANCED KEY'!$C$25:$C$28,'ADVANCED KEY'!$B$25:$B$28,"Not Found",0)</f>
        <v>1</v>
      </c>
      <c r="U69" s="2">
        <f t="array" ref="U69">XLOOKUP($H69,'ADVANCED KEY'!$C$31:$C$34,'ADVANCED KEY'!$B$31:$B$34,"Not Found",0)</f>
        <v>-1</v>
      </c>
      <c r="V69" s="2">
        <f t="array" ref="V69">XLOOKUP($I69,'ADVANCED KEY'!$C$37:$C$40,'ADVANCED KEY'!$B$37:$B$40,"Not Found",0)</f>
        <v>-1</v>
      </c>
      <c r="W69" s="2">
        <f t="array" ref="W69">XLOOKUP($J69,'ADVANCED KEY'!$C$43:$C$46,'ADVANCED KEY'!$B$43:$B$46,"",0)</f>
        <v>-1</v>
      </c>
      <c r="X69" s="2">
        <f t="array" ref="X69">XLOOKUP($K69,'ADVANCED KEY'!$C$49:$C$52,'ADVANCED KEY'!$B$49:$B$52,"Not Found",0)</f>
        <v>-1</v>
      </c>
      <c r="Y69" s="2">
        <f t="array" ref="Y69">XLOOKUP($L69,'ADVANCED KEY'!$C$55:$C$58,'ADVANCED KEY'!$B$55:$B$58,"Not Found",0)</f>
        <v>1</v>
      </c>
    </row>
    <row r="70">
      <c r="A70" s="8">
        <v>45495.68489371528</v>
      </c>
      <c r="B70" s="1"/>
      <c r="C70" s="1" t="s">
        <v>7</v>
      </c>
      <c r="D70" s="1" t="s">
        <v>16</v>
      </c>
      <c r="E70" s="1" t="s">
        <v>25</v>
      </c>
      <c r="F70" s="1" t="s">
        <v>31</v>
      </c>
      <c r="G70" s="1" t="s">
        <v>38</v>
      </c>
      <c r="H70" s="1" t="s">
        <v>49</v>
      </c>
      <c r="I70" s="1" t="s">
        <v>56</v>
      </c>
      <c r="J70" s="1" t="s">
        <v>65</v>
      </c>
      <c r="K70" s="1" t="s">
        <v>78</v>
      </c>
      <c r="L70" s="1" t="s">
        <v>85</v>
      </c>
      <c r="M70" s="3" t="s">
        <v>172</v>
      </c>
      <c r="N70" s="3"/>
      <c r="O70" s="4">
        <f t="shared" si="1"/>
        <v>1</v>
      </c>
      <c r="P70" s="2">
        <f t="array" ref="P70">XLOOKUP($C70,'ADVANCED KEY'!$C$1:$C$4,'ADVANCED KEY'!$B$1:$B$4,"Not Found",0)</f>
        <v>-1</v>
      </c>
      <c r="Q70" s="2">
        <f t="array" ref="Q70">XLOOKUP($D70,'ADVANCED KEY'!$C$7:$C$10,'ADVANCED KEY'!$B$7:$B$10,"Not Found",0)</f>
        <v>0</v>
      </c>
      <c r="R70" s="2">
        <f t="array" ref="R70">XLOOKUP($E70,'ADVANCED KEY'!$C$13:$C$16,'ADVANCED KEY'!$B$13:$B$16,"Not Found",0)</f>
        <v>0</v>
      </c>
      <c r="S70" s="2">
        <f t="array" ref="S70">XLOOKUP($F70,'ADVANCED KEY'!$C$19:$C$22,'ADVANCED KEY'!$B$19:$B$22,"Not Found",0)</f>
        <v>-1</v>
      </c>
      <c r="T70" s="2">
        <f t="array" ref="T70">XLOOKUP($G70,'ADVANCED KEY'!$C$25:$C$28,'ADVANCED KEY'!$B$25:$B$28,"Not Found",0)</f>
        <v>1</v>
      </c>
      <c r="U70" s="2">
        <f t="array" ref="U70">XLOOKUP($H70,'ADVANCED KEY'!$C$31:$C$34,'ADVANCED KEY'!$B$31:$B$34,"Not Found",0)</f>
        <v>-1</v>
      </c>
      <c r="V70" s="2">
        <f t="array" ref="V70">XLOOKUP($I70,'ADVANCED KEY'!$C$37:$C$40,'ADVANCED KEY'!$B$37:$B$40,"Not Found",0)</f>
        <v>1</v>
      </c>
      <c r="W70" s="2">
        <f t="array" ref="W70">XLOOKUP($J70,'ADVANCED KEY'!$C$43:$C$46,'ADVANCED KEY'!$B$43:$B$46,"",0)</f>
        <v>1</v>
      </c>
      <c r="X70" s="2">
        <f t="array" ref="X70">XLOOKUP($K70,'ADVANCED KEY'!$C$49:$C$52,'ADVANCED KEY'!$B$49:$B$52,"Not Found",0)</f>
        <v>0</v>
      </c>
      <c r="Y70" s="2">
        <f t="array" ref="Y70">XLOOKUP($L70,'ADVANCED KEY'!$C$55:$C$58,'ADVANCED KEY'!$B$55:$B$58,"Not Found",0)</f>
        <v>1</v>
      </c>
    </row>
    <row r="71">
      <c r="A71" s="8">
        <v>45495.6884644213</v>
      </c>
      <c r="B71" s="1"/>
      <c r="C71" s="1" t="s">
        <v>7</v>
      </c>
      <c r="D71" s="1" t="s">
        <v>10</v>
      </c>
      <c r="E71" s="1" t="s">
        <v>25</v>
      </c>
      <c r="F71" s="1" t="s">
        <v>31</v>
      </c>
      <c r="G71" s="1" t="s">
        <v>42</v>
      </c>
      <c r="H71" s="1" t="s">
        <v>51</v>
      </c>
      <c r="I71" s="1" t="s">
        <v>58</v>
      </c>
      <c r="J71" s="1" t="s">
        <v>63</v>
      </c>
      <c r="K71" s="1" t="s">
        <v>74</v>
      </c>
      <c r="L71" s="1" t="s">
        <v>81</v>
      </c>
      <c r="M71" s="3" t="s">
        <v>173</v>
      </c>
      <c r="N71" s="3"/>
      <c r="O71" s="4">
        <f t="shared" si="1"/>
        <v>-1</v>
      </c>
      <c r="P71" s="2">
        <f t="array" ref="P71">XLOOKUP($C71,'ADVANCED KEY'!$C$1:$C$4,'ADVANCED KEY'!$B$1:$B$4,"Not Found",0)</f>
        <v>-1</v>
      </c>
      <c r="Q71" s="2">
        <f t="array" ref="Q71">XLOOKUP($D71,'ADVANCED KEY'!$C$7:$C$10,'ADVANCED KEY'!$B$7:$B$10,"Not Found",0)</f>
        <v>-1</v>
      </c>
      <c r="R71" s="2">
        <f t="array" ref="R71">XLOOKUP($E71,'ADVANCED KEY'!$C$13:$C$16,'ADVANCED KEY'!$B$13:$B$16,"Not Found",0)</f>
        <v>0</v>
      </c>
      <c r="S71" s="2">
        <f t="array" ref="S71">XLOOKUP($F71,'ADVANCED KEY'!$C$19:$C$22,'ADVANCED KEY'!$B$19:$B$22,"Not Found",0)</f>
        <v>-1</v>
      </c>
      <c r="T71" s="2">
        <f t="array" ref="T71">XLOOKUP($G71,'ADVANCED KEY'!$C$25:$C$28,'ADVANCED KEY'!$B$25:$B$28,"Not Found",0)</f>
        <v>0</v>
      </c>
      <c r="U71" s="2">
        <f t="array" ref="U71">XLOOKUP($H71,'ADVANCED KEY'!$C$31:$C$34,'ADVANCED KEY'!$B$31:$B$34,"Not Found",0)</f>
        <v>0</v>
      </c>
      <c r="V71" s="2">
        <f t="array" ref="V71">XLOOKUP($I71,'ADVANCED KEY'!$C$37:$C$40,'ADVANCED KEY'!$B$37:$B$40,"Not Found",0)</f>
        <v>-1</v>
      </c>
      <c r="W71" s="2">
        <f t="array" ref="W71">XLOOKUP($J71,'ADVANCED KEY'!$C$43:$C$46,'ADVANCED KEY'!$B$43:$B$46,"",0)</f>
        <v>2</v>
      </c>
      <c r="X71" s="2">
        <f t="array" ref="X71">XLOOKUP($K71,'ADVANCED KEY'!$C$49:$C$52,'ADVANCED KEY'!$B$49:$B$52,"Not Found",0)</f>
        <v>-1</v>
      </c>
      <c r="Y71" s="2">
        <f t="array" ref="Y71">XLOOKUP($L71,'ADVANCED KEY'!$C$55:$C$58,'ADVANCED KEY'!$B$55:$B$58,"Not Found",0)</f>
        <v>2</v>
      </c>
    </row>
    <row r="72">
      <c r="A72" s="8">
        <v>45495.7045340162</v>
      </c>
      <c r="B72" s="1"/>
      <c r="C72" s="1" t="s">
        <v>7</v>
      </c>
      <c r="D72" s="1" t="s">
        <v>10</v>
      </c>
      <c r="E72" s="1" t="s">
        <v>25</v>
      </c>
      <c r="F72" s="1" t="s">
        <v>31</v>
      </c>
      <c r="G72" s="1" t="s">
        <v>42</v>
      </c>
      <c r="H72" s="1" t="s">
        <v>51</v>
      </c>
      <c r="I72" s="1" t="s">
        <v>58</v>
      </c>
      <c r="J72" s="1" t="s">
        <v>65</v>
      </c>
      <c r="K72" s="1" t="s">
        <v>72</v>
      </c>
      <c r="L72" s="1" t="s">
        <v>85</v>
      </c>
      <c r="M72" s="3" t="s">
        <v>174</v>
      </c>
      <c r="N72" s="3"/>
      <c r="O72" s="4">
        <f t="shared" si="1"/>
        <v>-1</v>
      </c>
      <c r="P72" s="2">
        <f t="array" ref="P72">XLOOKUP($C72,'ADVANCED KEY'!$C$1:$C$4,'ADVANCED KEY'!$B$1:$B$4,"Not Found",0)</f>
        <v>-1</v>
      </c>
      <c r="Q72" s="2">
        <f t="array" ref="Q72">XLOOKUP($D72,'ADVANCED KEY'!$C$7:$C$10,'ADVANCED KEY'!$B$7:$B$10,"Not Found",0)</f>
        <v>-1</v>
      </c>
      <c r="R72" s="2">
        <f t="array" ref="R72">XLOOKUP($E72,'ADVANCED KEY'!$C$13:$C$16,'ADVANCED KEY'!$B$13:$B$16,"Not Found",0)</f>
        <v>0</v>
      </c>
      <c r="S72" s="2">
        <f t="array" ref="S72">XLOOKUP($F72,'ADVANCED KEY'!$C$19:$C$22,'ADVANCED KEY'!$B$19:$B$22,"Not Found",0)</f>
        <v>-1</v>
      </c>
      <c r="T72" s="2">
        <f t="array" ref="T72">XLOOKUP($G72,'ADVANCED KEY'!$C$25:$C$28,'ADVANCED KEY'!$B$25:$B$28,"Not Found",0)</f>
        <v>0</v>
      </c>
      <c r="U72" s="2">
        <f t="array" ref="U72">XLOOKUP($H72,'ADVANCED KEY'!$C$31:$C$34,'ADVANCED KEY'!$B$31:$B$34,"Not Found",0)</f>
        <v>0</v>
      </c>
      <c r="V72" s="2">
        <f t="array" ref="V72">XLOOKUP($I72,'ADVANCED KEY'!$C$37:$C$40,'ADVANCED KEY'!$B$37:$B$40,"Not Found",0)</f>
        <v>-1</v>
      </c>
      <c r="W72" s="2">
        <f t="array" ref="W72">XLOOKUP($J72,'ADVANCED KEY'!$C$43:$C$46,'ADVANCED KEY'!$B$43:$B$46,"",0)</f>
        <v>1</v>
      </c>
      <c r="X72" s="2">
        <f t="array" ref="X72">XLOOKUP($K72,'ADVANCED KEY'!$C$49:$C$52,'ADVANCED KEY'!$B$49:$B$52,"Not Found",0)</f>
        <v>1</v>
      </c>
      <c r="Y72" s="2">
        <f t="array" ref="Y72">XLOOKUP($L72,'ADVANCED KEY'!$C$55:$C$58,'ADVANCED KEY'!$B$55:$B$58,"Not Found",0)</f>
        <v>1</v>
      </c>
    </row>
    <row r="73">
      <c r="A73" s="8">
        <v>45495.718900277774</v>
      </c>
      <c r="B73" s="1"/>
      <c r="C73" s="1" t="s">
        <v>3</v>
      </c>
      <c r="D73" s="1" t="s">
        <v>16</v>
      </c>
      <c r="E73" s="1" t="s">
        <v>25</v>
      </c>
      <c r="F73" s="1" t="s">
        <v>31</v>
      </c>
      <c r="G73" s="1" t="s">
        <v>38</v>
      </c>
      <c r="H73" s="1" t="s">
        <v>49</v>
      </c>
      <c r="I73" s="1" t="s">
        <v>58</v>
      </c>
      <c r="J73" s="1" t="s">
        <v>65</v>
      </c>
      <c r="K73" s="1" t="s">
        <v>74</v>
      </c>
      <c r="L73" s="1" t="s">
        <v>85</v>
      </c>
      <c r="M73" s="3" t="s">
        <v>175</v>
      </c>
      <c r="N73" s="3"/>
      <c r="O73" s="4">
        <f t="shared" si="1"/>
        <v>0</v>
      </c>
      <c r="P73" s="2">
        <f t="array" ref="P73">XLOOKUP($C73,'ADVANCED KEY'!$C$1:$C$4,'ADVANCED KEY'!$B$1:$B$4,"Not Found",0)</f>
        <v>1</v>
      </c>
      <c r="Q73" s="2">
        <f t="array" ref="Q73">XLOOKUP($D73,'ADVANCED KEY'!$C$7:$C$10,'ADVANCED KEY'!$B$7:$B$10,"Not Found",0)</f>
        <v>0</v>
      </c>
      <c r="R73" s="2">
        <f t="array" ref="R73">XLOOKUP($E73,'ADVANCED KEY'!$C$13:$C$16,'ADVANCED KEY'!$B$13:$B$16,"Not Found",0)</f>
        <v>0</v>
      </c>
      <c r="S73" s="2">
        <f t="array" ref="S73">XLOOKUP($F73,'ADVANCED KEY'!$C$19:$C$22,'ADVANCED KEY'!$B$19:$B$22,"Not Found",0)</f>
        <v>-1</v>
      </c>
      <c r="T73" s="2">
        <f t="array" ref="T73">XLOOKUP($G73,'ADVANCED KEY'!$C$25:$C$28,'ADVANCED KEY'!$B$25:$B$28,"Not Found",0)</f>
        <v>1</v>
      </c>
      <c r="U73" s="2">
        <f t="array" ref="U73">XLOOKUP($H73,'ADVANCED KEY'!$C$31:$C$34,'ADVANCED KEY'!$B$31:$B$34,"Not Found",0)</f>
        <v>-1</v>
      </c>
      <c r="V73" s="2">
        <f t="array" ref="V73">XLOOKUP($I73,'ADVANCED KEY'!$C$37:$C$40,'ADVANCED KEY'!$B$37:$B$40,"Not Found",0)</f>
        <v>-1</v>
      </c>
      <c r="W73" s="2">
        <f t="array" ref="W73">XLOOKUP($J73,'ADVANCED KEY'!$C$43:$C$46,'ADVANCED KEY'!$B$43:$B$46,"",0)</f>
        <v>1</v>
      </c>
      <c r="X73" s="2">
        <f t="array" ref="X73">XLOOKUP($K73,'ADVANCED KEY'!$C$49:$C$52,'ADVANCED KEY'!$B$49:$B$52,"Not Found",0)</f>
        <v>-1</v>
      </c>
      <c r="Y73" s="2">
        <f t="array" ref="Y73">XLOOKUP($L73,'ADVANCED KEY'!$C$55:$C$58,'ADVANCED KEY'!$B$55:$B$58,"Not Found",0)</f>
        <v>1</v>
      </c>
    </row>
    <row r="74">
      <c r="A74" s="8">
        <v>45495.79123854167</v>
      </c>
      <c r="B74" s="1"/>
      <c r="C74" s="1" t="s">
        <v>3</v>
      </c>
      <c r="D74" s="1" t="s">
        <v>16</v>
      </c>
      <c r="E74" s="1" t="s">
        <v>25</v>
      </c>
      <c r="F74" s="1" t="s">
        <v>31</v>
      </c>
      <c r="G74" s="1" t="s">
        <v>42</v>
      </c>
      <c r="H74" s="1" t="s">
        <v>49</v>
      </c>
      <c r="I74" s="1" t="s">
        <v>60</v>
      </c>
      <c r="J74" s="1" t="s">
        <v>65</v>
      </c>
      <c r="K74" s="1" t="s">
        <v>74</v>
      </c>
      <c r="L74" s="1" t="s">
        <v>85</v>
      </c>
      <c r="M74" s="3" t="s">
        <v>176</v>
      </c>
      <c r="N74" s="3"/>
      <c r="O74" s="4">
        <f t="shared" si="1"/>
        <v>0</v>
      </c>
      <c r="P74" s="2">
        <f t="array" ref="P74">XLOOKUP($C74,'ADVANCED KEY'!$C$1:$C$4,'ADVANCED KEY'!$B$1:$B$4,"Not Found",0)</f>
        <v>1</v>
      </c>
      <c r="Q74" s="2">
        <f t="array" ref="Q74">XLOOKUP($D74,'ADVANCED KEY'!$C$7:$C$10,'ADVANCED KEY'!$B$7:$B$10,"Not Found",0)</f>
        <v>0</v>
      </c>
      <c r="R74" s="2">
        <f t="array" ref="R74">XLOOKUP($E74,'ADVANCED KEY'!$C$13:$C$16,'ADVANCED KEY'!$B$13:$B$16,"Not Found",0)</f>
        <v>0</v>
      </c>
      <c r="S74" s="2">
        <f t="array" ref="S74">XLOOKUP($F74,'ADVANCED KEY'!$C$19:$C$22,'ADVANCED KEY'!$B$19:$B$22,"Not Found",0)</f>
        <v>-1</v>
      </c>
      <c r="T74" s="2">
        <f t="array" ref="T74">XLOOKUP($G74,'ADVANCED KEY'!$C$25:$C$28,'ADVANCED KEY'!$B$25:$B$28,"Not Found",0)</f>
        <v>0</v>
      </c>
      <c r="U74" s="2">
        <f t="array" ref="U74">XLOOKUP($H74,'ADVANCED KEY'!$C$31:$C$34,'ADVANCED KEY'!$B$31:$B$34,"Not Found",0)</f>
        <v>-1</v>
      </c>
      <c r="V74" s="2">
        <f t="array" ref="V74">XLOOKUP($I74,'ADVANCED KEY'!$C$37:$C$40,'ADVANCED KEY'!$B$37:$B$40,"Not Found",0)</f>
        <v>0</v>
      </c>
      <c r="W74" s="2">
        <f t="array" ref="W74">XLOOKUP($J74,'ADVANCED KEY'!$C$43:$C$46,'ADVANCED KEY'!$B$43:$B$46,"",0)</f>
        <v>1</v>
      </c>
      <c r="X74" s="2">
        <f t="array" ref="X74">XLOOKUP($K74,'ADVANCED KEY'!$C$49:$C$52,'ADVANCED KEY'!$B$49:$B$52,"Not Found",0)</f>
        <v>-1</v>
      </c>
      <c r="Y74" s="2">
        <f t="array" ref="Y74">XLOOKUP($L74,'ADVANCED KEY'!$C$55:$C$58,'ADVANCED KEY'!$B$55:$B$58,"Not Found",0)</f>
        <v>1</v>
      </c>
    </row>
    <row r="75">
      <c r="A75" s="8">
        <v>45496.390707893515</v>
      </c>
      <c r="B75" s="1"/>
      <c r="C75" s="1" t="s">
        <v>7</v>
      </c>
      <c r="D75" s="1" t="s">
        <v>16</v>
      </c>
      <c r="E75" s="1" t="s">
        <v>25</v>
      </c>
      <c r="F75" s="1" t="s">
        <v>33</v>
      </c>
      <c r="G75" s="1" t="s">
        <v>38</v>
      </c>
      <c r="H75" s="1" t="s">
        <v>49</v>
      </c>
      <c r="I75" s="1" t="s">
        <v>58</v>
      </c>
      <c r="J75" s="1" t="s">
        <v>65</v>
      </c>
      <c r="K75" s="1" t="s">
        <v>78</v>
      </c>
      <c r="L75" s="1" t="s">
        <v>85</v>
      </c>
      <c r="M75" s="3" t="s">
        <v>177</v>
      </c>
      <c r="N75" s="3"/>
      <c r="O75" s="4">
        <f t="shared" si="1"/>
        <v>0</v>
      </c>
      <c r="P75" s="2">
        <f t="array" ref="P75">XLOOKUP($C75,'ADVANCED KEY'!$C$1:$C$4,'ADVANCED KEY'!$B$1:$B$4,"Not Found",0)</f>
        <v>-1</v>
      </c>
      <c r="Q75" s="2">
        <f t="array" ref="Q75">XLOOKUP($D75,'ADVANCED KEY'!$C$7:$C$10,'ADVANCED KEY'!$B$7:$B$10,"Not Found",0)</f>
        <v>0</v>
      </c>
      <c r="R75" s="2">
        <f t="array" ref="R75">XLOOKUP($E75,'ADVANCED KEY'!$C$13:$C$16,'ADVANCED KEY'!$B$13:$B$16,"Not Found",0)</f>
        <v>0</v>
      </c>
      <c r="S75" s="2">
        <f t="array" ref="S75">XLOOKUP($F75,'ADVANCED KEY'!$C$19:$C$22,'ADVANCED KEY'!$B$19:$B$22,"Not Found",0)</f>
        <v>0</v>
      </c>
      <c r="T75" s="2">
        <f t="array" ref="T75">XLOOKUP($G75,'ADVANCED KEY'!$C$25:$C$28,'ADVANCED KEY'!$B$25:$B$28,"Not Found",0)</f>
        <v>1</v>
      </c>
      <c r="U75" s="2">
        <f t="array" ref="U75">XLOOKUP($H75,'ADVANCED KEY'!$C$31:$C$34,'ADVANCED KEY'!$B$31:$B$34,"Not Found",0)</f>
        <v>-1</v>
      </c>
      <c r="V75" s="2">
        <f t="array" ref="V75">XLOOKUP($I75,'ADVANCED KEY'!$C$37:$C$40,'ADVANCED KEY'!$B$37:$B$40,"Not Found",0)</f>
        <v>-1</v>
      </c>
      <c r="W75" s="2">
        <f t="array" ref="W75">XLOOKUP($J75,'ADVANCED KEY'!$C$43:$C$46,'ADVANCED KEY'!$B$43:$B$46,"",0)</f>
        <v>1</v>
      </c>
      <c r="X75" s="2">
        <f t="array" ref="X75">XLOOKUP($K75,'ADVANCED KEY'!$C$49:$C$52,'ADVANCED KEY'!$B$49:$B$52,"Not Found",0)</f>
        <v>0</v>
      </c>
      <c r="Y75" s="2">
        <f t="array" ref="Y75">XLOOKUP($L75,'ADVANCED KEY'!$C$55:$C$58,'ADVANCED KEY'!$B$55:$B$58,"Not Found",0)</f>
        <v>1</v>
      </c>
    </row>
    <row r="76">
      <c r="A76" s="8">
        <v>45496.41341359954</v>
      </c>
      <c r="B76" s="1"/>
      <c r="C76" s="1" t="s">
        <v>5</v>
      </c>
      <c r="D76" s="1" t="s">
        <v>10</v>
      </c>
      <c r="E76" s="1" t="s">
        <v>25</v>
      </c>
      <c r="F76" s="1" t="s">
        <v>31</v>
      </c>
      <c r="G76" s="1" t="s">
        <v>38</v>
      </c>
      <c r="H76" s="1" t="s">
        <v>51</v>
      </c>
      <c r="I76" s="1" t="s">
        <v>60</v>
      </c>
      <c r="J76" s="1" t="s">
        <v>65</v>
      </c>
      <c r="K76" s="1" t="s">
        <v>78</v>
      </c>
      <c r="L76" s="1" t="s">
        <v>87</v>
      </c>
      <c r="M76" s="3" t="s">
        <v>178</v>
      </c>
      <c r="N76" s="3"/>
      <c r="O76" s="4">
        <f t="shared" si="1"/>
        <v>2</v>
      </c>
      <c r="P76" s="2">
        <f t="array" ref="P76">XLOOKUP($C76,'ADVANCED KEY'!$C$1:$C$4,'ADVANCED KEY'!$B$1:$B$4,"Not Found",0)</f>
        <v>2</v>
      </c>
      <c r="Q76" s="2">
        <f t="array" ref="Q76">XLOOKUP($D76,'ADVANCED KEY'!$C$7:$C$10,'ADVANCED KEY'!$B$7:$B$10,"Not Found",0)</f>
        <v>-1</v>
      </c>
      <c r="R76" s="2">
        <f t="array" ref="R76">XLOOKUP($E76,'ADVANCED KEY'!$C$13:$C$16,'ADVANCED KEY'!$B$13:$B$16,"Not Found",0)</f>
        <v>0</v>
      </c>
      <c r="S76" s="2">
        <f t="array" ref="S76">XLOOKUP($F76,'ADVANCED KEY'!$C$19:$C$22,'ADVANCED KEY'!$B$19:$B$22,"Not Found",0)</f>
        <v>-1</v>
      </c>
      <c r="T76" s="2">
        <f t="array" ref="T76">XLOOKUP($G76,'ADVANCED KEY'!$C$25:$C$28,'ADVANCED KEY'!$B$25:$B$28,"Not Found",0)</f>
        <v>1</v>
      </c>
      <c r="U76" s="2">
        <f t="array" ref="U76">XLOOKUP($H76,'ADVANCED KEY'!$C$31:$C$34,'ADVANCED KEY'!$B$31:$B$34,"Not Found",0)</f>
        <v>0</v>
      </c>
      <c r="V76" s="2">
        <f t="array" ref="V76">XLOOKUP($I76,'ADVANCED KEY'!$C$37:$C$40,'ADVANCED KEY'!$B$37:$B$40,"Not Found",0)</f>
        <v>0</v>
      </c>
      <c r="W76" s="2">
        <f t="array" ref="W76">XLOOKUP($J76,'ADVANCED KEY'!$C$43:$C$46,'ADVANCED KEY'!$B$43:$B$46,"",0)</f>
        <v>1</v>
      </c>
      <c r="X76" s="2">
        <f t="array" ref="X76">XLOOKUP($K76,'ADVANCED KEY'!$C$49:$C$52,'ADVANCED KEY'!$B$49:$B$52,"Not Found",0)</f>
        <v>0</v>
      </c>
      <c r="Y76" s="2">
        <f t="array" ref="Y76">XLOOKUP($L76,'ADVANCED KEY'!$C$55:$C$58,'ADVANCED KEY'!$B$55:$B$58,"Not Found",0)</f>
        <v>0</v>
      </c>
    </row>
    <row r="77">
      <c r="A77" s="8">
        <v>45496.42566818287</v>
      </c>
      <c r="B77" s="1"/>
      <c r="C77" s="1" t="s">
        <v>7</v>
      </c>
      <c r="D77" s="1" t="s">
        <v>14</v>
      </c>
      <c r="E77" s="1" t="s">
        <v>19</v>
      </c>
      <c r="F77" s="1" t="s">
        <v>33</v>
      </c>
      <c r="G77" s="1" t="s">
        <v>38</v>
      </c>
      <c r="H77" s="1" t="s">
        <v>49</v>
      </c>
      <c r="I77" s="1" t="s">
        <v>58</v>
      </c>
      <c r="J77" s="1" t="s">
        <v>65</v>
      </c>
      <c r="K77" s="1" t="s">
        <v>72</v>
      </c>
      <c r="L77" s="1" t="s">
        <v>85</v>
      </c>
      <c r="M77" s="3" t="s">
        <v>179</v>
      </c>
      <c r="N77" s="3"/>
      <c r="O77" s="4">
        <f t="shared" si="1"/>
        <v>4</v>
      </c>
      <c r="P77" s="2">
        <f t="array" ref="P77">XLOOKUP($C77,'ADVANCED KEY'!$C$1:$C$4,'ADVANCED KEY'!$B$1:$B$4,"Not Found",0)</f>
        <v>-1</v>
      </c>
      <c r="Q77" s="2">
        <f t="array" ref="Q77">XLOOKUP($D77,'ADVANCED KEY'!$C$7:$C$10,'ADVANCED KEY'!$B$7:$B$10,"Not Found",0)</f>
        <v>1</v>
      </c>
      <c r="R77" s="2">
        <f t="array" ref="R77">XLOOKUP($E77,'ADVANCED KEY'!$C$13:$C$16,'ADVANCED KEY'!$B$13:$B$16,"Not Found",0)</f>
        <v>2</v>
      </c>
      <c r="S77" s="2">
        <f t="array" ref="S77">XLOOKUP($F77,'ADVANCED KEY'!$C$19:$C$22,'ADVANCED KEY'!$B$19:$B$22,"Not Found",0)</f>
        <v>0</v>
      </c>
      <c r="T77" s="2">
        <f t="array" ref="T77">XLOOKUP($G77,'ADVANCED KEY'!$C$25:$C$28,'ADVANCED KEY'!$B$25:$B$28,"Not Found",0)</f>
        <v>1</v>
      </c>
      <c r="U77" s="2">
        <f t="array" ref="U77">XLOOKUP($H77,'ADVANCED KEY'!$C$31:$C$34,'ADVANCED KEY'!$B$31:$B$34,"Not Found",0)</f>
        <v>-1</v>
      </c>
      <c r="V77" s="2">
        <f t="array" ref="V77">XLOOKUP($I77,'ADVANCED KEY'!$C$37:$C$40,'ADVANCED KEY'!$B$37:$B$40,"Not Found",0)</f>
        <v>-1</v>
      </c>
      <c r="W77" s="2">
        <f t="array" ref="W77">XLOOKUP($J77,'ADVANCED KEY'!$C$43:$C$46,'ADVANCED KEY'!$B$43:$B$46,"",0)</f>
        <v>1</v>
      </c>
      <c r="X77" s="2">
        <f t="array" ref="X77">XLOOKUP($K77,'ADVANCED KEY'!$C$49:$C$52,'ADVANCED KEY'!$B$49:$B$52,"Not Found",0)</f>
        <v>1</v>
      </c>
      <c r="Y77" s="2">
        <f t="array" ref="Y77">XLOOKUP($L77,'ADVANCED KEY'!$C$55:$C$58,'ADVANCED KEY'!$B$55:$B$58,"Not Found",0)</f>
        <v>1</v>
      </c>
    </row>
    <row r="78">
      <c r="A78" s="8">
        <v>45496.47511248842</v>
      </c>
      <c r="B78" s="1"/>
      <c r="C78" s="1" t="s">
        <v>5</v>
      </c>
      <c r="D78" s="1" t="s">
        <v>16</v>
      </c>
      <c r="E78" s="1" t="s">
        <v>19</v>
      </c>
      <c r="F78" s="1" t="s">
        <v>31</v>
      </c>
      <c r="G78" s="1" t="s">
        <v>42</v>
      </c>
      <c r="H78" s="1" t="s">
        <v>49</v>
      </c>
      <c r="I78" s="1" t="s">
        <v>60</v>
      </c>
      <c r="J78" s="1" t="s">
        <v>65</v>
      </c>
      <c r="K78" s="1" t="s">
        <v>74</v>
      </c>
      <c r="L78" s="1" t="s">
        <v>85</v>
      </c>
      <c r="M78" s="3" t="s">
        <v>180</v>
      </c>
      <c r="N78" s="3"/>
      <c r="O78" s="4">
        <f t="shared" si="1"/>
        <v>3</v>
      </c>
      <c r="P78" s="2">
        <f t="array" ref="P78">XLOOKUP($C78,'ADVANCED KEY'!$C$1:$C$4,'ADVANCED KEY'!$B$1:$B$4,"Not Found",0)</f>
        <v>2</v>
      </c>
      <c r="Q78" s="2">
        <f t="array" ref="Q78">XLOOKUP($D78,'ADVANCED KEY'!$C$7:$C$10,'ADVANCED KEY'!$B$7:$B$10,"Not Found",0)</f>
        <v>0</v>
      </c>
      <c r="R78" s="2">
        <f t="array" ref="R78">XLOOKUP($E78,'ADVANCED KEY'!$C$13:$C$16,'ADVANCED KEY'!$B$13:$B$16,"Not Found",0)</f>
        <v>2</v>
      </c>
      <c r="S78" s="2">
        <f t="array" ref="S78">XLOOKUP($F78,'ADVANCED KEY'!$C$19:$C$22,'ADVANCED KEY'!$B$19:$B$22,"Not Found",0)</f>
        <v>-1</v>
      </c>
      <c r="T78" s="2">
        <f t="array" ref="T78">XLOOKUP($G78,'ADVANCED KEY'!$C$25:$C$28,'ADVANCED KEY'!$B$25:$B$28,"Not Found",0)</f>
        <v>0</v>
      </c>
      <c r="U78" s="2">
        <f t="array" ref="U78">XLOOKUP($H78,'ADVANCED KEY'!$C$31:$C$34,'ADVANCED KEY'!$B$31:$B$34,"Not Found",0)</f>
        <v>-1</v>
      </c>
      <c r="V78" s="2">
        <f t="array" ref="V78">XLOOKUP($I78,'ADVANCED KEY'!$C$37:$C$40,'ADVANCED KEY'!$B$37:$B$40,"Not Found",0)</f>
        <v>0</v>
      </c>
      <c r="W78" s="2">
        <f t="array" ref="W78">XLOOKUP($J78,'ADVANCED KEY'!$C$43:$C$46,'ADVANCED KEY'!$B$43:$B$46,"",0)</f>
        <v>1</v>
      </c>
      <c r="X78" s="2">
        <f t="array" ref="X78">XLOOKUP($K78,'ADVANCED KEY'!$C$49:$C$52,'ADVANCED KEY'!$B$49:$B$52,"Not Found",0)</f>
        <v>-1</v>
      </c>
      <c r="Y78" s="2">
        <f t="array" ref="Y78">XLOOKUP($L78,'ADVANCED KEY'!$C$55:$C$58,'ADVANCED KEY'!$B$55:$B$58,"Not Found",0)</f>
        <v>1</v>
      </c>
    </row>
    <row r="79">
      <c r="A79" s="8">
        <v>45496.598456736116</v>
      </c>
      <c r="B79" s="1"/>
      <c r="C79" s="1" t="s">
        <v>5</v>
      </c>
      <c r="D79" s="1" t="s">
        <v>16</v>
      </c>
      <c r="E79" s="1" t="s">
        <v>25</v>
      </c>
      <c r="F79" s="1" t="s">
        <v>31</v>
      </c>
      <c r="G79" s="1" t="s">
        <v>40</v>
      </c>
      <c r="H79" s="1" t="s">
        <v>49</v>
      </c>
      <c r="I79" s="1" t="s">
        <v>56</v>
      </c>
      <c r="J79" s="1" t="s">
        <v>67</v>
      </c>
      <c r="K79" s="1" t="s">
        <v>72</v>
      </c>
      <c r="L79" s="1" t="s">
        <v>85</v>
      </c>
      <c r="M79" s="3" t="s">
        <v>181</v>
      </c>
      <c r="N79" s="3"/>
      <c r="O79" s="4">
        <f t="shared" si="1"/>
        <v>1</v>
      </c>
      <c r="P79" s="2">
        <f t="array" ref="P79">XLOOKUP($C79,'ADVANCED KEY'!$C$1:$C$4,'ADVANCED KEY'!$B$1:$B$4,"Not Found",0)</f>
        <v>2</v>
      </c>
      <c r="Q79" s="2">
        <f t="array" ref="Q79">XLOOKUP($D79,'ADVANCED KEY'!$C$7:$C$10,'ADVANCED KEY'!$B$7:$B$10,"Not Found",0)</f>
        <v>0</v>
      </c>
      <c r="R79" s="2">
        <f t="array" ref="R79">XLOOKUP($E79,'ADVANCED KEY'!$C$13:$C$16,'ADVANCED KEY'!$B$13:$B$16,"Not Found",0)</f>
        <v>0</v>
      </c>
      <c r="S79" s="2">
        <f t="array" ref="S79">XLOOKUP($F79,'ADVANCED KEY'!$C$19:$C$22,'ADVANCED KEY'!$B$19:$B$22,"Not Found",0)</f>
        <v>-1</v>
      </c>
      <c r="T79" s="2">
        <f t="array" ref="T79">XLOOKUP($G79,'ADVANCED KEY'!$C$25:$C$28,'ADVANCED KEY'!$B$25:$B$28,"Not Found",0)</f>
        <v>-1</v>
      </c>
      <c r="U79" s="2">
        <f t="array" ref="U79">XLOOKUP($H79,'ADVANCED KEY'!$C$31:$C$34,'ADVANCED KEY'!$B$31:$B$34,"Not Found",0)</f>
        <v>-1</v>
      </c>
      <c r="V79" s="2">
        <f t="array" ref="V79">XLOOKUP($I79,'ADVANCED KEY'!$C$37:$C$40,'ADVANCED KEY'!$B$37:$B$40,"Not Found",0)</f>
        <v>1</v>
      </c>
      <c r="W79" s="2">
        <f t="array" ref="W79">XLOOKUP($J79,'ADVANCED KEY'!$C$43:$C$46,'ADVANCED KEY'!$B$43:$B$46,"",0)</f>
        <v>-1</v>
      </c>
      <c r="X79" s="2">
        <f t="array" ref="X79">XLOOKUP($K79,'ADVANCED KEY'!$C$49:$C$52,'ADVANCED KEY'!$B$49:$B$52,"Not Found",0)</f>
        <v>1</v>
      </c>
      <c r="Y79" s="2">
        <f t="array" ref="Y79">XLOOKUP($L79,'ADVANCED KEY'!$C$55:$C$58,'ADVANCED KEY'!$B$55:$B$58,"Not Found",0)</f>
        <v>1</v>
      </c>
    </row>
    <row r="80">
      <c r="A80" s="8">
        <v>45496.716966631946</v>
      </c>
      <c r="B80" s="1"/>
      <c r="C80" s="1" t="s">
        <v>7</v>
      </c>
      <c r="D80" s="1" t="s">
        <v>10</v>
      </c>
      <c r="E80" s="1" t="s">
        <v>19</v>
      </c>
      <c r="F80" s="1" t="s">
        <v>31</v>
      </c>
      <c r="G80" s="1" t="s">
        <v>38</v>
      </c>
      <c r="H80" s="1" t="s">
        <v>47</v>
      </c>
      <c r="I80" s="1" t="s">
        <v>56</v>
      </c>
      <c r="J80" s="1" t="s">
        <v>65</v>
      </c>
      <c r="K80" s="1" t="s">
        <v>72</v>
      </c>
      <c r="L80" s="1" t="s">
        <v>85</v>
      </c>
      <c r="M80" s="3" t="s">
        <v>182</v>
      </c>
      <c r="N80" s="3"/>
      <c r="O80" s="4">
        <f t="shared" si="1"/>
        <v>5</v>
      </c>
      <c r="P80" s="2">
        <f t="array" ref="P80">XLOOKUP($C80,'ADVANCED KEY'!$C$1:$C$4,'ADVANCED KEY'!$B$1:$B$4,"Not Found",0)</f>
        <v>-1</v>
      </c>
      <c r="Q80" s="2">
        <f t="array" ref="Q80">XLOOKUP($D80,'ADVANCED KEY'!$C$7:$C$10,'ADVANCED KEY'!$B$7:$B$10,"Not Found",0)</f>
        <v>-1</v>
      </c>
      <c r="R80" s="2">
        <f t="array" ref="R80">XLOOKUP($E80,'ADVANCED KEY'!$C$13:$C$16,'ADVANCED KEY'!$B$13:$B$16,"Not Found",0)</f>
        <v>2</v>
      </c>
      <c r="S80" s="2">
        <f t="array" ref="S80">XLOOKUP($F80,'ADVANCED KEY'!$C$19:$C$22,'ADVANCED KEY'!$B$19:$B$22,"Not Found",0)</f>
        <v>-1</v>
      </c>
      <c r="T80" s="2">
        <f t="array" ref="T80">XLOOKUP($G80,'ADVANCED KEY'!$C$25:$C$28,'ADVANCED KEY'!$B$25:$B$28,"Not Found",0)</f>
        <v>1</v>
      </c>
      <c r="U80" s="2">
        <f t="array" ref="U80">XLOOKUP($H80,'ADVANCED KEY'!$C$31:$C$34,'ADVANCED KEY'!$B$31:$B$34,"Not Found",0)</f>
        <v>1</v>
      </c>
      <c r="V80" s="2">
        <f t="array" ref="V80">XLOOKUP($I80,'ADVANCED KEY'!$C$37:$C$40,'ADVANCED KEY'!$B$37:$B$40,"Not Found",0)</f>
        <v>1</v>
      </c>
      <c r="W80" s="2">
        <f t="array" ref="W80">XLOOKUP($J80,'ADVANCED KEY'!$C$43:$C$46,'ADVANCED KEY'!$B$43:$B$46,"",0)</f>
        <v>1</v>
      </c>
      <c r="X80" s="2">
        <f t="array" ref="X80">XLOOKUP($K80,'ADVANCED KEY'!$C$49:$C$52,'ADVANCED KEY'!$B$49:$B$52,"Not Found",0)</f>
        <v>1</v>
      </c>
      <c r="Y80" s="2">
        <f t="array" ref="Y80">XLOOKUP($L80,'ADVANCED KEY'!$C$55:$C$58,'ADVANCED KEY'!$B$55:$B$58,"Not Found",0)</f>
        <v>1</v>
      </c>
    </row>
    <row r="81">
      <c r="A81" s="8">
        <v>45497.28463212963</v>
      </c>
      <c r="B81" s="1"/>
      <c r="C81" s="1" t="s">
        <v>7</v>
      </c>
      <c r="D81" s="1" t="s">
        <v>10</v>
      </c>
      <c r="E81" s="1" t="s">
        <v>21</v>
      </c>
      <c r="F81" s="1" t="s">
        <v>31</v>
      </c>
      <c r="G81" s="1" t="s">
        <v>38</v>
      </c>
      <c r="H81" s="1" t="s">
        <v>49</v>
      </c>
      <c r="I81" s="1" t="s">
        <v>58</v>
      </c>
      <c r="J81" s="1" t="s">
        <v>65</v>
      </c>
      <c r="K81" s="1" t="s">
        <v>78</v>
      </c>
      <c r="L81" s="1" t="s">
        <v>85</v>
      </c>
      <c r="M81" s="3" t="s">
        <v>183</v>
      </c>
      <c r="N81" s="3"/>
      <c r="O81" s="4">
        <f t="shared" si="1"/>
        <v>-1</v>
      </c>
      <c r="P81" s="2">
        <f t="array" ref="P81">XLOOKUP($C81,'ADVANCED KEY'!$C$1:$C$4,'ADVANCED KEY'!$B$1:$B$4,"Not Found",0)</f>
        <v>-1</v>
      </c>
      <c r="Q81" s="2">
        <f t="array" ref="Q81">XLOOKUP($D81,'ADVANCED KEY'!$C$7:$C$10,'ADVANCED KEY'!$B$7:$B$10,"Not Found",0)</f>
        <v>-1</v>
      </c>
      <c r="R81" s="2">
        <f t="array" ref="R81">XLOOKUP($E81,'ADVANCED KEY'!$C$13:$C$16,'ADVANCED KEY'!$B$13:$B$16,"Not Found",0)</f>
        <v>1</v>
      </c>
      <c r="S81" s="2">
        <f t="array" ref="S81">XLOOKUP($F81,'ADVANCED KEY'!$C$19:$C$22,'ADVANCED KEY'!$B$19:$B$22,"Not Found",0)</f>
        <v>-1</v>
      </c>
      <c r="T81" s="2">
        <f t="array" ref="T81">XLOOKUP($G81,'ADVANCED KEY'!$C$25:$C$28,'ADVANCED KEY'!$B$25:$B$28,"Not Found",0)</f>
        <v>1</v>
      </c>
      <c r="U81" s="2">
        <f t="array" ref="U81">XLOOKUP($H81,'ADVANCED KEY'!$C$31:$C$34,'ADVANCED KEY'!$B$31:$B$34,"Not Found",0)</f>
        <v>-1</v>
      </c>
      <c r="V81" s="2">
        <f t="array" ref="V81">XLOOKUP($I81,'ADVANCED KEY'!$C$37:$C$40,'ADVANCED KEY'!$B$37:$B$40,"Not Found",0)</f>
        <v>-1</v>
      </c>
      <c r="W81" s="2">
        <f t="array" ref="W81">XLOOKUP($J81,'ADVANCED KEY'!$C$43:$C$46,'ADVANCED KEY'!$B$43:$B$46,"",0)</f>
        <v>1</v>
      </c>
      <c r="X81" s="2">
        <f t="array" ref="X81">XLOOKUP($K81,'ADVANCED KEY'!$C$49:$C$52,'ADVANCED KEY'!$B$49:$B$52,"Not Found",0)</f>
        <v>0</v>
      </c>
      <c r="Y81" s="2">
        <f t="array" ref="Y81">XLOOKUP($L81,'ADVANCED KEY'!$C$55:$C$58,'ADVANCED KEY'!$B$55:$B$58,"Not Found",0)</f>
        <v>1</v>
      </c>
    </row>
    <row r="82">
      <c r="A82" s="8">
        <v>45497.34713996528</v>
      </c>
      <c r="B82" s="1"/>
      <c r="C82" s="1" t="s">
        <v>7</v>
      </c>
      <c r="D82" s="1" t="s">
        <v>16</v>
      </c>
      <c r="E82" s="1" t="s">
        <v>21</v>
      </c>
      <c r="F82" s="1" t="s">
        <v>31</v>
      </c>
      <c r="G82" s="1" t="s">
        <v>38</v>
      </c>
      <c r="H82" s="1" t="s">
        <v>51</v>
      </c>
      <c r="I82" s="1" t="s">
        <v>60</v>
      </c>
      <c r="J82" s="1" t="s">
        <v>65</v>
      </c>
      <c r="K82" s="1" t="s">
        <v>74</v>
      </c>
      <c r="L82" s="1" t="s">
        <v>85</v>
      </c>
      <c r="M82" s="3" t="s">
        <v>184</v>
      </c>
      <c r="N82" s="3"/>
      <c r="O82" s="4">
        <f t="shared" si="1"/>
        <v>1</v>
      </c>
      <c r="P82" s="2">
        <f t="array" ref="P82">XLOOKUP($C82,'ADVANCED KEY'!$C$1:$C$4,'ADVANCED KEY'!$B$1:$B$4,"Not Found",0)</f>
        <v>-1</v>
      </c>
      <c r="Q82" s="2">
        <f t="array" ref="Q82">XLOOKUP($D82,'ADVANCED KEY'!$C$7:$C$10,'ADVANCED KEY'!$B$7:$B$10,"Not Found",0)</f>
        <v>0</v>
      </c>
      <c r="R82" s="2">
        <f t="array" ref="R82">XLOOKUP($E82,'ADVANCED KEY'!$C$13:$C$16,'ADVANCED KEY'!$B$13:$B$16,"Not Found",0)</f>
        <v>1</v>
      </c>
      <c r="S82" s="2">
        <f t="array" ref="S82">XLOOKUP($F82,'ADVANCED KEY'!$C$19:$C$22,'ADVANCED KEY'!$B$19:$B$22,"Not Found",0)</f>
        <v>-1</v>
      </c>
      <c r="T82" s="2">
        <f t="array" ref="T82">XLOOKUP($G82,'ADVANCED KEY'!$C$25:$C$28,'ADVANCED KEY'!$B$25:$B$28,"Not Found",0)</f>
        <v>1</v>
      </c>
      <c r="U82" s="2">
        <f t="array" ref="U82">XLOOKUP($H82,'ADVANCED KEY'!$C$31:$C$34,'ADVANCED KEY'!$B$31:$B$34,"Not Found",0)</f>
        <v>0</v>
      </c>
      <c r="V82" s="2">
        <f t="array" ref="V82">XLOOKUP($I82,'ADVANCED KEY'!$C$37:$C$40,'ADVANCED KEY'!$B$37:$B$40,"Not Found",0)</f>
        <v>0</v>
      </c>
      <c r="W82" s="2">
        <f t="array" ref="W82">XLOOKUP($J82,'ADVANCED KEY'!$C$43:$C$46,'ADVANCED KEY'!$B$43:$B$46,"",0)</f>
        <v>1</v>
      </c>
      <c r="X82" s="2">
        <f t="array" ref="X82">XLOOKUP($K82,'ADVANCED KEY'!$C$49:$C$52,'ADVANCED KEY'!$B$49:$B$52,"Not Found",0)</f>
        <v>-1</v>
      </c>
      <c r="Y82" s="2">
        <f t="array" ref="Y82">XLOOKUP($L82,'ADVANCED KEY'!$C$55:$C$58,'ADVANCED KEY'!$B$55:$B$58,"Not Found",0)</f>
        <v>1</v>
      </c>
    </row>
    <row r="83">
      <c r="A83" s="8">
        <v>45497.36152579861</v>
      </c>
      <c r="B83" s="1"/>
      <c r="C83" s="1" t="s">
        <v>7</v>
      </c>
      <c r="D83" s="1" t="s">
        <v>16</v>
      </c>
      <c r="E83" s="1" t="s">
        <v>25</v>
      </c>
      <c r="F83" s="1" t="s">
        <v>33</v>
      </c>
      <c r="G83" s="1" t="s">
        <v>38</v>
      </c>
      <c r="H83" s="1" t="s">
        <v>51</v>
      </c>
      <c r="I83" s="1" t="s">
        <v>56</v>
      </c>
      <c r="J83" s="1" t="s">
        <v>65</v>
      </c>
      <c r="K83" s="1" t="s">
        <v>74</v>
      </c>
      <c r="L83" s="1" t="s">
        <v>85</v>
      </c>
      <c r="M83" s="3" t="s">
        <v>185</v>
      </c>
      <c r="N83" s="3"/>
      <c r="O83" s="4">
        <f t="shared" si="1"/>
        <v>2</v>
      </c>
      <c r="P83" s="2">
        <f t="array" ref="P83">XLOOKUP($C83,'ADVANCED KEY'!$C$1:$C$4,'ADVANCED KEY'!$B$1:$B$4,"Not Found",0)</f>
        <v>-1</v>
      </c>
      <c r="Q83" s="2">
        <f t="array" ref="Q83">XLOOKUP($D83,'ADVANCED KEY'!$C$7:$C$10,'ADVANCED KEY'!$B$7:$B$10,"Not Found",0)</f>
        <v>0</v>
      </c>
      <c r="R83" s="2">
        <f t="array" ref="R83">XLOOKUP($E83,'ADVANCED KEY'!$C$13:$C$16,'ADVANCED KEY'!$B$13:$B$16,"Not Found",0)</f>
        <v>0</v>
      </c>
      <c r="S83" s="2">
        <f t="array" ref="S83">XLOOKUP($F83,'ADVANCED KEY'!$C$19:$C$22,'ADVANCED KEY'!$B$19:$B$22,"Not Found",0)</f>
        <v>0</v>
      </c>
      <c r="T83" s="2">
        <f t="array" ref="T83">XLOOKUP($G83,'ADVANCED KEY'!$C$25:$C$28,'ADVANCED KEY'!$B$25:$B$28,"Not Found",0)</f>
        <v>1</v>
      </c>
      <c r="U83" s="2">
        <f t="array" ref="U83">XLOOKUP($H83,'ADVANCED KEY'!$C$31:$C$34,'ADVANCED KEY'!$B$31:$B$34,"Not Found",0)</f>
        <v>0</v>
      </c>
      <c r="V83" s="2">
        <f t="array" ref="V83">XLOOKUP($I83,'ADVANCED KEY'!$C$37:$C$40,'ADVANCED KEY'!$B$37:$B$40,"Not Found",0)</f>
        <v>1</v>
      </c>
      <c r="W83" s="2">
        <f t="array" ref="W83">XLOOKUP($J83,'ADVANCED KEY'!$C$43:$C$46,'ADVANCED KEY'!$B$43:$B$46,"",0)</f>
        <v>1</v>
      </c>
      <c r="X83" s="2">
        <f t="array" ref="X83">XLOOKUP($K83,'ADVANCED KEY'!$C$49:$C$52,'ADVANCED KEY'!$B$49:$B$52,"Not Found",0)</f>
        <v>-1</v>
      </c>
      <c r="Y83" s="2">
        <f t="array" ref="Y83">XLOOKUP($L83,'ADVANCED KEY'!$C$55:$C$58,'ADVANCED KEY'!$B$55:$B$58,"Not Found",0)</f>
        <v>1</v>
      </c>
    </row>
    <row r="84">
      <c r="A84" s="8">
        <v>45497.40845137731</v>
      </c>
      <c r="B84" s="1"/>
      <c r="C84" s="1" t="s">
        <v>3</v>
      </c>
      <c r="D84" s="1" t="s">
        <v>16</v>
      </c>
      <c r="E84" s="1" t="s">
        <v>25</v>
      </c>
      <c r="F84" s="1" t="s">
        <v>31</v>
      </c>
      <c r="G84" s="1" t="s">
        <v>38</v>
      </c>
      <c r="H84" s="1" t="s">
        <v>49</v>
      </c>
      <c r="I84" s="1" t="s">
        <v>58</v>
      </c>
      <c r="J84" s="1" t="s">
        <v>65</v>
      </c>
      <c r="K84" s="1" t="s">
        <v>78</v>
      </c>
      <c r="L84" s="1" t="s">
        <v>85</v>
      </c>
      <c r="M84" s="3" t="s">
        <v>186</v>
      </c>
      <c r="N84" s="3"/>
      <c r="O84" s="4">
        <f t="shared" si="1"/>
        <v>1</v>
      </c>
      <c r="P84" s="2">
        <f t="array" ref="P84">XLOOKUP($C84,'ADVANCED KEY'!$C$1:$C$4,'ADVANCED KEY'!$B$1:$B$4,"Not Found",0)</f>
        <v>1</v>
      </c>
      <c r="Q84" s="2">
        <f t="array" ref="Q84">XLOOKUP($D84,'ADVANCED KEY'!$C$7:$C$10,'ADVANCED KEY'!$B$7:$B$10,"Not Found",0)</f>
        <v>0</v>
      </c>
      <c r="R84" s="2">
        <f t="array" ref="R84">XLOOKUP($E84,'ADVANCED KEY'!$C$13:$C$16,'ADVANCED KEY'!$B$13:$B$16,"Not Found",0)</f>
        <v>0</v>
      </c>
      <c r="S84" s="2">
        <f t="array" ref="S84">XLOOKUP($F84,'ADVANCED KEY'!$C$19:$C$22,'ADVANCED KEY'!$B$19:$B$22,"Not Found",0)</f>
        <v>-1</v>
      </c>
      <c r="T84" s="2">
        <f t="array" ref="T84">XLOOKUP($G84,'ADVANCED KEY'!$C$25:$C$28,'ADVANCED KEY'!$B$25:$B$28,"Not Found",0)</f>
        <v>1</v>
      </c>
      <c r="U84" s="2">
        <f t="array" ref="U84">XLOOKUP($H84,'ADVANCED KEY'!$C$31:$C$34,'ADVANCED KEY'!$B$31:$B$34,"Not Found",0)</f>
        <v>-1</v>
      </c>
      <c r="V84" s="2">
        <f t="array" ref="V84">XLOOKUP($I84,'ADVANCED KEY'!$C$37:$C$40,'ADVANCED KEY'!$B$37:$B$40,"Not Found",0)</f>
        <v>-1</v>
      </c>
      <c r="W84" s="2">
        <f t="array" ref="W84">XLOOKUP($J84,'ADVANCED KEY'!$C$43:$C$46,'ADVANCED KEY'!$B$43:$B$46,"",0)</f>
        <v>1</v>
      </c>
      <c r="X84" s="2">
        <f t="array" ref="X84">XLOOKUP($K84,'ADVANCED KEY'!$C$49:$C$52,'ADVANCED KEY'!$B$49:$B$52,"Not Found",0)</f>
        <v>0</v>
      </c>
      <c r="Y84" s="2">
        <f t="array" ref="Y84">XLOOKUP($L84,'ADVANCED KEY'!$C$55:$C$58,'ADVANCED KEY'!$B$55:$B$58,"Not Found",0)</f>
        <v>1</v>
      </c>
    </row>
    <row r="85">
      <c r="A85" s="8">
        <v>45497.43251557871</v>
      </c>
      <c r="B85" s="1"/>
      <c r="C85" s="1" t="s">
        <v>7</v>
      </c>
      <c r="D85" s="1" t="s">
        <v>10</v>
      </c>
      <c r="E85" s="1" t="s">
        <v>19</v>
      </c>
      <c r="F85" s="1" t="s">
        <v>31</v>
      </c>
      <c r="G85" s="1" t="s">
        <v>38</v>
      </c>
      <c r="H85" s="1" t="s">
        <v>49</v>
      </c>
      <c r="I85" s="1" t="s">
        <v>54</v>
      </c>
      <c r="J85" s="1" t="s">
        <v>65</v>
      </c>
      <c r="K85" s="1" t="s">
        <v>72</v>
      </c>
      <c r="L85" s="1" t="s">
        <v>81</v>
      </c>
      <c r="M85" s="3" t="s">
        <v>187</v>
      </c>
      <c r="N85" s="3"/>
      <c r="O85" s="4">
        <f t="shared" si="1"/>
        <v>5</v>
      </c>
      <c r="P85" s="2">
        <f t="array" ref="P85">XLOOKUP($C85,'ADVANCED KEY'!$C$1:$C$4,'ADVANCED KEY'!$B$1:$B$4,"Not Found",0)</f>
        <v>-1</v>
      </c>
      <c r="Q85" s="2">
        <f t="array" ref="Q85">XLOOKUP($D85,'ADVANCED KEY'!$C$7:$C$10,'ADVANCED KEY'!$B$7:$B$10,"Not Found",0)</f>
        <v>-1</v>
      </c>
      <c r="R85" s="2">
        <f t="array" ref="R85">XLOOKUP($E85,'ADVANCED KEY'!$C$13:$C$16,'ADVANCED KEY'!$B$13:$B$16,"Not Found",0)</f>
        <v>2</v>
      </c>
      <c r="S85" s="2">
        <f t="array" ref="S85">XLOOKUP($F85,'ADVANCED KEY'!$C$19:$C$22,'ADVANCED KEY'!$B$19:$B$22,"Not Found",0)</f>
        <v>-1</v>
      </c>
      <c r="T85" s="2">
        <f t="array" ref="T85">XLOOKUP($G85,'ADVANCED KEY'!$C$25:$C$28,'ADVANCED KEY'!$B$25:$B$28,"Not Found",0)</f>
        <v>1</v>
      </c>
      <c r="U85" s="2">
        <f t="array" ref="U85">XLOOKUP($H85,'ADVANCED KEY'!$C$31:$C$34,'ADVANCED KEY'!$B$31:$B$34,"Not Found",0)</f>
        <v>-1</v>
      </c>
      <c r="V85" s="2">
        <f t="array" ref="V85">XLOOKUP($I85,'ADVANCED KEY'!$C$37:$C$40,'ADVANCED KEY'!$B$37:$B$40,"Not Found",0)</f>
        <v>2</v>
      </c>
      <c r="W85" s="2">
        <f t="array" ref="W85">XLOOKUP($J85,'ADVANCED KEY'!$C$43:$C$46,'ADVANCED KEY'!$B$43:$B$46,"",0)</f>
        <v>1</v>
      </c>
      <c r="X85" s="2">
        <f t="array" ref="X85">XLOOKUP($K85,'ADVANCED KEY'!$C$49:$C$52,'ADVANCED KEY'!$B$49:$B$52,"Not Found",0)</f>
        <v>1</v>
      </c>
      <c r="Y85" s="2">
        <f t="array" ref="Y85">XLOOKUP($L85,'ADVANCED KEY'!$C$55:$C$58,'ADVANCED KEY'!$B$55:$B$58,"Not Found",0)</f>
        <v>2</v>
      </c>
    </row>
    <row r="86">
      <c r="A86" s="8">
        <v>45497.455392407406</v>
      </c>
      <c r="B86" s="1"/>
      <c r="C86" s="1" t="s">
        <v>5</v>
      </c>
      <c r="D86" s="1" t="s">
        <v>10</v>
      </c>
      <c r="E86" s="1" t="s">
        <v>25</v>
      </c>
      <c r="F86" s="1" t="s">
        <v>31</v>
      </c>
      <c r="G86" s="1" t="s">
        <v>38</v>
      </c>
      <c r="H86" s="1" t="s">
        <v>49</v>
      </c>
      <c r="I86" s="1" t="s">
        <v>56</v>
      </c>
      <c r="J86" s="1" t="s">
        <v>65</v>
      </c>
      <c r="K86" s="1" t="s">
        <v>78</v>
      </c>
      <c r="L86" s="1" t="s">
        <v>85</v>
      </c>
      <c r="M86" s="3" t="s">
        <v>188</v>
      </c>
      <c r="N86" s="3"/>
      <c r="O86" s="4">
        <f t="shared" si="1"/>
        <v>3</v>
      </c>
      <c r="P86" s="2">
        <f t="array" ref="P86">XLOOKUP($C86,'ADVANCED KEY'!$C$1:$C$4,'ADVANCED KEY'!$B$1:$B$4,"Not Found",0)</f>
        <v>2</v>
      </c>
      <c r="Q86" s="2">
        <f t="array" ref="Q86">XLOOKUP($D86,'ADVANCED KEY'!$C$7:$C$10,'ADVANCED KEY'!$B$7:$B$10,"Not Found",0)</f>
        <v>-1</v>
      </c>
      <c r="R86" s="2">
        <f t="array" ref="R86">XLOOKUP($E86,'ADVANCED KEY'!$C$13:$C$16,'ADVANCED KEY'!$B$13:$B$16,"Not Found",0)</f>
        <v>0</v>
      </c>
      <c r="S86" s="2">
        <f t="array" ref="S86">XLOOKUP($F86,'ADVANCED KEY'!$C$19:$C$22,'ADVANCED KEY'!$B$19:$B$22,"Not Found",0)</f>
        <v>-1</v>
      </c>
      <c r="T86" s="2">
        <f t="array" ref="T86">XLOOKUP($G86,'ADVANCED KEY'!$C$25:$C$28,'ADVANCED KEY'!$B$25:$B$28,"Not Found",0)</f>
        <v>1</v>
      </c>
      <c r="U86" s="2">
        <f t="array" ref="U86">XLOOKUP($H86,'ADVANCED KEY'!$C$31:$C$34,'ADVANCED KEY'!$B$31:$B$34,"Not Found",0)</f>
        <v>-1</v>
      </c>
      <c r="V86" s="2">
        <f t="array" ref="V86">XLOOKUP($I86,'ADVANCED KEY'!$C$37:$C$40,'ADVANCED KEY'!$B$37:$B$40,"Not Found",0)</f>
        <v>1</v>
      </c>
      <c r="W86" s="2">
        <f t="array" ref="W86">XLOOKUP($J86,'ADVANCED KEY'!$C$43:$C$46,'ADVANCED KEY'!$B$43:$B$46,"",0)</f>
        <v>1</v>
      </c>
      <c r="X86" s="2">
        <f t="array" ref="X86">XLOOKUP($K86,'ADVANCED KEY'!$C$49:$C$52,'ADVANCED KEY'!$B$49:$B$52,"Not Found",0)</f>
        <v>0</v>
      </c>
      <c r="Y86" s="2">
        <f t="array" ref="Y86">XLOOKUP($L86,'ADVANCED KEY'!$C$55:$C$58,'ADVANCED KEY'!$B$55:$B$58,"Not Found",0)</f>
        <v>1</v>
      </c>
    </row>
    <row r="87">
      <c r="A87" s="8">
        <v>45497.687716678236</v>
      </c>
      <c r="B87" s="1"/>
      <c r="C87" s="1" t="s">
        <v>5</v>
      </c>
      <c r="D87" s="1" t="s">
        <v>16</v>
      </c>
      <c r="E87" s="1" t="s">
        <v>25</v>
      </c>
      <c r="F87" s="1" t="s">
        <v>31</v>
      </c>
      <c r="G87" s="1" t="s">
        <v>40</v>
      </c>
      <c r="H87" s="1" t="s">
        <v>49</v>
      </c>
      <c r="I87" s="1" t="s">
        <v>58</v>
      </c>
      <c r="J87" s="1" t="s">
        <v>67</v>
      </c>
      <c r="K87" s="1" t="s">
        <v>74</v>
      </c>
      <c r="L87" s="1" t="s">
        <v>85</v>
      </c>
      <c r="M87" s="3" t="s">
        <v>189</v>
      </c>
      <c r="N87" s="3"/>
      <c r="O87" s="4">
        <f t="shared" si="1"/>
        <v>-3</v>
      </c>
      <c r="P87" s="2">
        <f t="array" ref="P87">XLOOKUP($C87,'ADVANCED KEY'!$C$1:$C$4,'ADVANCED KEY'!$B$1:$B$4,"Not Found",0)</f>
        <v>2</v>
      </c>
      <c r="Q87" s="2">
        <f t="array" ref="Q87">XLOOKUP($D87,'ADVANCED KEY'!$C$7:$C$10,'ADVANCED KEY'!$B$7:$B$10,"Not Found",0)</f>
        <v>0</v>
      </c>
      <c r="R87" s="2">
        <f t="array" ref="R87">XLOOKUP($E87,'ADVANCED KEY'!$C$13:$C$16,'ADVANCED KEY'!$B$13:$B$16,"Not Found",0)</f>
        <v>0</v>
      </c>
      <c r="S87" s="2">
        <f t="array" ref="S87">XLOOKUP($F87,'ADVANCED KEY'!$C$19:$C$22,'ADVANCED KEY'!$B$19:$B$22,"Not Found",0)</f>
        <v>-1</v>
      </c>
      <c r="T87" s="2">
        <f t="array" ref="T87">XLOOKUP($G87,'ADVANCED KEY'!$C$25:$C$28,'ADVANCED KEY'!$B$25:$B$28,"Not Found",0)</f>
        <v>-1</v>
      </c>
      <c r="U87" s="2">
        <f t="array" ref="U87">XLOOKUP($H87,'ADVANCED KEY'!$C$31:$C$34,'ADVANCED KEY'!$B$31:$B$34,"Not Found",0)</f>
        <v>-1</v>
      </c>
      <c r="V87" s="2">
        <f t="array" ref="V87">XLOOKUP($I87,'ADVANCED KEY'!$C$37:$C$40,'ADVANCED KEY'!$B$37:$B$40,"Not Found",0)</f>
        <v>-1</v>
      </c>
      <c r="W87" s="2">
        <f t="array" ref="W87">XLOOKUP($J87,'ADVANCED KEY'!$C$43:$C$46,'ADVANCED KEY'!$B$43:$B$46,"",0)</f>
        <v>-1</v>
      </c>
      <c r="X87" s="2">
        <f t="array" ref="X87">XLOOKUP($K87,'ADVANCED KEY'!$C$49:$C$52,'ADVANCED KEY'!$B$49:$B$52,"Not Found",0)</f>
        <v>-1</v>
      </c>
      <c r="Y87" s="2">
        <f t="array" ref="Y87">XLOOKUP($L87,'ADVANCED KEY'!$C$55:$C$58,'ADVANCED KEY'!$B$55:$B$58,"Not Found",0)</f>
        <v>1</v>
      </c>
    </row>
    <row r="88">
      <c r="A88" s="8">
        <v>45497.68921625</v>
      </c>
      <c r="B88" s="1"/>
      <c r="C88" s="1" t="s">
        <v>7</v>
      </c>
      <c r="D88" s="1" t="s">
        <v>10</v>
      </c>
      <c r="E88" s="1" t="s">
        <v>21</v>
      </c>
      <c r="F88" s="1" t="s">
        <v>31</v>
      </c>
      <c r="G88" s="1" t="s">
        <v>38</v>
      </c>
      <c r="H88" s="1" t="s">
        <v>49</v>
      </c>
      <c r="I88" s="1" t="s">
        <v>58</v>
      </c>
      <c r="J88" s="1" t="s">
        <v>65</v>
      </c>
      <c r="K88" s="1" t="s">
        <v>74</v>
      </c>
      <c r="L88" s="1" t="s">
        <v>85</v>
      </c>
      <c r="M88" s="3" t="s">
        <v>190</v>
      </c>
      <c r="N88" s="3"/>
      <c r="O88" s="4">
        <f t="shared" si="1"/>
        <v>-2</v>
      </c>
      <c r="P88" s="2">
        <f t="array" ref="P88">XLOOKUP($C88,'ADVANCED KEY'!$C$1:$C$4,'ADVANCED KEY'!$B$1:$B$4,"Not Found",0)</f>
        <v>-1</v>
      </c>
      <c r="Q88" s="2">
        <f t="array" ref="Q88">XLOOKUP($D88,'ADVANCED KEY'!$C$7:$C$10,'ADVANCED KEY'!$B$7:$B$10,"Not Found",0)</f>
        <v>-1</v>
      </c>
      <c r="R88" s="2">
        <f t="array" ref="R88">XLOOKUP($E88,'ADVANCED KEY'!$C$13:$C$16,'ADVANCED KEY'!$B$13:$B$16,"Not Found",0)</f>
        <v>1</v>
      </c>
      <c r="S88" s="2">
        <f t="array" ref="S88">XLOOKUP($F88,'ADVANCED KEY'!$C$19:$C$22,'ADVANCED KEY'!$B$19:$B$22,"Not Found",0)</f>
        <v>-1</v>
      </c>
      <c r="T88" s="2">
        <f t="array" ref="T88">XLOOKUP($G88,'ADVANCED KEY'!$C$25:$C$28,'ADVANCED KEY'!$B$25:$B$28,"Not Found",0)</f>
        <v>1</v>
      </c>
      <c r="U88" s="2">
        <f t="array" ref="U88">XLOOKUP($H88,'ADVANCED KEY'!$C$31:$C$34,'ADVANCED KEY'!$B$31:$B$34,"Not Found",0)</f>
        <v>-1</v>
      </c>
      <c r="V88" s="2">
        <f t="array" ref="V88">XLOOKUP($I88,'ADVANCED KEY'!$C$37:$C$40,'ADVANCED KEY'!$B$37:$B$40,"Not Found",0)</f>
        <v>-1</v>
      </c>
      <c r="W88" s="2">
        <f t="array" ref="W88">XLOOKUP($J88,'ADVANCED KEY'!$C$43:$C$46,'ADVANCED KEY'!$B$43:$B$46,"",0)</f>
        <v>1</v>
      </c>
      <c r="X88" s="2">
        <f t="array" ref="X88">XLOOKUP($K88,'ADVANCED KEY'!$C$49:$C$52,'ADVANCED KEY'!$B$49:$B$52,"Not Found",0)</f>
        <v>-1</v>
      </c>
      <c r="Y88" s="2">
        <f t="array" ref="Y88">XLOOKUP($L88,'ADVANCED KEY'!$C$55:$C$58,'ADVANCED KEY'!$B$55:$B$58,"Not Found",0)</f>
        <v>1</v>
      </c>
    </row>
    <row r="89">
      <c r="A89" s="8">
        <v>45497.6938282176</v>
      </c>
      <c r="B89" s="1"/>
      <c r="C89" s="1" t="s">
        <v>5</v>
      </c>
      <c r="D89" s="1" t="s">
        <v>16</v>
      </c>
      <c r="E89" s="1" t="s">
        <v>19</v>
      </c>
      <c r="F89" s="1" t="s">
        <v>31</v>
      </c>
      <c r="G89" s="1" t="s">
        <v>38</v>
      </c>
      <c r="H89" s="1" t="s">
        <v>49</v>
      </c>
      <c r="I89" s="1" t="s">
        <v>58</v>
      </c>
      <c r="J89" s="1" t="s">
        <v>65</v>
      </c>
      <c r="K89" s="1" t="s">
        <v>72</v>
      </c>
      <c r="L89" s="1" t="s">
        <v>85</v>
      </c>
      <c r="M89" s="3" t="s">
        <v>191</v>
      </c>
      <c r="N89" s="3"/>
      <c r="O89" s="4">
        <f t="shared" si="1"/>
        <v>5</v>
      </c>
      <c r="P89" s="2">
        <f t="array" ref="P89">XLOOKUP($C89,'ADVANCED KEY'!$C$1:$C$4,'ADVANCED KEY'!$B$1:$B$4,"Not Found",0)</f>
        <v>2</v>
      </c>
      <c r="Q89" s="2">
        <f t="array" ref="Q89">XLOOKUP($D89,'ADVANCED KEY'!$C$7:$C$10,'ADVANCED KEY'!$B$7:$B$10,"Not Found",0)</f>
        <v>0</v>
      </c>
      <c r="R89" s="2">
        <f t="array" ref="R89">XLOOKUP($E89,'ADVANCED KEY'!$C$13:$C$16,'ADVANCED KEY'!$B$13:$B$16,"Not Found",0)</f>
        <v>2</v>
      </c>
      <c r="S89" s="2">
        <f t="array" ref="S89">XLOOKUP($F89,'ADVANCED KEY'!$C$19:$C$22,'ADVANCED KEY'!$B$19:$B$22,"Not Found",0)</f>
        <v>-1</v>
      </c>
      <c r="T89" s="2">
        <f t="array" ref="T89">XLOOKUP($G89,'ADVANCED KEY'!$C$25:$C$28,'ADVANCED KEY'!$B$25:$B$28,"Not Found",0)</f>
        <v>1</v>
      </c>
      <c r="U89" s="2">
        <f t="array" ref="U89">XLOOKUP($H89,'ADVANCED KEY'!$C$31:$C$34,'ADVANCED KEY'!$B$31:$B$34,"Not Found",0)</f>
        <v>-1</v>
      </c>
      <c r="V89" s="2">
        <f t="array" ref="V89">XLOOKUP($I89,'ADVANCED KEY'!$C$37:$C$40,'ADVANCED KEY'!$B$37:$B$40,"Not Found",0)</f>
        <v>-1</v>
      </c>
      <c r="W89" s="2">
        <f t="array" ref="W89">XLOOKUP($J89,'ADVANCED KEY'!$C$43:$C$46,'ADVANCED KEY'!$B$43:$B$46,"",0)</f>
        <v>1</v>
      </c>
      <c r="X89" s="2">
        <f t="array" ref="X89">XLOOKUP($K89,'ADVANCED KEY'!$C$49:$C$52,'ADVANCED KEY'!$B$49:$B$52,"Not Found",0)</f>
        <v>1</v>
      </c>
      <c r="Y89" s="2">
        <f t="array" ref="Y89">XLOOKUP($L89,'ADVANCED KEY'!$C$55:$C$58,'ADVANCED KEY'!$B$55:$B$58,"Not Found",0)</f>
        <v>1</v>
      </c>
    </row>
    <row r="90">
      <c r="A90" s="8">
        <v>45497.70468384259</v>
      </c>
      <c r="B90" s="1"/>
      <c r="C90" s="1" t="s">
        <v>5</v>
      </c>
      <c r="D90" s="1" t="s">
        <v>10</v>
      </c>
      <c r="E90" s="1" t="s">
        <v>25</v>
      </c>
      <c r="F90" s="1" t="s">
        <v>21</v>
      </c>
      <c r="G90" s="1" t="s">
        <v>38</v>
      </c>
      <c r="H90" s="1" t="s">
        <v>49</v>
      </c>
      <c r="I90" s="1" t="s">
        <v>58</v>
      </c>
      <c r="J90" s="1" t="s">
        <v>67</v>
      </c>
      <c r="K90" s="1" t="s">
        <v>78</v>
      </c>
      <c r="L90" s="1" t="s">
        <v>85</v>
      </c>
      <c r="M90" s="3" t="s">
        <v>192</v>
      </c>
      <c r="N90" s="3"/>
      <c r="O90" s="4">
        <f t="shared" si="1"/>
        <v>1</v>
      </c>
      <c r="P90" s="2">
        <f t="array" ref="P90">XLOOKUP($C90,'ADVANCED KEY'!$C$1:$C$4,'ADVANCED KEY'!$B$1:$B$4,"Not Found",0)</f>
        <v>2</v>
      </c>
      <c r="Q90" s="2">
        <f t="array" ref="Q90">XLOOKUP($D90,'ADVANCED KEY'!$C$7:$C$10,'ADVANCED KEY'!$B$7:$B$10,"Not Found",0)</f>
        <v>-1</v>
      </c>
      <c r="R90" s="2">
        <f t="array" ref="R90">XLOOKUP($E90,'ADVANCED KEY'!$C$13:$C$16,'ADVANCED KEY'!$B$13:$B$16,"Not Found",0)</f>
        <v>0</v>
      </c>
      <c r="S90" s="2">
        <f t="array" ref="S90">XLOOKUP($F90,'ADVANCED KEY'!$C$19:$C$22,'ADVANCED KEY'!$B$19:$B$22,"Not Found",0)</f>
        <v>1</v>
      </c>
      <c r="T90" s="2">
        <f t="array" ref="T90">XLOOKUP($G90,'ADVANCED KEY'!$C$25:$C$28,'ADVANCED KEY'!$B$25:$B$28,"Not Found",0)</f>
        <v>1</v>
      </c>
      <c r="U90" s="2">
        <f t="array" ref="U90">XLOOKUP($H90,'ADVANCED KEY'!$C$31:$C$34,'ADVANCED KEY'!$B$31:$B$34,"Not Found",0)</f>
        <v>-1</v>
      </c>
      <c r="V90" s="2">
        <f t="array" ref="V90">XLOOKUP($I90,'ADVANCED KEY'!$C$37:$C$40,'ADVANCED KEY'!$B$37:$B$40,"Not Found",0)</f>
        <v>-1</v>
      </c>
      <c r="W90" s="2">
        <f t="array" ref="W90">XLOOKUP($J90,'ADVANCED KEY'!$C$43:$C$46,'ADVANCED KEY'!$B$43:$B$46,"",0)</f>
        <v>-1</v>
      </c>
      <c r="X90" s="2">
        <f t="array" ref="X90">XLOOKUP($K90,'ADVANCED KEY'!$C$49:$C$52,'ADVANCED KEY'!$B$49:$B$52,"Not Found",0)</f>
        <v>0</v>
      </c>
      <c r="Y90" s="2">
        <f t="array" ref="Y90">XLOOKUP($L90,'ADVANCED KEY'!$C$55:$C$58,'ADVANCED KEY'!$B$55:$B$58,"Not Found",0)</f>
        <v>1</v>
      </c>
    </row>
    <row r="91">
      <c r="A91" s="8">
        <v>45497.72764777778</v>
      </c>
      <c r="B91" s="1"/>
      <c r="C91" s="1" t="s">
        <v>7</v>
      </c>
      <c r="D91" s="1" t="s">
        <v>16</v>
      </c>
      <c r="E91" s="1" t="s">
        <v>25</v>
      </c>
      <c r="F91" s="1" t="s">
        <v>31</v>
      </c>
      <c r="G91" s="1" t="s">
        <v>38</v>
      </c>
      <c r="H91" s="1" t="s">
        <v>49</v>
      </c>
      <c r="I91" s="1" t="s">
        <v>58</v>
      </c>
      <c r="J91" s="1" t="s">
        <v>65</v>
      </c>
      <c r="K91" s="1" t="s">
        <v>72</v>
      </c>
      <c r="L91" s="1" t="s">
        <v>85</v>
      </c>
      <c r="M91" s="3" t="s">
        <v>193</v>
      </c>
      <c r="N91" s="3"/>
      <c r="O91" s="4">
        <f t="shared" si="1"/>
        <v>0</v>
      </c>
      <c r="P91" s="2">
        <f t="array" ref="P91">XLOOKUP($C91,'ADVANCED KEY'!$C$1:$C$4,'ADVANCED KEY'!$B$1:$B$4,"Not Found",0)</f>
        <v>-1</v>
      </c>
      <c r="Q91" s="2">
        <f t="array" ref="Q91">XLOOKUP($D91,'ADVANCED KEY'!$C$7:$C$10,'ADVANCED KEY'!$B$7:$B$10,"Not Found",0)</f>
        <v>0</v>
      </c>
      <c r="R91" s="2">
        <f t="array" ref="R91">XLOOKUP($E91,'ADVANCED KEY'!$C$13:$C$16,'ADVANCED KEY'!$B$13:$B$16,"Not Found",0)</f>
        <v>0</v>
      </c>
      <c r="S91" s="2">
        <f t="array" ref="S91">XLOOKUP($F91,'ADVANCED KEY'!$C$19:$C$22,'ADVANCED KEY'!$B$19:$B$22,"Not Found",0)</f>
        <v>-1</v>
      </c>
      <c r="T91" s="2">
        <f t="array" ref="T91">XLOOKUP($G91,'ADVANCED KEY'!$C$25:$C$28,'ADVANCED KEY'!$B$25:$B$28,"Not Found",0)</f>
        <v>1</v>
      </c>
      <c r="U91" s="2">
        <f t="array" ref="U91">XLOOKUP($H91,'ADVANCED KEY'!$C$31:$C$34,'ADVANCED KEY'!$B$31:$B$34,"Not Found",0)</f>
        <v>-1</v>
      </c>
      <c r="V91" s="2">
        <f t="array" ref="V91">XLOOKUP($I91,'ADVANCED KEY'!$C$37:$C$40,'ADVANCED KEY'!$B$37:$B$40,"Not Found",0)</f>
        <v>-1</v>
      </c>
      <c r="W91" s="2">
        <f t="array" ref="W91">XLOOKUP($J91,'ADVANCED KEY'!$C$43:$C$46,'ADVANCED KEY'!$B$43:$B$46,"",0)</f>
        <v>1</v>
      </c>
      <c r="X91" s="2">
        <f t="array" ref="X91">XLOOKUP($K91,'ADVANCED KEY'!$C$49:$C$52,'ADVANCED KEY'!$B$49:$B$52,"Not Found",0)</f>
        <v>1</v>
      </c>
      <c r="Y91" s="2">
        <f t="array" ref="Y91">XLOOKUP($L91,'ADVANCED KEY'!$C$55:$C$58,'ADVANCED KEY'!$B$55:$B$58,"Not Found",0)</f>
        <v>1</v>
      </c>
    </row>
    <row r="92">
      <c r="A92" s="8">
        <v>45497.80905289351</v>
      </c>
      <c r="B92" s="1"/>
      <c r="C92" s="1" t="s">
        <v>3</v>
      </c>
      <c r="D92" s="1" t="s">
        <v>16</v>
      </c>
      <c r="E92" s="1" t="s">
        <v>19</v>
      </c>
      <c r="F92" s="1" t="s">
        <v>31</v>
      </c>
      <c r="G92" s="1" t="s">
        <v>42</v>
      </c>
      <c r="H92" s="1" t="s">
        <v>49</v>
      </c>
      <c r="I92" s="1" t="s">
        <v>54</v>
      </c>
      <c r="J92" s="1" t="s">
        <v>67</v>
      </c>
      <c r="K92" s="1" t="s">
        <v>74</v>
      </c>
      <c r="L92" s="1" t="s">
        <v>83</v>
      </c>
      <c r="M92" s="3" t="s">
        <v>194</v>
      </c>
      <c r="N92" s="3"/>
      <c r="O92" s="4">
        <f t="shared" si="1"/>
        <v>0</v>
      </c>
      <c r="P92" s="2">
        <f t="array" ref="P92">XLOOKUP($C92,'ADVANCED KEY'!$C$1:$C$4,'ADVANCED KEY'!$B$1:$B$4,"Not Found",0)</f>
        <v>1</v>
      </c>
      <c r="Q92" s="2">
        <f t="array" ref="Q92">XLOOKUP($D92,'ADVANCED KEY'!$C$7:$C$10,'ADVANCED KEY'!$B$7:$B$10,"Not Found",0)</f>
        <v>0</v>
      </c>
      <c r="R92" s="2">
        <f t="array" ref="R92">XLOOKUP($E92,'ADVANCED KEY'!$C$13:$C$16,'ADVANCED KEY'!$B$13:$B$16,"Not Found",0)</f>
        <v>2</v>
      </c>
      <c r="S92" s="2">
        <f t="array" ref="S92">XLOOKUP($F92,'ADVANCED KEY'!$C$19:$C$22,'ADVANCED KEY'!$B$19:$B$22,"Not Found",0)</f>
        <v>-1</v>
      </c>
      <c r="T92" s="2">
        <f t="array" ref="T92">XLOOKUP($G92,'ADVANCED KEY'!$C$25:$C$28,'ADVANCED KEY'!$B$25:$B$28,"Not Found",0)</f>
        <v>0</v>
      </c>
      <c r="U92" s="2">
        <f t="array" ref="U92">XLOOKUP($H92,'ADVANCED KEY'!$C$31:$C$34,'ADVANCED KEY'!$B$31:$B$34,"Not Found",0)</f>
        <v>-1</v>
      </c>
      <c r="V92" s="2">
        <f t="array" ref="V92">XLOOKUP($I92,'ADVANCED KEY'!$C$37:$C$40,'ADVANCED KEY'!$B$37:$B$40,"Not Found",0)</f>
        <v>2</v>
      </c>
      <c r="W92" s="2">
        <f t="array" ref="W92">XLOOKUP($J92,'ADVANCED KEY'!$C$43:$C$46,'ADVANCED KEY'!$B$43:$B$46,"",0)</f>
        <v>-1</v>
      </c>
      <c r="X92" s="2">
        <f t="array" ref="X92">XLOOKUP($K92,'ADVANCED KEY'!$C$49:$C$52,'ADVANCED KEY'!$B$49:$B$52,"Not Found",0)</f>
        <v>-1</v>
      </c>
      <c r="Y92" s="2">
        <f t="array" ref="Y92">XLOOKUP($L92,'ADVANCED KEY'!$C$55:$C$58,'ADVANCED KEY'!$B$55:$B$58,"Not Found",0)</f>
        <v>-1</v>
      </c>
    </row>
    <row r="93">
      <c r="A93" s="8">
        <v>45498.45696355324</v>
      </c>
      <c r="B93" s="1"/>
      <c r="C93" s="1" t="s">
        <v>5</v>
      </c>
      <c r="D93" s="1" t="s">
        <v>16</v>
      </c>
      <c r="E93" s="1" t="s">
        <v>25</v>
      </c>
      <c r="F93" s="1" t="s">
        <v>31</v>
      </c>
      <c r="G93" s="1" t="s">
        <v>38</v>
      </c>
      <c r="H93" s="1" t="s">
        <v>49</v>
      </c>
      <c r="I93" s="1" t="s">
        <v>56</v>
      </c>
      <c r="J93" s="1" t="s">
        <v>65</v>
      </c>
      <c r="K93" s="1" t="s">
        <v>74</v>
      </c>
      <c r="L93" s="1" t="s">
        <v>85</v>
      </c>
      <c r="M93" s="3" t="s">
        <v>195</v>
      </c>
      <c r="N93" s="3"/>
      <c r="O93" s="4">
        <f t="shared" si="1"/>
        <v>3</v>
      </c>
      <c r="P93" s="2">
        <f t="array" ref="P93">XLOOKUP($C93,'ADVANCED KEY'!$C$1:$C$4,'ADVANCED KEY'!$B$1:$B$4,"Not Found",0)</f>
        <v>2</v>
      </c>
      <c r="Q93" s="2">
        <f t="array" ref="Q93">XLOOKUP($D93,'ADVANCED KEY'!$C$7:$C$10,'ADVANCED KEY'!$B$7:$B$10,"Not Found",0)</f>
        <v>0</v>
      </c>
      <c r="R93" s="2">
        <f t="array" ref="R93">XLOOKUP($E93,'ADVANCED KEY'!$C$13:$C$16,'ADVANCED KEY'!$B$13:$B$16,"Not Found",0)</f>
        <v>0</v>
      </c>
      <c r="S93" s="2">
        <f t="array" ref="S93">XLOOKUP($F93,'ADVANCED KEY'!$C$19:$C$22,'ADVANCED KEY'!$B$19:$B$22,"Not Found",0)</f>
        <v>-1</v>
      </c>
      <c r="T93" s="2">
        <f t="array" ref="T93">XLOOKUP($G93,'ADVANCED KEY'!$C$25:$C$28,'ADVANCED KEY'!$B$25:$B$28,"Not Found",0)</f>
        <v>1</v>
      </c>
      <c r="U93" s="2">
        <f t="array" ref="U93">XLOOKUP($H93,'ADVANCED KEY'!$C$31:$C$34,'ADVANCED KEY'!$B$31:$B$34,"Not Found",0)</f>
        <v>-1</v>
      </c>
      <c r="V93" s="2">
        <f t="array" ref="V93">XLOOKUP($I93,'ADVANCED KEY'!$C$37:$C$40,'ADVANCED KEY'!$B$37:$B$40,"Not Found",0)</f>
        <v>1</v>
      </c>
      <c r="W93" s="2">
        <f t="array" ref="W93">XLOOKUP($J93,'ADVANCED KEY'!$C$43:$C$46,'ADVANCED KEY'!$B$43:$B$46,"",0)</f>
        <v>1</v>
      </c>
      <c r="X93" s="2">
        <f t="array" ref="X93">XLOOKUP($K93,'ADVANCED KEY'!$C$49:$C$52,'ADVANCED KEY'!$B$49:$B$52,"Not Found",0)</f>
        <v>-1</v>
      </c>
      <c r="Y93" s="2">
        <f t="array" ref="Y93">XLOOKUP($L93,'ADVANCED KEY'!$C$55:$C$58,'ADVANCED KEY'!$B$55:$B$58,"Not Found",0)</f>
        <v>1</v>
      </c>
    </row>
    <row r="94">
      <c r="A94" s="8">
        <v>45498.46097478009</v>
      </c>
      <c r="B94" s="1"/>
      <c r="C94" s="1" t="s">
        <v>3</v>
      </c>
      <c r="D94" s="1" t="s">
        <v>16</v>
      </c>
      <c r="E94" s="1" t="s">
        <v>25</v>
      </c>
      <c r="F94" s="1" t="s">
        <v>31</v>
      </c>
      <c r="G94" s="1" t="s">
        <v>38</v>
      </c>
      <c r="H94" s="1" t="s">
        <v>49</v>
      </c>
      <c r="I94" s="1" t="s">
        <v>58</v>
      </c>
      <c r="J94" s="1" t="s">
        <v>65</v>
      </c>
      <c r="K94" s="1" t="s">
        <v>72</v>
      </c>
      <c r="L94" s="1" t="s">
        <v>85</v>
      </c>
      <c r="M94" s="3" t="s">
        <v>196</v>
      </c>
      <c r="N94" s="3"/>
      <c r="O94" s="4">
        <f t="shared" si="1"/>
        <v>2</v>
      </c>
      <c r="P94" s="2">
        <f t="array" ref="P94">XLOOKUP($C94,'ADVANCED KEY'!$C$1:$C$4,'ADVANCED KEY'!$B$1:$B$4,"Not Found",0)</f>
        <v>1</v>
      </c>
      <c r="Q94" s="2">
        <f t="array" ref="Q94">XLOOKUP($D94,'ADVANCED KEY'!$C$7:$C$10,'ADVANCED KEY'!$B$7:$B$10,"Not Found",0)</f>
        <v>0</v>
      </c>
      <c r="R94" s="2">
        <f t="array" ref="R94">XLOOKUP($E94,'ADVANCED KEY'!$C$13:$C$16,'ADVANCED KEY'!$B$13:$B$16,"Not Found",0)</f>
        <v>0</v>
      </c>
      <c r="S94" s="2">
        <f t="array" ref="S94">XLOOKUP($F94,'ADVANCED KEY'!$C$19:$C$22,'ADVANCED KEY'!$B$19:$B$22,"Not Found",0)</f>
        <v>-1</v>
      </c>
      <c r="T94" s="2">
        <f t="array" ref="T94">XLOOKUP($G94,'ADVANCED KEY'!$C$25:$C$28,'ADVANCED KEY'!$B$25:$B$28,"Not Found",0)</f>
        <v>1</v>
      </c>
      <c r="U94" s="2">
        <f t="array" ref="U94">XLOOKUP($H94,'ADVANCED KEY'!$C$31:$C$34,'ADVANCED KEY'!$B$31:$B$34,"Not Found",0)</f>
        <v>-1</v>
      </c>
      <c r="V94" s="2">
        <f t="array" ref="V94">XLOOKUP($I94,'ADVANCED KEY'!$C$37:$C$40,'ADVANCED KEY'!$B$37:$B$40,"Not Found",0)</f>
        <v>-1</v>
      </c>
      <c r="W94" s="2">
        <f t="array" ref="W94">XLOOKUP($J94,'ADVANCED KEY'!$C$43:$C$46,'ADVANCED KEY'!$B$43:$B$46,"",0)</f>
        <v>1</v>
      </c>
      <c r="X94" s="2">
        <f t="array" ref="X94">XLOOKUP($K94,'ADVANCED KEY'!$C$49:$C$52,'ADVANCED KEY'!$B$49:$B$52,"Not Found",0)</f>
        <v>1</v>
      </c>
      <c r="Y94" s="2">
        <f t="array" ref="Y94">XLOOKUP($L94,'ADVANCED KEY'!$C$55:$C$58,'ADVANCED KEY'!$B$55:$B$58,"Not Found",0)</f>
        <v>1</v>
      </c>
    </row>
    <row r="95">
      <c r="A95" s="8">
        <v>45498.469291030095</v>
      </c>
      <c r="B95" s="1"/>
      <c r="C95" s="1" t="s">
        <v>3</v>
      </c>
      <c r="D95" s="1" t="s">
        <v>16</v>
      </c>
      <c r="E95" s="1" t="s">
        <v>25</v>
      </c>
      <c r="F95" s="1" t="s">
        <v>33</v>
      </c>
      <c r="G95" s="1" t="s">
        <v>38</v>
      </c>
      <c r="H95" s="1" t="s">
        <v>49</v>
      </c>
      <c r="I95" s="1" t="s">
        <v>58</v>
      </c>
      <c r="J95" s="1" t="s">
        <v>65</v>
      </c>
      <c r="K95" s="1" t="s">
        <v>72</v>
      </c>
      <c r="L95" s="1" t="s">
        <v>81</v>
      </c>
      <c r="M95" s="3" t="s">
        <v>197</v>
      </c>
      <c r="N95" s="3"/>
      <c r="O95" s="4">
        <f t="shared" si="1"/>
        <v>4</v>
      </c>
      <c r="P95" s="2">
        <f t="array" ref="P95">XLOOKUP($C95,'ADVANCED KEY'!$C$1:$C$4,'ADVANCED KEY'!$B$1:$B$4,"Not Found",0)</f>
        <v>1</v>
      </c>
      <c r="Q95" s="2">
        <f t="array" ref="Q95">XLOOKUP($D95,'ADVANCED KEY'!$C$7:$C$10,'ADVANCED KEY'!$B$7:$B$10,"Not Found",0)</f>
        <v>0</v>
      </c>
      <c r="R95" s="2">
        <f t="array" ref="R95">XLOOKUP($E95,'ADVANCED KEY'!$C$13:$C$16,'ADVANCED KEY'!$B$13:$B$16,"Not Found",0)</f>
        <v>0</v>
      </c>
      <c r="S95" s="2">
        <f t="array" ref="S95">XLOOKUP($F95,'ADVANCED KEY'!$C$19:$C$22,'ADVANCED KEY'!$B$19:$B$22,"Not Found",0)</f>
        <v>0</v>
      </c>
      <c r="T95" s="2">
        <f t="array" ref="T95">XLOOKUP($G95,'ADVANCED KEY'!$C$25:$C$28,'ADVANCED KEY'!$B$25:$B$28,"Not Found",0)</f>
        <v>1</v>
      </c>
      <c r="U95" s="2">
        <f t="array" ref="U95">XLOOKUP($H95,'ADVANCED KEY'!$C$31:$C$34,'ADVANCED KEY'!$B$31:$B$34,"Not Found",0)</f>
        <v>-1</v>
      </c>
      <c r="V95" s="2">
        <f t="array" ref="V95">XLOOKUP($I95,'ADVANCED KEY'!$C$37:$C$40,'ADVANCED KEY'!$B$37:$B$40,"Not Found",0)</f>
        <v>-1</v>
      </c>
      <c r="W95" s="2">
        <f t="array" ref="W95">XLOOKUP($J95,'ADVANCED KEY'!$C$43:$C$46,'ADVANCED KEY'!$B$43:$B$46,"",0)</f>
        <v>1</v>
      </c>
      <c r="X95" s="2">
        <f t="array" ref="X95">XLOOKUP($K95,'ADVANCED KEY'!$C$49:$C$52,'ADVANCED KEY'!$B$49:$B$52,"Not Found",0)</f>
        <v>1</v>
      </c>
      <c r="Y95" s="2">
        <f t="array" ref="Y95">XLOOKUP($L95,'ADVANCED KEY'!$C$55:$C$58,'ADVANCED KEY'!$B$55:$B$58,"Not Found",0)</f>
        <v>2</v>
      </c>
    </row>
    <row r="96">
      <c r="A96" s="8">
        <v>45498.469416921296</v>
      </c>
      <c r="B96" s="1"/>
      <c r="C96" s="1" t="s">
        <v>3</v>
      </c>
      <c r="D96" s="1" t="s">
        <v>16</v>
      </c>
      <c r="E96" s="1" t="s">
        <v>25</v>
      </c>
      <c r="F96" s="1" t="s">
        <v>33</v>
      </c>
      <c r="G96" s="1" t="s">
        <v>38</v>
      </c>
      <c r="H96" s="1" t="s">
        <v>49</v>
      </c>
      <c r="I96" s="1" t="s">
        <v>58</v>
      </c>
      <c r="J96" s="1" t="s">
        <v>65</v>
      </c>
      <c r="K96" s="1" t="s">
        <v>72</v>
      </c>
      <c r="L96" s="1" t="s">
        <v>81</v>
      </c>
      <c r="M96" s="3" t="s">
        <v>198</v>
      </c>
      <c r="N96" s="3"/>
      <c r="O96" s="4">
        <f t="shared" si="1"/>
        <v>4</v>
      </c>
      <c r="P96" s="2">
        <f t="array" ref="P96">XLOOKUP($C96,'ADVANCED KEY'!$C$1:$C$4,'ADVANCED KEY'!$B$1:$B$4,"Not Found",0)</f>
        <v>1</v>
      </c>
      <c r="Q96" s="2">
        <f t="array" ref="Q96">XLOOKUP($D96,'ADVANCED KEY'!$C$7:$C$10,'ADVANCED KEY'!$B$7:$B$10,"Not Found",0)</f>
        <v>0</v>
      </c>
      <c r="R96" s="2">
        <f t="array" ref="R96">XLOOKUP($E96,'ADVANCED KEY'!$C$13:$C$16,'ADVANCED KEY'!$B$13:$B$16,"Not Found",0)</f>
        <v>0</v>
      </c>
      <c r="S96" s="2">
        <f t="array" ref="S96">XLOOKUP($F96,'ADVANCED KEY'!$C$19:$C$22,'ADVANCED KEY'!$B$19:$B$22,"Not Found",0)</f>
        <v>0</v>
      </c>
      <c r="T96" s="2">
        <f t="array" ref="T96">XLOOKUP($G96,'ADVANCED KEY'!$C$25:$C$28,'ADVANCED KEY'!$B$25:$B$28,"Not Found",0)</f>
        <v>1</v>
      </c>
      <c r="U96" s="2">
        <f t="array" ref="U96">XLOOKUP($H96,'ADVANCED KEY'!$C$31:$C$34,'ADVANCED KEY'!$B$31:$B$34,"Not Found",0)</f>
        <v>-1</v>
      </c>
      <c r="V96" s="2">
        <f t="array" ref="V96">XLOOKUP($I96,'ADVANCED KEY'!$C$37:$C$40,'ADVANCED KEY'!$B$37:$B$40,"Not Found",0)</f>
        <v>-1</v>
      </c>
      <c r="W96" s="2">
        <f t="array" ref="W96">XLOOKUP($J96,'ADVANCED KEY'!$C$43:$C$46,'ADVANCED KEY'!$B$43:$B$46,"",0)</f>
        <v>1</v>
      </c>
      <c r="X96" s="2">
        <f t="array" ref="X96">XLOOKUP($K96,'ADVANCED KEY'!$C$49:$C$52,'ADVANCED KEY'!$B$49:$B$52,"Not Found",0)</f>
        <v>1</v>
      </c>
      <c r="Y96" s="2">
        <f t="array" ref="Y96">XLOOKUP($L96,'ADVANCED KEY'!$C$55:$C$58,'ADVANCED KEY'!$B$55:$B$58,"Not Found",0)</f>
        <v>2</v>
      </c>
    </row>
    <row r="97">
      <c r="A97" s="8">
        <v>45498.47079543982</v>
      </c>
      <c r="B97" s="1"/>
      <c r="C97" s="1" t="s">
        <v>7</v>
      </c>
      <c r="D97" s="1" t="s">
        <v>10</v>
      </c>
      <c r="E97" s="1" t="s">
        <v>25</v>
      </c>
      <c r="F97" s="1" t="s">
        <v>31</v>
      </c>
      <c r="G97" s="1" t="s">
        <v>38</v>
      </c>
      <c r="H97" s="1" t="s">
        <v>49</v>
      </c>
      <c r="I97" s="1" t="s">
        <v>58</v>
      </c>
      <c r="J97" s="1" t="s">
        <v>65</v>
      </c>
      <c r="K97" s="1" t="s">
        <v>72</v>
      </c>
      <c r="L97" s="1" t="s">
        <v>85</v>
      </c>
      <c r="M97" s="3" t="s">
        <v>199</v>
      </c>
      <c r="N97" s="3"/>
      <c r="O97" s="4">
        <f t="shared" si="1"/>
        <v>-1</v>
      </c>
      <c r="P97" s="2">
        <f t="array" ref="P97">XLOOKUP($C97,'ADVANCED KEY'!$C$1:$C$4,'ADVANCED KEY'!$B$1:$B$4,"Not Found",0)</f>
        <v>-1</v>
      </c>
      <c r="Q97" s="2">
        <f t="array" ref="Q97">XLOOKUP($D97,'ADVANCED KEY'!$C$7:$C$10,'ADVANCED KEY'!$B$7:$B$10,"Not Found",0)</f>
        <v>-1</v>
      </c>
      <c r="R97" s="2">
        <f t="array" ref="R97">XLOOKUP($E97,'ADVANCED KEY'!$C$13:$C$16,'ADVANCED KEY'!$B$13:$B$16,"Not Found",0)</f>
        <v>0</v>
      </c>
      <c r="S97" s="2">
        <f t="array" ref="S97">XLOOKUP($F97,'ADVANCED KEY'!$C$19:$C$22,'ADVANCED KEY'!$B$19:$B$22,"Not Found",0)</f>
        <v>-1</v>
      </c>
      <c r="T97" s="2">
        <f t="array" ref="T97">XLOOKUP($G97,'ADVANCED KEY'!$C$25:$C$28,'ADVANCED KEY'!$B$25:$B$28,"Not Found",0)</f>
        <v>1</v>
      </c>
      <c r="U97" s="2">
        <f t="array" ref="U97">XLOOKUP($H97,'ADVANCED KEY'!$C$31:$C$34,'ADVANCED KEY'!$B$31:$B$34,"Not Found",0)</f>
        <v>-1</v>
      </c>
      <c r="V97" s="2">
        <f t="array" ref="V97">XLOOKUP($I97,'ADVANCED KEY'!$C$37:$C$40,'ADVANCED KEY'!$B$37:$B$40,"Not Found",0)</f>
        <v>-1</v>
      </c>
      <c r="W97" s="2">
        <f t="array" ref="W97">XLOOKUP($J97,'ADVANCED KEY'!$C$43:$C$46,'ADVANCED KEY'!$B$43:$B$46,"",0)</f>
        <v>1</v>
      </c>
      <c r="X97" s="2">
        <f t="array" ref="X97">XLOOKUP($K97,'ADVANCED KEY'!$C$49:$C$52,'ADVANCED KEY'!$B$49:$B$52,"Not Found",0)</f>
        <v>1</v>
      </c>
      <c r="Y97" s="2">
        <f t="array" ref="Y97">XLOOKUP($L97,'ADVANCED KEY'!$C$55:$C$58,'ADVANCED KEY'!$B$55:$B$58,"Not Found",0)</f>
        <v>1</v>
      </c>
    </row>
    <row r="98">
      <c r="A98" s="8">
        <v>45498.472595740735</v>
      </c>
      <c r="B98" s="1"/>
      <c r="C98" s="1" t="s">
        <v>7</v>
      </c>
      <c r="D98" s="1" t="s">
        <v>16</v>
      </c>
      <c r="E98" s="1" t="s">
        <v>25</v>
      </c>
      <c r="F98" s="1" t="s">
        <v>33</v>
      </c>
      <c r="G98" s="1" t="s">
        <v>38</v>
      </c>
      <c r="H98" s="1" t="s">
        <v>49</v>
      </c>
      <c r="I98" s="1" t="s">
        <v>58</v>
      </c>
      <c r="J98" s="1" t="s">
        <v>65</v>
      </c>
      <c r="K98" s="1" t="s">
        <v>72</v>
      </c>
      <c r="L98" s="1" t="s">
        <v>85</v>
      </c>
      <c r="M98" s="3" t="s">
        <v>200</v>
      </c>
      <c r="N98" s="3"/>
      <c r="O98" s="4">
        <f t="shared" si="1"/>
        <v>1</v>
      </c>
      <c r="P98" s="2">
        <f t="array" ref="P98">XLOOKUP($C98,'ADVANCED KEY'!$C$1:$C$4,'ADVANCED KEY'!$B$1:$B$4,"Not Found",0)</f>
        <v>-1</v>
      </c>
      <c r="Q98" s="2">
        <f t="array" ref="Q98">XLOOKUP($D98,'ADVANCED KEY'!$C$7:$C$10,'ADVANCED KEY'!$B$7:$B$10,"Not Found",0)</f>
        <v>0</v>
      </c>
      <c r="R98" s="2">
        <f t="array" ref="R98">XLOOKUP($E98,'ADVANCED KEY'!$C$13:$C$16,'ADVANCED KEY'!$B$13:$B$16,"Not Found",0)</f>
        <v>0</v>
      </c>
      <c r="S98" s="2">
        <f t="array" ref="S98">XLOOKUP($F98,'ADVANCED KEY'!$C$19:$C$22,'ADVANCED KEY'!$B$19:$B$22,"Not Found",0)</f>
        <v>0</v>
      </c>
      <c r="T98" s="2">
        <f t="array" ref="T98">XLOOKUP($G98,'ADVANCED KEY'!$C$25:$C$28,'ADVANCED KEY'!$B$25:$B$28,"Not Found",0)</f>
        <v>1</v>
      </c>
      <c r="U98" s="2">
        <f t="array" ref="U98">XLOOKUP($H98,'ADVANCED KEY'!$C$31:$C$34,'ADVANCED KEY'!$B$31:$B$34,"Not Found",0)</f>
        <v>-1</v>
      </c>
      <c r="V98" s="2">
        <f t="array" ref="V98">XLOOKUP($I98,'ADVANCED KEY'!$C$37:$C$40,'ADVANCED KEY'!$B$37:$B$40,"Not Found",0)</f>
        <v>-1</v>
      </c>
      <c r="W98" s="2">
        <f t="array" ref="W98">XLOOKUP($J98,'ADVANCED KEY'!$C$43:$C$46,'ADVANCED KEY'!$B$43:$B$46,"",0)</f>
        <v>1</v>
      </c>
      <c r="X98" s="2">
        <f t="array" ref="X98">XLOOKUP($K98,'ADVANCED KEY'!$C$49:$C$52,'ADVANCED KEY'!$B$49:$B$52,"Not Found",0)</f>
        <v>1</v>
      </c>
      <c r="Y98" s="2">
        <f t="array" ref="Y98">XLOOKUP($L98,'ADVANCED KEY'!$C$55:$C$58,'ADVANCED KEY'!$B$55:$B$58,"Not Found",0)</f>
        <v>1</v>
      </c>
    </row>
    <row r="99">
      <c r="A99" s="8">
        <v>45498.48150684028</v>
      </c>
      <c r="B99" s="1"/>
      <c r="C99" s="1" t="s">
        <v>5</v>
      </c>
      <c r="D99" s="1" t="s">
        <v>16</v>
      </c>
      <c r="E99" s="1" t="s">
        <v>25</v>
      </c>
      <c r="F99" s="1" t="s">
        <v>31</v>
      </c>
      <c r="G99" s="1" t="s">
        <v>38</v>
      </c>
      <c r="H99" s="1" t="s">
        <v>49</v>
      </c>
      <c r="I99" s="1" t="s">
        <v>58</v>
      </c>
      <c r="J99" s="1" t="s">
        <v>65</v>
      </c>
      <c r="K99" s="1" t="s">
        <v>72</v>
      </c>
      <c r="L99" s="1" t="s">
        <v>81</v>
      </c>
      <c r="M99" s="3" t="s">
        <v>201</v>
      </c>
      <c r="N99" s="3"/>
      <c r="O99" s="4">
        <f t="shared" si="1"/>
        <v>4</v>
      </c>
      <c r="P99" s="2">
        <f t="array" ref="P99">XLOOKUP($C99,'ADVANCED KEY'!$C$1:$C$4,'ADVANCED KEY'!$B$1:$B$4,"Not Found",0)</f>
        <v>2</v>
      </c>
      <c r="Q99" s="2">
        <f t="array" ref="Q99">XLOOKUP($D99,'ADVANCED KEY'!$C$7:$C$10,'ADVANCED KEY'!$B$7:$B$10,"Not Found",0)</f>
        <v>0</v>
      </c>
      <c r="R99" s="2">
        <f t="array" ref="R99">XLOOKUP($E99,'ADVANCED KEY'!$C$13:$C$16,'ADVANCED KEY'!$B$13:$B$16,"Not Found",0)</f>
        <v>0</v>
      </c>
      <c r="S99" s="2">
        <f t="array" ref="S99">XLOOKUP($F99,'ADVANCED KEY'!$C$19:$C$22,'ADVANCED KEY'!$B$19:$B$22,"Not Found",0)</f>
        <v>-1</v>
      </c>
      <c r="T99" s="2">
        <f t="array" ref="T99">XLOOKUP($G99,'ADVANCED KEY'!$C$25:$C$28,'ADVANCED KEY'!$B$25:$B$28,"Not Found",0)</f>
        <v>1</v>
      </c>
      <c r="U99" s="2">
        <f t="array" ref="U99">XLOOKUP($H99,'ADVANCED KEY'!$C$31:$C$34,'ADVANCED KEY'!$B$31:$B$34,"Not Found",0)</f>
        <v>-1</v>
      </c>
      <c r="V99" s="2">
        <f t="array" ref="V99">XLOOKUP($I99,'ADVANCED KEY'!$C$37:$C$40,'ADVANCED KEY'!$B$37:$B$40,"Not Found",0)</f>
        <v>-1</v>
      </c>
      <c r="W99" s="2">
        <f t="array" ref="W99">XLOOKUP($J99,'ADVANCED KEY'!$C$43:$C$46,'ADVANCED KEY'!$B$43:$B$46,"",0)</f>
        <v>1</v>
      </c>
      <c r="X99" s="2">
        <f t="array" ref="X99">XLOOKUP($K99,'ADVANCED KEY'!$C$49:$C$52,'ADVANCED KEY'!$B$49:$B$52,"Not Found",0)</f>
        <v>1</v>
      </c>
      <c r="Y99" s="2">
        <f t="array" ref="Y99">XLOOKUP($L99,'ADVANCED KEY'!$C$55:$C$58,'ADVANCED KEY'!$B$55:$B$58,"Not Found",0)</f>
        <v>2</v>
      </c>
    </row>
    <row r="100">
      <c r="A100" s="8">
        <v>45498.483584166665</v>
      </c>
      <c r="B100" s="1"/>
      <c r="C100" s="1" t="s">
        <v>3</v>
      </c>
      <c r="D100" s="1" t="s">
        <v>10</v>
      </c>
      <c r="E100" s="1" t="s">
        <v>21</v>
      </c>
      <c r="F100" s="1" t="s">
        <v>31</v>
      </c>
      <c r="G100" s="1" t="s">
        <v>40</v>
      </c>
      <c r="H100" s="1" t="s">
        <v>49</v>
      </c>
      <c r="I100" s="1" t="s">
        <v>54</v>
      </c>
      <c r="J100" s="1" t="s">
        <v>65</v>
      </c>
      <c r="K100" s="1" t="s">
        <v>72</v>
      </c>
      <c r="L100" s="1" t="s">
        <v>87</v>
      </c>
      <c r="M100" s="3" t="s">
        <v>202</v>
      </c>
      <c r="N100" s="3"/>
      <c r="O100" s="4">
        <f t="shared" si="1"/>
        <v>2</v>
      </c>
      <c r="P100" s="2">
        <f t="array" ref="P100">XLOOKUP($C100,'ADVANCED KEY'!$C$1:$C$4,'ADVANCED KEY'!$B$1:$B$4,"Not Found",0)</f>
        <v>1</v>
      </c>
      <c r="Q100" s="2">
        <f t="array" ref="Q100">XLOOKUP($D100,'ADVANCED KEY'!$C$7:$C$10,'ADVANCED KEY'!$B$7:$B$10,"Not Found",0)</f>
        <v>-1</v>
      </c>
      <c r="R100" s="2">
        <f t="array" ref="R100">XLOOKUP($E100,'ADVANCED KEY'!$C$13:$C$16,'ADVANCED KEY'!$B$13:$B$16,"Not Found",0)</f>
        <v>1</v>
      </c>
      <c r="S100" s="2">
        <f t="array" ref="S100">XLOOKUP($F100,'ADVANCED KEY'!$C$19:$C$22,'ADVANCED KEY'!$B$19:$B$22,"Not Found",0)</f>
        <v>-1</v>
      </c>
      <c r="T100" s="2">
        <f t="array" ref="T100">XLOOKUP($G100,'ADVANCED KEY'!$C$25:$C$28,'ADVANCED KEY'!$B$25:$B$28,"Not Found",0)</f>
        <v>-1</v>
      </c>
      <c r="U100" s="2">
        <f t="array" ref="U100">XLOOKUP($H100,'ADVANCED KEY'!$C$31:$C$34,'ADVANCED KEY'!$B$31:$B$34,"Not Found",0)</f>
        <v>-1</v>
      </c>
      <c r="V100" s="2">
        <f t="array" ref="V100">XLOOKUP($I100,'ADVANCED KEY'!$C$37:$C$40,'ADVANCED KEY'!$B$37:$B$40,"Not Found",0)</f>
        <v>2</v>
      </c>
      <c r="W100" s="2">
        <f t="array" ref="W100">XLOOKUP($J100,'ADVANCED KEY'!$C$43:$C$46,'ADVANCED KEY'!$B$43:$B$46,"",0)</f>
        <v>1</v>
      </c>
      <c r="X100" s="2">
        <f t="array" ref="X100">XLOOKUP($K100,'ADVANCED KEY'!$C$49:$C$52,'ADVANCED KEY'!$B$49:$B$52,"Not Found",0)</f>
        <v>1</v>
      </c>
      <c r="Y100" s="2">
        <f t="array" ref="Y100">XLOOKUP($L100,'ADVANCED KEY'!$C$55:$C$58,'ADVANCED KEY'!$B$55:$B$58,"Not Found",0)</f>
        <v>0</v>
      </c>
    </row>
    <row r="101">
      <c r="A101" s="8">
        <v>45498.48644047454</v>
      </c>
      <c r="B101" s="1"/>
      <c r="C101" s="1" t="s">
        <v>3</v>
      </c>
      <c r="D101" s="1" t="s">
        <v>16</v>
      </c>
      <c r="E101" s="1" t="s">
        <v>25</v>
      </c>
      <c r="F101" s="1" t="s">
        <v>31</v>
      </c>
      <c r="G101" s="1" t="s">
        <v>38</v>
      </c>
      <c r="H101" s="1" t="s">
        <v>49</v>
      </c>
      <c r="I101" s="1" t="s">
        <v>58</v>
      </c>
      <c r="J101" s="1" t="s">
        <v>65</v>
      </c>
      <c r="K101" s="1" t="s">
        <v>72</v>
      </c>
      <c r="L101" s="1" t="s">
        <v>81</v>
      </c>
      <c r="M101" s="3" t="s">
        <v>203</v>
      </c>
      <c r="N101" s="3"/>
      <c r="O101" s="4">
        <f t="shared" si="1"/>
        <v>3</v>
      </c>
      <c r="P101" s="2">
        <f t="array" ref="P101">XLOOKUP($C101,'ADVANCED KEY'!$C$1:$C$4,'ADVANCED KEY'!$B$1:$B$4,"Not Found",0)</f>
        <v>1</v>
      </c>
      <c r="Q101" s="2">
        <f t="array" ref="Q101">XLOOKUP($D101,'ADVANCED KEY'!$C$7:$C$10,'ADVANCED KEY'!$B$7:$B$10,"Not Found",0)</f>
        <v>0</v>
      </c>
      <c r="R101" s="2">
        <f t="array" ref="R101">XLOOKUP($E101,'ADVANCED KEY'!$C$13:$C$16,'ADVANCED KEY'!$B$13:$B$16,"Not Found",0)</f>
        <v>0</v>
      </c>
      <c r="S101" s="2">
        <f t="array" ref="S101">XLOOKUP($F101,'ADVANCED KEY'!$C$19:$C$22,'ADVANCED KEY'!$B$19:$B$22,"Not Found",0)</f>
        <v>-1</v>
      </c>
      <c r="T101" s="2">
        <f t="array" ref="T101">XLOOKUP($G101,'ADVANCED KEY'!$C$25:$C$28,'ADVANCED KEY'!$B$25:$B$28,"Not Found",0)</f>
        <v>1</v>
      </c>
      <c r="U101" s="2">
        <f t="array" ref="U101">XLOOKUP($H101,'ADVANCED KEY'!$C$31:$C$34,'ADVANCED KEY'!$B$31:$B$34,"Not Found",0)</f>
        <v>-1</v>
      </c>
      <c r="V101" s="2">
        <f t="array" ref="V101">XLOOKUP($I101,'ADVANCED KEY'!$C$37:$C$40,'ADVANCED KEY'!$B$37:$B$40,"Not Found",0)</f>
        <v>-1</v>
      </c>
      <c r="W101" s="2">
        <f t="array" ref="W101">XLOOKUP($J101,'ADVANCED KEY'!$C$43:$C$46,'ADVANCED KEY'!$B$43:$B$46,"",0)</f>
        <v>1</v>
      </c>
      <c r="X101" s="2">
        <f t="array" ref="X101">XLOOKUP($K101,'ADVANCED KEY'!$C$49:$C$52,'ADVANCED KEY'!$B$49:$B$52,"Not Found",0)</f>
        <v>1</v>
      </c>
      <c r="Y101" s="2">
        <f t="array" ref="Y101">XLOOKUP($L101,'ADVANCED KEY'!$C$55:$C$58,'ADVANCED KEY'!$B$55:$B$58,"Not Found",0)</f>
        <v>2</v>
      </c>
    </row>
    <row r="102">
      <c r="A102" s="8">
        <v>45498.52806424769</v>
      </c>
      <c r="B102" s="1"/>
      <c r="C102" s="1" t="s">
        <v>7</v>
      </c>
      <c r="D102" s="1" t="s">
        <v>16</v>
      </c>
      <c r="E102" s="1" t="s">
        <v>25</v>
      </c>
      <c r="F102" s="1" t="s">
        <v>31</v>
      </c>
      <c r="G102" s="1" t="s">
        <v>38</v>
      </c>
      <c r="H102" s="1" t="s">
        <v>49</v>
      </c>
      <c r="I102" s="1" t="s">
        <v>58</v>
      </c>
      <c r="J102" s="1" t="s">
        <v>65</v>
      </c>
      <c r="K102" s="1" t="s">
        <v>72</v>
      </c>
      <c r="L102" s="1" t="s">
        <v>85</v>
      </c>
      <c r="M102" s="3" t="s">
        <v>204</v>
      </c>
      <c r="N102" s="3"/>
      <c r="O102" s="4">
        <f t="shared" si="1"/>
        <v>0</v>
      </c>
      <c r="P102" s="2">
        <f t="array" ref="P102">XLOOKUP($C102,'ADVANCED KEY'!$C$1:$C$4,'ADVANCED KEY'!$B$1:$B$4,"Not Found",0)</f>
        <v>-1</v>
      </c>
      <c r="Q102" s="2">
        <f t="array" ref="Q102">XLOOKUP($D102,'ADVANCED KEY'!$C$7:$C$10,'ADVANCED KEY'!$B$7:$B$10,"Not Found",0)</f>
        <v>0</v>
      </c>
      <c r="R102" s="2">
        <f t="array" ref="R102">XLOOKUP($E102,'ADVANCED KEY'!$C$13:$C$16,'ADVANCED KEY'!$B$13:$B$16,"Not Found",0)</f>
        <v>0</v>
      </c>
      <c r="S102" s="2">
        <f t="array" ref="S102">XLOOKUP($F102,'ADVANCED KEY'!$C$19:$C$22,'ADVANCED KEY'!$B$19:$B$22,"Not Found",0)</f>
        <v>-1</v>
      </c>
      <c r="T102" s="2">
        <f t="array" ref="T102">XLOOKUP($G102,'ADVANCED KEY'!$C$25:$C$28,'ADVANCED KEY'!$B$25:$B$28,"Not Found",0)</f>
        <v>1</v>
      </c>
      <c r="U102" s="2">
        <f t="array" ref="U102">XLOOKUP($H102,'ADVANCED KEY'!$C$31:$C$34,'ADVANCED KEY'!$B$31:$B$34,"Not Found",0)</f>
        <v>-1</v>
      </c>
      <c r="V102" s="2">
        <f t="array" ref="V102">XLOOKUP($I102,'ADVANCED KEY'!$C$37:$C$40,'ADVANCED KEY'!$B$37:$B$40,"Not Found",0)</f>
        <v>-1</v>
      </c>
      <c r="W102" s="2">
        <f t="array" ref="W102">XLOOKUP($J102,'ADVANCED KEY'!$C$43:$C$46,'ADVANCED KEY'!$B$43:$B$46,"",0)</f>
        <v>1</v>
      </c>
      <c r="X102" s="2">
        <f t="array" ref="X102">XLOOKUP($K102,'ADVANCED KEY'!$C$49:$C$52,'ADVANCED KEY'!$B$49:$B$52,"Not Found",0)</f>
        <v>1</v>
      </c>
      <c r="Y102" s="2">
        <f t="array" ref="Y102">XLOOKUP($L102,'ADVANCED KEY'!$C$55:$C$58,'ADVANCED KEY'!$B$55:$B$58,"Not Found",0)</f>
        <v>1</v>
      </c>
    </row>
    <row r="103">
      <c r="A103" s="8">
        <v>45498.529229004635</v>
      </c>
      <c r="B103" s="1"/>
      <c r="C103" s="1" t="s">
        <v>5</v>
      </c>
      <c r="D103" s="1" t="s">
        <v>10</v>
      </c>
      <c r="E103" s="1" t="s">
        <v>19</v>
      </c>
      <c r="F103" s="1" t="s">
        <v>33</v>
      </c>
      <c r="G103" s="1" t="s">
        <v>42</v>
      </c>
      <c r="H103" s="1" t="s">
        <v>49</v>
      </c>
      <c r="I103" s="1" t="s">
        <v>60</v>
      </c>
      <c r="J103" s="1" t="s">
        <v>65</v>
      </c>
      <c r="K103" s="1" t="s">
        <v>78</v>
      </c>
      <c r="L103" s="1" t="s">
        <v>85</v>
      </c>
      <c r="M103" s="3" t="s">
        <v>205</v>
      </c>
      <c r="N103" s="3"/>
      <c r="O103" s="4">
        <f t="shared" si="1"/>
        <v>4</v>
      </c>
      <c r="P103" s="2">
        <f t="array" ref="P103">XLOOKUP($C103,'ADVANCED KEY'!$C$1:$C$4,'ADVANCED KEY'!$B$1:$B$4,"Not Found",0)</f>
        <v>2</v>
      </c>
      <c r="Q103" s="2">
        <f t="array" ref="Q103">XLOOKUP($D103,'ADVANCED KEY'!$C$7:$C$10,'ADVANCED KEY'!$B$7:$B$10,"Not Found",0)</f>
        <v>-1</v>
      </c>
      <c r="R103" s="2">
        <f t="array" ref="R103">XLOOKUP($E103,'ADVANCED KEY'!$C$13:$C$16,'ADVANCED KEY'!$B$13:$B$16,"Not Found",0)</f>
        <v>2</v>
      </c>
      <c r="S103" s="2">
        <f t="array" ref="S103">XLOOKUP($F103,'ADVANCED KEY'!$C$19:$C$22,'ADVANCED KEY'!$B$19:$B$22,"Not Found",0)</f>
        <v>0</v>
      </c>
      <c r="T103" s="2">
        <f t="array" ref="T103">XLOOKUP($G103,'ADVANCED KEY'!$C$25:$C$28,'ADVANCED KEY'!$B$25:$B$28,"Not Found",0)</f>
        <v>0</v>
      </c>
      <c r="U103" s="2">
        <f t="array" ref="U103">XLOOKUP($H103,'ADVANCED KEY'!$C$31:$C$34,'ADVANCED KEY'!$B$31:$B$34,"Not Found",0)</f>
        <v>-1</v>
      </c>
      <c r="V103" s="2">
        <f t="array" ref="V103">XLOOKUP($I103,'ADVANCED KEY'!$C$37:$C$40,'ADVANCED KEY'!$B$37:$B$40,"Not Found",0)</f>
        <v>0</v>
      </c>
      <c r="W103" s="2">
        <f t="array" ref="W103">XLOOKUP($J103,'ADVANCED KEY'!$C$43:$C$46,'ADVANCED KEY'!$B$43:$B$46,"",0)</f>
        <v>1</v>
      </c>
      <c r="X103" s="2">
        <f t="array" ref="X103">XLOOKUP($K103,'ADVANCED KEY'!$C$49:$C$52,'ADVANCED KEY'!$B$49:$B$52,"Not Found",0)</f>
        <v>0</v>
      </c>
      <c r="Y103" s="2">
        <f t="array" ref="Y103">XLOOKUP($L103,'ADVANCED KEY'!$C$55:$C$58,'ADVANCED KEY'!$B$55:$B$58,"Not Found",0)</f>
        <v>1</v>
      </c>
    </row>
    <row r="104">
      <c r="A104" s="8">
        <v>45498.5343080787</v>
      </c>
      <c r="B104" s="1"/>
      <c r="C104" s="1" t="s">
        <v>7</v>
      </c>
      <c r="D104" s="1" t="s">
        <v>16</v>
      </c>
      <c r="E104" s="1" t="s">
        <v>19</v>
      </c>
      <c r="F104" s="1" t="s">
        <v>21</v>
      </c>
      <c r="G104" s="1" t="s">
        <v>38</v>
      </c>
      <c r="H104" s="1" t="s">
        <v>49</v>
      </c>
      <c r="I104" s="1" t="s">
        <v>56</v>
      </c>
      <c r="J104" s="1" t="s">
        <v>65</v>
      </c>
      <c r="K104" s="1" t="s">
        <v>74</v>
      </c>
      <c r="L104" s="1" t="s">
        <v>81</v>
      </c>
      <c r="M104" s="3" t="s">
        <v>206</v>
      </c>
      <c r="N104" s="3"/>
      <c r="O104" s="4">
        <f t="shared" si="1"/>
        <v>5</v>
      </c>
      <c r="P104" s="2">
        <f t="array" ref="P104">XLOOKUP($C104,'ADVANCED KEY'!$C$1:$C$4,'ADVANCED KEY'!$B$1:$B$4,"Not Found",0)</f>
        <v>-1</v>
      </c>
      <c r="Q104" s="2">
        <f t="array" ref="Q104">XLOOKUP($D104,'ADVANCED KEY'!$C$7:$C$10,'ADVANCED KEY'!$B$7:$B$10,"Not Found",0)</f>
        <v>0</v>
      </c>
      <c r="R104" s="2">
        <f t="array" ref="R104">XLOOKUP($E104,'ADVANCED KEY'!$C$13:$C$16,'ADVANCED KEY'!$B$13:$B$16,"Not Found",0)</f>
        <v>2</v>
      </c>
      <c r="S104" s="2">
        <f t="array" ref="S104">XLOOKUP($F104,'ADVANCED KEY'!$C$19:$C$22,'ADVANCED KEY'!$B$19:$B$22,"Not Found",0)</f>
        <v>1</v>
      </c>
      <c r="T104" s="2">
        <f t="array" ref="T104">XLOOKUP($G104,'ADVANCED KEY'!$C$25:$C$28,'ADVANCED KEY'!$B$25:$B$28,"Not Found",0)</f>
        <v>1</v>
      </c>
      <c r="U104" s="2">
        <f t="array" ref="U104">XLOOKUP($H104,'ADVANCED KEY'!$C$31:$C$34,'ADVANCED KEY'!$B$31:$B$34,"Not Found",0)</f>
        <v>-1</v>
      </c>
      <c r="V104" s="2">
        <f t="array" ref="V104">XLOOKUP($I104,'ADVANCED KEY'!$C$37:$C$40,'ADVANCED KEY'!$B$37:$B$40,"Not Found",0)</f>
        <v>1</v>
      </c>
      <c r="W104" s="2">
        <f t="array" ref="W104">XLOOKUP($J104,'ADVANCED KEY'!$C$43:$C$46,'ADVANCED KEY'!$B$43:$B$46,"",0)</f>
        <v>1</v>
      </c>
      <c r="X104" s="2">
        <f t="array" ref="X104">XLOOKUP($K104,'ADVANCED KEY'!$C$49:$C$52,'ADVANCED KEY'!$B$49:$B$52,"Not Found",0)</f>
        <v>-1</v>
      </c>
      <c r="Y104" s="2">
        <f t="array" ref="Y104">XLOOKUP($L104,'ADVANCED KEY'!$C$55:$C$58,'ADVANCED KEY'!$B$55:$B$58,"Not Found",0)</f>
        <v>2</v>
      </c>
    </row>
    <row r="105">
      <c r="A105" s="8">
        <v>45498.54709731482</v>
      </c>
      <c r="B105" s="1"/>
      <c r="C105" s="1" t="s">
        <v>7</v>
      </c>
      <c r="D105" s="1" t="s">
        <v>12</v>
      </c>
      <c r="E105" s="1" t="s">
        <v>19</v>
      </c>
      <c r="F105" s="1" t="s">
        <v>31</v>
      </c>
      <c r="G105" s="1" t="s">
        <v>40</v>
      </c>
      <c r="H105" s="1" t="s">
        <v>49</v>
      </c>
      <c r="I105" s="1" t="s">
        <v>56</v>
      </c>
      <c r="J105" s="1" t="s">
        <v>69</v>
      </c>
      <c r="K105" s="1" t="s">
        <v>74</v>
      </c>
      <c r="L105" s="1" t="s">
        <v>81</v>
      </c>
      <c r="M105" s="3" t="s">
        <v>207</v>
      </c>
      <c r="N105" s="3"/>
      <c r="O105" s="4">
        <f t="shared" si="1"/>
        <v>2</v>
      </c>
      <c r="P105" s="2">
        <f t="array" ref="P105">XLOOKUP($C105,'ADVANCED KEY'!$C$1:$C$4,'ADVANCED KEY'!$B$1:$B$4,"Not Found",0)</f>
        <v>-1</v>
      </c>
      <c r="Q105" s="2">
        <f t="array" ref="Q105">XLOOKUP($D105,'ADVANCED KEY'!$C$7:$C$10,'ADVANCED KEY'!$B$7:$B$10,"Not Found",0)</f>
        <v>2</v>
      </c>
      <c r="R105" s="2">
        <f t="array" ref="R105">XLOOKUP($E105,'ADVANCED KEY'!$C$13:$C$16,'ADVANCED KEY'!$B$13:$B$16,"Not Found",0)</f>
        <v>2</v>
      </c>
      <c r="S105" s="2">
        <f t="array" ref="S105">XLOOKUP($F105,'ADVANCED KEY'!$C$19:$C$22,'ADVANCED KEY'!$B$19:$B$22,"Not Found",0)</f>
        <v>-1</v>
      </c>
      <c r="T105" s="2">
        <f t="array" ref="T105">XLOOKUP($G105,'ADVANCED KEY'!$C$25:$C$28,'ADVANCED KEY'!$B$25:$B$28,"Not Found",0)</f>
        <v>-1</v>
      </c>
      <c r="U105" s="2">
        <f t="array" ref="U105">XLOOKUP($H105,'ADVANCED KEY'!$C$31:$C$34,'ADVANCED KEY'!$B$31:$B$34,"Not Found",0)</f>
        <v>-1</v>
      </c>
      <c r="V105" s="2">
        <f t="array" ref="V105">XLOOKUP($I105,'ADVANCED KEY'!$C$37:$C$40,'ADVANCED KEY'!$B$37:$B$40,"Not Found",0)</f>
        <v>1</v>
      </c>
      <c r="W105" s="2">
        <f t="array" ref="W105">XLOOKUP($J105,'ADVANCED KEY'!$C$43:$C$46,'ADVANCED KEY'!$B$43:$B$46,"",0)</f>
        <v>0</v>
      </c>
      <c r="X105" s="2">
        <f t="array" ref="X105">XLOOKUP($K105,'ADVANCED KEY'!$C$49:$C$52,'ADVANCED KEY'!$B$49:$B$52,"Not Found",0)</f>
        <v>-1</v>
      </c>
      <c r="Y105" s="2">
        <f t="array" ref="Y105">XLOOKUP($L105,'ADVANCED KEY'!$C$55:$C$58,'ADVANCED KEY'!$B$55:$B$58,"Not Found",0)</f>
        <v>2</v>
      </c>
    </row>
    <row r="106">
      <c r="A106" s="8">
        <v>45498.548477847224</v>
      </c>
      <c r="B106" s="1"/>
      <c r="C106" s="1" t="s">
        <v>7</v>
      </c>
      <c r="D106" s="1" t="s">
        <v>16</v>
      </c>
      <c r="E106" s="1" t="s">
        <v>19</v>
      </c>
      <c r="F106" s="1" t="s">
        <v>31</v>
      </c>
      <c r="G106" s="1" t="s">
        <v>38</v>
      </c>
      <c r="H106" s="1" t="s">
        <v>51</v>
      </c>
      <c r="I106" s="1" t="s">
        <v>56</v>
      </c>
      <c r="J106" s="1" t="s">
        <v>65</v>
      </c>
      <c r="K106" s="1" t="s">
        <v>72</v>
      </c>
      <c r="L106" s="1" t="s">
        <v>81</v>
      </c>
      <c r="M106" s="3" t="s">
        <v>208</v>
      </c>
      <c r="N106" s="3"/>
      <c r="O106" s="4">
        <f t="shared" si="1"/>
        <v>6</v>
      </c>
      <c r="P106" s="2">
        <f t="array" ref="P106">XLOOKUP($C106,'ADVANCED KEY'!$C$1:$C$4,'ADVANCED KEY'!$B$1:$B$4,"Not Found",0)</f>
        <v>-1</v>
      </c>
      <c r="Q106" s="2">
        <f t="array" ref="Q106">XLOOKUP($D106,'ADVANCED KEY'!$C$7:$C$10,'ADVANCED KEY'!$B$7:$B$10,"Not Found",0)</f>
        <v>0</v>
      </c>
      <c r="R106" s="2">
        <f t="array" ref="R106">XLOOKUP($E106,'ADVANCED KEY'!$C$13:$C$16,'ADVANCED KEY'!$B$13:$B$16,"Not Found",0)</f>
        <v>2</v>
      </c>
      <c r="S106" s="2">
        <f t="array" ref="S106">XLOOKUP($F106,'ADVANCED KEY'!$C$19:$C$22,'ADVANCED KEY'!$B$19:$B$22,"Not Found",0)</f>
        <v>-1</v>
      </c>
      <c r="T106" s="2">
        <f t="array" ref="T106">XLOOKUP($G106,'ADVANCED KEY'!$C$25:$C$28,'ADVANCED KEY'!$B$25:$B$28,"Not Found",0)</f>
        <v>1</v>
      </c>
      <c r="U106" s="2">
        <f t="array" ref="U106">XLOOKUP($H106,'ADVANCED KEY'!$C$31:$C$34,'ADVANCED KEY'!$B$31:$B$34,"Not Found",0)</f>
        <v>0</v>
      </c>
      <c r="V106" s="2">
        <f t="array" ref="V106">XLOOKUP($I106,'ADVANCED KEY'!$C$37:$C$40,'ADVANCED KEY'!$B$37:$B$40,"Not Found",0)</f>
        <v>1</v>
      </c>
      <c r="W106" s="2">
        <f t="array" ref="W106">XLOOKUP($J106,'ADVANCED KEY'!$C$43:$C$46,'ADVANCED KEY'!$B$43:$B$46,"",0)</f>
        <v>1</v>
      </c>
      <c r="X106" s="2">
        <f t="array" ref="X106">XLOOKUP($K106,'ADVANCED KEY'!$C$49:$C$52,'ADVANCED KEY'!$B$49:$B$52,"Not Found",0)</f>
        <v>1</v>
      </c>
      <c r="Y106" s="2">
        <f t="array" ref="Y106">XLOOKUP($L106,'ADVANCED KEY'!$C$55:$C$58,'ADVANCED KEY'!$B$55:$B$58,"Not Found",0)</f>
        <v>2</v>
      </c>
    </row>
    <row r="107">
      <c r="A107" s="8">
        <v>45498.62629424769</v>
      </c>
      <c r="B107" s="1"/>
      <c r="C107" s="1" t="s">
        <v>7</v>
      </c>
      <c r="D107" s="1" t="s">
        <v>16</v>
      </c>
      <c r="E107" s="1" t="s">
        <v>19</v>
      </c>
      <c r="F107" s="1" t="s">
        <v>33</v>
      </c>
      <c r="G107" s="1" t="s">
        <v>36</v>
      </c>
      <c r="H107" s="1" t="s">
        <v>49</v>
      </c>
      <c r="I107" s="1" t="s">
        <v>56</v>
      </c>
      <c r="J107" s="1" t="s">
        <v>65</v>
      </c>
      <c r="K107" s="1" t="s">
        <v>72</v>
      </c>
      <c r="L107" s="1" t="s">
        <v>81</v>
      </c>
      <c r="M107" s="3" t="s">
        <v>209</v>
      </c>
      <c r="N107" s="3"/>
      <c r="O107" s="4">
        <f t="shared" si="1"/>
        <v>7</v>
      </c>
      <c r="P107" s="2">
        <f t="array" ref="P107">XLOOKUP($C107,'ADVANCED KEY'!$C$1:$C$4,'ADVANCED KEY'!$B$1:$B$4,"Not Found",0)</f>
        <v>-1</v>
      </c>
      <c r="Q107" s="2">
        <f t="array" ref="Q107">XLOOKUP($D107,'ADVANCED KEY'!$C$7:$C$10,'ADVANCED KEY'!$B$7:$B$10,"Not Found",0)</f>
        <v>0</v>
      </c>
      <c r="R107" s="2">
        <f t="array" ref="R107">XLOOKUP($E107,'ADVANCED KEY'!$C$13:$C$16,'ADVANCED KEY'!$B$13:$B$16,"Not Found",0)</f>
        <v>2</v>
      </c>
      <c r="S107" s="2">
        <f t="array" ref="S107">XLOOKUP($F107,'ADVANCED KEY'!$C$19:$C$22,'ADVANCED KEY'!$B$19:$B$22,"Not Found",0)</f>
        <v>0</v>
      </c>
      <c r="T107" s="2">
        <f t="array" ref="T107">XLOOKUP($G107,'ADVANCED KEY'!$C$25:$C$28,'ADVANCED KEY'!$B$25:$B$28,"Not Found",0)</f>
        <v>2</v>
      </c>
      <c r="U107" s="2">
        <f t="array" ref="U107">XLOOKUP($H107,'ADVANCED KEY'!$C$31:$C$34,'ADVANCED KEY'!$B$31:$B$34,"Not Found",0)</f>
        <v>-1</v>
      </c>
      <c r="V107" s="2">
        <f t="array" ref="V107">XLOOKUP($I107,'ADVANCED KEY'!$C$37:$C$40,'ADVANCED KEY'!$B$37:$B$40,"Not Found",0)</f>
        <v>1</v>
      </c>
      <c r="W107" s="2">
        <f t="array" ref="W107">XLOOKUP($J107,'ADVANCED KEY'!$C$43:$C$46,'ADVANCED KEY'!$B$43:$B$46,"",0)</f>
        <v>1</v>
      </c>
      <c r="X107" s="2">
        <f t="array" ref="X107">XLOOKUP($K107,'ADVANCED KEY'!$C$49:$C$52,'ADVANCED KEY'!$B$49:$B$52,"Not Found",0)</f>
        <v>1</v>
      </c>
      <c r="Y107" s="2">
        <f t="array" ref="Y107">XLOOKUP($L107,'ADVANCED KEY'!$C$55:$C$58,'ADVANCED KEY'!$B$55:$B$58,"Not Found",0)</f>
        <v>2</v>
      </c>
    </row>
    <row r="108">
      <c r="A108" s="8">
        <v>45499.38901273148</v>
      </c>
      <c r="B108" s="1"/>
      <c r="C108" s="1" t="s">
        <v>3</v>
      </c>
      <c r="D108" s="1" t="s">
        <v>16</v>
      </c>
      <c r="E108" s="1" t="s">
        <v>25</v>
      </c>
      <c r="F108" s="1" t="s">
        <v>31</v>
      </c>
      <c r="G108" s="1" t="s">
        <v>38</v>
      </c>
      <c r="H108" s="1" t="s">
        <v>49</v>
      </c>
      <c r="I108" s="1" t="s">
        <v>58</v>
      </c>
      <c r="J108" s="1" t="s">
        <v>67</v>
      </c>
      <c r="K108" s="1" t="s">
        <v>78</v>
      </c>
      <c r="L108" s="1" t="s">
        <v>85</v>
      </c>
      <c r="M108" s="3" t="s">
        <v>210</v>
      </c>
      <c r="N108" s="3"/>
      <c r="O108" s="4">
        <f t="shared" si="1"/>
        <v>-1</v>
      </c>
      <c r="P108" s="2">
        <f t="array" ref="P108">XLOOKUP($C108,'ADVANCED KEY'!$C$1:$C$4,'ADVANCED KEY'!$B$1:$B$4,"Not Found",0)</f>
        <v>1</v>
      </c>
      <c r="Q108" s="2">
        <f t="array" ref="Q108">XLOOKUP($D108,'ADVANCED KEY'!$C$7:$C$10,'ADVANCED KEY'!$B$7:$B$10,"Not Found",0)</f>
        <v>0</v>
      </c>
      <c r="R108" s="2">
        <f t="array" ref="R108">XLOOKUP($E108,'ADVANCED KEY'!$C$13:$C$16,'ADVANCED KEY'!$B$13:$B$16,"Not Found",0)</f>
        <v>0</v>
      </c>
      <c r="S108" s="2">
        <f t="array" ref="S108">XLOOKUP($F108,'ADVANCED KEY'!$C$19:$C$22,'ADVANCED KEY'!$B$19:$B$22,"Not Found",0)</f>
        <v>-1</v>
      </c>
      <c r="T108" s="2">
        <f t="array" ref="T108">XLOOKUP($G108,'ADVANCED KEY'!$C$25:$C$28,'ADVANCED KEY'!$B$25:$B$28,"Not Found",0)</f>
        <v>1</v>
      </c>
      <c r="U108" s="2">
        <f t="array" ref="U108">XLOOKUP($H108,'ADVANCED KEY'!$C$31:$C$34,'ADVANCED KEY'!$B$31:$B$34,"Not Found",0)</f>
        <v>-1</v>
      </c>
      <c r="V108" s="2">
        <f t="array" ref="V108">XLOOKUP($I108,'ADVANCED KEY'!$C$37:$C$40,'ADVANCED KEY'!$B$37:$B$40,"Not Found",0)</f>
        <v>-1</v>
      </c>
      <c r="W108" s="2">
        <f t="array" ref="W108">XLOOKUP($J108,'ADVANCED KEY'!$C$43:$C$46,'ADVANCED KEY'!$B$43:$B$46,"",0)</f>
        <v>-1</v>
      </c>
      <c r="X108" s="2">
        <f t="array" ref="X108">XLOOKUP($K108,'ADVANCED KEY'!$C$49:$C$52,'ADVANCED KEY'!$B$49:$B$52,"Not Found",0)</f>
        <v>0</v>
      </c>
      <c r="Y108" s="2">
        <f t="array" ref="Y108">XLOOKUP($L108,'ADVANCED KEY'!$C$55:$C$58,'ADVANCED KEY'!$B$55:$B$58,"Not Found",0)</f>
        <v>1</v>
      </c>
    </row>
    <row r="109">
      <c r="A109" s="8">
        <v>45499.415325995375</v>
      </c>
      <c r="B109" s="1"/>
      <c r="C109" s="1" t="s">
        <v>7</v>
      </c>
      <c r="D109" s="1" t="s">
        <v>10</v>
      </c>
      <c r="E109" s="1" t="s">
        <v>23</v>
      </c>
      <c r="F109" s="1" t="s">
        <v>31</v>
      </c>
      <c r="G109" s="1" t="s">
        <v>38</v>
      </c>
      <c r="H109" s="1" t="s">
        <v>49</v>
      </c>
      <c r="I109" s="1" t="s">
        <v>60</v>
      </c>
      <c r="J109" s="1" t="s">
        <v>67</v>
      </c>
      <c r="K109" s="1" t="s">
        <v>72</v>
      </c>
      <c r="L109" s="1" t="s">
        <v>87</v>
      </c>
      <c r="M109" s="3" t="s">
        <v>211</v>
      </c>
      <c r="N109" s="3"/>
      <c r="O109" s="4">
        <f t="shared" si="1"/>
        <v>-4</v>
      </c>
      <c r="P109" s="2">
        <f t="array" ref="P109">XLOOKUP($C109,'ADVANCED KEY'!$C$1:$C$4,'ADVANCED KEY'!$B$1:$B$4,"Not Found",0)</f>
        <v>-1</v>
      </c>
      <c r="Q109" s="2">
        <f t="array" ref="Q109">XLOOKUP($D109,'ADVANCED KEY'!$C$7:$C$10,'ADVANCED KEY'!$B$7:$B$10,"Not Found",0)</f>
        <v>-1</v>
      </c>
      <c r="R109" s="2">
        <f t="array" ref="R109">XLOOKUP($E109,'ADVANCED KEY'!$C$13:$C$16,'ADVANCED KEY'!$B$13:$B$16,"Not Found",0)</f>
        <v>-1</v>
      </c>
      <c r="S109" s="2">
        <f t="array" ref="S109">XLOOKUP($F109,'ADVANCED KEY'!$C$19:$C$22,'ADVANCED KEY'!$B$19:$B$22,"Not Found",0)</f>
        <v>-1</v>
      </c>
      <c r="T109" s="2">
        <f t="array" ref="T109">XLOOKUP($G109,'ADVANCED KEY'!$C$25:$C$28,'ADVANCED KEY'!$B$25:$B$28,"Not Found",0)</f>
        <v>1</v>
      </c>
      <c r="U109" s="2">
        <f t="array" ref="U109">XLOOKUP($H109,'ADVANCED KEY'!$C$31:$C$34,'ADVANCED KEY'!$B$31:$B$34,"Not Found",0)</f>
        <v>-1</v>
      </c>
      <c r="V109" s="2">
        <f t="array" ref="V109">XLOOKUP($I109,'ADVANCED KEY'!$C$37:$C$40,'ADVANCED KEY'!$B$37:$B$40,"Not Found",0)</f>
        <v>0</v>
      </c>
      <c r="W109" s="2">
        <f t="array" ref="W109">XLOOKUP($J109,'ADVANCED KEY'!$C$43:$C$46,'ADVANCED KEY'!$B$43:$B$46,"",0)</f>
        <v>-1</v>
      </c>
      <c r="X109" s="2">
        <f t="array" ref="X109">XLOOKUP($K109,'ADVANCED KEY'!$C$49:$C$52,'ADVANCED KEY'!$B$49:$B$52,"Not Found",0)</f>
        <v>1</v>
      </c>
      <c r="Y109" s="2">
        <f t="array" ref="Y109">XLOOKUP($L109,'ADVANCED KEY'!$C$55:$C$58,'ADVANCED KEY'!$B$55:$B$58,"Not Found",0)</f>
        <v>0</v>
      </c>
    </row>
    <row r="110">
      <c r="A110" s="8">
        <v>45499.4310992824</v>
      </c>
      <c r="B110" s="1"/>
      <c r="C110" s="1" t="s">
        <v>7</v>
      </c>
      <c r="D110" s="1" t="s">
        <v>10</v>
      </c>
      <c r="E110" s="1" t="s">
        <v>25</v>
      </c>
      <c r="F110" s="1" t="s">
        <v>33</v>
      </c>
      <c r="G110" s="1" t="s">
        <v>40</v>
      </c>
      <c r="H110" s="1" t="s">
        <v>49</v>
      </c>
      <c r="I110" s="1" t="s">
        <v>56</v>
      </c>
      <c r="J110" s="1" t="s">
        <v>65</v>
      </c>
      <c r="K110" s="1" t="s">
        <v>72</v>
      </c>
      <c r="L110" s="1" t="s">
        <v>85</v>
      </c>
      <c r="M110" s="3" t="s">
        <v>212</v>
      </c>
      <c r="N110" s="3"/>
      <c r="O110" s="4">
        <f t="shared" si="1"/>
        <v>0</v>
      </c>
      <c r="P110" s="2">
        <f t="array" ref="P110">XLOOKUP($C110,'ADVANCED KEY'!$C$1:$C$4,'ADVANCED KEY'!$B$1:$B$4,"Not Found",0)</f>
        <v>-1</v>
      </c>
      <c r="Q110" s="2">
        <f t="array" ref="Q110">XLOOKUP($D110,'ADVANCED KEY'!$C$7:$C$10,'ADVANCED KEY'!$B$7:$B$10,"Not Found",0)</f>
        <v>-1</v>
      </c>
      <c r="R110" s="2">
        <f t="array" ref="R110">XLOOKUP($E110,'ADVANCED KEY'!$C$13:$C$16,'ADVANCED KEY'!$B$13:$B$16,"Not Found",0)</f>
        <v>0</v>
      </c>
      <c r="S110" s="2">
        <f t="array" ref="S110">XLOOKUP($F110,'ADVANCED KEY'!$C$19:$C$22,'ADVANCED KEY'!$B$19:$B$22,"Not Found",0)</f>
        <v>0</v>
      </c>
      <c r="T110" s="2">
        <f t="array" ref="T110">XLOOKUP($G110,'ADVANCED KEY'!$C$25:$C$28,'ADVANCED KEY'!$B$25:$B$28,"Not Found",0)</f>
        <v>-1</v>
      </c>
      <c r="U110" s="2">
        <f t="array" ref="U110">XLOOKUP($H110,'ADVANCED KEY'!$C$31:$C$34,'ADVANCED KEY'!$B$31:$B$34,"Not Found",0)</f>
        <v>-1</v>
      </c>
      <c r="V110" s="2">
        <f t="array" ref="V110">XLOOKUP($I110,'ADVANCED KEY'!$C$37:$C$40,'ADVANCED KEY'!$B$37:$B$40,"Not Found",0)</f>
        <v>1</v>
      </c>
      <c r="W110" s="2">
        <f t="array" ref="W110">XLOOKUP($J110,'ADVANCED KEY'!$C$43:$C$46,'ADVANCED KEY'!$B$43:$B$46,"",0)</f>
        <v>1</v>
      </c>
      <c r="X110" s="2">
        <f t="array" ref="X110">XLOOKUP($K110,'ADVANCED KEY'!$C$49:$C$52,'ADVANCED KEY'!$B$49:$B$52,"Not Found",0)</f>
        <v>1</v>
      </c>
      <c r="Y110" s="2">
        <f t="array" ref="Y110">XLOOKUP($L110,'ADVANCED KEY'!$C$55:$C$58,'ADVANCED KEY'!$B$55:$B$58,"Not Found",0)</f>
        <v>1</v>
      </c>
    </row>
    <row r="111">
      <c r="A111" s="8">
        <v>45499.49079982639</v>
      </c>
      <c r="B111" s="1"/>
      <c r="C111" s="1" t="s">
        <v>7</v>
      </c>
      <c r="D111" s="1" t="s">
        <v>10</v>
      </c>
      <c r="E111" s="1" t="s">
        <v>25</v>
      </c>
      <c r="F111" s="1" t="s">
        <v>31</v>
      </c>
      <c r="G111" s="1" t="s">
        <v>38</v>
      </c>
      <c r="H111" s="1" t="s">
        <v>49</v>
      </c>
      <c r="I111" s="1" t="s">
        <v>54</v>
      </c>
      <c r="J111" s="1" t="s">
        <v>63</v>
      </c>
      <c r="K111" s="1" t="s">
        <v>74</v>
      </c>
      <c r="L111" s="1" t="s">
        <v>87</v>
      </c>
      <c r="M111" s="3" t="s">
        <v>213</v>
      </c>
      <c r="N111" s="3"/>
      <c r="O111" s="4">
        <f t="shared" si="1"/>
        <v>0</v>
      </c>
      <c r="P111" s="2">
        <f t="array" ref="P111">XLOOKUP($C111,'ADVANCED KEY'!$C$1:$C$4,'ADVANCED KEY'!$B$1:$B$4,"Not Found",0)</f>
        <v>-1</v>
      </c>
      <c r="Q111" s="2">
        <f t="array" ref="Q111">XLOOKUP($D111,'ADVANCED KEY'!$C$7:$C$10,'ADVANCED KEY'!$B$7:$B$10,"Not Found",0)</f>
        <v>-1</v>
      </c>
      <c r="R111" s="2">
        <f t="array" ref="R111">XLOOKUP($E111,'ADVANCED KEY'!$C$13:$C$16,'ADVANCED KEY'!$B$13:$B$16,"Not Found",0)</f>
        <v>0</v>
      </c>
      <c r="S111" s="2">
        <f t="array" ref="S111">XLOOKUP($F111,'ADVANCED KEY'!$C$19:$C$22,'ADVANCED KEY'!$B$19:$B$22,"Not Found",0)</f>
        <v>-1</v>
      </c>
      <c r="T111" s="2">
        <f t="array" ref="T111">XLOOKUP($G111,'ADVANCED KEY'!$C$25:$C$28,'ADVANCED KEY'!$B$25:$B$28,"Not Found",0)</f>
        <v>1</v>
      </c>
      <c r="U111" s="2">
        <f t="array" ref="U111">XLOOKUP($H111,'ADVANCED KEY'!$C$31:$C$34,'ADVANCED KEY'!$B$31:$B$34,"Not Found",0)</f>
        <v>-1</v>
      </c>
      <c r="V111" s="2">
        <f t="array" ref="V111">XLOOKUP($I111,'ADVANCED KEY'!$C$37:$C$40,'ADVANCED KEY'!$B$37:$B$40,"Not Found",0)</f>
        <v>2</v>
      </c>
      <c r="W111" s="2">
        <f t="array" ref="W111">XLOOKUP($J111,'ADVANCED KEY'!$C$43:$C$46,'ADVANCED KEY'!$B$43:$B$46,"",0)</f>
        <v>2</v>
      </c>
      <c r="X111" s="2">
        <f t="array" ref="X111">XLOOKUP($K111,'ADVANCED KEY'!$C$49:$C$52,'ADVANCED KEY'!$B$49:$B$52,"Not Found",0)</f>
        <v>-1</v>
      </c>
      <c r="Y111" s="2">
        <f t="array" ref="Y111">XLOOKUP($L111,'ADVANCED KEY'!$C$55:$C$58,'ADVANCED KEY'!$B$55:$B$58,"Not Found",0)</f>
        <v>0</v>
      </c>
    </row>
    <row r="112">
      <c r="A112" s="8">
        <v>45499.49225862269</v>
      </c>
      <c r="B112" s="1"/>
      <c r="C112" s="1" t="s">
        <v>3</v>
      </c>
      <c r="D112" s="1" t="s">
        <v>16</v>
      </c>
      <c r="E112" s="1" t="s">
        <v>25</v>
      </c>
      <c r="F112" s="1" t="s">
        <v>31</v>
      </c>
      <c r="G112" s="1" t="s">
        <v>38</v>
      </c>
      <c r="H112" s="1" t="s">
        <v>49</v>
      </c>
      <c r="I112" s="1" t="s">
        <v>58</v>
      </c>
      <c r="J112" s="1" t="s">
        <v>65</v>
      </c>
      <c r="K112" s="1" t="s">
        <v>72</v>
      </c>
      <c r="L112" s="1" t="s">
        <v>85</v>
      </c>
      <c r="M112" s="3" t="s">
        <v>214</v>
      </c>
      <c r="N112" s="3"/>
      <c r="O112" s="4">
        <f t="shared" si="1"/>
        <v>2</v>
      </c>
      <c r="P112" s="2">
        <f t="array" ref="P112">XLOOKUP($C112,'ADVANCED KEY'!$C$1:$C$4,'ADVANCED KEY'!$B$1:$B$4,"Not Found",0)</f>
        <v>1</v>
      </c>
      <c r="Q112" s="2">
        <f t="array" ref="Q112">XLOOKUP($D112,'ADVANCED KEY'!$C$7:$C$10,'ADVANCED KEY'!$B$7:$B$10,"Not Found",0)</f>
        <v>0</v>
      </c>
      <c r="R112" s="2">
        <f t="array" ref="R112">XLOOKUP($E112,'ADVANCED KEY'!$C$13:$C$16,'ADVANCED KEY'!$B$13:$B$16,"Not Found",0)</f>
        <v>0</v>
      </c>
      <c r="S112" s="2">
        <f t="array" ref="S112">XLOOKUP($F112,'ADVANCED KEY'!$C$19:$C$22,'ADVANCED KEY'!$B$19:$B$22,"Not Found",0)</f>
        <v>-1</v>
      </c>
      <c r="T112" s="2">
        <f t="array" ref="T112">XLOOKUP($G112,'ADVANCED KEY'!$C$25:$C$28,'ADVANCED KEY'!$B$25:$B$28,"Not Found",0)</f>
        <v>1</v>
      </c>
      <c r="U112" s="2">
        <f t="array" ref="U112">XLOOKUP($H112,'ADVANCED KEY'!$C$31:$C$34,'ADVANCED KEY'!$B$31:$B$34,"Not Found",0)</f>
        <v>-1</v>
      </c>
      <c r="V112" s="2">
        <f t="array" ref="V112">XLOOKUP($I112,'ADVANCED KEY'!$C$37:$C$40,'ADVANCED KEY'!$B$37:$B$40,"Not Found",0)</f>
        <v>-1</v>
      </c>
      <c r="W112" s="2">
        <f t="array" ref="W112">XLOOKUP($J112,'ADVANCED KEY'!$C$43:$C$46,'ADVANCED KEY'!$B$43:$B$46,"",0)</f>
        <v>1</v>
      </c>
      <c r="X112" s="2">
        <f t="array" ref="X112">XLOOKUP($K112,'ADVANCED KEY'!$C$49:$C$52,'ADVANCED KEY'!$B$49:$B$52,"Not Found",0)</f>
        <v>1</v>
      </c>
      <c r="Y112" s="2">
        <f t="array" ref="Y112">XLOOKUP($L112,'ADVANCED KEY'!$C$55:$C$58,'ADVANCED KEY'!$B$55:$B$58,"Not Found",0)</f>
        <v>1</v>
      </c>
    </row>
    <row r="113">
      <c r="A113" s="8">
        <v>45499.52454391203</v>
      </c>
      <c r="B113" s="1"/>
      <c r="C113" s="1" t="s">
        <v>5</v>
      </c>
      <c r="D113" s="1" t="s">
        <v>16</v>
      </c>
      <c r="E113" s="1" t="s">
        <v>25</v>
      </c>
      <c r="F113" s="1" t="s">
        <v>21</v>
      </c>
      <c r="G113" s="1" t="s">
        <v>36</v>
      </c>
      <c r="H113" s="1" t="s">
        <v>49</v>
      </c>
      <c r="I113" s="1" t="s">
        <v>54</v>
      </c>
      <c r="J113" s="1" t="s">
        <v>65</v>
      </c>
      <c r="K113" s="1" t="s">
        <v>74</v>
      </c>
      <c r="L113" s="1" t="s">
        <v>85</v>
      </c>
      <c r="M113" s="3" t="s">
        <v>215</v>
      </c>
      <c r="N113" s="3"/>
      <c r="O113" s="4">
        <f t="shared" si="1"/>
        <v>7</v>
      </c>
      <c r="P113" s="2">
        <f t="array" ref="P113">XLOOKUP($C113,'ADVANCED KEY'!$C$1:$C$4,'ADVANCED KEY'!$B$1:$B$4,"Not Found",0)</f>
        <v>2</v>
      </c>
      <c r="Q113" s="2">
        <f t="array" ref="Q113">XLOOKUP($D113,'ADVANCED KEY'!$C$7:$C$10,'ADVANCED KEY'!$B$7:$B$10,"Not Found",0)</f>
        <v>0</v>
      </c>
      <c r="R113" s="2">
        <f t="array" ref="R113">XLOOKUP($E113,'ADVANCED KEY'!$C$13:$C$16,'ADVANCED KEY'!$B$13:$B$16,"Not Found",0)</f>
        <v>0</v>
      </c>
      <c r="S113" s="2">
        <f t="array" ref="S113">XLOOKUP($F113,'ADVANCED KEY'!$C$19:$C$22,'ADVANCED KEY'!$B$19:$B$22,"Not Found",0)</f>
        <v>1</v>
      </c>
      <c r="T113" s="2">
        <f t="array" ref="T113">XLOOKUP($G113,'ADVANCED KEY'!$C$25:$C$28,'ADVANCED KEY'!$B$25:$B$28,"Not Found",0)</f>
        <v>2</v>
      </c>
      <c r="U113" s="2">
        <f t="array" ref="U113">XLOOKUP($H113,'ADVANCED KEY'!$C$31:$C$34,'ADVANCED KEY'!$B$31:$B$34,"Not Found",0)</f>
        <v>-1</v>
      </c>
      <c r="V113" s="2">
        <f t="array" ref="V113">XLOOKUP($I113,'ADVANCED KEY'!$C$37:$C$40,'ADVANCED KEY'!$B$37:$B$40,"Not Found",0)</f>
        <v>2</v>
      </c>
      <c r="W113" s="2">
        <f t="array" ref="W113">XLOOKUP($J113,'ADVANCED KEY'!$C$43:$C$46,'ADVANCED KEY'!$B$43:$B$46,"",0)</f>
        <v>1</v>
      </c>
      <c r="X113" s="2">
        <f t="array" ref="X113">XLOOKUP($K113,'ADVANCED KEY'!$C$49:$C$52,'ADVANCED KEY'!$B$49:$B$52,"Not Found",0)</f>
        <v>-1</v>
      </c>
      <c r="Y113" s="2">
        <f t="array" ref="Y113">XLOOKUP($L113,'ADVANCED KEY'!$C$55:$C$58,'ADVANCED KEY'!$B$55:$B$58,"Not Found",0)</f>
        <v>1</v>
      </c>
    </row>
    <row r="114">
      <c r="A114" s="8">
        <v>45499.59035412037</v>
      </c>
      <c r="B114" s="1"/>
      <c r="C114" s="1" t="s">
        <v>5</v>
      </c>
      <c r="D114" s="1" t="s">
        <v>10</v>
      </c>
      <c r="E114" s="1" t="s">
        <v>25</v>
      </c>
      <c r="F114" s="1" t="s">
        <v>21</v>
      </c>
      <c r="G114" s="1" t="s">
        <v>38</v>
      </c>
      <c r="H114" s="1" t="s">
        <v>49</v>
      </c>
      <c r="I114" s="1" t="s">
        <v>54</v>
      </c>
      <c r="J114" s="1" t="s">
        <v>63</v>
      </c>
      <c r="K114" s="1" t="s">
        <v>78</v>
      </c>
      <c r="L114" s="1" t="s">
        <v>81</v>
      </c>
      <c r="M114" s="3" t="s">
        <v>216</v>
      </c>
      <c r="N114" s="3"/>
      <c r="O114" s="4">
        <f t="shared" si="1"/>
        <v>8</v>
      </c>
      <c r="P114" s="2">
        <f t="array" ref="P114">XLOOKUP($C114,'ADVANCED KEY'!$C$1:$C$4,'ADVANCED KEY'!$B$1:$B$4,"Not Found",0)</f>
        <v>2</v>
      </c>
      <c r="Q114" s="2">
        <f t="array" ref="Q114">XLOOKUP($D114,'ADVANCED KEY'!$C$7:$C$10,'ADVANCED KEY'!$B$7:$B$10,"Not Found",0)</f>
        <v>-1</v>
      </c>
      <c r="R114" s="2">
        <f t="array" ref="R114">XLOOKUP($E114,'ADVANCED KEY'!$C$13:$C$16,'ADVANCED KEY'!$B$13:$B$16,"Not Found",0)</f>
        <v>0</v>
      </c>
      <c r="S114" s="2">
        <f t="array" ref="S114">XLOOKUP($F114,'ADVANCED KEY'!$C$19:$C$22,'ADVANCED KEY'!$B$19:$B$22,"Not Found",0)</f>
        <v>1</v>
      </c>
      <c r="T114" s="2">
        <f t="array" ref="T114">XLOOKUP($G114,'ADVANCED KEY'!$C$25:$C$28,'ADVANCED KEY'!$B$25:$B$28,"Not Found",0)</f>
        <v>1</v>
      </c>
      <c r="U114" s="2">
        <f t="array" ref="U114">XLOOKUP($H114,'ADVANCED KEY'!$C$31:$C$34,'ADVANCED KEY'!$B$31:$B$34,"Not Found",0)</f>
        <v>-1</v>
      </c>
      <c r="V114" s="2">
        <f t="array" ref="V114">XLOOKUP($I114,'ADVANCED KEY'!$C$37:$C$40,'ADVANCED KEY'!$B$37:$B$40,"Not Found",0)</f>
        <v>2</v>
      </c>
      <c r="W114" s="2">
        <f t="array" ref="W114">XLOOKUP($J114,'ADVANCED KEY'!$C$43:$C$46,'ADVANCED KEY'!$B$43:$B$46,"",0)</f>
        <v>2</v>
      </c>
      <c r="X114" s="2">
        <f t="array" ref="X114">XLOOKUP($K114,'ADVANCED KEY'!$C$49:$C$52,'ADVANCED KEY'!$B$49:$B$52,"Not Found",0)</f>
        <v>0</v>
      </c>
      <c r="Y114" s="2">
        <f t="array" ref="Y114">XLOOKUP($L114,'ADVANCED KEY'!$C$55:$C$58,'ADVANCED KEY'!$B$55:$B$58,"Not Found",0)</f>
        <v>2</v>
      </c>
    </row>
    <row r="115">
      <c r="A115" s="8">
        <v>45500.383990752314</v>
      </c>
      <c r="B115" s="1"/>
      <c r="C115" s="1" t="s">
        <v>7</v>
      </c>
      <c r="D115" s="1" t="s">
        <v>10</v>
      </c>
      <c r="E115" s="1" t="s">
        <v>25</v>
      </c>
      <c r="F115" s="1" t="s">
        <v>31</v>
      </c>
      <c r="G115" s="1" t="s">
        <v>38</v>
      </c>
      <c r="H115" s="1" t="s">
        <v>49</v>
      </c>
      <c r="I115" s="1" t="s">
        <v>54</v>
      </c>
      <c r="J115" s="1" t="s">
        <v>65</v>
      </c>
      <c r="K115" s="1" t="s">
        <v>78</v>
      </c>
      <c r="L115" s="1" t="s">
        <v>83</v>
      </c>
      <c r="M115" s="3" t="s">
        <v>217</v>
      </c>
      <c r="N115" s="3"/>
      <c r="O115" s="4">
        <f t="shared" si="1"/>
        <v>-1</v>
      </c>
      <c r="P115" s="2">
        <f t="array" ref="P115">XLOOKUP($C115,'ADVANCED KEY'!$C$1:$C$4,'ADVANCED KEY'!$B$1:$B$4,"Not Found",0)</f>
        <v>-1</v>
      </c>
      <c r="Q115" s="2">
        <f t="array" ref="Q115">XLOOKUP($D115,'ADVANCED KEY'!$C$7:$C$10,'ADVANCED KEY'!$B$7:$B$10,"Not Found",0)</f>
        <v>-1</v>
      </c>
      <c r="R115" s="2">
        <f t="array" ref="R115">XLOOKUP($E115,'ADVANCED KEY'!$C$13:$C$16,'ADVANCED KEY'!$B$13:$B$16,"Not Found",0)</f>
        <v>0</v>
      </c>
      <c r="S115" s="2">
        <f t="array" ref="S115">XLOOKUP($F115,'ADVANCED KEY'!$C$19:$C$22,'ADVANCED KEY'!$B$19:$B$22,"Not Found",0)</f>
        <v>-1</v>
      </c>
      <c r="T115" s="2">
        <f t="array" ref="T115">XLOOKUP($G115,'ADVANCED KEY'!$C$25:$C$28,'ADVANCED KEY'!$B$25:$B$28,"Not Found",0)</f>
        <v>1</v>
      </c>
      <c r="U115" s="2">
        <f t="array" ref="U115">XLOOKUP($H115,'ADVANCED KEY'!$C$31:$C$34,'ADVANCED KEY'!$B$31:$B$34,"Not Found",0)</f>
        <v>-1</v>
      </c>
      <c r="V115" s="2">
        <f t="array" ref="V115">XLOOKUP($I115,'ADVANCED KEY'!$C$37:$C$40,'ADVANCED KEY'!$B$37:$B$40,"Not Found",0)</f>
        <v>2</v>
      </c>
      <c r="W115" s="2">
        <f t="array" ref="W115">XLOOKUP($J115,'ADVANCED KEY'!$C$43:$C$46,'ADVANCED KEY'!$B$43:$B$46,"",0)</f>
        <v>1</v>
      </c>
      <c r="X115" s="2">
        <f t="array" ref="X115">XLOOKUP($K115,'ADVANCED KEY'!$C$49:$C$52,'ADVANCED KEY'!$B$49:$B$52,"Not Found",0)</f>
        <v>0</v>
      </c>
      <c r="Y115" s="2">
        <f t="array" ref="Y115">XLOOKUP($L115,'ADVANCED KEY'!$C$55:$C$58,'ADVANCED KEY'!$B$55:$B$58,"Not Found",0)</f>
        <v>-1</v>
      </c>
    </row>
    <row r="116">
      <c r="A116" s="8">
        <v>45500.569060925925</v>
      </c>
      <c r="B116" s="1"/>
      <c r="C116" s="1" t="s">
        <v>5</v>
      </c>
      <c r="D116" s="1" t="s">
        <v>16</v>
      </c>
      <c r="E116" s="1" t="s">
        <v>25</v>
      </c>
      <c r="F116" s="1" t="s">
        <v>31</v>
      </c>
      <c r="G116" s="1" t="s">
        <v>42</v>
      </c>
      <c r="H116" s="1" t="s">
        <v>49</v>
      </c>
      <c r="I116" s="1" t="s">
        <v>56</v>
      </c>
      <c r="J116" s="1" t="s">
        <v>63</v>
      </c>
      <c r="K116" s="1" t="s">
        <v>78</v>
      </c>
      <c r="L116" s="1" t="s">
        <v>87</v>
      </c>
      <c r="M116" s="3" t="s">
        <v>218</v>
      </c>
      <c r="N116" s="3"/>
      <c r="O116" s="4">
        <f t="shared" si="1"/>
        <v>3</v>
      </c>
      <c r="P116" s="2">
        <f t="array" ref="P116">XLOOKUP($C116,'ADVANCED KEY'!$C$1:$C$4,'ADVANCED KEY'!$B$1:$B$4,"Not Found",0)</f>
        <v>2</v>
      </c>
      <c r="Q116" s="2">
        <f t="array" ref="Q116">XLOOKUP($D116,'ADVANCED KEY'!$C$7:$C$10,'ADVANCED KEY'!$B$7:$B$10,"Not Found",0)</f>
        <v>0</v>
      </c>
      <c r="R116" s="2">
        <f t="array" ref="R116">XLOOKUP($E116,'ADVANCED KEY'!$C$13:$C$16,'ADVANCED KEY'!$B$13:$B$16,"Not Found",0)</f>
        <v>0</v>
      </c>
      <c r="S116" s="2">
        <f t="array" ref="S116">XLOOKUP($F116,'ADVANCED KEY'!$C$19:$C$22,'ADVANCED KEY'!$B$19:$B$22,"Not Found",0)</f>
        <v>-1</v>
      </c>
      <c r="T116" s="2">
        <f t="array" ref="T116">XLOOKUP($G116,'ADVANCED KEY'!$C$25:$C$28,'ADVANCED KEY'!$B$25:$B$28,"Not Found",0)</f>
        <v>0</v>
      </c>
      <c r="U116" s="2">
        <f t="array" ref="U116">XLOOKUP($H116,'ADVANCED KEY'!$C$31:$C$34,'ADVANCED KEY'!$B$31:$B$34,"Not Found",0)</f>
        <v>-1</v>
      </c>
      <c r="V116" s="2">
        <f t="array" ref="V116">XLOOKUP($I116,'ADVANCED KEY'!$C$37:$C$40,'ADVANCED KEY'!$B$37:$B$40,"Not Found",0)</f>
        <v>1</v>
      </c>
      <c r="W116" s="2">
        <f t="array" ref="W116">XLOOKUP($J116,'ADVANCED KEY'!$C$43:$C$46,'ADVANCED KEY'!$B$43:$B$46,"",0)</f>
        <v>2</v>
      </c>
      <c r="X116" s="2">
        <f t="array" ref="X116">XLOOKUP($K116,'ADVANCED KEY'!$C$49:$C$52,'ADVANCED KEY'!$B$49:$B$52,"Not Found",0)</f>
        <v>0</v>
      </c>
      <c r="Y116" s="2">
        <f t="array" ref="Y116">XLOOKUP($L116,'ADVANCED KEY'!$C$55:$C$58,'ADVANCED KEY'!$B$55:$B$58,"Not Found",0)</f>
        <v>0</v>
      </c>
    </row>
    <row r="117">
      <c r="A117" s="8">
        <v>45500.65274597223</v>
      </c>
      <c r="B117" s="1"/>
      <c r="C117" s="1" t="s">
        <v>5</v>
      </c>
      <c r="D117" s="1" t="s">
        <v>16</v>
      </c>
      <c r="E117" s="1" t="s">
        <v>25</v>
      </c>
      <c r="F117" s="1" t="s">
        <v>31</v>
      </c>
      <c r="G117" s="1" t="s">
        <v>38</v>
      </c>
      <c r="H117" s="1" t="s">
        <v>49</v>
      </c>
      <c r="I117" s="1" t="s">
        <v>58</v>
      </c>
      <c r="J117" s="1" t="s">
        <v>65</v>
      </c>
      <c r="K117" s="1" t="s">
        <v>78</v>
      </c>
      <c r="L117" s="1" t="s">
        <v>85</v>
      </c>
      <c r="M117" s="3" t="s">
        <v>219</v>
      </c>
      <c r="N117" s="3"/>
      <c r="O117" s="4">
        <f t="shared" si="1"/>
        <v>2</v>
      </c>
      <c r="P117" s="2">
        <f t="array" ref="P117">XLOOKUP($C117,'ADVANCED KEY'!$C$1:$C$4,'ADVANCED KEY'!$B$1:$B$4,"Not Found",0)</f>
        <v>2</v>
      </c>
      <c r="Q117" s="2">
        <f t="array" ref="Q117">XLOOKUP($D117,'ADVANCED KEY'!$C$7:$C$10,'ADVANCED KEY'!$B$7:$B$10,"Not Found",0)</f>
        <v>0</v>
      </c>
      <c r="R117" s="2">
        <f t="array" ref="R117">XLOOKUP($E117,'ADVANCED KEY'!$C$13:$C$16,'ADVANCED KEY'!$B$13:$B$16,"Not Found",0)</f>
        <v>0</v>
      </c>
      <c r="S117" s="2">
        <f t="array" ref="S117">XLOOKUP($F117,'ADVANCED KEY'!$C$19:$C$22,'ADVANCED KEY'!$B$19:$B$22,"Not Found",0)</f>
        <v>-1</v>
      </c>
      <c r="T117" s="2">
        <f t="array" ref="T117">XLOOKUP($G117,'ADVANCED KEY'!$C$25:$C$28,'ADVANCED KEY'!$B$25:$B$28,"Not Found",0)</f>
        <v>1</v>
      </c>
      <c r="U117" s="2">
        <f t="array" ref="U117">XLOOKUP($H117,'ADVANCED KEY'!$C$31:$C$34,'ADVANCED KEY'!$B$31:$B$34,"Not Found",0)</f>
        <v>-1</v>
      </c>
      <c r="V117" s="2">
        <f t="array" ref="V117">XLOOKUP($I117,'ADVANCED KEY'!$C$37:$C$40,'ADVANCED KEY'!$B$37:$B$40,"Not Found",0)</f>
        <v>-1</v>
      </c>
      <c r="W117" s="2">
        <f t="array" ref="W117">XLOOKUP($J117,'ADVANCED KEY'!$C$43:$C$46,'ADVANCED KEY'!$B$43:$B$46,"",0)</f>
        <v>1</v>
      </c>
      <c r="X117" s="2">
        <f t="array" ref="X117">XLOOKUP($K117,'ADVANCED KEY'!$C$49:$C$52,'ADVANCED KEY'!$B$49:$B$52,"Not Found",0)</f>
        <v>0</v>
      </c>
      <c r="Y117" s="2">
        <f t="array" ref="Y117">XLOOKUP($L117,'ADVANCED KEY'!$C$55:$C$58,'ADVANCED KEY'!$B$55:$B$58,"Not Found",0)</f>
        <v>1</v>
      </c>
    </row>
    <row r="118">
      <c r="A118" s="8">
        <v>45502.382137858796</v>
      </c>
      <c r="B118" s="1"/>
      <c r="C118" s="1" t="s">
        <v>5</v>
      </c>
      <c r="D118" s="1" t="s">
        <v>10</v>
      </c>
      <c r="E118" s="1" t="s">
        <v>25</v>
      </c>
      <c r="F118" s="1" t="s">
        <v>21</v>
      </c>
      <c r="G118" s="1" t="s">
        <v>42</v>
      </c>
      <c r="H118" s="1" t="s">
        <v>49</v>
      </c>
      <c r="I118" s="1" t="s">
        <v>60</v>
      </c>
      <c r="J118" s="1" t="s">
        <v>65</v>
      </c>
      <c r="K118" s="1" t="s">
        <v>72</v>
      </c>
      <c r="L118" s="1" t="s">
        <v>85</v>
      </c>
      <c r="M118" s="3" t="s">
        <v>220</v>
      </c>
      <c r="N118" s="3"/>
      <c r="O118" s="4">
        <f t="shared" si="1"/>
        <v>4</v>
      </c>
      <c r="P118" s="2">
        <f t="array" ref="P118">XLOOKUP($C118,'ADVANCED KEY'!$C$1:$C$4,'ADVANCED KEY'!$B$1:$B$4,"Not Found",0)</f>
        <v>2</v>
      </c>
      <c r="Q118" s="2">
        <f t="array" ref="Q118">XLOOKUP($D118,'ADVANCED KEY'!$C$7:$C$10,'ADVANCED KEY'!$B$7:$B$10,"Not Found",0)</f>
        <v>-1</v>
      </c>
      <c r="R118" s="2">
        <f t="array" ref="R118">XLOOKUP($E118,'ADVANCED KEY'!$C$13:$C$16,'ADVANCED KEY'!$B$13:$B$16,"Not Found",0)</f>
        <v>0</v>
      </c>
      <c r="S118" s="2">
        <f t="array" ref="S118">XLOOKUP($F118,'ADVANCED KEY'!$C$19:$C$22,'ADVANCED KEY'!$B$19:$B$22,"Not Found",0)</f>
        <v>1</v>
      </c>
      <c r="T118" s="2">
        <f t="array" ref="T118">XLOOKUP($G118,'ADVANCED KEY'!$C$25:$C$28,'ADVANCED KEY'!$B$25:$B$28,"Not Found",0)</f>
        <v>0</v>
      </c>
      <c r="U118" s="2">
        <f t="array" ref="U118">XLOOKUP($H118,'ADVANCED KEY'!$C$31:$C$34,'ADVANCED KEY'!$B$31:$B$34,"Not Found",0)</f>
        <v>-1</v>
      </c>
      <c r="V118" s="2">
        <f t="array" ref="V118">XLOOKUP($I118,'ADVANCED KEY'!$C$37:$C$40,'ADVANCED KEY'!$B$37:$B$40,"Not Found",0)</f>
        <v>0</v>
      </c>
      <c r="W118" s="2">
        <f t="array" ref="W118">XLOOKUP($J118,'ADVANCED KEY'!$C$43:$C$46,'ADVANCED KEY'!$B$43:$B$46,"",0)</f>
        <v>1</v>
      </c>
      <c r="X118" s="2">
        <f t="array" ref="X118">XLOOKUP($K118,'ADVANCED KEY'!$C$49:$C$52,'ADVANCED KEY'!$B$49:$B$52,"Not Found",0)</f>
        <v>1</v>
      </c>
      <c r="Y118" s="2">
        <f t="array" ref="Y118">XLOOKUP($L118,'ADVANCED KEY'!$C$55:$C$58,'ADVANCED KEY'!$B$55:$B$58,"Not Found",0)</f>
        <v>1</v>
      </c>
    </row>
    <row r="119">
      <c r="A119" s="8">
        <v>45502.386447349534</v>
      </c>
      <c r="B119" s="1"/>
      <c r="C119" s="1" t="s">
        <v>7</v>
      </c>
      <c r="D119" s="1" t="s">
        <v>10</v>
      </c>
      <c r="E119" s="1" t="s">
        <v>25</v>
      </c>
      <c r="F119" s="1" t="s">
        <v>21</v>
      </c>
      <c r="G119" s="1" t="s">
        <v>38</v>
      </c>
      <c r="H119" s="1" t="s">
        <v>45</v>
      </c>
      <c r="I119" s="1" t="s">
        <v>60</v>
      </c>
      <c r="J119" s="1" t="s">
        <v>63</v>
      </c>
      <c r="K119" s="1" t="s">
        <v>72</v>
      </c>
      <c r="L119" s="1" t="s">
        <v>81</v>
      </c>
      <c r="M119" s="3" t="s">
        <v>221</v>
      </c>
      <c r="N119" s="3"/>
      <c r="O119" s="4">
        <f t="shared" si="1"/>
        <v>7</v>
      </c>
      <c r="P119" s="2">
        <f t="array" ref="P119">XLOOKUP($C119,'ADVANCED KEY'!$C$1:$C$4,'ADVANCED KEY'!$B$1:$B$4,"Not Found",0)</f>
        <v>-1</v>
      </c>
      <c r="Q119" s="2">
        <f t="array" ref="Q119">XLOOKUP($D119,'ADVANCED KEY'!$C$7:$C$10,'ADVANCED KEY'!$B$7:$B$10,"Not Found",0)</f>
        <v>-1</v>
      </c>
      <c r="R119" s="2">
        <f t="array" ref="R119">XLOOKUP($E119,'ADVANCED KEY'!$C$13:$C$16,'ADVANCED KEY'!$B$13:$B$16,"Not Found",0)</f>
        <v>0</v>
      </c>
      <c r="S119" s="2">
        <f t="array" ref="S119">XLOOKUP($F119,'ADVANCED KEY'!$C$19:$C$22,'ADVANCED KEY'!$B$19:$B$22,"Not Found",0)</f>
        <v>1</v>
      </c>
      <c r="T119" s="2">
        <f t="array" ref="T119">XLOOKUP($G119,'ADVANCED KEY'!$C$25:$C$28,'ADVANCED KEY'!$B$25:$B$28,"Not Found",0)</f>
        <v>1</v>
      </c>
      <c r="U119" s="2">
        <f t="array" ref="U119">XLOOKUP($H119,'ADVANCED KEY'!$C$31:$C$34,'ADVANCED KEY'!$B$31:$B$34,"Not Found",0)</f>
        <v>2</v>
      </c>
      <c r="V119" s="2">
        <f t="array" ref="V119">XLOOKUP($I119,'ADVANCED KEY'!$C$37:$C$40,'ADVANCED KEY'!$B$37:$B$40,"Not Found",0)</f>
        <v>0</v>
      </c>
      <c r="W119" s="2">
        <f t="array" ref="W119">XLOOKUP($J119,'ADVANCED KEY'!$C$43:$C$46,'ADVANCED KEY'!$B$43:$B$46,"",0)</f>
        <v>2</v>
      </c>
      <c r="X119" s="2">
        <f t="array" ref="X119">XLOOKUP($K119,'ADVANCED KEY'!$C$49:$C$52,'ADVANCED KEY'!$B$49:$B$52,"Not Found",0)</f>
        <v>1</v>
      </c>
      <c r="Y119" s="2">
        <f t="array" ref="Y119">XLOOKUP($L119,'ADVANCED KEY'!$C$55:$C$58,'ADVANCED KEY'!$B$55:$B$58,"Not Found",0)</f>
        <v>2</v>
      </c>
    </row>
    <row r="120">
      <c r="A120" s="8">
        <v>45502.395572928246</v>
      </c>
      <c r="B120" s="1"/>
      <c r="C120" s="1" t="s">
        <v>5</v>
      </c>
      <c r="D120" s="1" t="s">
        <v>14</v>
      </c>
      <c r="E120" s="1" t="s">
        <v>25</v>
      </c>
      <c r="F120" s="1" t="s">
        <v>31</v>
      </c>
      <c r="G120" s="1" t="s">
        <v>38</v>
      </c>
      <c r="H120" s="1" t="s">
        <v>49</v>
      </c>
      <c r="I120" s="1" t="s">
        <v>58</v>
      </c>
      <c r="J120" s="1" t="s">
        <v>65</v>
      </c>
      <c r="K120" s="1" t="s">
        <v>72</v>
      </c>
      <c r="L120" s="1" t="s">
        <v>85</v>
      </c>
      <c r="M120" s="3" t="s">
        <v>222</v>
      </c>
      <c r="N120" s="3"/>
      <c r="O120" s="4">
        <f t="shared" si="1"/>
        <v>4</v>
      </c>
      <c r="P120" s="2">
        <f t="array" ref="P120">XLOOKUP($C120,'ADVANCED KEY'!$C$1:$C$4,'ADVANCED KEY'!$B$1:$B$4,"Not Found",0)</f>
        <v>2</v>
      </c>
      <c r="Q120" s="2">
        <f t="array" ref="Q120">XLOOKUP($D120,'ADVANCED KEY'!$C$7:$C$10,'ADVANCED KEY'!$B$7:$B$10,"Not Found",0)</f>
        <v>1</v>
      </c>
      <c r="R120" s="2">
        <f t="array" ref="R120">XLOOKUP($E120,'ADVANCED KEY'!$C$13:$C$16,'ADVANCED KEY'!$B$13:$B$16,"Not Found",0)</f>
        <v>0</v>
      </c>
      <c r="S120" s="2">
        <f t="array" ref="S120">XLOOKUP($F120,'ADVANCED KEY'!$C$19:$C$22,'ADVANCED KEY'!$B$19:$B$22,"Not Found",0)</f>
        <v>-1</v>
      </c>
      <c r="T120" s="2">
        <f t="array" ref="T120">XLOOKUP($G120,'ADVANCED KEY'!$C$25:$C$28,'ADVANCED KEY'!$B$25:$B$28,"Not Found",0)</f>
        <v>1</v>
      </c>
      <c r="U120" s="2">
        <f t="array" ref="U120">XLOOKUP($H120,'ADVANCED KEY'!$C$31:$C$34,'ADVANCED KEY'!$B$31:$B$34,"Not Found",0)</f>
        <v>-1</v>
      </c>
      <c r="V120" s="2">
        <f t="array" ref="V120">XLOOKUP($I120,'ADVANCED KEY'!$C$37:$C$40,'ADVANCED KEY'!$B$37:$B$40,"Not Found",0)</f>
        <v>-1</v>
      </c>
      <c r="W120" s="2">
        <f t="array" ref="W120">XLOOKUP($J120,'ADVANCED KEY'!$C$43:$C$46,'ADVANCED KEY'!$B$43:$B$46,"",0)</f>
        <v>1</v>
      </c>
      <c r="X120" s="2">
        <f t="array" ref="X120">XLOOKUP($K120,'ADVANCED KEY'!$C$49:$C$52,'ADVANCED KEY'!$B$49:$B$52,"Not Found",0)</f>
        <v>1</v>
      </c>
      <c r="Y120" s="2">
        <f t="array" ref="Y120">XLOOKUP($L120,'ADVANCED KEY'!$C$55:$C$58,'ADVANCED KEY'!$B$55:$B$58,"Not Found",0)</f>
        <v>1</v>
      </c>
    </row>
    <row r="121">
      <c r="A121" s="8">
        <v>45502.39597810185</v>
      </c>
      <c r="B121" s="1"/>
      <c r="C121" s="1" t="s">
        <v>7</v>
      </c>
      <c r="D121" s="1" t="s">
        <v>10</v>
      </c>
      <c r="E121" s="1" t="s">
        <v>19</v>
      </c>
      <c r="F121" s="1" t="s">
        <v>31</v>
      </c>
      <c r="G121" s="1" t="s">
        <v>38</v>
      </c>
      <c r="H121" s="1" t="s">
        <v>49</v>
      </c>
      <c r="I121" s="1" t="s">
        <v>56</v>
      </c>
      <c r="J121" s="1" t="s">
        <v>65</v>
      </c>
      <c r="K121" s="1" t="s">
        <v>74</v>
      </c>
      <c r="L121" s="1" t="s">
        <v>81</v>
      </c>
      <c r="M121" s="3" t="s">
        <v>223</v>
      </c>
      <c r="N121" s="3"/>
      <c r="O121" s="4">
        <f t="shared" si="1"/>
        <v>2</v>
      </c>
      <c r="P121" s="2">
        <f t="array" ref="P121">XLOOKUP($C121,'ADVANCED KEY'!$C$1:$C$4,'ADVANCED KEY'!$B$1:$B$4,"Not Found",0)</f>
        <v>-1</v>
      </c>
      <c r="Q121" s="2">
        <f t="array" ref="Q121">XLOOKUP($D121,'ADVANCED KEY'!$C$7:$C$10,'ADVANCED KEY'!$B$7:$B$10,"Not Found",0)</f>
        <v>-1</v>
      </c>
      <c r="R121" s="2">
        <f t="array" ref="R121">XLOOKUP($E121,'ADVANCED KEY'!$C$13:$C$16,'ADVANCED KEY'!$B$13:$B$16,"Not Found",0)</f>
        <v>2</v>
      </c>
      <c r="S121" s="2">
        <f t="array" ref="S121">XLOOKUP($F121,'ADVANCED KEY'!$C$19:$C$22,'ADVANCED KEY'!$B$19:$B$22,"Not Found",0)</f>
        <v>-1</v>
      </c>
      <c r="T121" s="2">
        <f t="array" ref="T121">XLOOKUP($G121,'ADVANCED KEY'!$C$25:$C$28,'ADVANCED KEY'!$B$25:$B$28,"Not Found",0)</f>
        <v>1</v>
      </c>
      <c r="U121" s="2">
        <f t="array" ref="U121">XLOOKUP($H121,'ADVANCED KEY'!$C$31:$C$34,'ADVANCED KEY'!$B$31:$B$34,"Not Found",0)</f>
        <v>-1</v>
      </c>
      <c r="V121" s="2">
        <f t="array" ref="V121">XLOOKUP($I121,'ADVANCED KEY'!$C$37:$C$40,'ADVANCED KEY'!$B$37:$B$40,"Not Found",0)</f>
        <v>1</v>
      </c>
      <c r="W121" s="2">
        <f t="array" ref="W121">XLOOKUP($J121,'ADVANCED KEY'!$C$43:$C$46,'ADVANCED KEY'!$B$43:$B$46,"",0)</f>
        <v>1</v>
      </c>
      <c r="X121" s="2">
        <f t="array" ref="X121">XLOOKUP($K121,'ADVANCED KEY'!$C$49:$C$52,'ADVANCED KEY'!$B$49:$B$52,"Not Found",0)</f>
        <v>-1</v>
      </c>
      <c r="Y121" s="2">
        <f t="array" ref="Y121">XLOOKUP($L121,'ADVANCED KEY'!$C$55:$C$58,'ADVANCED KEY'!$B$55:$B$58,"Not Found",0)</f>
        <v>2</v>
      </c>
    </row>
    <row r="122">
      <c r="A122" s="8">
        <v>45502.41026520834</v>
      </c>
      <c r="B122" s="1"/>
      <c r="C122" s="1" t="s">
        <v>7</v>
      </c>
      <c r="D122" s="1" t="s">
        <v>10</v>
      </c>
      <c r="E122" s="1" t="s">
        <v>25</v>
      </c>
      <c r="F122" s="1" t="s">
        <v>33</v>
      </c>
      <c r="G122" s="1" t="s">
        <v>38</v>
      </c>
      <c r="H122" s="1" t="s">
        <v>49</v>
      </c>
      <c r="I122" s="1" t="s">
        <v>58</v>
      </c>
      <c r="J122" s="1" t="s">
        <v>65</v>
      </c>
      <c r="K122" s="1" t="s">
        <v>78</v>
      </c>
      <c r="L122" s="1" t="s">
        <v>85</v>
      </c>
      <c r="M122" s="3" t="s">
        <v>224</v>
      </c>
      <c r="N122" s="3"/>
      <c r="O122" s="4">
        <f t="shared" si="1"/>
        <v>-1</v>
      </c>
      <c r="P122" s="2">
        <f t="array" ref="P122">XLOOKUP($C122,'ADVANCED KEY'!$C$1:$C$4,'ADVANCED KEY'!$B$1:$B$4,"Not Found",0)</f>
        <v>-1</v>
      </c>
      <c r="Q122" s="2">
        <f t="array" ref="Q122">XLOOKUP($D122,'ADVANCED KEY'!$C$7:$C$10,'ADVANCED KEY'!$B$7:$B$10,"Not Found",0)</f>
        <v>-1</v>
      </c>
      <c r="R122" s="2">
        <f t="array" ref="R122">XLOOKUP($E122,'ADVANCED KEY'!$C$13:$C$16,'ADVANCED KEY'!$B$13:$B$16,"Not Found",0)</f>
        <v>0</v>
      </c>
      <c r="S122" s="2">
        <f t="array" ref="S122">XLOOKUP($F122,'ADVANCED KEY'!$C$19:$C$22,'ADVANCED KEY'!$B$19:$B$22,"Not Found",0)</f>
        <v>0</v>
      </c>
      <c r="T122" s="2">
        <f t="array" ref="T122">XLOOKUP($G122,'ADVANCED KEY'!$C$25:$C$28,'ADVANCED KEY'!$B$25:$B$28,"Not Found",0)</f>
        <v>1</v>
      </c>
      <c r="U122" s="2">
        <f t="array" ref="U122">XLOOKUP($H122,'ADVANCED KEY'!$C$31:$C$34,'ADVANCED KEY'!$B$31:$B$34,"Not Found",0)</f>
        <v>-1</v>
      </c>
      <c r="V122" s="2">
        <f t="array" ref="V122">XLOOKUP($I122,'ADVANCED KEY'!$C$37:$C$40,'ADVANCED KEY'!$B$37:$B$40,"Not Found",0)</f>
        <v>-1</v>
      </c>
      <c r="W122" s="2">
        <f t="array" ref="W122">XLOOKUP($J122,'ADVANCED KEY'!$C$43:$C$46,'ADVANCED KEY'!$B$43:$B$46,"",0)</f>
        <v>1</v>
      </c>
      <c r="X122" s="2">
        <f t="array" ref="X122">XLOOKUP($K122,'ADVANCED KEY'!$C$49:$C$52,'ADVANCED KEY'!$B$49:$B$52,"Not Found",0)</f>
        <v>0</v>
      </c>
      <c r="Y122" s="2">
        <f t="array" ref="Y122">XLOOKUP($L122,'ADVANCED KEY'!$C$55:$C$58,'ADVANCED KEY'!$B$55:$B$58,"Not Found",0)</f>
        <v>1</v>
      </c>
    </row>
    <row r="123">
      <c r="A123" s="8">
        <v>45502.41780952546</v>
      </c>
      <c r="B123" s="1"/>
      <c r="C123" s="1" t="s">
        <v>3</v>
      </c>
      <c r="D123" s="1" t="s">
        <v>16</v>
      </c>
      <c r="E123" s="1" t="s">
        <v>25</v>
      </c>
      <c r="F123" s="1" t="s">
        <v>31</v>
      </c>
      <c r="G123" s="1" t="s">
        <v>38</v>
      </c>
      <c r="H123" s="1" t="s">
        <v>49</v>
      </c>
      <c r="I123" s="1" t="s">
        <v>58</v>
      </c>
      <c r="J123" s="1" t="s">
        <v>65</v>
      </c>
      <c r="K123" s="1" t="s">
        <v>78</v>
      </c>
      <c r="L123" s="1" t="s">
        <v>85</v>
      </c>
      <c r="M123" s="3" t="s">
        <v>225</v>
      </c>
      <c r="N123" s="3"/>
      <c r="O123" s="4">
        <f t="shared" si="1"/>
        <v>1</v>
      </c>
      <c r="P123" s="2">
        <f t="array" ref="P123">XLOOKUP($C123,'ADVANCED KEY'!$C$1:$C$4,'ADVANCED KEY'!$B$1:$B$4,"Not Found",0)</f>
        <v>1</v>
      </c>
      <c r="Q123" s="2">
        <f t="array" ref="Q123">XLOOKUP($D123,'ADVANCED KEY'!$C$7:$C$10,'ADVANCED KEY'!$B$7:$B$10,"Not Found",0)</f>
        <v>0</v>
      </c>
      <c r="R123" s="2">
        <f t="array" ref="R123">XLOOKUP($E123,'ADVANCED KEY'!$C$13:$C$16,'ADVANCED KEY'!$B$13:$B$16,"Not Found",0)</f>
        <v>0</v>
      </c>
      <c r="S123" s="2">
        <f t="array" ref="S123">XLOOKUP($F123,'ADVANCED KEY'!$C$19:$C$22,'ADVANCED KEY'!$B$19:$B$22,"Not Found",0)</f>
        <v>-1</v>
      </c>
      <c r="T123" s="2">
        <f t="array" ref="T123">XLOOKUP($G123,'ADVANCED KEY'!$C$25:$C$28,'ADVANCED KEY'!$B$25:$B$28,"Not Found",0)</f>
        <v>1</v>
      </c>
      <c r="U123" s="2">
        <f t="array" ref="U123">XLOOKUP($H123,'ADVANCED KEY'!$C$31:$C$34,'ADVANCED KEY'!$B$31:$B$34,"Not Found",0)</f>
        <v>-1</v>
      </c>
      <c r="V123" s="2">
        <f t="array" ref="V123">XLOOKUP($I123,'ADVANCED KEY'!$C$37:$C$40,'ADVANCED KEY'!$B$37:$B$40,"Not Found",0)</f>
        <v>-1</v>
      </c>
      <c r="W123" s="2">
        <f t="array" ref="W123">XLOOKUP($J123,'ADVANCED KEY'!$C$43:$C$46,'ADVANCED KEY'!$B$43:$B$46,"",0)</f>
        <v>1</v>
      </c>
      <c r="X123" s="2">
        <f t="array" ref="X123">XLOOKUP($K123,'ADVANCED KEY'!$C$49:$C$52,'ADVANCED KEY'!$B$49:$B$52,"Not Found",0)</f>
        <v>0</v>
      </c>
      <c r="Y123" s="2">
        <f t="array" ref="Y123">XLOOKUP($L123,'ADVANCED KEY'!$C$55:$C$58,'ADVANCED KEY'!$B$55:$B$58,"Not Found",0)</f>
        <v>1</v>
      </c>
    </row>
    <row r="124">
      <c r="A124" s="8">
        <v>45502.46034309028</v>
      </c>
      <c r="B124" s="1"/>
      <c r="C124" s="1" t="s">
        <v>7</v>
      </c>
      <c r="D124" s="1" t="s">
        <v>10</v>
      </c>
      <c r="E124" s="1" t="s">
        <v>25</v>
      </c>
      <c r="F124" s="1" t="s">
        <v>31</v>
      </c>
      <c r="G124" s="1" t="s">
        <v>42</v>
      </c>
      <c r="H124" s="1" t="s">
        <v>49</v>
      </c>
      <c r="I124" s="1" t="s">
        <v>58</v>
      </c>
      <c r="J124" s="1" t="s">
        <v>65</v>
      </c>
      <c r="K124" s="1" t="s">
        <v>74</v>
      </c>
      <c r="L124" s="1" t="s">
        <v>85</v>
      </c>
      <c r="M124" s="3" t="s">
        <v>226</v>
      </c>
      <c r="N124" s="3"/>
      <c r="O124" s="4">
        <f t="shared" si="1"/>
        <v>-4</v>
      </c>
      <c r="P124" s="2">
        <f t="array" ref="P124">XLOOKUP($C124,'ADVANCED KEY'!$C$1:$C$4,'ADVANCED KEY'!$B$1:$B$4,"Not Found",0)</f>
        <v>-1</v>
      </c>
      <c r="Q124" s="2">
        <f t="array" ref="Q124">XLOOKUP($D124,'ADVANCED KEY'!$C$7:$C$10,'ADVANCED KEY'!$B$7:$B$10,"Not Found",0)</f>
        <v>-1</v>
      </c>
      <c r="R124" s="2">
        <f t="array" ref="R124">XLOOKUP($E124,'ADVANCED KEY'!$C$13:$C$16,'ADVANCED KEY'!$B$13:$B$16,"Not Found",0)</f>
        <v>0</v>
      </c>
      <c r="S124" s="2">
        <f t="array" ref="S124">XLOOKUP($F124,'ADVANCED KEY'!$C$19:$C$22,'ADVANCED KEY'!$B$19:$B$22,"Not Found",0)</f>
        <v>-1</v>
      </c>
      <c r="T124" s="2">
        <f t="array" ref="T124">XLOOKUP($G124,'ADVANCED KEY'!$C$25:$C$28,'ADVANCED KEY'!$B$25:$B$28,"Not Found",0)</f>
        <v>0</v>
      </c>
      <c r="U124" s="2">
        <f t="array" ref="U124">XLOOKUP($H124,'ADVANCED KEY'!$C$31:$C$34,'ADVANCED KEY'!$B$31:$B$34,"Not Found",0)</f>
        <v>-1</v>
      </c>
      <c r="V124" s="2">
        <f t="array" ref="V124">XLOOKUP($I124,'ADVANCED KEY'!$C$37:$C$40,'ADVANCED KEY'!$B$37:$B$40,"Not Found",0)</f>
        <v>-1</v>
      </c>
      <c r="W124" s="2">
        <f t="array" ref="W124">XLOOKUP($J124,'ADVANCED KEY'!$C$43:$C$46,'ADVANCED KEY'!$B$43:$B$46,"",0)</f>
        <v>1</v>
      </c>
      <c r="X124" s="2">
        <f t="array" ref="X124">XLOOKUP($K124,'ADVANCED KEY'!$C$49:$C$52,'ADVANCED KEY'!$B$49:$B$52,"Not Found",0)</f>
        <v>-1</v>
      </c>
      <c r="Y124" s="2">
        <f t="array" ref="Y124">XLOOKUP($L124,'ADVANCED KEY'!$C$55:$C$58,'ADVANCED KEY'!$B$55:$B$58,"Not Found",0)</f>
        <v>1</v>
      </c>
    </row>
    <row r="125">
      <c r="A125" s="8">
        <v>45502.50835391204</v>
      </c>
      <c r="B125" s="1"/>
      <c r="C125" s="1" t="s">
        <v>7</v>
      </c>
      <c r="D125" s="1" t="s">
        <v>16</v>
      </c>
      <c r="E125" s="1" t="s">
        <v>25</v>
      </c>
      <c r="F125" s="1" t="s">
        <v>21</v>
      </c>
      <c r="G125" s="1" t="s">
        <v>38</v>
      </c>
      <c r="H125" s="1" t="s">
        <v>49</v>
      </c>
      <c r="I125" s="1" t="s">
        <v>58</v>
      </c>
      <c r="J125" s="1" t="s">
        <v>65</v>
      </c>
      <c r="K125" s="1" t="s">
        <v>72</v>
      </c>
      <c r="L125" s="1" t="s">
        <v>85</v>
      </c>
      <c r="M125" s="3" t="s">
        <v>227</v>
      </c>
      <c r="N125" s="3"/>
      <c r="O125" s="4">
        <f t="shared" si="1"/>
        <v>2</v>
      </c>
      <c r="P125" s="2">
        <f t="array" ref="P125">XLOOKUP($C125,'ADVANCED KEY'!$C$1:$C$4,'ADVANCED KEY'!$B$1:$B$4,"Not Found",0)</f>
        <v>-1</v>
      </c>
      <c r="Q125" s="2">
        <f t="array" ref="Q125">XLOOKUP($D125,'ADVANCED KEY'!$C$7:$C$10,'ADVANCED KEY'!$B$7:$B$10,"Not Found",0)</f>
        <v>0</v>
      </c>
      <c r="R125" s="2">
        <f t="array" ref="R125">XLOOKUP($E125,'ADVANCED KEY'!$C$13:$C$16,'ADVANCED KEY'!$B$13:$B$16,"Not Found",0)</f>
        <v>0</v>
      </c>
      <c r="S125" s="2">
        <f t="array" ref="S125">XLOOKUP($F125,'ADVANCED KEY'!$C$19:$C$22,'ADVANCED KEY'!$B$19:$B$22,"Not Found",0)</f>
        <v>1</v>
      </c>
      <c r="T125" s="2">
        <f t="array" ref="T125">XLOOKUP($G125,'ADVANCED KEY'!$C$25:$C$28,'ADVANCED KEY'!$B$25:$B$28,"Not Found",0)</f>
        <v>1</v>
      </c>
      <c r="U125" s="2">
        <f t="array" ref="U125">XLOOKUP($H125,'ADVANCED KEY'!$C$31:$C$34,'ADVANCED KEY'!$B$31:$B$34,"Not Found",0)</f>
        <v>-1</v>
      </c>
      <c r="V125" s="2">
        <f t="array" ref="V125">XLOOKUP($I125,'ADVANCED KEY'!$C$37:$C$40,'ADVANCED KEY'!$B$37:$B$40,"Not Found",0)</f>
        <v>-1</v>
      </c>
      <c r="W125" s="2">
        <f t="array" ref="W125">XLOOKUP($J125,'ADVANCED KEY'!$C$43:$C$46,'ADVANCED KEY'!$B$43:$B$46,"",0)</f>
        <v>1</v>
      </c>
      <c r="X125" s="2">
        <f t="array" ref="X125">XLOOKUP($K125,'ADVANCED KEY'!$C$49:$C$52,'ADVANCED KEY'!$B$49:$B$52,"Not Found",0)</f>
        <v>1</v>
      </c>
      <c r="Y125" s="2">
        <f t="array" ref="Y125">XLOOKUP($L125,'ADVANCED KEY'!$C$55:$C$58,'ADVANCED KEY'!$B$55:$B$58,"Not Found",0)</f>
        <v>1</v>
      </c>
    </row>
    <row r="126">
      <c r="A126" s="8">
        <v>45502.53758971065</v>
      </c>
      <c r="B126" s="1"/>
      <c r="C126" s="1" t="s">
        <v>5</v>
      </c>
      <c r="D126" s="1" t="s">
        <v>10</v>
      </c>
      <c r="E126" s="1" t="s">
        <v>25</v>
      </c>
      <c r="F126" s="1" t="s">
        <v>31</v>
      </c>
      <c r="G126" s="1" t="s">
        <v>42</v>
      </c>
      <c r="H126" s="1" t="s">
        <v>51</v>
      </c>
      <c r="I126" s="1" t="s">
        <v>60</v>
      </c>
      <c r="J126" s="1" t="s">
        <v>65</v>
      </c>
      <c r="K126" s="1" t="s">
        <v>72</v>
      </c>
      <c r="L126" s="1" t="s">
        <v>85</v>
      </c>
      <c r="M126" s="3" t="s">
        <v>228</v>
      </c>
      <c r="N126" s="3"/>
      <c r="O126" s="4">
        <f t="shared" si="1"/>
        <v>3</v>
      </c>
      <c r="P126" s="2">
        <f t="array" ref="P126">XLOOKUP($C126,'ADVANCED KEY'!$C$1:$C$4,'ADVANCED KEY'!$B$1:$B$4,"Not Found",0)</f>
        <v>2</v>
      </c>
      <c r="Q126" s="2">
        <f t="array" ref="Q126">XLOOKUP($D126,'ADVANCED KEY'!$C$7:$C$10,'ADVANCED KEY'!$B$7:$B$10,"Not Found",0)</f>
        <v>-1</v>
      </c>
      <c r="R126" s="2">
        <f t="array" ref="R126">XLOOKUP($E126,'ADVANCED KEY'!$C$13:$C$16,'ADVANCED KEY'!$B$13:$B$16,"Not Found",0)</f>
        <v>0</v>
      </c>
      <c r="S126" s="2">
        <f t="array" ref="S126">XLOOKUP($F126,'ADVANCED KEY'!$C$19:$C$22,'ADVANCED KEY'!$B$19:$B$22,"Not Found",0)</f>
        <v>-1</v>
      </c>
      <c r="T126" s="2">
        <f t="array" ref="T126">XLOOKUP($G126,'ADVANCED KEY'!$C$25:$C$28,'ADVANCED KEY'!$B$25:$B$28,"Not Found",0)</f>
        <v>0</v>
      </c>
      <c r="U126" s="2">
        <f t="array" ref="U126">XLOOKUP($H126,'ADVANCED KEY'!$C$31:$C$34,'ADVANCED KEY'!$B$31:$B$34,"Not Found",0)</f>
        <v>0</v>
      </c>
      <c r="V126" s="2">
        <f t="array" ref="V126">XLOOKUP($I126,'ADVANCED KEY'!$C$37:$C$40,'ADVANCED KEY'!$B$37:$B$40,"Not Found",0)</f>
        <v>0</v>
      </c>
      <c r="W126" s="2">
        <f t="array" ref="W126">XLOOKUP($J126,'ADVANCED KEY'!$C$43:$C$46,'ADVANCED KEY'!$B$43:$B$46,"",0)</f>
        <v>1</v>
      </c>
      <c r="X126" s="2">
        <f t="array" ref="X126">XLOOKUP($K126,'ADVANCED KEY'!$C$49:$C$52,'ADVANCED KEY'!$B$49:$B$52,"Not Found",0)</f>
        <v>1</v>
      </c>
      <c r="Y126" s="2">
        <f t="array" ref="Y126">XLOOKUP($L126,'ADVANCED KEY'!$C$55:$C$58,'ADVANCED KEY'!$B$55:$B$58,"Not Found",0)</f>
        <v>1</v>
      </c>
    </row>
    <row r="127">
      <c r="A127" s="8">
        <v>45502.57598008102</v>
      </c>
      <c r="B127" s="1"/>
      <c r="C127" s="1" t="s">
        <v>3</v>
      </c>
      <c r="D127" s="1" t="s">
        <v>10</v>
      </c>
      <c r="E127" s="1" t="s">
        <v>19</v>
      </c>
      <c r="F127" s="1" t="s">
        <v>33</v>
      </c>
      <c r="G127" s="1" t="s">
        <v>38</v>
      </c>
      <c r="H127" s="1" t="s">
        <v>49</v>
      </c>
      <c r="I127" s="1" t="s">
        <v>58</v>
      </c>
      <c r="J127" s="1" t="s">
        <v>65</v>
      </c>
      <c r="K127" s="1" t="s">
        <v>72</v>
      </c>
      <c r="L127" s="1" t="s">
        <v>81</v>
      </c>
      <c r="M127" s="3" t="s">
        <v>229</v>
      </c>
      <c r="N127" s="3"/>
      <c r="O127" s="4">
        <f t="shared" si="1"/>
        <v>5</v>
      </c>
      <c r="P127" s="2">
        <f t="array" ref="P127">XLOOKUP($C127,'ADVANCED KEY'!$C$1:$C$4,'ADVANCED KEY'!$B$1:$B$4,"Not Found",0)</f>
        <v>1</v>
      </c>
      <c r="Q127" s="2">
        <f t="array" ref="Q127">XLOOKUP($D127,'ADVANCED KEY'!$C$7:$C$10,'ADVANCED KEY'!$B$7:$B$10,"Not Found",0)</f>
        <v>-1</v>
      </c>
      <c r="R127" s="2">
        <f t="array" ref="R127">XLOOKUP($E127,'ADVANCED KEY'!$C$13:$C$16,'ADVANCED KEY'!$B$13:$B$16,"Not Found",0)</f>
        <v>2</v>
      </c>
      <c r="S127" s="2">
        <f t="array" ref="S127">XLOOKUP($F127,'ADVANCED KEY'!$C$19:$C$22,'ADVANCED KEY'!$B$19:$B$22,"Not Found",0)</f>
        <v>0</v>
      </c>
      <c r="T127" s="2">
        <f t="array" ref="T127">XLOOKUP($G127,'ADVANCED KEY'!$C$25:$C$28,'ADVANCED KEY'!$B$25:$B$28,"Not Found",0)</f>
        <v>1</v>
      </c>
      <c r="U127" s="2">
        <f t="array" ref="U127">XLOOKUP($H127,'ADVANCED KEY'!$C$31:$C$34,'ADVANCED KEY'!$B$31:$B$34,"Not Found",0)</f>
        <v>-1</v>
      </c>
      <c r="V127" s="2">
        <f t="array" ref="V127">XLOOKUP($I127,'ADVANCED KEY'!$C$37:$C$40,'ADVANCED KEY'!$B$37:$B$40,"Not Found",0)</f>
        <v>-1</v>
      </c>
      <c r="W127" s="2">
        <f t="array" ref="W127">XLOOKUP($J127,'ADVANCED KEY'!$C$43:$C$46,'ADVANCED KEY'!$B$43:$B$46,"",0)</f>
        <v>1</v>
      </c>
      <c r="X127" s="2">
        <f t="array" ref="X127">XLOOKUP($K127,'ADVANCED KEY'!$C$49:$C$52,'ADVANCED KEY'!$B$49:$B$52,"Not Found",0)</f>
        <v>1</v>
      </c>
      <c r="Y127" s="2">
        <f t="array" ref="Y127">XLOOKUP($L127,'ADVANCED KEY'!$C$55:$C$58,'ADVANCED KEY'!$B$55:$B$58,"Not Found",0)</f>
        <v>2</v>
      </c>
    </row>
    <row r="128">
      <c r="A128" s="8">
        <v>45502.590575625</v>
      </c>
      <c r="B128" s="1"/>
      <c r="C128" s="1" t="s">
        <v>5</v>
      </c>
      <c r="D128" s="1" t="s">
        <v>16</v>
      </c>
      <c r="E128" s="1" t="s">
        <v>19</v>
      </c>
      <c r="F128" s="1" t="s">
        <v>31</v>
      </c>
      <c r="G128" s="1" t="s">
        <v>42</v>
      </c>
      <c r="H128" s="1" t="s">
        <v>49</v>
      </c>
      <c r="I128" s="1" t="s">
        <v>58</v>
      </c>
      <c r="J128" s="1" t="s">
        <v>65</v>
      </c>
      <c r="K128" s="1" t="s">
        <v>72</v>
      </c>
      <c r="L128" s="1" t="s">
        <v>81</v>
      </c>
      <c r="M128" s="3" t="s">
        <v>230</v>
      </c>
      <c r="N128" s="3"/>
      <c r="O128" s="4">
        <f t="shared" si="1"/>
        <v>5</v>
      </c>
      <c r="P128" s="2">
        <f t="array" ref="P128">XLOOKUP($C128,'ADVANCED KEY'!$C$1:$C$4,'ADVANCED KEY'!$B$1:$B$4,"Not Found",0)</f>
        <v>2</v>
      </c>
      <c r="Q128" s="2">
        <f t="array" ref="Q128">XLOOKUP($D128,'ADVANCED KEY'!$C$7:$C$10,'ADVANCED KEY'!$B$7:$B$10,"Not Found",0)</f>
        <v>0</v>
      </c>
      <c r="R128" s="2">
        <f t="array" ref="R128">XLOOKUP($E128,'ADVANCED KEY'!$C$13:$C$16,'ADVANCED KEY'!$B$13:$B$16,"Not Found",0)</f>
        <v>2</v>
      </c>
      <c r="S128" s="2">
        <f t="array" ref="S128">XLOOKUP($F128,'ADVANCED KEY'!$C$19:$C$22,'ADVANCED KEY'!$B$19:$B$22,"Not Found",0)</f>
        <v>-1</v>
      </c>
      <c r="T128" s="2">
        <f t="array" ref="T128">XLOOKUP($G128,'ADVANCED KEY'!$C$25:$C$28,'ADVANCED KEY'!$B$25:$B$28,"Not Found",0)</f>
        <v>0</v>
      </c>
      <c r="U128" s="2">
        <f t="array" ref="U128">XLOOKUP($H128,'ADVANCED KEY'!$C$31:$C$34,'ADVANCED KEY'!$B$31:$B$34,"Not Found",0)</f>
        <v>-1</v>
      </c>
      <c r="V128" s="2">
        <f t="array" ref="V128">XLOOKUP($I128,'ADVANCED KEY'!$C$37:$C$40,'ADVANCED KEY'!$B$37:$B$40,"Not Found",0)</f>
        <v>-1</v>
      </c>
      <c r="W128" s="2">
        <f t="array" ref="W128">XLOOKUP($J128,'ADVANCED KEY'!$C$43:$C$46,'ADVANCED KEY'!$B$43:$B$46,"",0)</f>
        <v>1</v>
      </c>
      <c r="X128" s="2">
        <f t="array" ref="X128">XLOOKUP($K128,'ADVANCED KEY'!$C$49:$C$52,'ADVANCED KEY'!$B$49:$B$52,"Not Found",0)</f>
        <v>1</v>
      </c>
      <c r="Y128" s="2">
        <f t="array" ref="Y128">XLOOKUP($L128,'ADVANCED KEY'!$C$55:$C$58,'ADVANCED KEY'!$B$55:$B$58,"Not Found",0)</f>
        <v>2</v>
      </c>
    </row>
    <row r="129">
      <c r="A129" s="8">
        <v>45502.68310765046</v>
      </c>
      <c r="B129" s="1"/>
      <c r="C129" s="1" t="s">
        <v>5</v>
      </c>
      <c r="D129" s="1" t="s">
        <v>10</v>
      </c>
      <c r="E129" s="1" t="s">
        <v>19</v>
      </c>
      <c r="F129" s="1" t="s">
        <v>31</v>
      </c>
      <c r="G129" s="1" t="s">
        <v>38</v>
      </c>
      <c r="H129" s="1" t="s">
        <v>51</v>
      </c>
      <c r="I129" s="1" t="s">
        <v>58</v>
      </c>
      <c r="J129" s="1" t="s">
        <v>65</v>
      </c>
      <c r="K129" s="1" t="s">
        <v>74</v>
      </c>
      <c r="L129" s="1" t="s">
        <v>87</v>
      </c>
      <c r="M129" s="3" t="s">
        <v>231</v>
      </c>
      <c r="N129" s="3"/>
      <c r="O129" s="4">
        <f t="shared" si="1"/>
        <v>2</v>
      </c>
      <c r="P129" s="2">
        <f t="array" ref="P129">XLOOKUP($C129,'ADVANCED KEY'!$C$1:$C$4,'ADVANCED KEY'!$B$1:$B$4,"Not Found",0)</f>
        <v>2</v>
      </c>
      <c r="Q129" s="2">
        <f t="array" ref="Q129">XLOOKUP($D129,'ADVANCED KEY'!$C$7:$C$10,'ADVANCED KEY'!$B$7:$B$10,"Not Found",0)</f>
        <v>-1</v>
      </c>
      <c r="R129" s="2">
        <f t="array" ref="R129">XLOOKUP($E129,'ADVANCED KEY'!$C$13:$C$16,'ADVANCED KEY'!$B$13:$B$16,"Not Found",0)</f>
        <v>2</v>
      </c>
      <c r="S129" s="2">
        <f t="array" ref="S129">XLOOKUP($F129,'ADVANCED KEY'!$C$19:$C$22,'ADVANCED KEY'!$B$19:$B$22,"Not Found",0)</f>
        <v>-1</v>
      </c>
      <c r="T129" s="2">
        <f t="array" ref="T129">XLOOKUP($G129,'ADVANCED KEY'!$C$25:$C$28,'ADVANCED KEY'!$B$25:$B$28,"Not Found",0)</f>
        <v>1</v>
      </c>
      <c r="U129" s="2">
        <f t="array" ref="U129">XLOOKUP($H129,'ADVANCED KEY'!$C$31:$C$34,'ADVANCED KEY'!$B$31:$B$34,"Not Found",0)</f>
        <v>0</v>
      </c>
      <c r="V129" s="2">
        <f t="array" ref="V129">XLOOKUP($I129,'ADVANCED KEY'!$C$37:$C$40,'ADVANCED KEY'!$B$37:$B$40,"Not Found",0)</f>
        <v>-1</v>
      </c>
      <c r="W129" s="2">
        <f t="array" ref="W129">XLOOKUP($J129,'ADVANCED KEY'!$C$43:$C$46,'ADVANCED KEY'!$B$43:$B$46,"",0)</f>
        <v>1</v>
      </c>
      <c r="X129" s="2">
        <f t="array" ref="X129">XLOOKUP($K129,'ADVANCED KEY'!$C$49:$C$52,'ADVANCED KEY'!$B$49:$B$52,"Not Found",0)</f>
        <v>-1</v>
      </c>
      <c r="Y129" s="2">
        <f t="array" ref="Y129">XLOOKUP($L129,'ADVANCED KEY'!$C$55:$C$58,'ADVANCED KEY'!$B$55:$B$58,"Not Found",0)</f>
        <v>0</v>
      </c>
    </row>
    <row r="130">
      <c r="A130" s="8">
        <v>45503.38425344907</v>
      </c>
      <c r="B130" s="1"/>
      <c r="C130" s="1" t="s">
        <v>5</v>
      </c>
      <c r="D130" s="1" t="s">
        <v>14</v>
      </c>
      <c r="E130" s="1" t="s">
        <v>25</v>
      </c>
      <c r="F130" s="1" t="s">
        <v>21</v>
      </c>
      <c r="G130" s="1" t="s">
        <v>36</v>
      </c>
      <c r="H130" s="1" t="s">
        <v>45</v>
      </c>
      <c r="I130" s="1" t="s">
        <v>60</v>
      </c>
      <c r="J130" s="1" t="s">
        <v>65</v>
      </c>
      <c r="K130" s="1" t="s">
        <v>78</v>
      </c>
      <c r="L130" s="1" t="s">
        <v>85</v>
      </c>
      <c r="M130" s="3" t="s">
        <v>232</v>
      </c>
      <c r="N130" s="3"/>
      <c r="O130" s="4">
        <f t="shared" si="1"/>
        <v>10</v>
      </c>
      <c r="P130" s="2">
        <f t="array" ref="P130">XLOOKUP($C130,'ADVANCED KEY'!$C$1:$C$4,'ADVANCED KEY'!$B$1:$B$4,"Not Found",0)</f>
        <v>2</v>
      </c>
      <c r="Q130" s="2">
        <f t="array" ref="Q130">XLOOKUP($D130,'ADVANCED KEY'!$C$7:$C$10,'ADVANCED KEY'!$B$7:$B$10,"Not Found",0)</f>
        <v>1</v>
      </c>
      <c r="R130" s="2">
        <f t="array" ref="R130">XLOOKUP($E130,'ADVANCED KEY'!$C$13:$C$16,'ADVANCED KEY'!$B$13:$B$16,"Not Found",0)</f>
        <v>0</v>
      </c>
      <c r="S130" s="2">
        <f t="array" ref="S130">XLOOKUP($F130,'ADVANCED KEY'!$C$19:$C$22,'ADVANCED KEY'!$B$19:$B$22,"Not Found",0)</f>
        <v>1</v>
      </c>
      <c r="T130" s="2">
        <f t="array" ref="T130">XLOOKUP($G130,'ADVANCED KEY'!$C$25:$C$28,'ADVANCED KEY'!$B$25:$B$28,"Not Found",0)</f>
        <v>2</v>
      </c>
      <c r="U130" s="2">
        <f t="array" ref="U130">XLOOKUP($H130,'ADVANCED KEY'!$C$31:$C$34,'ADVANCED KEY'!$B$31:$B$34,"Not Found",0)</f>
        <v>2</v>
      </c>
      <c r="V130" s="2">
        <f t="array" ref="V130">XLOOKUP($I130,'ADVANCED KEY'!$C$37:$C$40,'ADVANCED KEY'!$B$37:$B$40,"Not Found",0)</f>
        <v>0</v>
      </c>
      <c r="W130" s="2">
        <f t="array" ref="W130">XLOOKUP($J130,'ADVANCED KEY'!$C$43:$C$46,'ADVANCED KEY'!$B$43:$B$46,"",0)</f>
        <v>1</v>
      </c>
      <c r="X130" s="2">
        <f t="array" ref="X130">XLOOKUP($K130,'ADVANCED KEY'!$C$49:$C$52,'ADVANCED KEY'!$B$49:$B$52,"Not Found",0)</f>
        <v>0</v>
      </c>
      <c r="Y130" s="2">
        <f t="array" ref="Y130">XLOOKUP($L130,'ADVANCED KEY'!$C$55:$C$58,'ADVANCED KEY'!$B$55:$B$58,"Not Found",0)</f>
        <v>1</v>
      </c>
    </row>
    <row r="131">
      <c r="A131" s="8">
        <v>45503.44557783565</v>
      </c>
      <c r="B131" s="1"/>
      <c r="C131" s="1" t="s">
        <v>5</v>
      </c>
      <c r="D131" s="1" t="s">
        <v>10</v>
      </c>
      <c r="E131" s="1" t="s">
        <v>23</v>
      </c>
      <c r="F131" s="1" t="s">
        <v>21</v>
      </c>
      <c r="G131" s="1" t="s">
        <v>40</v>
      </c>
      <c r="H131" s="1" t="s">
        <v>45</v>
      </c>
      <c r="I131" s="1" t="s">
        <v>56</v>
      </c>
      <c r="J131" s="1" t="s">
        <v>65</v>
      </c>
      <c r="K131" s="1" t="s">
        <v>78</v>
      </c>
      <c r="L131" s="1" t="s">
        <v>85</v>
      </c>
      <c r="M131" s="3" t="s">
        <v>233</v>
      </c>
      <c r="N131" s="3"/>
      <c r="O131" s="4">
        <f t="shared" si="1"/>
        <v>5</v>
      </c>
      <c r="P131" s="2">
        <f t="array" ref="P131">XLOOKUP($C131,'ADVANCED KEY'!$C$1:$C$4,'ADVANCED KEY'!$B$1:$B$4,"Not Found",0)</f>
        <v>2</v>
      </c>
      <c r="Q131" s="2">
        <f t="array" ref="Q131">XLOOKUP($D131,'ADVANCED KEY'!$C$7:$C$10,'ADVANCED KEY'!$B$7:$B$10,"Not Found",0)</f>
        <v>-1</v>
      </c>
      <c r="R131" s="2">
        <f t="array" ref="R131">XLOOKUP($E131,'ADVANCED KEY'!$C$13:$C$16,'ADVANCED KEY'!$B$13:$B$16,"Not Found",0)</f>
        <v>-1</v>
      </c>
      <c r="S131" s="2">
        <f t="array" ref="S131">XLOOKUP($F131,'ADVANCED KEY'!$C$19:$C$22,'ADVANCED KEY'!$B$19:$B$22,"Not Found",0)</f>
        <v>1</v>
      </c>
      <c r="T131" s="2">
        <f t="array" ref="T131">XLOOKUP($G131,'ADVANCED KEY'!$C$25:$C$28,'ADVANCED KEY'!$B$25:$B$28,"Not Found",0)</f>
        <v>-1</v>
      </c>
      <c r="U131" s="2">
        <f t="array" ref="U131">XLOOKUP($H131,'ADVANCED KEY'!$C$31:$C$34,'ADVANCED KEY'!$B$31:$B$34,"Not Found",0)</f>
        <v>2</v>
      </c>
      <c r="V131" s="2">
        <f t="array" ref="V131">XLOOKUP($I131,'ADVANCED KEY'!$C$37:$C$40,'ADVANCED KEY'!$B$37:$B$40,"Not Found",0)</f>
        <v>1</v>
      </c>
      <c r="W131" s="2">
        <f t="array" ref="W131">XLOOKUP($J131,'ADVANCED KEY'!$C$43:$C$46,'ADVANCED KEY'!$B$43:$B$46,"",0)</f>
        <v>1</v>
      </c>
      <c r="X131" s="2">
        <f t="array" ref="X131">XLOOKUP($K131,'ADVANCED KEY'!$C$49:$C$52,'ADVANCED KEY'!$B$49:$B$52,"Not Found",0)</f>
        <v>0</v>
      </c>
      <c r="Y131" s="2">
        <f t="array" ref="Y131">XLOOKUP($L131,'ADVANCED KEY'!$C$55:$C$58,'ADVANCED KEY'!$B$55:$B$58,"Not Found",0)</f>
        <v>1</v>
      </c>
    </row>
    <row r="132">
      <c r="A132" s="8">
        <v>45503.49873585648</v>
      </c>
      <c r="B132" s="1"/>
      <c r="C132" s="1" t="s">
        <v>7</v>
      </c>
      <c r="D132" s="1" t="s">
        <v>16</v>
      </c>
      <c r="E132" s="1" t="s">
        <v>25</v>
      </c>
      <c r="F132" s="1" t="s">
        <v>33</v>
      </c>
      <c r="G132" s="1" t="s">
        <v>38</v>
      </c>
      <c r="H132" s="1" t="s">
        <v>49</v>
      </c>
      <c r="I132" s="1" t="s">
        <v>58</v>
      </c>
      <c r="J132" s="1" t="s">
        <v>65</v>
      </c>
      <c r="K132" s="1" t="s">
        <v>74</v>
      </c>
      <c r="L132" s="1" t="s">
        <v>81</v>
      </c>
      <c r="M132" s="3" t="s">
        <v>234</v>
      </c>
      <c r="N132" s="3"/>
      <c r="O132" s="4">
        <f t="shared" si="1"/>
        <v>0</v>
      </c>
      <c r="P132" s="2">
        <f t="array" ref="P132">XLOOKUP($C132,'ADVANCED KEY'!$C$1:$C$4,'ADVANCED KEY'!$B$1:$B$4,"Not Found",0)</f>
        <v>-1</v>
      </c>
      <c r="Q132" s="2">
        <f t="array" ref="Q132">XLOOKUP($D132,'ADVANCED KEY'!$C$7:$C$10,'ADVANCED KEY'!$B$7:$B$10,"Not Found",0)</f>
        <v>0</v>
      </c>
      <c r="R132" s="2">
        <f t="array" ref="R132">XLOOKUP($E132,'ADVANCED KEY'!$C$13:$C$16,'ADVANCED KEY'!$B$13:$B$16,"Not Found",0)</f>
        <v>0</v>
      </c>
      <c r="S132" s="2">
        <f t="array" ref="S132">XLOOKUP($F132,'ADVANCED KEY'!$C$19:$C$22,'ADVANCED KEY'!$B$19:$B$22,"Not Found",0)</f>
        <v>0</v>
      </c>
      <c r="T132" s="2">
        <f t="array" ref="T132">XLOOKUP($G132,'ADVANCED KEY'!$C$25:$C$28,'ADVANCED KEY'!$B$25:$B$28,"Not Found",0)</f>
        <v>1</v>
      </c>
      <c r="U132" s="2">
        <f t="array" ref="U132">XLOOKUP($H132,'ADVANCED KEY'!$C$31:$C$34,'ADVANCED KEY'!$B$31:$B$34,"Not Found",0)</f>
        <v>-1</v>
      </c>
      <c r="V132" s="2">
        <f t="array" ref="V132">XLOOKUP($I132,'ADVANCED KEY'!$C$37:$C$40,'ADVANCED KEY'!$B$37:$B$40,"Not Found",0)</f>
        <v>-1</v>
      </c>
      <c r="W132" s="2">
        <f t="array" ref="W132">XLOOKUP($J132,'ADVANCED KEY'!$C$43:$C$46,'ADVANCED KEY'!$B$43:$B$46,"",0)</f>
        <v>1</v>
      </c>
      <c r="X132" s="2">
        <f t="array" ref="X132">XLOOKUP($K132,'ADVANCED KEY'!$C$49:$C$52,'ADVANCED KEY'!$B$49:$B$52,"Not Found",0)</f>
        <v>-1</v>
      </c>
      <c r="Y132" s="2">
        <f t="array" ref="Y132">XLOOKUP($L132,'ADVANCED KEY'!$C$55:$C$58,'ADVANCED KEY'!$B$55:$B$58,"Not Found",0)</f>
        <v>2</v>
      </c>
    </row>
    <row r="133">
      <c r="A133" s="8">
        <v>45505.39103856482</v>
      </c>
      <c r="B133" s="1"/>
      <c r="C133" s="1" t="s">
        <v>7</v>
      </c>
      <c r="D133" s="1" t="s">
        <v>16</v>
      </c>
      <c r="E133" s="1" t="s">
        <v>21</v>
      </c>
      <c r="F133" s="1" t="s">
        <v>31</v>
      </c>
      <c r="G133" s="1" t="s">
        <v>40</v>
      </c>
      <c r="H133" s="1" t="s">
        <v>49</v>
      </c>
      <c r="I133" s="1" t="s">
        <v>56</v>
      </c>
      <c r="J133" s="1" t="s">
        <v>65</v>
      </c>
      <c r="K133" s="1" t="s">
        <v>74</v>
      </c>
      <c r="L133" s="1" t="s">
        <v>83</v>
      </c>
      <c r="M133" s="3" t="s">
        <v>235</v>
      </c>
      <c r="N133" s="3"/>
      <c r="O133" s="4">
        <f t="shared" si="1"/>
        <v>-3</v>
      </c>
      <c r="P133" s="2">
        <f t="array" ref="P133">XLOOKUP($C133,'ADVANCED KEY'!$C$1:$C$4,'ADVANCED KEY'!$B$1:$B$4,"Not Found",0)</f>
        <v>-1</v>
      </c>
      <c r="Q133" s="2">
        <f t="array" ref="Q133">XLOOKUP($D133,'ADVANCED KEY'!$C$7:$C$10,'ADVANCED KEY'!$B$7:$B$10,"Not Found",0)</f>
        <v>0</v>
      </c>
      <c r="R133" s="2">
        <f t="array" ref="R133">XLOOKUP($E133,'ADVANCED KEY'!$C$13:$C$16,'ADVANCED KEY'!$B$13:$B$16,"Not Found",0)</f>
        <v>1</v>
      </c>
      <c r="S133" s="2">
        <f t="array" ref="S133">XLOOKUP($F133,'ADVANCED KEY'!$C$19:$C$22,'ADVANCED KEY'!$B$19:$B$22,"Not Found",0)</f>
        <v>-1</v>
      </c>
      <c r="T133" s="2">
        <f t="array" ref="T133">XLOOKUP($G133,'ADVANCED KEY'!$C$25:$C$28,'ADVANCED KEY'!$B$25:$B$28,"Not Found",0)</f>
        <v>-1</v>
      </c>
      <c r="U133" s="2">
        <f t="array" ref="U133">XLOOKUP($H133,'ADVANCED KEY'!$C$31:$C$34,'ADVANCED KEY'!$B$31:$B$34,"Not Found",0)</f>
        <v>-1</v>
      </c>
      <c r="V133" s="2">
        <f t="array" ref="V133">XLOOKUP($I133,'ADVANCED KEY'!$C$37:$C$40,'ADVANCED KEY'!$B$37:$B$40,"Not Found",0)</f>
        <v>1</v>
      </c>
      <c r="W133" s="2">
        <f t="array" ref="W133">XLOOKUP($J133,'ADVANCED KEY'!$C$43:$C$46,'ADVANCED KEY'!$B$43:$B$46,"",0)</f>
        <v>1</v>
      </c>
      <c r="X133" s="2">
        <f t="array" ref="X133">XLOOKUP($K133,'ADVANCED KEY'!$C$49:$C$52,'ADVANCED KEY'!$B$49:$B$52,"Not Found",0)</f>
        <v>-1</v>
      </c>
      <c r="Y133" s="2">
        <f t="array" ref="Y133">XLOOKUP($L133,'ADVANCED KEY'!$C$55:$C$58,'ADVANCED KEY'!$B$55:$B$58,"Not Found",0)</f>
        <v>-1</v>
      </c>
    </row>
    <row r="134">
      <c r="A134" s="8">
        <v>45505.42690980324</v>
      </c>
      <c r="B134" s="1"/>
      <c r="C134" s="1" t="s">
        <v>7</v>
      </c>
      <c r="D134" s="1" t="s">
        <v>10</v>
      </c>
      <c r="E134" s="1" t="s">
        <v>19</v>
      </c>
      <c r="F134" s="1" t="s">
        <v>33</v>
      </c>
      <c r="G134" s="1" t="s">
        <v>38</v>
      </c>
      <c r="H134" s="1" t="s">
        <v>49</v>
      </c>
      <c r="I134" s="1" t="s">
        <v>58</v>
      </c>
      <c r="J134" s="1" t="s">
        <v>65</v>
      </c>
      <c r="K134" s="1" t="s">
        <v>72</v>
      </c>
      <c r="L134" s="1" t="s">
        <v>85</v>
      </c>
      <c r="M134" s="3" t="s">
        <v>236</v>
      </c>
      <c r="N134" s="3"/>
      <c r="O134" s="4">
        <f t="shared" si="1"/>
        <v>2</v>
      </c>
      <c r="P134" s="2">
        <f t="array" ref="P134">XLOOKUP($C134,'ADVANCED KEY'!$C$1:$C$4,'ADVANCED KEY'!$B$1:$B$4,"Not Found",0)</f>
        <v>-1</v>
      </c>
      <c r="Q134" s="2">
        <f t="array" ref="Q134">XLOOKUP($D134,'ADVANCED KEY'!$C$7:$C$10,'ADVANCED KEY'!$B$7:$B$10,"Not Found",0)</f>
        <v>-1</v>
      </c>
      <c r="R134" s="2">
        <f t="array" ref="R134">XLOOKUP($E134,'ADVANCED KEY'!$C$13:$C$16,'ADVANCED KEY'!$B$13:$B$16,"Not Found",0)</f>
        <v>2</v>
      </c>
      <c r="S134" s="2">
        <f t="array" ref="S134">XLOOKUP($F134,'ADVANCED KEY'!$C$19:$C$22,'ADVANCED KEY'!$B$19:$B$22,"Not Found",0)</f>
        <v>0</v>
      </c>
      <c r="T134" s="2">
        <f t="array" ref="T134">XLOOKUP($G134,'ADVANCED KEY'!$C$25:$C$28,'ADVANCED KEY'!$B$25:$B$28,"Not Found",0)</f>
        <v>1</v>
      </c>
      <c r="U134" s="2">
        <f t="array" ref="U134">XLOOKUP($H134,'ADVANCED KEY'!$C$31:$C$34,'ADVANCED KEY'!$B$31:$B$34,"Not Found",0)</f>
        <v>-1</v>
      </c>
      <c r="V134" s="2">
        <f t="array" ref="V134">XLOOKUP($I134,'ADVANCED KEY'!$C$37:$C$40,'ADVANCED KEY'!$B$37:$B$40,"Not Found",0)</f>
        <v>-1</v>
      </c>
      <c r="W134" s="2">
        <f t="array" ref="W134">XLOOKUP($J134,'ADVANCED KEY'!$C$43:$C$46,'ADVANCED KEY'!$B$43:$B$46,"",0)</f>
        <v>1</v>
      </c>
      <c r="X134" s="2">
        <f t="array" ref="X134">XLOOKUP($K134,'ADVANCED KEY'!$C$49:$C$52,'ADVANCED KEY'!$B$49:$B$52,"Not Found",0)</f>
        <v>1</v>
      </c>
      <c r="Y134" s="2">
        <f t="array" ref="Y134">XLOOKUP($L134,'ADVANCED KEY'!$C$55:$C$58,'ADVANCED KEY'!$B$55:$B$58,"Not Found",0)</f>
        <v>1</v>
      </c>
    </row>
    <row r="135">
      <c r="A135" s="8">
        <v>45505.524519467595</v>
      </c>
      <c r="B135" s="1"/>
      <c r="C135" s="1" t="s">
        <v>5</v>
      </c>
      <c r="D135" s="1" t="s">
        <v>10</v>
      </c>
      <c r="E135" s="1" t="s">
        <v>23</v>
      </c>
      <c r="F135" s="1" t="s">
        <v>33</v>
      </c>
      <c r="G135" s="1" t="s">
        <v>38</v>
      </c>
      <c r="H135" s="1" t="s">
        <v>49</v>
      </c>
      <c r="I135" s="1" t="s">
        <v>56</v>
      </c>
      <c r="J135" s="1" t="s">
        <v>65</v>
      </c>
      <c r="K135" s="1" t="s">
        <v>78</v>
      </c>
      <c r="L135" s="1" t="s">
        <v>85</v>
      </c>
      <c r="M135" s="3" t="s">
        <v>237</v>
      </c>
      <c r="N135" s="3"/>
      <c r="O135" s="4">
        <f t="shared" si="1"/>
        <v>3</v>
      </c>
      <c r="P135" s="2">
        <f t="array" ref="P135">XLOOKUP($C135,'ADVANCED KEY'!$C$1:$C$4,'ADVANCED KEY'!$B$1:$B$4,"Not Found",0)</f>
        <v>2</v>
      </c>
      <c r="Q135" s="2">
        <f t="array" ref="Q135">XLOOKUP($D135,'ADVANCED KEY'!$C$7:$C$10,'ADVANCED KEY'!$B$7:$B$10,"Not Found",0)</f>
        <v>-1</v>
      </c>
      <c r="R135" s="2">
        <f t="array" ref="R135">XLOOKUP($E135,'ADVANCED KEY'!$C$13:$C$16,'ADVANCED KEY'!$B$13:$B$16,"Not Found",0)</f>
        <v>-1</v>
      </c>
      <c r="S135" s="2">
        <f t="array" ref="S135">XLOOKUP($F135,'ADVANCED KEY'!$C$19:$C$22,'ADVANCED KEY'!$B$19:$B$22,"Not Found",0)</f>
        <v>0</v>
      </c>
      <c r="T135" s="2">
        <f t="array" ref="T135">XLOOKUP($G135,'ADVANCED KEY'!$C$25:$C$28,'ADVANCED KEY'!$B$25:$B$28,"Not Found",0)</f>
        <v>1</v>
      </c>
      <c r="U135" s="2">
        <f t="array" ref="U135">XLOOKUP($H135,'ADVANCED KEY'!$C$31:$C$34,'ADVANCED KEY'!$B$31:$B$34,"Not Found",0)</f>
        <v>-1</v>
      </c>
      <c r="V135" s="2">
        <f t="array" ref="V135">XLOOKUP($I135,'ADVANCED KEY'!$C$37:$C$40,'ADVANCED KEY'!$B$37:$B$40,"Not Found",0)</f>
        <v>1</v>
      </c>
      <c r="W135" s="2">
        <f t="array" ref="W135">XLOOKUP($J135,'ADVANCED KEY'!$C$43:$C$46,'ADVANCED KEY'!$B$43:$B$46,"",0)</f>
        <v>1</v>
      </c>
      <c r="X135" s="2">
        <f t="array" ref="X135">XLOOKUP($K135,'ADVANCED KEY'!$C$49:$C$52,'ADVANCED KEY'!$B$49:$B$52,"Not Found",0)</f>
        <v>0</v>
      </c>
      <c r="Y135" s="2">
        <f t="array" ref="Y135">XLOOKUP($L135,'ADVANCED KEY'!$C$55:$C$58,'ADVANCED KEY'!$B$55:$B$58,"Not Found",0)</f>
        <v>1</v>
      </c>
    </row>
    <row r="136">
      <c r="A136" s="8">
        <v>45505.54746538194</v>
      </c>
      <c r="B136" s="1"/>
      <c r="C136" s="1" t="s">
        <v>3</v>
      </c>
      <c r="D136" s="1" t="s">
        <v>12</v>
      </c>
      <c r="E136" s="1" t="s">
        <v>25</v>
      </c>
      <c r="F136" s="1" t="s">
        <v>31</v>
      </c>
      <c r="G136" s="1" t="s">
        <v>36</v>
      </c>
      <c r="H136" s="1" t="s">
        <v>51</v>
      </c>
      <c r="I136" s="1" t="s">
        <v>58</v>
      </c>
      <c r="J136" s="1" t="s">
        <v>65</v>
      </c>
      <c r="K136" s="1" t="s">
        <v>78</v>
      </c>
      <c r="L136" s="1" t="s">
        <v>83</v>
      </c>
      <c r="M136" s="3" t="s">
        <v>238</v>
      </c>
      <c r="N136" s="3"/>
      <c r="O136" s="4">
        <f t="shared" si="1"/>
        <v>3</v>
      </c>
      <c r="P136" s="2">
        <f t="array" ref="P136">XLOOKUP($C136,'ADVANCED KEY'!$C$1:$C$4,'ADVANCED KEY'!$B$1:$B$4,"Not Found",0)</f>
        <v>1</v>
      </c>
      <c r="Q136" s="2">
        <f t="array" ref="Q136">XLOOKUP($D136,'ADVANCED KEY'!$C$7:$C$10,'ADVANCED KEY'!$B$7:$B$10,"Not Found",0)</f>
        <v>2</v>
      </c>
      <c r="R136" s="2">
        <f t="array" ref="R136">XLOOKUP($E136,'ADVANCED KEY'!$C$13:$C$16,'ADVANCED KEY'!$B$13:$B$16,"Not Found",0)</f>
        <v>0</v>
      </c>
      <c r="S136" s="2">
        <f t="array" ref="S136">XLOOKUP($F136,'ADVANCED KEY'!$C$19:$C$22,'ADVANCED KEY'!$B$19:$B$22,"Not Found",0)</f>
        <v>-1</v>
      </c>
      <c r="T136" s="2">
        <f t="array" ref="T136">XLOOKUP($G136,'ADVANCED KEY'!$C$25:$C$28,'ADVANCED KEY'!$B$25:$B$28,"Not Found",0)</f>
        <v>2</v>
      </c>
      <c r="U136" s="2">
        <f t="array" ref="U136">XLOOKUP($H136,'ADVANCED KEY'!$C$31:$C$34,'ADVANCED KEY'!$B$31:$B$34,"Not Found",0)</f>
        <v>0</v>
      </c>
      <c r="V136" s="2">
        <f t="array" ref="V136">XLOOKUP($I136,'ADVANCED KEY'!$C$37:$C$40,'ADVANCED KEY'!$B$37:$B$40,"Not Found",0)</f>
        <v>-1</v>
      </c>
      <c r="W136" s="2">
        <f t="array" ref="W136">XLOOKUP($J136,'ADVANCED KEY'!$C$43:$C$46,'ADVANCED KEY'!$B$43:$B$46,"",0)</f>
        <v>1</v>
      </c>
      <c r="X136" s="2">
        <f t="array" ref="X136">XLOOKUP($K136,'ADVANCED KEY'!$C$49:$C$52,'ADVANCED KEY'!$B$49:$B$52,"Not Found",0)</f>
        <v>0</v>
      </c>
      <c r="Y136" s="2">
        <f t="array" ref="Y136">XLOOKUP($L136,'ADVANCED KEY'!$C$55:$C$58,'ADVANCED KEY'!$B$55:$B$58,"Not Found",0)</f>
        <v>-1</v>
      </c>
    </row>
    <row r="137">
      <c r="A137" s="8">
        <v>45505.6551896875</v>
      </c>
      <c r="B137" s="1"/>
      <c r="C137" s="1" t="s">
        <v>3</v>
      </c>
      <c r="D137" s="1" t="s">
        <v>16</v>
      </c>
      <c r="E137" s="1" t="s">
        <v>25</v>
      </c>
      <c r="F137" s="1" t="s">
        <v>31</v>
      </c>
      <c r="G137" s="1" t="s">
        <v>38</v>
      </c>
      <c r="H137" s="1" t="s">
        <v>49</v>
      </c>
      <c r="I137" s="1" t="s">
        <v>58</v>
      </c>
      <c r="J137" s="1" t="s">
        <v>65</v>
      </c>
      <c r="K137" s="1" t="s">
        <v>78</v>
      </c>
      <c r="L137" s="1" t="s">
        <v>85</v>
      </c>
      <c r="M137" s="3" t="s">
        <v>239</v>
      </c>
      <c r="N137" s="3"/>
      <c r="O137" s="4">
        <f t="shared" si="1"/>
        <v>1</v>
      </c>
      <c r="P137" s="2">
        <f t="array" ref="P137">XLOOKUP($C137,'ADVANCED KEY'!$C$1:$C$4,'ADVANCED KEY'!$B$1:$B$4,"Not Found",0)</f>
        <v>1</v>
      </c>
      <c r="Q137" s="2">
        <f t="array" ref="Q137">XLOOKUP($D137,'ADVANCED KEY'!$C$7:$C$10,'ADVANCED KEY'!$B$7:$B$10,"Not Found",0)</f>
        <v>0</v>
      </c>
      <c r="R137" s="2">
        <f t="array" ref="R137">XLOOKUP($E137,'ADVANCED KEY'!$C$13:$C$16,'ADVANCED KEY'!$B$13:$B$16,"Not Found",0)</f>
        <v>0</v>
      </c>
      <c r="S137" s="2">
        <f t="array" ref="S137">XLOOKUP($F137,'ADVANCED KEY'!$C$19:$C$22,'ADVANCED KEY'!$B$19:$B$22,"Not Found",0)</f>
        <v>-1</v>
      </c>
      <c r="T137" s="2">
        <f t="array" ref="T137">XLOOKUP($G137,'ADVANCED KEY'!$C$25:$C$28,'ADVANCED KEY'!$B$25:$B$28,"Not Found",0)</f>
        <v>1</v>
      </c>
      <c r="U137" s="2">
        <f t="array" ref="U137">XLOOKUP($H137,'ADVANCED KEY'!$C$31:$C$34,'ADVANCED KEY'!$B$31:$B$34,"Not Found",0)</f>
        <v>-1</v>
      </c>
      <c r="V137" s="2">
        <f t="array" ref="V137">XLOOKUP($I137,'ADVANCED KEY'!$C$37:$C$40,'ADVANCED KEY'!$B$37:$B$40,"Not Found",0)</f>
        <v>-1</v>
      </c>
      <c r="W137" s="2">
        <f t="array" ref="W137">XLOOKUP($J137,'ADVANCED KEY'!$C$43:$C$46,'ADVANCED KEY'!$B$43:$B$46,"",0)</f>
        <v>1</v>
      </c>
      <c r="X137" s="2">
        <f t="array" ref="X137">XLOOKUP($K137,'ADVANCED KEY'!$C$49:$C$52,'ADVANCED KEY'!$B$49:$B$52,"Not Found",0)</f>
        <v>0</v>
      </c>
      <c r="Y137" s="2">
        <f t="array" ref="Y137">XLOOKUP($L137,'ADVANCED KEY'!$C$55:$C$58,'ADVANCED KEY'!$B$55:$B$58,"Not Found",0)</f>
        <v>1</v>
      </c>
    </row>
    <row r="138">
      <c r="A138" s="8">
        <v>45507.59017638889</v>
      </c>
      <c r="B138" s="1"/>
      <c r="C138" s="1" t="s">
        <v>3</v>
      </c>
      <c r="D138" s="1" t="s">
        <v>16</v>
      </c>
      <c r="E138" s="1" t="s">
        <v>25</v>
      </c>
      <c r="F138" s="1" t="s">
        <v>31</v>
      </c>
      <c r="G138" s="1" t="s">
        <v>38</v>
      </c>
      <c r="H138" s="1" t="s">
        <v>49</v>
      </c>
      <c r="I138" s="1" t="s">
        <v>58</v>
      </c>
      <c r="J138" s="1" t="s">
        <v>65</v>
      </c>
      <c r="K138" s="1" t="s">
        <v>78</v>
      </c>
      <c r="L138" s="1" t="s">
        <v>85</v>
      </c>
      <c r="M138" s="3" t="s">
        <v>240</v>
      </c>
      <c r="N138" s="3"/>
      <c r="O138" s="4">
        <f t="shared" si="1"/>
        <v>1</v>
      </c>
      <c r="P138" s="2">
        <f t="array" ref="P138">XLOOKUP($C138,'ADVANCED KEY'!$C$1:$C$4,'ADVANCED KEY'!$B$1:$B$4,"Not Found",0)</f>
        <v>1</v>
      </c>
      <c r="Q138" s="2">
        <f t="array" ref="Q138">XLOOKUP($D138,'ADVANCED KEY'!$C$7:$C$10,'ADVANCED KEY'!$B$7:$B$10,"Not Found",0)</f>
        <v>0</v>
      </c>
      <c r="R138" s="2">
        <f t="array" ref="R138">XLOOKUP($E138,'ADVANCED KEY'!$C$13:$C$16,'ADVANCED KEY'!$B$13:$B$16,"Not Found",0)</f>
        <v>0</v>
      </c>
      <c r="S138" s="2">
        <f t="array" ref="S138">XLOOKUP($F138,'ADVANCED KEY'!$C$19:$C$22,'ADVANCED KEY'!$B$19:$B$22,"Not Found",0)</f>
        <v>-1</v>
      </c>
      <c r="T138" s="2">
        <f t="array" ref="T138">XLOOKUP($G138,'ADVANCED KEY'!$C$25:$C$28,'ADVANCED KEY'!$B$25:$B$28,"Not Found",0)</f>
        <v>1</v>
      </c>
      <c r="U138" s="2">
        <f t="array" ref="U138">XLOOKUP($H138,'ADVANCED KEY'!$C$31:$C$34,'ADVANCED KEY'!$B$31:$B$34,"Not Found",0)</f>
        <v>-1</v>
      </c>
      <c r="V138" s="2">
        <f t="array" ref="V138">XLOOKUP($I138,'ADVANCED KEY'!$C$37:$C$40,'ADVANCED KEY'!$B$37:$B$40,"Not Found",0)</f>
        <v>-1</v>
      </c>
      <c r="W138" s="2">
        <f t="array" ref="W138">XLOOKUP($J138,'ADVANCED KEY'!$C$43:$C$46,'ADVANCED KEY'!$B$43:$B$46,"",0)</f>
        <v>1</v>
      </c>
      <c r="X138" s="2">
        <f t="array" ref="X138">XLOOKUP($K138,'ADVANCED KEY'!$C$49:$C$52,'ADVANCED KEY'!$B$49:$B$52,"Not Found",0)</f>
        <v>0</v>
      </c>
      <c r="Y138" s="2">
        <f t="array" ref="Y138">XLOOKUP($L138,'ADVANCED KEY'!$C$55:$C$58,'ADVANCED KEY'!$B$55:$B$58,"Not Found",0)</f>
        <v>1</v>
      </c>
    </row>
    <row r="139">
      <c r="A139" s="8">
        <v>45507.595764791666</v>
      </c>
      <c r="B139" s="1"/>
      <c r="C139" s="1" t="s">
        <v>5</v>
      </c>
      <c r="D139" s="1" t="s">
        <v>10</v>
      </c>
      <c r="E139" s="1" t="s">
        <v>19</v>
      </c>
      <c r="F139" s="1" t="s">
        <v>21</v>
      </c>
      <c r="G139" s="1" t="s">
        <v>38</v>
      </c>
      <c r="H139" s="1" t="s">
        <v>49</v>
      </c>
      <c r="I139" s="1" t="s">
        <v>60</v>
      </c>
      <c r="J139" s="1" t="s">
        <v>67</v>
      </c>
      <c r="K139" s="1" t="s">
        <v>78</v>
      </c>
      <c r="L139" s="1" t="s">
        <v>87</v>
      </c>
      <c r="M139" s="3" t="s">
        <v>241</v>
      </c>
      <c r="N139" s="3"/>
      <c r="O139" s="4">
        <f t="shared" si="1"/>
        <v>3</v>
      </c>
      <c r="P139" s="2">
        <f t="array" ref="P139">XLOOKUP($C139,'ADVANCED KEY'!$C$1:$C$4,'ADVANCED KEY'!$B$1:$B$4,"Not Found",0)</f>
        <v>2</v>
      </c>
      <c r="Q139" s="2">
        <f t="array" ref="Q139">XLOOKUP($D139,'ADVANCED KEY'!$C$7:$C$10,'ADVANCED KEY'!$B$7:$B$10,"Not Found",0)</f>
        <v>-1</v>
      </c>
      <c r="R139" s="2">
        <f t="array" ref="R139">XLOOKUP($E139,'ADVANCED KEY'!$C$13:$C$16,'ADVANCED KEY'!$B$13:$B$16,"Not Found",0)</f>
        <v>2</v>
      </c>
      <c r="S139" s="2">
        <f t="array" ref="S139">XLOOKUP($F139,'ADVANCED KEY'!$C$19:$C$22,'ADVANCED KEY'!$B$19:$B$22,"Not Found",0)</f>
        <v>1</v>
      </c>
      <c r="T139" s="2">
        <f t="array" ref="T139">XLOOKUP($G139,'ADVANCED KEY'!$C$25:$C$28,'ADVANCED KEY'!$B$25:$B$28,"Not Found",0)</f>
        <v>1</v>
      </c>
      <c r="U139" s="2">
        <f t="array" ref="U139">XLOOKUP($H139,'ADVANCED KEY'!$C$31:$C$34,'ADVANCED KEY'!$B$31:$B$34,"Not Found",0)</f>
        <v>-1</v>
      </c>
      <c r="V139" s="2">
        <f t="array" ref="V139">XLOOKUP($I139,'ADVANCED KEY'!$C$37:$C$40,'ADVANCED KEY'!$B$37:$B$40,"Not Found",0)</f>
        <v>0</v>
      </c>
      <c r="W139" s="2">
        <f t="array" ref="W139">XLOOKUP($J139,'ADVANCED KEY'!$C$43:$C$46,'ADVANCED KEY'!$B$43:$B$46,"",0)</f>
        <v>-1</v>
      </c>
      <c r="X139" s="2">
        <f t="array" ref="X139">XLOOKUP($K139,'ADVANCED KEY'!$C$49:$C$52,'ADVANCED KEY'!$B$49:$B$52,"Not Found",0)</f>
        <v>0</v>
      </c>
      <c r="Y139" s="2">
        <f t="array" ref="Y139">XLOOKUP($L139,'ADVANCED KEY'!$C$55:$C$58,'ADVANCED KEY'!$B$55:$B$58,"Not Found",0)</f>
        <v>0</v>
      </c>
    </row>
    <row r="140">
      <c r="A140" s="8">
        <v>45507.605357569446</v>
      </c>
      <c r="B140" s="1"/>
      <c r="C140" s="1" t="s">
        <v>7</v>
      </c>
      <c r="D140" s="1" t="s">
        <v>16</v>
      </c>
      <c r="E140" s="1" t="s">
        <v>25</v>
      </c>
      <c r="F140" s="1" t="s">
        <v>31</v>
      </c>
      <c r="G140" s="1" t="s">
        <v>38</v>
      </c>
      <c r="H140" s="1" t="s">
        <v>49</v>
      </c>
      <c r="I140" s="1" t="s">
        <v>58</v>
      </c>
      <c r="J140" s="1" t="s">
        <v>65</v>
      </c>
      <c r="K140" s="1" t="s">
        <v>78</v>
      </c>
      <c r="L140" s="1" t="s">
        <v>85</v>
      </c>
      <c r="M140" s="3" t="s">
        <v>242</v>
      </c>
      <c r="N140" s="3"/>
      <c r="O140" s="4">
        <f t="shared" si="1"/>
        <v>-1</v>
      </c>
      <c r="P140" s="2">
        <f t="array" ref="P140">XLOOKUP($C140,'ADVANCED KEY'!$C$1:$C$4,'ADVANCED KEY'!$B$1:$B$4,"Not Found",0)</f>
        <v>-1</v>
      </c>
      <c r="Q140" s="2">
        <f t="array" ref="Q140">XLOOKUP($D140,'ADVANCED KEY'!$C$7:$C$10,'ADVANCED KEY'!$B$7:$B$10,"Not Found",0)</f>
        <v>0</v>
      </c>
      <c r="R140" s="2">
        <f t="array" ref="R140">XLOOKUP($E140,'ADVANCED KEY'!$C$13:$C$16,'ADVANCED KEY'!$B$13:$B$16,"Not Found",0)</f>
        <v>0</v>
      </c>
      <c r="S140" s="2">
        <f t="array" ref="S140">XLOOKUP($F140,'ADVANCED KEY'!$C$19:$C$22,'ADVANCED KEY'!$B$19:$B$22,"Not Found",0)</f>
        <v>-1</v>
      </c>
      <c r="T140" s="2">
        <f t="array" ref="T140">XLOOKUP($G140,'ADVANCED KEY'!$C$25:$C$28,'ADVANCED KEY'!$B$25:$B$28,"Not Found",0)</f>
        <v>1</v>
      </c>
      <c r="U140" s="2">
        <f t="array" ref="U140">XLOOKUP($H140,'ADVANCED KEY'!$C$31:$C$34,'ADVANCED KEY'!$B$31:$B$34,"Not Found",0)</f>
        <v>-1</v>
      </c>
      <c r="V140" s="2">
        <f t="array" ref="V140">XLOOKUP($I140,'ADVANCED KEY'!$C$37:$C$40,'ADVANCED KEY'!$B$37:$B$40,"Not Found",0)</f>
        <v>-1</v>
      </c>
      <c r="W140" s="2">
        <f t="array" ref="W140">XLOOKUP($J140,'ADVANCED KEY'!$C$43:$C$46,'ADVANCED KEY'!$B$43:$B$46,"",0)</f>
        <v>1</v>
      </c>
      <c r="X140" s="2">
        <f t="array" ref="X140">XLOOKUP($K140,'ADVANCED KEY'!$C$49:$C$52,'ADVANCED KEY'!$B$49:$B$52,"Not Found",0)</f>
        <v>0</v>
      </c>
      <c r="Y140" s="2">
        <f t="array" ref="Y140">XLOOKUP($L140,'ADVANCED KEY'!$C$55:$C$58,'ADVANCED KEY'!$B$55:$B$58,"Not Found",0)</f>
        <v>1</v>
      </c>
    </row>
    <row r="141">
      <c r="A141" s="8">
        <v>45507.61665818287</v>
      </c>
      <c r="B141" s="1"/>
      <c r="C141" s="1" t="s">
        <v>5</v>
      </c>
      <c r="D141" s="1" t="s">
        <v>10</v>
      </c>
      <c r="E141" s="1" t="s">
        <v>19</v>
      </c>
      <c r="F141" s="1" t="s">
        <v>31</v>
      </c>
      <c r="G141" s="1" t="s">
        <v>38</v>
      </c>
      <c r="H141" s="1" t="s">
        <v>45</v>
      </c>
      <c r="I141" s="1" t="s">
        <v>54</v>
      </c>
      <c r="J141" s="1" t="s">
        <v>65</v>
      </c>
      <c r="K141" s="1" t="s">
        <v>74</v>
      </c>
      <c r="L141" s="1" t="s">
        <v>81</v>
      </c>
      <c r="M141" s="3" t="s">
        <v>243</v>
      </c>
      <c r="N141" s="3"/>
      <c r="O141" s="4">
        <f t="shared" si="1"/>
        <v>9</v>
      </c>
      <c r="P141" s="2">
        <f t="array" ref="P141">XLOOKUP($C141,'ADVANCED KEY'!$C$1:$C$4,'ADVANCED KEY'!$B$1:$B$4,"Not Found",0)</f>
        <v>2</v>
      </c>
      <c r="Q141" s="2">
        <f t="array" ref="Q141">XLOOKUP($D141,'ADVANCED KEY'!$C$7:$C$10,'ADVANCED KEY'!$B$7:$B$10,"Not Found",0)</f>
        <v>-1</v>
      </c>
      <c r="R141" s="2">
        <f t="array" ref="R141">XLOOKUP($E141,'ADVANCED KEY'!$C$13:$C$16,'ADVANCED KEY'!$B$13:$B$16,"Not Found",0)</f>
        <v>2</v>
      </c>
      <c r="S141" s="2">
        <f t="array" ref="S141">XLOOKUP($F141,'ADVANCED KEY'!$C$19:$C$22,'ADVANCED KEY'!$B$19:$B$22,"Not Found",0)</f>
        <v>-1</v>
      </c>
      <c r="T141" s="2">
        <f t="array" ref="T141">XLOOKUP($G141,'ADVANCED KEY'!$C$25:$C$28,'ADVANCED KEY'!$B$25:$B$28,"Not Found",0)</f>
        <v>1</v>
      </c>
      <c r="U141" s="2">
        <f t="array" ref="U141">XLOOKUP($H141,'ADVANCED KEY'!$C$31:$C$34,'ADVANCED KEY'!$B$31:$B$34,"Not Found",0)</f>
        <v>2</v>
      </c>
      <c r="V141" s="2">
        <f t="array" ref="V141">XLOOKUP($I141,'ADVANCED KEY'!$C$37:$C$40,'ADVANCED KEY'!$B$37:$B$40,"Not Found",0)</f>
        <v>2</v>
      </c>
      <c r="W141" s="2">
        <f t="array" ref="W141">XLOOKUP($J141,'ADVANCED KEY'!$C$43:$C$46,'ADVANCED KEY'!$B$43:$B$46,"",0)</f>
        <v>1</v>
      </c>
      <c r="X141" s="2">
        <f t="array" ref="X141">XLOOKUP($K141,'ADVANCED KEY'!$C$49:$C$52,'ADVANCED KEY'!$B$49:$B$52,"Not Found",0)</f>
        <v>-1</v>
      </c>
      <c r="Y141" s="2">
        <f t="array" ref="Y141">XLOOKUP($L141,'ADVANCED KEY'!$C$55:$C$58,'ADVANCED KEY'!$B$55:$B$58,"Not Found",0)</f>
        <v>2</v>
      </c>
    </row>
    <row r="142">
      <c r="A142" s="8">
        <v>45507.65966305556</v>
      </c>
      <c r="B142" s="1"/>
      <c r="C142" s="1" t="s">
        <v>7</v>
      </c>
      <c r="D142" s="1" t="s">
        <v>10</v>
      </c>
      <c r="E142" s="1" t="s">
        <v>25</v>
      </c>
      <c r="F142" s="1" t="s">
        <v>33</v>
      </c>
      <c r="G142" s="1" t="s">
        <v>38</v>
      </c>
      <c r="H142" s="1" t="s">
        <v>49</v>
      </c>
      <c r="I142" s="1" t="s">
        <v>58</v>
      </c>
      <c r="J142" s="1" t="s">
        <v>65</v>
      </c>
      <c r="K142" s="1" t="s">
        <v>72</v>
      </c>
      <c r="L142" s="1" t="s">
        <v>85</v>
      </c>
      <c r="M142" s="3" t="s">
        <v>244</v>
      </c>
      <c r="N142" s="3"/>
      <c r="O142" s="4">
        <f t="shared" si="1"/>
        <v>0</v>
      </c>
      <c r="P142" s="2">
        <f t="array" ref="P142">XLOOKUP($C142,'ADVANCED KEY'!$C$1:$C$4,'ADVANCED KEY'!$B$1:$B$4,"Not Found",0)</f>
        <v>-1</v>
      </c>
      <c r="Q142" s="2">
        <f t="array" ref="Q142">XLOOKUP($D142,'ADVANCED KEY'!$C$7:$C$10,'ADVANCED KEY'!$B$7:$B$10,"Not Found",0)</f>
        <v>-1</v>
      </c>
      <c r="R142" s="2">
        <f t="array" ref="R142">XLOOKUP($E142,'ADVANCED KEY'!$C$13:$C$16,'ADVANCED KEY'!$B$13:$B$16,"Not Found",0)</f>
        <v>0</v>
      </c>
      <c r="S142" s="2">
        <f t="array" ref="S142">XLOOKUP($F142,'ADVANCED KEY'!$C$19:$C$22,'ADVANCED KEY'!$B$19:$B$22,"Not Found",0)</f>
        <v>0</v>
      </c>
      <c r="T142" s="2">
        <f t="array" ref="T142">XLOOKUP($G142,'ADVANCED KEY'!$C$25:$C$28,'ADVANCED KEY'!$B$25:$B$28,"Not Found",0)</f>
        <v>1</v>
      </c>
      <c r="U142" s="2">
        <f t="array" ref="U142">XLOOKUP($H142,'ADVANCED KEY'!$C$31:$C$34,'ADVANCED KEY'!$B$31:$B$34,"Not Found",0)</f>
        <v>-1</v>
      </c>
      <c r="V142" s="2">
        <f t="array" ref="V142">XLOOKUP($I142,'ADVANCED KEY'!$C$37:$C$40,'ADVANCED KEY'!$B$37:$B$40,"Not Found",0)</f>
        <v>-1</v>
      </c>
      <c r="W142" s="2">
        <f t="array" ref="W142">XLOOKUP($J142,'ADVANCED KEY'!$C$43:$C$46,'ADVANCED KEY'!$B$43:$B$46,"",0)</f>
        <v>1</v>
      </c>
      <c r="X142" s="2">
        <f t="array" ref="X142">XLOOKUP($K142,'ADVANCED KEY'!$C$49:$C$52,'ADVANCED KEY'!$B$49:$B$52,"Not Found",0)</f>
        <v>1</v>
      </c>
      <c r="Y142" s="2">
        <f t="array" ref="Y142">XLOOKUP($L142,'ADVANCED KEY'!$C$55:$C$58,'ADVANCED KEY'!$B$55:$B$58,"Not Found",0)</f>
        <v>1</v>
      </c>
    </row>
    <row r="143">
      <c r="A143" s="8">
        <v>45507.689193750004</v>
      </c>
      <c r="B143" s="1"/>
      <c r="C143" s="1" t="s">
        <v>7</v>
      </c>
      <c r="D143" s="1" t="s">
        <v>16</v>
      </c>
      <c r="E143" s="1" t="s">
        <v>25</v>
      </c>
      <c r="F143" s="1" t="s">
        <v>31</v>
      </c>
      <c r="G143" s="1" t="s">
        <v>38</v>
      </c>
      <c r="H143" s="1" t="s">
        <v>49</v>
      </c>
      <c r="I143" s="1" t="s">
        <v>58</v>
      </c>
      <c r="J143" s="1" t="s">
        <v>65</v>
      </c>
      <c r="K143" s="1" t="s">
        <v>78</v>
      </c>
      <c r="L143" s="1" t="s">
        <v>87</v>
      </c>
      <c r="M143" s="3" t="s">
        <v>245</v>
      </c>
      <c r="N143" s="3"/>
      <c r="O143" s="4">
        <f t="shared" si="1"/>
        <v>-2</v>
      </c>
      <c r="P143" s="2">
        <f t="array" ref="P143">XLOOKUP($C143,'ADVANCED KEY'!$C$1:$C$4,'ADVANCED KEY'!$B$1:$B$4,"Not Found",0)</f>
        <v>-1</v>
      </c>
      <c r="Q143" s="2">
        <f t="array" ref="Q143">XLOOKUP($D143,'ADVANCED KEY'!$C$7:$C$10,'ADVANCED KEY'!$B$7:$B$10,"Not Found",0)</f>
        <v>0</v>
      </c>
      <c r="R143" s="2">
        <f t="array" ref="R143">XLOOKUP($E143,'ADVANCED KEY'!$C$13:$C$16,'ADVANCED KEY'!$B$13:$B$16,"Not Found",0)</f>
        <v>0</v>
      </c>
      <c r="S143" s="2">
        <f t="array" ref="S143">XLOOKUP($F143,'ADVANCED KEY'!$C$19:$C$22,'ADVANCED KEY'!$B$19:$B$22,"Not Found",0)</f>
        <v>-1</v>
      </c>
      <c r="T143" s="2">
        <f t="array" ref="T143">XLOOKUP($G143,'ADVANCED KEY'!$C$25:$C$28,'ADVANCED KEY'!$B$25:$B$28,"Not Found",0)</f>
        <v>1</v>
      </c>
      <c r="U143" s="2">
        <f t="array" ref="U143">XLOOKUP($H143,'ADVANCED KEY'!$C$31:$C$34,'ADVANCED KEY'!$B$31:$B$34,"Not Found",0)</f>
        <v>-1</v>
      </c>
      <c r="V143" s="2">
        <f t="array" ref="V143">XLOOKUP($I143,'ADVANCED KEY'!$C$37:$C$40,'ADVANCED KEY'!$B$37:$B$40,"Not Found",0)</f>
        <v>-1</v>
      </c>
      <c r="W143" s="2">
        <f t="array" ref="W143">XLOOKUP($J143,'ADVANCED KEY'!$C$43:$C$46,'ADVANCED KEY'!$B$43:$B$46,"",0)</f>
        <v>1</v>
      </c>
      <c r="X143" s="2">
        <f t="array" ref="X143">XLOOKUP($K143,'ADVANCED KEY'!$C$49:$C$52,'ADVANCED KEY'!$B$49:$B$52,"Not Found",0)</f>
        <v>0</v>
      </c>
      <c r="Y143" s="2">
        <f t="array" ref="Y143">XLOOKUP($L143,'ADVANCED KEY'!$C$55:$C$58,'ADVANCED KEY'!$B$55:$B$58,"Not Found",0)</f>
        <v>0</v>
      </c>
    </row>
    <row r="144">
      <c r="A144" s="8">
        <v>45512.49615122685</v>
      </c>
      <c r="B144" s="1"/>
      <c r="C144" s="1" t="s">
        <v>5</v>
      </c>
      <c r="D144" s="1" t="s">
        <v>10</v>
      </c>
      <c r="E144" s="1" t="s">
        <v>19</v>
      </c>
      <c r="F144" s="1" t="s">
        <v>31</v>
      </c>
      <c r="G144" s="1" t="s">
        <v>38</v>
      </c>
      <c r="H144" s="1" t="s">
        <v>49</v>
      </c>
      <c r="I144" s="1" t="s">
        <v>58</v>
      </c>
      <c r="J144" s="1" t="s">
        <v>65</v>
      </c>
      <c r="K144" s="1" t="s">
        <v>72</v>
      </c>
      <c r="L144" s="1" t="s">
        <v>81</v>
      </c>
      <c r="M144" s="3" t="s">
        <v>246</v>
      </c>
      <c r="N144" s="3"/>
      <c r="O144" s="4">
        <f t="shared" si="1"/>
        <v>5</v>
      </c>
      <c r="P144" s="2">
        <f t="array" ref="P144">XLOOKUP($C144,'ADVANCED KEY'!$C$1:$C$4,'ADVANCED KEY'!$B$1:$B$4,"Not Found",0)</f>
        <v>2</v>
      </c>
      <c r="Q144" s="2">
        <f t="array" ref="Q144">XLOOKUP($D144,'ADVANCED KEY'!$C$7:$C$10,'ADVANCED KEY'!$B$7:$B$10,"Not Found",0)</f>
        <v>-1</v>
      </c>
      <c r="R144" s="2">
        <f t="array" ref="R144">XLOOKUP($E144,'ADVANCED KEY'!$C$13:$C$16,'ADVANCED KEY'!$B$13:$B$16,"Not Found",0)</f>
        <v>2</v>
      </c>
      <c r="S144" s="2">
        <f t="array" ref="S144">XLOOKUP($F144,'ADVANCED KEY'!$C$19:$C$22,'ADVANCED KEY'!$B$19:$B$22,"Not Found",0)</f>
        <v>-1</v>
      </c>
      <c r="T144" s="2">
        <f t="array" ref="T144">XLOOKUP($G144,'ADVANCED KEY'!$C$25:$C$28,'ADVANCED KEY'!$B$25:$B$28,"Not Found",0)</f>
        <v>1</v>
      </c>
      <c r="U144" s="2">
        <f t="array" ref="U144">XLOOKUP($H144,'ADVANCED KEY'!$C$31:$C$34,'ADVANCED KEY'!$B$31:$B$34,"Not Found",0)</f>
        <v>-1</v>
      </c>
      <c r="V144" s="2">
        <f t="array" ref="V144">XLOOKUP($I144,'ADVANCED KEY'!$C$37:$C$40,'ADVANCED KEY'!$B$37:$B$40,"Not Found",0)</f>
        <v>-1</v>
      </c>
      <c r="W144" s="2">
        <f t="array" ref="W144">XLOOKUP($J144,'ADVANCED KEY'!$C$43:$C$46,'ADVANCED KEY'!$B$43:$B$46,"",0)</f>
        <v>1</v>
      </c>
      <c r="X144" s="2">
        <f t="array" ref="X144">XLOOKUP($K144,'ADVANCED KEY'!$C$49:$C$52,'ADVANCED KEY'!$B$49:$B$52,"Not Found",0)</f>
        <v>1</v>
      </c>
      <c r="Y144" s="2">
        <f t="array" ref="Y144">XLOOKUP($L144,'ADVANCED KEY'!$C$55:$C$58,'ADVANCED KEY'!$B$55:$B$58,"Not Found",0)</f>
        <v>2</v>
      </c>
    </row>
    <row r="145">
      <c r="A145" s="8">
        <v>45513.5561025</v>
      </c>
      <c r="B145" s="1"/>
      <c r="C145" s="1" t="s">
        <v>5</v>
      </c>
      <c r="D145" s="1" t="s">
        <v>16</v>
      </c>
      <c r="E145" s="1" t="s">
        <v>19</v>
      </c>
      <c r="F145" s="1" t="s">
        <v>31</v>
      </c>
      <c r="G145" s="1" t="s">
        <v>42</v>
      </c>
      <c r="H145" s="1" t="s">
        <v>49</v>
      </c>
      <c r="I145" s="1" t="s">
        <v>56</v>
      </c>
      <c r="J145" s="1" t="s">
        <v>65</v>
      </c>
      <c r="K145" s="1" t="s">
        <v>72</v>
      </c>
      <c r="L145" s="1" t="s">
        <v>81</v>
      </c>
      <c r="M145" s="3" t="s">
        <v>247</v>
      </c>
      <c r="N145" s="3"/>
      <c r="O145" s="4">
        <f t="shared" si="1"/>
        <v>7</v>
      </c>
      <c r="P145" s="2">
        <f t="array" ref="P145">XLOOKUP($C145,'ADVANCED KEY'!$C$1:$C$4,'ADVANCED KEY'!$B$1:$B$4,"Not Found",0)</f>
        <v>2</v>
      </c>
      <c r="Q145" s="2">
        <f t="array" ref="Q145">XLOOKUP($D145,'ADVANCED KEY'!$C$7:$C$10,'ADVANCED KEY'!$B$7:$B$10,"Not Found",0)</f>
        <v>0</v>
      </c>
      <c r="R145" s="2">
        <f t="array" ref="R145">XLOOKUP($E145,'ADVANCED KEY'!$C$13:$C$16,'ADVANCED KEY'!$B$13:$B$16,"Not Found",0)</f>
        <v>2</v>
      </c>
      <c r="S145" s="2">
        <f t="array" ref="S145">XLOOKUP($F145,'ADVANCED KEY'!$C$19:$C$22,'ADVANCED KEY'!$B$19:$B$22,"Not Found",0)</f>
        <v>-1</v>
      </c>
      <c r="T145" s="2">
        <f t="array" ref="T145">XLOOKUP($G145,'ADVANCED KEY'!$C$25:$C$28,'ADVANCED KEY'!$B$25:$B$28,"Not Found",0)</f>
        <v>0</v>
      </c>
      <c r="U145" s="2">
        <f t="array" ref="U145">XLOOKUP($H145,'ADVANCED KEY'!$C$31:$C$34,'ADVANCED KEY'!$B$31:$B$34,"Not Found",0)</f>
        <v>-1</v>
      </c>
      <c r="V145" s="2">
        <f t="array" ref="V145">XLOOKUP($I145,'ADVANCED KEY'!$C$37:$C$40,'ADVANCED KEY'!$B$37:$B$40,"Not Found",0)</f>
        <v>1</v>
      </c>
      <c r="W145" s="2">
        <f t="array" ref="W145">XLOOKUP($J145,'ADVANCED KEY'!$C$43:$C$46,'ADVANCED KEY'!$B$43:$B$46,"",0)</f>
        <v>1</v>
      </c>
      <c r="X145" s="2">
        <f t="array" ref="X145">XLOOKUP($K145,'ADVANCED KEY'!$C$49:$C$52,'ADVANCED KEY'!$B$49:$B$52,"Not Found",0)</f>
        <v>1</v>
      </c>
      <c r="Y145" s="2">
        <f t="array" ref="Y145">XLOOKUP($L145,'ADVANCED KEY'!$C$55:$C$58,'ADVANCED KEY'!$B$55:$B$58,"Not Found",0)</f>
        <v>2</v>
      </c>
    </row>
    <row r="146">
      <c r="A146" s="8">
        <v>45513.56261282407</v>
      </c>
      <c r="B146" s="1"/>
      <c r="C146" s="1" t="s">
        <v>5</v>
      </c>
      <c r="D146" s="1" t="s">
        <v>10</v>
      </c>
      <c r="E146" s="1" t="s">
        <v>23</v>
      </c>
      <c r="F146" s="1" t="s">
        <v>21</v>
      </c>
      <c r="G146" s="1" t="s">
        <v>42</v>
      </c>
      <c r="H146" s="1" t="s">
        <v>49</v>
      </c>
      <c r="I146" s="1" t="s">
        <v>54</v>
      </c>
      <c r="J146" s="1" t="s">
        <v>65</v>
      </c>
      <c r="K146" s="1" t="s">
        <v>78</v>
      </c>
      <c r="L146" s="1" t="s">
        <v>85</v>
      </c>
      <c r="M146" s="3" t="s">
        <v>248</v>
      </c>
      <c r="N146" s="3"/>
      <c r="O146" s="4">
        <f t="shared" si="1"/>
        <v>4</v>
      </c>
      <c r="P146" s="2">
        <f t="array" ref="P146">XLOOKUP($C146,'ADVANCED KEY'!$C$1:$C$4,'ADVANCED KEY'!$B$1:$B$4,"Not Found",0)</f>
        <v>2</v>
      </c>
      <c r="Q146" s="2">
        <f t="array" ref="Q146">XLOOKUP($D146,'ADVANCED KEY'!$C$7:$C$10,'ADVANCED KEY'!$B$7:$B$10,"Not Found",0)</f>
        <v>-1</v>
      </c>
      <c r="R146" s="2">
        <f t="array" ref="R146">XLOOKUP($E146,'ADVANCED KEY'!$C$13:$C$16,'ADVANCED KEY'!$B$13:$B$16,"Not Found",0)</f>
        <v>-1</v>
      </c>
      <c r="S146" s="2">
        <f t="array" ref="S146">XLOOKUP($F146,'ADVANCED KEY'!$C$19:$C$22,'ADVANCED KEY'!$B$19:$B$22,"Not Found",0)</f>
        <v>1</v>
      </c>
      <c r="T146" s="2">
        <f t="array" ref="T146">XLOOKUP($G146,'ADVANCED KEY'!$C$25:$C$28,'ADVANCED KEY'!$B$25:$B$28,"Not Found",0)</f>
        <v>0</v>
      </c>
      <c r="U146" s="2">
        <f t="array" ref="U146">XLOOKUP($H146,'ADVANCED KEY'!$C$31:$C$34,'ADVANCED KEY'!$B$31:$B$34,"Not Found",0)</f>
        <v>-1</v>
      </c>
      <c r="V146" s="2">
        <f t="array" ref="V146">XLOOKUP($I146,'ADVANCED KEY'!$C$37:$C$40,'ADVANCED KEY'!$B$37:$B$40,"Not Found",0)</f>
        <v>2</v>
      </c>
      <c r="W146" s="2">
        <f t="array" ref="W146">XLOOKUP($J146,'ADVANCED KEY'!$C$43:$C$46,'ADVANCED KEY'!$B$43:$B$46,"",0)</f>
        <v>1</v>
      </c>
      <c r="X146" s="2">
        <f t="array" ref="X146">XLOOKUP($K146,'ADVANCED KEY'!$C$49:$C$52,'ADVANCED KEY'!$B$49:$B$52,"Not Found",0)</f>
        <v>0</v>
      </c>
      <c r="Y146" s="2">
        <f t="array" ref="Y146">XLOOKUP($L146,'ADVANCED KEY'!$C$55:$C$58,'ADVANCED KEY'!$B$55:$B$58,"Not Found",0)</f>
        <v>1</v>
      </c>
    </row>
    <row r="147">
      <c r="A147" s="8">
        <v>45513.56394290509</v>
      </c>
      <c r="B147" s="1"/>
      <c r="C147" s="1" t="s">
        <v>7</v>
      </c>
      <c r="D147" s="1" t="s">
        <v>16</v>
      </c>
      <c r="E147" s="1" t="s">
        <v>19</v>
      </c>
      <c r="F147" s="1" t="s">
        <v>31</v>
      </c>
      <c r="G147" s="1" t="s">
        <v>38</v>
      </c>
      <c r="H147" s="1" t="s">
        <v>49</v>
      </c>
      <c r="I147" s="1" t="s">
        <v>56</v>
      </c>
      <c r="J147" s="1" t="s">
        <v>65</v>
      </c>
      <c r="K147" s="1" t="s">
        <v>72</v>
      </c>
      <c r="L147" s="1" t="s">
        <v>81</v>
      </c>
      <c r="M147" s="3" t="s">
        <v>249</v>
      </c>
      <c r="N147" s="3"/>
      <c r="O147" s="4">
        <f t="shared" si="1"/>
        <v>5</v>
      </c>
      <c r="P147" s="2">
        <f t="array" ref="P147">XLOOKUP($C147,'ADVANCED KEY'!$C$1:$C$4,'ADVANCED KEY'!$B$1:$B$4,"Not Found",0)</f>
        <v>-1</v>
      </c>
      <c r="Q147" s="2">
        <f t="array" ref="Q147">XLOOKUP($D147,'ADVANCED KEY'!$C$7:$C$10,'ADVANCED KEY'!$B$7:$B$10,"Not Found",0)</f>
        <v>0</v>
      </c>
      <c r="R147" s="2">
        <f t="array" ref="R147">XLOOKUP($E147,'ADVANCED KEY'!$C$13:$C$16,'ADVANCED KEY'!$B$13:$B$16,"Not Found",0)</f>
        <v>2</v>
      </c>
      <c r="S147" s="2">
        <f t="array" ref="S147">XLOOKUP($F147,'ADVANCED KEY'!$C$19:$C$22,'ADVANCED KEY'!$B$19:$B$22,"Not Found",0)</f>
        <v>-1</v>
      </c>
      <c r="T147" s="2">
        <f t="array" ref="T147">XLOOKUP($G147,'ADVANCED KEY'!$C$25:$C$28,'ADVANCED KEY'!$B$25:$B$28,"Not Found",0)</f>
        <v>1</v>
      </c>
      <c r="U147" s="2">
        <f t="array" ref="U147">XLOOKUP($H147,'ADVANCED KEY'!$C$31:$C$34,'ADVANCED KEY'!$B$31:$B$34,"Not Found",0)</f>
        <v>-1</v>
      </c>
      <c r="V147" s="2">
        <f t="array" ref="V147">XLOOKUP($I147,'ADVANCED KEY'!$C$37:$C$40,'ADVANCED KEY'!$B$37:$B$40,"Not Found",0)</f>
        <v>1</v>
      </c>
      <c r="W147" s="2">
        <f t="array" ref="W147">XLOOKUP($J147,'ADVANCED KEY'!$C$43:$C$46,'ADVANCED KEY'!$B$43:$B$46,"",0)</f>
        <v>1</v>
      </c>
      <c r="X147" s="2">
        <f t="array" ref="X147">XLOOKUP($K147,'ADVANCED KEY'!$C$49:$C$52,'ADVANCED KEY'!$B$49:$B$52,"Not Found",0)</f>
        <v>1</v>
      </c>
      <c r="Y147" s="2">
        <f t="array" ref="Y147">XLOOKUP($L147,'ADVANCED KEY'!$C$55:$C$58,'ADVANCED KEY'!$B$55:$B$58,"Not Found",0)</f>
        <v>2</v>
      </c>
    </row>
    <row r="148">
      <c r="A148" s="8">
        <v>45513.58987255787</v>
      </c>
      <c r="B148" s="1"/>
      <c r="C148" s="1" t="s">
        <v>7</v>
      </c>
      <c r="D148" s="1" t="s">
        <v>10</v>
      </c>
      <c r="E148" s="1" t="s">
        <v>21</v>
      </c>
      <c r="F148" s="1" t="s">
        <v>31</v>
      </c>
      <c r="G148" s="1" t="s">
        <v>38</v>
      </c>
      <c r="H148" s="1" t="s">
        <v>49</v>
      </c>
      <c r="I148" s="1" t="s">
        <v>60</v>
      </c>
      <c r="J148" s="1" t="s">
        <v>65</v>
      </c>
      <c r="K148" s="1" t="s">
        <v>74</v>
      </c>
      <c r="L148" s="1" t="s">
        <v>87</v>
      </c>
      <c r="M148" s="3" t="s">
        <v>250</v>
      </c>
      <c r="N148" s="3"/>
      <c r="O148" s="4">
        <f t="shared" si="1"/>
        <v>-2</v>
      </c>
      <c r="P148" s="2">
        <f t="array" ref="P148">XLOOKUP($C148,'ADVANCED KEY'!$C$1:$C$4,'ADVANCED KEY'!$B$1:$B$4,"Not Found",0)</f>
        <v>-1</v>
      </c>
      <c r="Q148" s="2">
        <f t="array" ref="Q148">XLOOKUP($D148,'ADVANCED KEY'!$C$7:$C$10,'ADVANCED KEY'!$B$7:$B$10,"Not Found",0)</f>
        <v>-1</v>
      </c>
      <c r="R148" s="2">
        <f t="array" ref="R148">XLOOKUP($E148,'ADVANCED KEY'!$C$13:$C$16,'ADVANCED KEY'!$B$13:$B$16,"Not Found",0)</f>
        <v>1</v>
      </c>
      <c r="S148" s="2">
        <f t="array" ref="S148">XLOOKUP($F148,'ADVANCED KEY'!$C$19:$C$22,'ADVANCED KEY'!$B$19:$B$22,"Not Found",0)</f>
        <v>-1</v>
      </c>
      <c r="T148" s="2">
        <f t="array" ref="T148">XLOOKUP($G148,'ADVANCED KEY'!$C$25:$C$28,'ADVANCED KEY'!$B$25:$B$28,"Not Found",0)</f>
        <v>1</v>
      </c>
      <c r="U148" s="2">
        <f t="array" ref="U148">XLOOKUP($H148,'ADVANCED KEY'!$C$31:$C$34,'ADVANCED KEY'!$B$31:$B$34,"Not Found",0)</f>
        <v>-1</v>
      </c>
      <c r="V148" s="2">
        <f t="array" ref="V148">XLOOKUP($I148,'ADVANCED KEY'!$C$37:$C$40,'ADVANCED KEY'!$B$37:$B$40,"Not Found",0)</f>
        <v>0</v>
      </c>
      <c r="W148" s="2">
        <f t="array" ref="W148">XLOOKUP($J148,'ADVANCED KEY'!$C$43:$C$46,'ADVANCED KEY'!$B$43:$B$46,"",0)</f>
        <v>1</v>
      </c>
      <c r="X148" s="2">
        <f t="array" ref="X148">XLOOKUP($K148,'ADVANCED KEY'!$C$49:$C$52,'ADVANCED KEY'!$B$49:$B$52,"Not Found",0)</f>
        <v>-1</v>
      </c>
      <c r="Y148" s="2">
        <f t="array" ref="Y148">XLOOKUP($L148,'ADVANCED KEY'!$C$55:$C$58,'ADVANCED KEY'!$B$55:$B$58,"Not Found",0)</f>
        <v>0</v>
      </c>
    </row>
    <row r="149">
      <c r="A149" s="8">
        <v>45513.59467152778</v>
      </c>
      <c r="B149" s="1"/>
      <c r="C149" s="1" t="s">
        <v>5</v>
      </c>
      <c r="D149" s="1" t="s">
        <v>12</v>
      </c>
      <c r="E149" s="1" t="s">
        <v>25</v>
      </c>
      <c r="F149" s="1" t="s">
        <v>21</v>
      </c>
      <c r="G149" s="1" t="s">
        <v>42</v>
      </c>
      <c r="H149" s="1" t="s">
        <v>51</v>
      </c>
      <c r="I149" s="1" t="s">
        <v>56</v>
      </c>
      <c r="J149" s="1" t="s">
        <v>65</v>
      </c>
      <c r="K149" s="1" t="s">
        <v>78</v>
      </c>
      <c r="L149" s="1" t="s">
        <v>85</v>
      </c>
      <c r="M149" s="3" t="s">
        <v>251</v>
      </c>
      <c r="N149" s="3"/>
      <c r="O149" s="4">
        <f t="shared" si="1"/>
        <v>8</v>
      </c>
      <c r="P149" s="2">
        <f t="array" ref="P149">XLOOKUP($C149,'ADVANCED KEY'!$C$1:$C$4,'ADVANCED KEY'!$B$1:$B$4,"Not Found",0)</f>
        <v>2</v>
      </c>
      <c r="Q149" s="2">
        <f t="array" ref="Q149">XLOOKUP($D149,'ADVANCED KEY'!$C$7:$C$10,'ADVANCED KEY'!$B$7:$B$10,"Not Found",0)</f>
        <v>2</v>
      </c>
      <c r="R149" s="2">
        <f t="array" ref="R149">XLOOKUP($E149,'ADVANCED KEY'!$C$13:$C$16,'ADVANCED KEY'!$B$13:$B$16,"Not Found",0)</f>
        <v>0</v>
      </c>
      <c r="S149" s="2">
        <f t="array" ref="S149">XLOOKUP($F149,'ADVANCED KEY'!$C$19:$C$22,'ADVANCED KEY'!$B$19:$B$22,"Not Found",0)</f>
        <v>1</v>
      </c>
      <c r="T149" s="2">
        <f t="array" ref="T149">XLOOKUP($G149,'ADVANCED KEY'!$C$25:$C$28,'ADVANCED KEY'!$B$25:$B$28,"Not Found",0)</f>
        <v>0</v>
      </c>
      <c r="U149" s="2">
        <f t="array" ref="U149">XLOOKUP($H149,'ADVANCED KEY'!$C$31:$C$34,'ADVANCED KEY'!$B$31:$B$34,"Not Found",0)</f>
        <v>0</v>
      </c>
      <c r="V149" s="2">
        <f t="array" ref="V149">XLOOKUP($I149,'ADVANCED KEY'!$C$37:$C$40,'ADVANCED KEY'!$B$37:$B$40,"Not Found",0)</f>
        <v>1</v>
      </c>
      <c r="W149" s="2">
        <f t="array" ref="W149">XLOOKUP($J149,'ADVANCED KEY'!$C$43:$C$46,'ADVANCED KEY'!$B$43:$B$46,"",0)</f>
        <v>1</v>
      </c>
      <c r="X149" s="2">
        <f t="array" ref="X149">XLOOKUP($K149,'ADVANCED KEY'!$C$49:$C$52,'ADVANCED KEY'!$B$49:$B$52,"Not Found",0)</f>
        <v>0</v>
      </c>
      <c r="Y149" s="2">
        <f t="array" ref="Y149">XLOOKUP($L149,'ADVANCED KEY'!$C$55:$C$58,'ADVANCED KEY'!$B$55:$B$58,"Not Found",0)</f>
        <v>1</v>
      </c>
    </row>
    <row r="150">
      <c r="A150" s="8">
        <v>45513.61278173611</v>
      </c>
      <c r="B150" s="1"/>
      <c r="C150" s="1" t="s">
        <v>3</v>
      </c>
      <c r="D150" s="1" t="s">
        <v>16</v>
      </c>
      <c r="E150" s="1" t="s">
        <v>25</v>
      </c>
      <c r="F150" s="1" t="s">
        <v>31</v>
      </c>
      <c r="G150" s="1" t="s">
        <v>38</v>
      </c>
      <c r="H150" s="1" t="s">
        <v>51</v>
      </c>
      <c r="I150" s="1" t="s">
        <v>54</v>
      </c>
      <c r="J150" s="1" t="s">
        <v>65</v>
      </c>
      <c r="K150" s="1" t="s">
        <v>74</v>
      </c>
      <c r="L150" s="1" t="s">
        <v>81</v>
      </c>
      <c r="M150" s="3" t="s">
        <v>252</v>
      </c>
      <c r="N150" s="3"/>
      <c r="O150" s="4">
        <f t="shared" si="1"/>
        <v>5</v>
      </c>
      <c r="P150" s="2">
        <f t="array" ref="P150">XLOOKUP($C150,'ADVANCED KEY'!$C$1:$C$4,'ADVANCED KEY'!$B$1:$B$4,"Not Found",0)</f>
        <v>1</v>
      </c>
      <c r="Q150" s="2">
        <f t="array" ref="Q150">XLOOKUP($D150,'ADVANCED KEY'!$C$7:$C$10,'ADVANCED KEY'!$B$7:$B$10,"Not Found",0)</f>
        <v>0</v>
      </c>
      <c r="R150" s="2">
        <f t="array" ref="R150">XLOOKUP($E150,'ADVANCED KEY'!$C$13:$C$16,'ADVANCED KEY'!$B$13:$B$16,"Not Found",0)</f>
        <v>0</v>
      </c>
      <c r="S150" s="2">
        <f t="array" ref="S150">XLOOKUP($F150,'ADVANCED KEY'!$C$19:$C$22,'ADVANCED KEY'!$B$19:$B$22,"Not Found",0)</f>
        <v>-1</v>
      </c>
      <c r="T150" s="2">
        <f t="array" ref="T150">XLOOKUP($G150,'ADVANCED KEY'!$C$25:$C$28,'ADVANCED KEY'!$B$25:$B$28,"Not Found",0)</f>
        <v>1</v>
      </c>
      <c r="U150" s="2">
        <f t="array" ref="U150">XLOOKUP($H150,'ADVANCED KEY'!$C$31:$C$34,'ADVANCED KEY'!$B$31:$B$34,"Not Found",0)</f>
        <v>0</v>
      </c>
      <c r="V150" s="2">
        <f t="array" ref="V150">XLOOKUP($I150,'ADVANCED KEY'!$C$37:$C$40,'ADVANCED KEY'!$B$37:$B$40,"Not Found",0)</f>
        <v>2</v>
      </c>
      <c r="W150" s="2">
        <f t="array" ref="W150">XLOOKUP($J150,'ADVANCED KEY'!$C$43:$C$46,'ADVANCED KEY'!$B$43:$B$46,"",0)</f>
        <v>1</v>
      </c>
      <c r="X150" s="2">
        <f t="array" ref="X150">XLOOKUP($K150,'ADVANCED KEY'!$C$49:$C$52,'ADVANCED KEY'!$B$49:$B$52,"Not Found",0)</f>
        <v>-1</v>
      </c>
      <c r="Y150" s="2">
        <f t="array" ref="Y150">XLOOKUP($L150,'ADVANCED KEY'!$C$55:$C$58,'ADVANCED KEY'!$B$55:$B$58,"Not Found",0)</f>
        <v>2</v>
      </c>
    </row>
    <row r="151">
      <c r="A151" s="8">
        <v>45513.762912164355</v>
      </c>
      <c r="B151" s="1"/>
      <c r="C151" s="1" t="s">
        <v>3</v>
      </c>
      <c r="D151" s="1" t="s">
        <v>10</v>
      </c>
      <c r="E151" s="1" t="s">
        <v>19</v>
      </c>
      <c r="F151" s="1" t="s">
        <v>33</v>
      </c>
      <c r="G151" s="1" t="s">
        <v>38</v>
      </c>
      <c r="H151" s="1" t="s">
        <v>51</v>
      </c>
      <c r="I151" s="1" t="s">
        <v>58</v>
      </c>
      <c r="J151" s="1" t="s">
        <v>65</v>
      </c>
      <c r="K151" s="1" t="s">
        <v>74</v>
      </c>
      <c r="L151" s="1" t="s">
        <v>85</v>
      </c>
      <c r="M151" s="3" t="s">
        <v>253</v>
      </c>
      <c r="N151" s="3"/>
      <c r="O151" s="4">
        <f t="shared" si="1"/>
        <v>3</v>
      </c>
      <c r="P151" s="2">
        <f t="array" ref="P151">XLOOKUP($C151,'ADVANCED KEY'!$C$1:$C$4,'ADVANCED KEY'!$B$1:$B$4,"Not Found",0)</f>
        <v>1</v>
      </c>
      <c r="Q151" s="2">
        <f t="array" ref="Q151">XLOOKUP($D151,'ADVANCED KEY'!$C$7:$C$10,'ADVANCED KEY'!$B$7:$B$10,"Not Found",0)</f>
        <v>-1</v>
      </c>
      <c r="R151" s="2">
        <f t="array" ref="R151">XLOOKUP($E151,'ADVANCED KEY'!$C$13:$C$16,'ADVANCED KEY'!$B$13:$B$16,"Not Found",0)</f>
        <v>2</v>
      </c>
      <c r="S151" s="2">
        <f t="array" ref="S151">XLOOKUP($F151,'ADVANCED KEY'!$C$19:$C$22,'ADVANCED KEY'!$B$19:$B$22,"Not Found",0)</f>
        <v>0</v>
      </c>
      <c r="T151" s="2">
        <f t="array" ref="T151">XLOOKUP($G151,'ADVANCED KEY'!$C$25:$C$28,'ADVANCED KEY'!$B$25:$B$28,"Not Found",0)</f>
        <v>1</v>
      </c>
      <c r="U151" s="2">
        <f t="array" ref="U151">XLOOKUP($H151,'ADVANCED KEY'!$C$31:$C$34,'ADVANCED KEY'!$B$31:$B$34,"Not Found",0)</f>
        <v>0</v>
      </c>
      <c r="V151" s="2">
        <f t="array" ref="V151">XLOOKUP($I151,'ADVANCED KEY'!$C$37:$C$40,'ADVANCED KEY'!$B$37:$B$40,"Not Found",0)</f>
        <v>-1</v>
      </c>
      <c r="W151" s="2">
        <f t="array" ref="W151">XLOOKUP($J151,'ADVANCED KEY'!$C$43:$C$46,'ADVANCED KEY'!$B$43:$B$46,"",0)</f>
        <v>1</v>
      </c>
      <c r="X151" s="2">
        <f t="array" ref="X151">XLOOKUP($K151,'ADVANCED KEY'!$C$49:$C$52,'ADVANCED KEY'!$B$49:$B$52,"Not Found",0)</f>
        <v>-1</v>
      </c>
      <c r="Y151" s="2">
        <f t="array" ref="Y151">XLOOKUP($L151,'ADVANCED KEY'!$C$55:$C$58,'ADVANCED KEY'!$B$55:$B$58,"Not Found",0)</f>
        <v>1</v>
      </c>
    </row>
    <row r="152">
      <c r="A152" s="8">
        <v>45513.7885775926</v>
      </c>
      <c r="B152" s="1"/>
      <c r="C152" s="1" t="s">
        <v>5</v>
      </c>
      <c r="D152" s="1" t="s">
        <v>14</v>
      </c>
      <c r="E152" s="1" t="s">
        <v>21</v>
      </c>
      <c r="F152" s="1" t="s">
        <v>31</v>
      </c>
      <c r="G152" s="1" t="s">
        <v>38</v>
      </c>
      <c r="H152" s="1" t="s">
        <v>45</v>
      </c>
      <c r="I152" s="1" t="s">
        <v>60</v>
      </c>
      <c r="J152" s="1" t="s">
        <v>65</v>
      </c>
      <c r="K152" s="1" t="s">
        <v>78</v>
      </c>
      <c r="L152" s="1" t="s">
        <v>85</v>
      </c>
      <c r="M152" s="3" t="s">
        <v>254</v>
      </c>
      <c r="N152" s="3"/>
      <c r="O152" s="4">
        <f t="shared" si="1"/>
        <v>8</v>
      </c>
      <c r="P152" s="2">
        <f t="array" ref="P152">XLOOKUP($C152,'ADVANCED KEY'!$C$1:$C$4,'ADVANCED KEY'!$B$1:$B$4,"Not Found",0)</f>
        <v>2</v>
      </c>
      <c r="Q152" s="2">
        <f t="array" ref="Q152">XLOOKUP($D152,'ADVANCED KEY'!$C$7:$C$10,'ADVANCED KEY'!$B$7:$B$10,"Not Found",0)</f>
        <v>1</v>
      </c>
      <c r="R152" s="2">
        <f t="array" ref="R152">XLOOKUP($E152,'ADVANCED KEY'!$C$13:$C$16,'ADVANCED KEY'!$B$13:$B$16,"Not Found",0)</f>
        <v>1</v>
      </c>
      <c r="S152" s="2">
        <f t="array" ref="S152">XLOOKUP($F152,'ADVANCED KEY'!$C$19:$C$22,'ADVANCED KEY'!$B$19:$B$22,"Not Found",0)</f>
        <v>-1</v>
      </c>
      <c r="T152" s="2">
        <f t="array" ref="T152">XLOOKUP($G152,'ADVANCED KEY'!$C$25:$C$28,'ADVANCED KEY'!$B$25:$B$28,"Not Found",0)</f>
        <v>1</v>
      </c>
      <c r="U152" s="2">
        <f t="array" ref="U152">XLOOKUP($H152,'ADVANCED KEY'!$C$31:$C$34,'ADVANCED KEY'!$B$31:$B$34,"Not Found",0)</f>
        <v>2</v>
      </c>
      <c r="V152" s="2">
        <f t="array" ref="V152">XLOOKUP($I152,'ADVANCED KEY'!$C$37:$C$40,'ADVANCED KEY'!$B$37:$B$40,"Not Found",0)</f>
        <v>0</v>
      </c>
      <c r="W152" s="2">
        <f t="array" ref="W152">XLOOKUP($J152,'ADVANCED KEY'!$C$43:$C$46,'ADVANCED KEY'!$B$43:$B$46,"",0)</f>
        <v>1</v>
      </c>
      <c r="X152" s="2">
        <f t="array" ref="X152">XLOOKUP($K152,'ADVANCED KEY'!$C$49:$C$52,'ADVANCED KEY'!$B$49:$B$52,"Not Found",0)</f>
        <v>0</v>
      </c>
      <c r="Y152" s="2">
        <f t="array" ref="Y152">XLOOKUP($L152,'ADVANCED KEY'!$C$55:$C$58,'ADVANCED KEY'!$B$55:$B$58,"Not Found",0)</f>
        <v>1</v>
      </c>
    </row>
    <row r="153">
      <c r="A153" s="8">
        <v>45514.364476006944</v>
      </c>
      <c r="B153" s="1"/>
      <c r="C153" s="1" t="s">
        <v>3</v>
      </c>
      <c r="D153" s="1" t="s">
        <v>14</v>
      </c>
      <c r="E153" s="1" t="s">
        <v>25</v>
      </c>
      <c r="F153" s="1" t="s">
        <v>31</v>
      </c>
      <c r="G153" s="1" t="s">
        <v>38</v>
      </c>
      <c r="H153" s="1" t="s">
        <v>49</v>
      </c>
      <c r="I153" s="1" t="s">
        <v>56</v>
      </c>
      <c r="J153" s="1" t="s">
        <v>63</v>
      </c>
      <c r="K153" s="1" t="s">
        <v>74</v>
      </c>
      <c r="L153" s="1" t="s">
        <v>87</v>
      </c>
      <c r="M153" s="3" t="s">
        <v>255</v>
      </c>
      <c r="N153" s="3"/>
      <c r="O153" s="4">
        <f t="shared" si="1"/>
        <v>3</v>
      </c>
      <c r="P153" s="2">
        <f t="array" ref="P153">XLOOKUP($C153,'ADVANCED KEY'!$C$1:$C$4,'ADVANCED KEY'!$B$1:$B$4,"Not Found",0)</f>
        <v>1</v>
      </c>
      <c r="Q153" s="2">
        <f t="array" ref="Q153">XLOOKUP($D153,'ADVANCED KEY'!$C$7:$C$10,'ADVANCED KEY'!$B$7:$B$10,"Not Found",0)</f>
        <v>1</v>
      </c>
      <c r="R153" s="2">
        <f t="array" ref="R153">XLOOKUP($E153,'ADVANCED KEY'!$C$13:$C$16,'ADVANCED KEY'!$B$13:$B$16,"Not Found",0)</f>
        <v>0</v>
      </c>
      <c r="S153" s="2">
        <f t="array" ref="S153">XLOOKUP($F153,'ADVANCED KEY'!$C$19:$C$22,'ADVANCED KEY'!$B$19:$B$22,"Not Found",0)</f>
        <v>-1</v>
      </c>
      <c r="T153" s="2">
        <f t="array" ref="T153">XLOOKUP($G153,'ADVANCED KEY'!$C$25:$C$28,'ADVANCED KEY'!$B$25:$B$28,"Not Found",0)</f>
        <v>1</v>
      </c>
      <c r="U153" s="2">
        <f t="array" ref="U153">XLOOKUP($H153,'ADVANCED KEY'!$C$31:$C$34,'ADVANCED KEY'!$B$31:$B$34,"Not Found",0)</f>
        <v>-1</v>
      </c>
      <c r="V153" s="2">
        <f t="array" ref="V153">XLOOKUP($I153,'ADVANCED KEY'!$C$37:$C$40,'ADVANCED KEY'!$B$37:$B$40,"Not Found",0)</f>
        <v>1</v>
      </c>
      <c r="W153" s="2">
        <f t="array" ref="W153">XLOOKUP($J153,'ADVANCED KEY'!$C$43:$C$46,'ADVANCED KEY'!$B$43:$B$46,"",0)</f>
        <v>2</v>
      </c>
      <c r="X153" s="2">
        <f t="array" ref="X153">XLOOKUP($K153,'ADVANCED KEY'!$C$49:$C$52,'ADVANCED KEY'!$B$49:$B$52,"Not Found",0)</f>
        <v>-1</v>
      </c>
      <c r="Y153" s="2">
        <f t="array" ref="Y153">XLOOKUP($L153,'ADVANCED KEY'!$C$55:$C$58,'ADVANCED KEY'!$B$55:$B$58,"Not Found",0)</f>
        <v>0</v>
      </c>
    </row>
    <row r="154">
      <c r="A154" s="8">
        <v>45514.5543275463</v>
      </c>
      <c r="B154" s="1"/>
      <c r="C154" s="1" t="s">
        <v>7</v>
      </c>
      <c r="D154" s="1" t="s">
        <v>10</v>
      </c>
      <c r="E154" s="1" t="s">
        <v>19</v>
      </c>
      <c r="F154" s="1" t="s">
        <v>31</v>
      </c>
      <c r="G154" s="1" t="s">
        <v>42</v>
      </c>
      <c r="H154" s="1" t="s">
        <v>49</v>
      </c>
      <c r="I154" s="1" t="s">
        <v>60</v>
      </c>
      <c r="J154" s="1" t="s">
        <v>65</v>
      </c>
      <c r="K154" s="1" t="s">
        <v>74</v>
      </c>
      <c r="L154" s="1" t="s">
        <v>83</v>
      </c>
      <c r="M154" s="3" t="s">
        <v>256</v>
      </c>
      <c r="N154" s="3"/>
      <c r="O154" s="4">
        <f t="shared" si="1"/>
        <v>-3</v>
      </c>
      <c r="P154" s="2">
        <f t="array" ref="P154">XLOOKUP($C154,'ADVANCED KEY'!$C$1:$C$4,'ADVANCED KEY'!$B$1:$B$4,"Not Found",0)</f>
        <v>-1</v>
      </c>
      <c r="Q154" s="2">
        <f t="array" ref="Q154">XLOOKUP($D154,'ADVANCED KEY'!$C$7:$C$10,'ADVANCED KEY'!$B$7:$B$10,"Not Found",0)</f>
        <v>-1</v>
      </c>
      <c r="R154" s="2">
        <f t="array" ref="R154">XLOOKUP($E154,'ADVANCED KEY'!$C$13:$C$16,'ADVANCED KEY'!$B$13:$B$16,"Not Found",0)</f>
        <v>2</v>
      </c>
      <c r="S154" s="2">
        <f t="array" ref="S154">XLOOKUP($F154,'ADVANCED KEY'!$C$19:$C$22,'ADVANCED KEY'!$B$19:$B$22,"Not Found",0)</f>
        <v>-1</v>
      </c>
      <c r="T154" s="2">
        <f t="array" ref="T154">XLOOKUP($G154,'ADVANCED KEY'!$C$25:$C$28,'ADVANCED KEY'!$B$25:$B$28,"Not Found",0)</f>
        <v>0</v>
      </c>
      <c r="U154" s="2">
        <f t="array" ref="U154">XLOOKUP($H154,'ADVANCED KEY'!$C$31:$C$34,'ADVANCED KEY'!$B$31:$B$34,"Not Found",0)</f>
        <v>-1</v>
      </c>
      <c r="V154" s="2">
        <f t="array" ref="V154">XLOOKUP($I154,'ADVANCED KEY'!$C$37:$C$40,'ADVANCED KEY'!$B$37:$B$40,"Not Found",0)</f>
        <v>0</v>
      </c>
      <c r="W154" s="2">
        <f t="array" ref="W154">XLOOKUP($J154,'ADVANCED KEY'!$C$43:$C$46,'ADVANCED KEY'!$B$43:$B$46,"",0)</f>
        <v>1</v>
      </c>
      <c r="X154" s="2">
        <f t="array" ref="X154">XLOOKUP($K154,'ADVANCED KEY'!$C$49:$C$52,'ADVANCED KEY'!$B$49:$B$52,"Not Found",0)</f>
        <v>-1</v>
      </c>
      <c r="Y154" s="2">
        <f t="array" ref="Y154">XLOOKUP($L154,'ADVANCED KEY'!$C$55:$C$58,'ADVANCED KEY'!$B$55:$B$58,"Not Found",0)</f>
        <v>-1</v>
      </c>
    </row>
    <row r="155">
      <c r="A155" s="8">
        <v>45514.59598489583</v>
      </c>
      <c r="B155" s="1"/>
      <c r="C155" s="1" t="s">
        <v>7</v>
      </c>
      <c r="D155" s="1" t="s">
        <v>10</v>
      </c>
      <c r="E155" s="1" t="s">
        <v>25</v>
      </c>
      <c r="F155" s="1" t="s">
        <v>31</v>
      </c>
      <c r="G155" s="1" t="s">
        <v>38</v>
      </c>
      <c r="H155" s="1" t="s">
        <v>49</v>
      </c>
      <c r="I155" s="1" t="s">
        <v>60</v>
      </c>
      <c r="J155" s="1" t="s">
        <v>65</v>
      </c>
      <c r="K155" s="1" t="s">
        <v>74</v>
      </c>
      <c r="L155" s="1" t="s">
        <v>87</v>
      </c>
      <c r="M155" s="3" t="s">
        <v>257</v>
      </c>
      <c r="N155" s="3"/>
      <c r="O155" s="4">
        <f t="shared" si="1"/>
        <v>-3</v>
      </c>
      <c r="P155" s="2">
        <f t="array" ref="P155">XLOOKUP($C155,'ADVANCED KEY'!$C$1:$C$4,'ADVANCED KEY'!$B$1:$B$4,"Not Found",0)</f>
        <v>-1</v>
      </c>
      <c r="Q155" s="2">
        <f t="array" ref="Q155">XLOOKUP($D155,'ADVANCED KEY'!$C$7:$C$10,'ADVANCED KEY'!$B$7:$B$10,"Not Found",0)</f>
        <v>-1</v>
      </c>
      <c r="R155" s="2">
        <f t="array" ref="R155">XLOOKUP($E155,'ADVANCED KEY'!$C$13:$C$16,'ADVANCED KEY'!$B$13:$B$16,"Not Found",0)</f>
        <v>0</v>
      </c>
      <c r="S155" s="2">
        <f t="array" ref="S155">XLOOKUP($F155,'ADVANCED KEY'!$C$19:$C$22,'ADVANCED KEY'!$B$19:$B$22,"Not Found",0)</f>
        <v>-1</v>
      </c>
      <c r="T155" s="2">
        <f t="array" ref="T155">XLOOKUP($G155,'ADVANCED KEY'!$C$25:$C$28,'ADVANCED KEY'!$B$25:$B$28,"Not Found",0)</f>
        <v>1</v>
      </c>
      <c r="U155" s="2">
        <f t="array" ref="U155">XLOOKUP($H155,'ADVANCED KEY'!$C$31:$C$34,'ADVANCED KEY'!$B$31:$B$34,"Not Found",0)</f>
        <v>-1</v>
      </c>
      <c r="V155" s="2">
        <f t="array" ref="V155">XLOOKUP($I155,'ADVANCED KEY'!$C$37:$C$40,'ADVANCED KEY'!$B$37:$B$40,"Not Found",0)</f>
        <v>0</v>
      </c>
      <c r="W155" s="2">
        <f t="array" ref="W155">XLOOKUP($J155,'ADVANCED KEY'!$C$43:$C$46,'ADVANCED KEY'!$B$43:$B$46,"",0)</f>
        <v>1</v>
      </c>
      <c r="X155" s="2">
        <f t="array" ref="X155">XLOOKUP($K155,'ADVANCED KEY'!$C$49:$C$52,'ADVANCED KEY'!$B$49:$B$52,"Not Found",0)</f>
        <v>-1</v>
      </c>
      <c r="Y155" s="2">
        <f t="array" ref="Y155">XLOOKUP($L155,'ADVANCED KEY'!$C$55:$C$58,'ADVANCED KEY'!$B$55:$B$58,"Not Found",0)</f>
        <v>0</v>
      </c>
    </row>
    <row r="156">
      <c r="A156" s="8">
        <v>45514.60539703704</v>
      </c>
      <c r="B156" s="1"/>
      <c r="C156" s="1" t="s">
        <v>7</v>
      </c>
      <c r="D156" s="1" t="s">
        <v>10</v>
      </c>
      <c r="E156" s="1" t="s">
        <v>25</v>
      </c>
      <c r="F156" s="1" t="s">
        <v>31</v>
      </c>
      <c r="G156" s="1" t="s">
        <v>38</v>
      </c>
      <c r="H156" s="1" t="s">
        <v>49</v>
      </c>
      <c r="I156" s="1" t="s">
        <v>54</v>
      </c>
      <c r="J156" s="1" t="s">
        <v>65</v>
      </c>
      <c r="K156" s="1" t="s">
        <v>78</v>
      </c>
      <c r="L156" s="1" t="s">
        <v>81</v>
      </c>
      <c r="M156" s="3" t="s">
        <v>258</v>
      </c>
      <c r="N156" s="3"/>
      <c r="O156" s="4">
        <f t="shared" si="1"/>
        <v>2</v>
      </c>
      <c r="P156" s="2">
        <f t="array" ref="P156">XLOOKUP($C156,'ADVANCED KEY'!$C$1:$C$4,'ADVANCED KEY'!$B$1:$B$4,"Not Found",0)</f>
        <v>-1</v>
      </c>
      <c r="Q156" s="2">
        <f t="array" ref="Q156">XLOOKUP($D156,'ADVANCED KEY'!$C$7:$C$10,'ADVANCED KEY'!$B$7:$B$10,"Not Found",0)</f>
        <v>-1</v>
      </c>
      <c r="R156" s="2">
        <f t="array" ref="R156">XLOOKUP($E156,'ADVANCED KEY'!$C$13:$C$16,'ADVANCED KEY'!$B$13:$B$16,"Not Found",0)</f>
        <v>0</v>
      </c>
      <c r="S156" s="2">
        <f t="array" ref="S156">XLOOKUP($F156,'ADVANCED KEY'!$C$19:$C$22,'ADVANCED KEY'!$B$19:$B$22,"Not Found",0)</f>
        <v>-1</v>
      </c>
      <c r="T156" s="2">
        <f t="array" ref="T156">XLOOKUP($G156,'ADVANCED KEY'!$C$25:$C$28,'ADVANCED KEY'!$B$25:$B$28,"Not Found",0)</f>
        <v>1</v>
      </c>
      <c r="U156" s="2">
        <f t="array" ref="U156">XLOOKUP($H156,'ADVANCED KEY'!$C$31:$C$34,'ADVANCED KEY'!$B$31:$B$34,"Not Found",0)</f>
        <v>-1</v>
      </c>
      <c r="V156" s="2">
        <f t="array" ref="V156">XLOOKUP($I156,'ADVANCED KEY'!$C$37:$C$40,'ADVANCED KEY'!$B$37:$B$40,"Not Found",0)</f>
        <v>2</v>
      </c>
      <c r="W156" s="2">
        <f t="array" ref="W156">XLOOKUP($J156,'ADVANCED KEY'!$C$43:$C$46,'ADVANCED KEY'!$B$43:$B$46,"",0)</f>
        <v>1</v>
      </c>
      <c r="X156" s="2">
        <f t="array" ref="X156">XLOOKUP($K156,'ADVANCED KEY'!$C$49:$C$52,'ADVANCED KEY'!$B$49:$B$52,"Not Found",0)</f>
        <v>0</v>
      </c>
      <c r="Y156" s="2">
        <f t="array" ref="Y156">XLOOKUP($L156,'ADVANCED KEY'!$C$55:$C$58,'ADVANCED KEY'!$B$55:$B$58,"Not Found",0)</f>
        <v>2</v>
      </c>
    </row>
    <row r="157">
      <c r="A157" s="8">
        <v>45514.71315369213</v>
      </c>
      <c r="B157" s="1"/>
      <c r="C157" s="1" t="s">
        <v>3</v>
      </c>
      <c r="D157" s="1" t="s">
        <v>16</v>
      </c>
      <c r="E157" s="1" t="s">
        <v>25</v>
      </c>
      <c r="F157" s="1" t="s">
        <v>31</v>
      </c>
      <c r="G157" s="1" t="s">
        <v>38</v>
      </c>
      <c r="H157" s="1" t="s">
        <v>49</v>
      </c>
      <c r="I157" s="1" t="s">
        <v>56</v>
      </c>
      <c r="J157" s="1" t="s">
        <v>65</v>
      </c>
      <c r="K157" s="1" t="s">
        <v>74</v>
      </c>
      <c r="L157" s="1" t="s">
        <v>81</v>
      </c>
      <c r="M157" s="3" t="s">
        <v>259</v>
      </c>
      <c r="N157" s="3"/>
      <c r="O157" s="4">
        <f t="shared" si="1"/>
        <v>3</v>
      </c>
      <c r="P157" s="2">
        <f t="array" ref="P157">XLOOKUP($C157,'ADVANCED KEY'!$C$1:$C$4,'ADVANCED KEY'!$B$1:$B$4,"Not Found",0)</f>
        <v>1</v>
      </c>
      <c r="Q157" s="2">
        <f t="array" ref="Q157">XLOOKUP($D157,'ADVANCED KEY'!$C$7:$C$10,'ADVANCED KEY'!$B$7:$B$10,"Not Found",0)</f>
        <v>0</v>
      </c>
      <c r="R157" s="2">
        <f t="array" ref="R157">XLOOKUP($E157,'ADVANCED KEY'!$C$13:$C$16,'ADVANCED KEY'!$B$13:$B$16,"Not Found",0)</f>
        <v>0</v>
      </c>
      <c r="S157" s="2">
        <f t="array" ref="S157">XLOOKUP($F157,'ADVANCED KEY'!$C$19:$C$22,'ADVANCED KEY'!$B$19:$B$22,"Not Found",0)</f>
        <v>-1</v>
      </c>
      <c r="T157" s="2">
        <f t="array" ref="T157">XLOOKUP($G157,'ADVANCED KEY'!$C$25:$C$28,'ADVANCED KEY'!$B$25:$B$28,"Not Found",0)</f>
        <v>1</v>
      </c>
      <c r="U157" s="2">
        <f t="array" ref="U157">XLOOKUP($H157,'ADVANCED KEY'!$C$31:$C$34,'ADVANCED KEY'!$B$31:$B$34,"Not Found",0)</f>
        <v>-1</v>
      </c>
      <c r="V157" s="2">
        <f t="array" ref="V157">XLOOKUP($I157,'ADVANCED KEY'!$C$37:$C$40,'ADVANCED KEY'!$B$37:$B$40,"Not Found",0)</f>
        <v>1</v>
      </c>
      <c r="W157" s="2">
        <f t="array" ref="W157">XLOOKUP($J157,'ADVANCED KEY'!$C$43:$C$46,'ADVANCED KEY'!$B$43:$B$46,"",0)</f>
        <v>1</v>
      </c>
      <c r="X157" s="2">
        <f t="array" ref="X157">XLOOKUP($K157,'ADVANCED KEY'!$C$49:$C$52,'ADVANCED KEY'!$B$49:$B$52,"Not Found",0)</f>
        <v>-1</v>
      </c>
      <c r="Y157" s="2">
        <f t="array" ref="Y157">XLOOKUP($L157,'ADVANCED KEY'!$C$55:$C$58,'ADVANCED KEY'!$B$55:$B$58,"Not Found",0)</f>
        <v>2</v>
      </c>
    </row>
    <row r="158">
      <c r="A158" s="8">
        <v>45514.71325047454</v>
      </c>
      <c r="B158" s="1"/>
      <c r="C158" s="1" t="s">
        <v>5</v>
      </c>
      <c r="D158" s="1" t="s">
        <v>16</v>
      </c>
      <c r="E158" s="1" t="s">
        <v>25</v>
      </c>
      <c r="F158" s="1" t="s">
        <v>21</v>
      </c>
      <c r="G158" s="1" t="s">
        <v>42</v>
      </c>
      <c r="H158" s="1" t="s">
        <v>51</v>
      </c>
      <c r="I158" s="1" t="s">
        <v>60</v>
      </c>
      <c r="J158" s="1" t="s">
        <v>63</v>
      </c>
      <c r="K158" s="1" t="s">
        <v>74</v>
      </c>
      <c r="L158" s="1" t="s">
        <v>87</v>
      </c>
      <c r="M158" s="3" t="s">
        <v>260</v>
      </c>
      <c r="N158" s="3"/>
      <c r="O158" s="4">
        <f t="shared" si="1"/>
        <v>4</v>
      </c>
      <c r="P158" s="2">
        <f t="array" ref="P158">XLOOKUP($C158,'ADVANCED KEY'!$C$1:$C$4,'ADVANCED KEY'!$B$1:$B$4,"Not Found",0)</f>
        <v>2</v>
      </c>
      <c r="Q158" s="2">
        <f t="array" ref="Q158">XLOOKUP($D158,'ADVANCED KEY'!$C$7:$C$10,'ADVANCED KEY'!$B$7:$B$10,"Not Found",0)</f>
        <v>0</v>
      </c>
      <c r="R158" s="2">
        <f t="array" ref="R158">XLOOKUP($E158,'ADVANCED KEY'!$C$13:$C$16,'ADVANCED KEY'!$B$13:$B$16,"Not Found",0)</f>
        <v>0</v>
      </c>
      <c r="S158" s="2">
        <f t="array" ref="S158">XLOOKUP($F158,'ADVANCED KEY'!$C$19:$C$22,'ADVANCED KEY'!$B$19:$B$22,"Not Found",0)</f>
        <v>1</v>
      </c>
      <c r="T158" s="2">
        <f t="array" ref="T158">XLOOKUP($G158,'ADVANCED KEY'!$C$25:$C$28,'ADVANCED KEY'!$B$25:$B$28,"Not Found",0)</f>
        <v>0</v>
      </c>
      <c r="U158" s="2">
        <f t="array" ref="U158">XLOOKUP($H158,'ADVANCED KEY'!$C$31:$C$34,'ADVANCED KEY'!$B$31:$B$34,"Not Found",0)</f>
        <v>0</v>
      </c>
      <c r="V158" s="2">
        <f t="array" ref="V158">XLOOKUP($I158,'ADVANCED KEY'!$C$37:$C$40,'ADVANCED KEY'!$B$37:$B$40,"Not Found",0)</f>
        <v>0</v>
      </c>
      <c r="W158" s="2">
        <f t="array" ref="W158">XLOOKUP($J158,'ADVANCED KEY'!$C$43:$C$46,'ADVANCED KEY'!$B$43:$B$46,"",0)</f>
        <v>2</v>
      </c>
      <c r="X158" s="2">
        <f t="array" ref="X158">XLOOKUP($K158,'ADVANCED KEY'!$C$49:$C$52,'ADVANCED KEY'!$B$49:$B$52,"Not Found",0)</f>
        <v>-1</v>
      </c>
      <c r="Y158" s="2">
        <f t="array" ref="Y158">XLOOKUP($L158,'ADVANCED KEY'!$C$55:$C$58,'ADVANCED KEY'!$B$55:$B$58,"Not Found",0)</f>
        <v>0</v>
      </c>
    </row>
    <row r="159">
      <c r="A159" s="8">
        <v>45514.79638608797</v>
      </c>
      <c r="B159" s="1"/>
      <c r="C159" s="1" t="s">
        <v>5</v>
      </c>
      <c r="D159" s="1" t="s">
        <v>10</v>
      </c>
      <c r="E159" s="1" t="s">
        <v>21</v>
      </c>
      <c r="F159" s="1" t="s">
        <v>31</v>
      </c>
      <c r="G159" s="1" t="s">
        <v>38</v>
      </c>
      <c r="H159" s="1" t="s">
        <v>49</v>
      </c>
      <c r="I159" s="1" t="s">
        <v>58</v>
      </c>
      <c r="J159" s="1" t="s">
        <v>65</v>
      </c>
      <c r="K159" s="1" t="s">
        <v>78</v>
      </c>
      <c r="L159" s="1" t="s">
        <v>85</v>
      </c>
      <c r="M159" s="3" t="s">
        <v>261</v>
      </c>
      <c r="N159" s="3"/>
      <c r="O159" s="4">
        <f t="shared" si="1"/>
        <v>2</v>
      </c>
      <c r="P159" s="2">
        <f t="array" ref="P159">XLOOKUP($C159,'ADVANCED KEY'!$C$1:$C$4,'ADVANCED KEY'!$B$1:$B$4,"Not Found",0)</f>
        <v>2</v>
      </c>
      <c r="Q159" s="2">
        <f t="array" ref="Q159">XLOOKUP($D159,'ADVANCED KEY'!$C$7:$C$10,'ADVANCED KEY'!$B$7:$B$10,"Not Found",0)</f>
        <v>-1</v>
      </c>
      <c r="R159" s="2">
        <f t="array" ref="R159">XLOOKUP($E159,'ADVANCED KEY'!$C$13:$C$16,'ADVANCED KEY'!$B$13:$B$16,"Not Found",0)</f>
        <v>1</v>
      </c>
      <c r="S159" s="2">
        <f t="array" ref="S159">XLOOKUP($F159,'ADVANCED KEY'!$C$19:$C$22,'ADVANCED KEY'!$B$19:$B$22,"Not Found",0)</f>
        <v>-1</v>
      </c>
      <c r="T159" s="2">
        <f t="array" ref="T159">XLOOKUP($G159,'ADVANCED KEY'!$C$25:$C$28,'ADVANCED KEY'!$B$25:$B$28,"Not Found",0)</f>
        <v>1</v>
      </c>
      <c r="U159" s="2">
        <f t="array" ref="U159">XLOOKUP($H159,'ADVANCED KEY'!$C$31:$C$34,'ADVANCED KEY'!$B$31:$B$34,"Not Found",0)</f>
        <v>-1</v>
      </c>
      <c r="V159" s="2">
        <f t="array" ref="V159">XLOOKUP($I159,'ADVANCED KEY'!$C$37:$C$40,'ADVANCED KEY'!$B$37:$B$40,"Not Found",0)</f>
        <v>-1</v>
      </c>
      <c r="W159" s="2">
        <f t="array" ref="W159">XLOOKUP($J159,'ADVANCED KEY'!$C$43:$C$46,'ADVANCED KEY'!$B$43:$B$46,"",0)</f>
        <v>1</v>
      </c>
      <c r="X159" s="2">
        <f t="array" ref="X159">XLOOKUP($K159,'ADVANCED KEY'!$C$49:$C$52,'ADVANCED KEY'!$B$49:$B$52,"Not Found",0)</f>
        <v>0</v>
      </c>
      <c r="Y159" s="2">
        <f t="array" ref="Y159">XLOOKUP($L159,'ADVANCED KEY'!$C$55:$C$58,'ADVANCED KEY'!$B$55:$B$58,"Not Found",0)</f>
        <v>1</v>
      </c>
    </row>
    <row r="160">
      <c r="A160" s="8">
        <v>45514.83983239583</v>
      </c>
      <c r="B160" s="1"/>
      <c r="C160" s="1" t="s">
        <v>5</v>
      </c>
      <c r="D160" s="1" t="s">
        <v>12</v>
      </c>
      <c r="E160" s="1" t="s">
        <v>25</v>
      </c>
      <c r="F160" s="1" t="s">
        <v>31</v>
      </c>
      <c r="G160" s="1" t="s">
        <v>42</v>
      </c>
      <c r="H160" s="1" t="s">
        <v>49</v>
      </c>
      <c r="I160" s="1" t="s">
        <v>58</v>
      </c>
      <c r="J160" s="1" t="s">
        <v>65</v>
      </c>
      <c r="K160" s="1" t="s">
        <v>72</v>
      </c>
      <c r="L160" s="1" t="s">
        <v>85</v>
      </c>
      <c r="M160" s="3" t="s">
        <v>262</v>
      </c>
      <c r="N160" s="3"/>
      <c r="O160" s="4">
        <f t="shared" si="1"/>
        <v>4</v>
      </c>
      <c r="P160" s="2">
        <f t="array" ref="P160">XLOOKUP($C160,'ADVANCED KEY'!$C$1:$C$4,'ADVANCED KEY'!$B$1:$B$4,"Not Found",0)</f>
        <v>2</v>
      </c>
      <c r="Q160" s="2">
        <f t="array" ref="Q160">XLOOKUP($D160,'ADVANCED KEY'!$C$7:$C$10,'ADVANCED KEY'!$B$7:$B$10,"Not Found",0)</f>
        <v>2</v>
      </c>
      <c r="R160" s="2">
        <f t="array" ref="R160">XLOOKUP($E160,'ADVANCED KEY'!$C$13:$C$16,'ADVANCED KEY'!$B$13:$B$16,"Not Found",0)</f>
        <v>0</v>
      </c>
      <c r="S160" s="2">
        <f t="array" ref="S160">XLOOKUP($F160,'ADVANCED KEY'!$C$19:$C$22,'ADVANCED KEY'!$B$19:$B$22,"Not Found",0)</f>
        <v>-1</v>
      </c>
      <c r="T160" s="2">
        <f t="array" ref="T160">XLOOKUP($G160,'ADVANCED KEY'!$C$25:$C$28,'ADVANCED KEY'!$B$25:$B$28,"Not Found",0)</f>
        <v>0</v>
      </c>
      <c r="U160" s="2">
        <f t="array" ref="U160">XLOOKUP($H160,'ADVANCED KEY'!$C$31:$C$34,'ADVANCED KEY'!$B$31:$B$34,"Not Found",0)</f>
        <v>-1</v>
      </c>
      <c r="V160" s="2">
        <f t="array" ref="V160">XLOOKUP($I160,'ADVANCED KEY'!$C$37:$C$40,'ADVANCED KEY'!$B$37:$B$40,"Not Found",0)</f>
        <v>-1</v>
      </c>
      <c r="W160" s="2">
        <f t="array" ref="W160">XLOOKUP($J160,'ADVANCED KEY'!$C$43:$C$46,'ADVANCED KEY'!$B$43:$B$46,"",0)</f>
        <v>1</v>
      </c>
      <c r="X160" s="2">
        <f t="array" ref="X160">XLOOKUP($K160,'ADVANCED KEY'!$C$49:$C$52,'ADVANCED KEY'!$B$49:$B$52,"Not Found",0)</f>
        <v>1</v>
      </c>
      <c r="Y160" s="2">
        <f t="array" ref="Y160">XLOOKUP($L160,'ADVANCED KEY'!$C$55:$C$58,'ADVANCED KEY'!$B$55:$B$58,"Not Found",0)</f>
        <v>1</v>
      </c>
    </row>
    <row r="161">
      <c r="A161" s="8">
        <v>45514.84694716435</v>
      </c>
      <c r="B161" s="1"/>
      <c r="C161" s="1" t="s">
        <v>7</v>
      </c>
      <c r="D161" s="1" t="s">
        <v>10</v>
      </c>
      <c r="E161" s="1" t="s">
        <v>19</v>
      </c>
      <c r="F161" s="1" t="s">
        <v>21</v>
      </c>
      <c r="G161" s="1" t="s">
        <v>42</v>
      </c>
      <c r="H161" s="1" t="s">
        <v>51</v>
      </c>
      <c r="I161" s="1" t="s">
        <v>58</v>
      </c>
      <c r="J161" s="1" t="s">
        <v>67</v>
      </c>
      <c r="K161" s="1" t="s">
        <v>74</v>
      </c>
      <c r="L161" s="1" t="s">
        <v>87</v>
      </c>
      <c r="M161" s="3" t="s">
        <v>263</v>
      </c>
      <c r="N161" s="3"/>
      <c r="O161" s="4">
        <f t="shared" si="1"/>
        <v>-2</v>
      </c>
      <c r="P161" s="2">
        <f t="array" ref="P161">XLOOKUP($C161,'ADVANCED KEY'!$C$1:$C$4,'ADVANCED KEY'!$B$1:$B$4,"Not Found",0)</f>
        <v>-1</v>
      </c>
      <c r="Q161" s="2">
        <f t="array" ref="Q161">XLOOKUP($D161,'ADVANCED KEY'!$C$7:$C$10,'ADVANCED KEY'!$B$7:$B$10,"Not Found",0)</f>
        <v>-1</v>
      </c>
      <c r="R161" s="2">
        <f t="array" ref="R161">XLOOKUP($E161,'ADVANCED KEY'!$C$13:$C$16,'ADVANCED KEY'!$B$13:$B$16,"Not Found",0)</f>
        <v>2</v>
      </c>
      <c r="S161" s="2">
        <f t="array" ref="S161">XLOOKUP($F161,'ADVANCED KEY'!$C$19:$C$22,'ADVANCED KEY'!$B$19:$B$22,"Not Found",0)</f>
        <v>1</v>
      </c>
      <c r="T161" s="2">
        <f t="array" ref="T161">XLOOKUP($G161,'ADVANCED KEY'!$C$25:$C$28,'ADVANCED KEY'!$B$25:$B$28,"Not Found",0)</f>
        <v>0</v>
      </c>
      <c r="U161" s="2">
        <f t="array" ref="U161">XLOOKUP($H161,'ADVANCED KEY'!$C$31:$C$34,'ADVANCED KEY'!$B$31:$B$34,"Not Found",0)</f>
        <v>0</v>
      </c>
      <c r="V161" s="2">
        <f t="array" ref="V161">XLOOKUP($I161,'ADVANCED KEY'!$C$37:$C$40,'ADVANCED KEY'!$B$37:$B$40,"Not Found",0)</f>
        <v>-1</v>
      </c>
      <c r="W161" s="2">
        <f t="array" ref="W161">XLOOKUP($J161,'ADVANCED KEY'!$C$43:$C$46,'ADVANCED KEY'!$B$43:$B$46,"",0)</f>
        <v>-1</v>
      </c>
      <c r="X161" s="2">
        <f t="array" ref="X161">XLOOKUP($K161,'ADVANCED KEY'!$C$49:$C$52,'ADVANCED KEY'!$B$49:$B$52,"Not Found",0)</f>
        <v>-1</v>
      </c>
      <c r="Y161" s="2">
        <f t="array" ref="Y161">XLOOKUP($L161,'ADVANCED KEY'!$C$55:$C$58,'ADVANCED KEY'!$B$55:$B$58,"Not Found",0)</f>
        <v>0</v>
      </c>
    </row>
    <row r="162">
      <c r="A162" s="8">
        <v>45514.85017288194</v>
      </c>
      <c r="B162" s="1"/>
      <c r="C162" s="1" t="s">
        <v>7</v>
      </c>
      <c r="D162" s="1" t="s">
        <v>16</v>
      </c>
      <c r="E162" s="1" t="s">
        <v>19</v>
      </c>
      <c r="F162" s="1" t="s">
        <v>31</v>
      </c>
      <c r="G162" s="1" t="s">
        <v>42</v>
      </c>
      <c r="H162" s="1" t="s">
        <v>51</v>
      </c>
      <c r="I162" s="1" t="s">
        <v>60</v>
      </c>
      <c r="J162" s="1" t="s">
        <v>67</v>
      </c>
      <c r="K162" s="1" t="s">
        <v>78</v>
      </c>
      <c r="L162" s="1" t="s">
        <v>81</v>
      </c>
      <c r="M162" s="3" t="s">
        <v>264</v>
      </c>
      <c r="N162" s="3"/>
      <c r="O162" s="4">
        <f t="shared" si="1"/>
        <v>1</v>
      </c>
      <c r="P162" s="2">
        <f t="array" ref="P162">XLOOKUP($C162,'ADVANCED KEY'!$C$1:$C$4,'ADVANCED KEY'!$B$1:$B$4,"Not Found",0)</f>
        <v>-1</v>
      </c>
      <c r="Q162" s="2">
        <f t="array" ref="Q162">XLOOKUP($D162,'ADVANCED KEY'!$C$7:$C$10,'ADVANCED KEY'!$B$7:$B$10,"Not Found",0)</f>
        <v>0</v>
      </c>
      <c r="R162" s="2">
        <f t="array" ref="R162">XLOOKUP($E162,'ADVANCED KEY'!$C$13:$C$16,'ADVANCED KEY'!$B$13:$B$16,"Not Found",0)</f>
        <v>2</v>
      </c>
      <c r="S162" s="2">
        <f t="array" ref="S162">XLOOKUP($F162,'ADVANCED KEY'!$C$19:$C$22,'ADVANCED KEY'!$B$19:$B$22,"Not Found",0)</f>
        <v>-1</v>
      </c>
      <c r="T162" s="2">
        <f t="array" ref="T162">XLOOKUP($G162,'ADVANCED KEY'!$C$25:$C$28,'ADVANCED KEY'!$B$25:$B$28,"Not Found",0)</f>
        <v>0</v>
      </c>
      <c r="U162" s="2">
        <f t="array" ref="U162">XLOOKUP($H162,'ADVANCED KEY'!$C$31:$C$34,'ADVANCED KEY'!$B$31:$B$34,"Not Found",0)</f>
        <v>0</v>
      </c>
      <c r="V162" s="2">
        <f t="array" ref="V162">XLOOKUP($I162,'ADVANCED KEY'!$C$37:$C$40,'ADVANCED KEY'!$B$37:$B$40,"Not Found",0)</f>
        <v>0</v>
      </c>
      <c r="W162" s="2">
        <f t="array" ref="W162">XLOOKUP($J162,'ADVANCED KEY'!$C$43:$C$46,'ADVANCED KEY'!$B$43:$B$46,"",0)</f>
        <v>-1</v>
      </c>
      <c r="X162" s="2">
        <f t="array" ref="X162">XLOOKUP($K162,'ADVANCED KEY'!$C$49:$C$52,'ADVANCED KEY'!$B$49:$B$52,"Not Found",0)</f>
        <v>0</v>
      </c>
      <c r="Y162" s="2">
        <f t="array" ref="Y162">XLOOKUP($L162,'ADVANCED KEY'!$C$55:$C$58,'ADVANCED KEY'!$B$55:$B$58,"Not Found",0)</f>
        <v>2</v>
      </c>
    </row>
    <row r="163">
      <c r="A163" s="8">
        <v>45514.94551638889</v>
      </c>
      <c r="B163" s="1"/>
      <c r="C163" s="1" t="s">
        <v>3</v>
      </c>
      <c r="D163" s="1" t="s">
        <v>10</v>
      </c>
      <c r="E163" s="1" t="s">
        <v>25</v>
      </c>
      <c r="F163" s="1" t="s">
        <v>28</v>
      </c>
      <c r="G163" s="1" t="s">
        <v>36</v>
      </c>
      <c r="H163" s="1" t="s">
        <v>45</v>
      </c>
      <c r="I163" s="1" t="s">
        <v>54</v>
      </c>
      <c r="J163" s="1" t="s">
        <v>63</v>
      </c>
      <c r="K163" s="1" t="s">
        <v>72</v>
      </c>
      <c r="L163" s="1" t="s">
        <v>81</v>
      </c>
      <c r="M163" s="3" t="s">
        <v>265</v>
      </c>
      <c r="N163" s="3"/>
      <c r="O163" s="4">
        <f t="shared" si="1"/>
        <v>13</v>
      </c>
      <c r="P163" s="2">
        <f t="array" ref="P163">XLOOKUP($C163,'ADVANCED KEY'!$C$1:$C$4,'ADVANCED KEY'!$B$1:$B$4,"Not Found",0)</f>
        <v>1</v>
      </c>
      <c r="Q163" s="2">
        <f t="array" ref="Q163">XLOOKUP($D163,'ADVANCED KEY'!$C$7:$C$10,'ADVANCED KEY'!$B$7:$B$10,"Not Found",0)</f>
        <v>-1</v>
      </c>
      <c r="R163" s="2">
        <f t="array" ref="R163">XLOOKUP($E163,'ADVANCED KEY'!$C$13:$C$16,'ADVANCED KEY'!$B$13:$B$16,"Not Found",0)</f>
        <v>0</v>
      </c>
      <c r="S163" s="2">
        <f t="array" ref="S163">XLOOKUP($F163,'ADVANCED KEY'!$C$19:$C$22,'ADVANCED KEY'!$B$19:$B$22,"Not Found",0)</f>
        <v>2</v>
      </c>
      <c r="T163" s="2">
        <f t="array" ref="T163">XLOOKUP($G163,'ADVANCED KEY'!$C$25:$C$28,'ADVANCED KEY'!$B$25:$B$28,"Not Found",0)</f>
        <v>2</v>
      </c>
      <c r="U163" s="2">
        <f t="array" ref="U163">XLOOKUP($H163,'ADVANCED KEY'!$C$31:$C$34,'ADVANCED KEY'!$B$31:$B$34,"Not Found",0)</f>
        <v>2</v>
      </c>
      <c r="V163" s="2">
        <f t="array" ref="V163">XLOOKUP($I163,'ADVANCED KEY'!$C$37:$C$40,'ADVANCED KEY'!$B$37:$B$40,"Not Found",0)</f>
        <v>2</v>
      </c>
      <c r="W163" s="2">
        <f t="array" ref="W163">XLOOKUP($J163,'ADVANCED KEY'!$C$43:$C$46,'ADVANCED KEY'!$B$43:$B$46,"",0)</f>
        <v>2</v>
      </c>
      <c r="X163" s="2">
        <f t="array" ref="X163">XLOOKUP($K163,'ADVANCED KEY'!$C$49:$C$52,'ADVANCED KEY'!$B$49:$B$52,"Not Found",0)</f>
        <v>1</v>
      </c>
      <c r="Y163" s="2">
        <f t="array" ref="Y163">XLOOKUP($L163,'ADVANCED KEY'!$C$55:$C$58,'ADVANCED KEY'!$B$55:$B$58,"Not Found",0)</f>
        <v>2</v>
      </c>
    </row>
    <row r="164">
      <c r="A164" s="8">
        <v>45517.70330958333</v>
      </c>
      <c r="B164" s="1"/>
      <c r="C164" s="1" t="s">
        <v>3</v>
      </c>
      <c r="D164" s="1" t="s">
        <v>10</v>
      </c>
      <c r="E164" s="1" t="s">
        <v>19</v>
      </c>
      <c r="F164" s="1" t="s">
        <v>31</v>
      </c>
      <c r="G164" s="1" t="s">
        <v>36</v>
      </c>
      <c r="H164" s="1" t="s">
        <v>47</v>
      </c>
      <c r="I164" s="1" t="s">
        <v>56</v>
      </c>
      <c r="J164" s="1" t="s">
        <v>63</v>
      </c>
      <c r="K164" s="1" t="s">
        <v>72</v>
      </c>
      <c r="L164" s="1" t="s">
        <v>81</v>
      </c>
      <c r="M164" s="3" t="s">
        <v>266</v>
      </c>
      <c r="N164" s="3"/>
      <c r="O164" s="4">
        <f t="shared" si="1"/>
        <v>10</v>
      </c>
      <c r="P164" s="2">
        <f t="array" ref="P164">XLOOKUP($C164,'ADVANCED KEY'!$C$1:$C$4,'ADVANCED KEY'!$B$1:$B$4,"Not Found",0)</f>
        <v>1</v>
      </c>
      <c r="Q164" s="2">
        <f t="array" ref="Q164">XLOOKUP($D164,'ADVANCED KEY'!$C$7:$C$10,'ADVANCED KEY'!$B$7:$B$10,"Not Found",0)</f>
        <v>-1</v>
      </c>
      <c r="R164" s="2">
        <f t="array" ref="R164">XLOOKUP($E164,'ADVANCED KEY'!$C$13:$C$16,'ADVANCED KEY'!$B$13:$B$16,"Not Found",0)</f>
        <v>2</v>
      </c>
      <c r="S164" s="2">
        <f t="array" ref="S164">XLOOKUP($F164,'ADVANCED KEY'!$C$19:$C$22,'ADVANCED KEY'!$B$19:$B$22,"Not Found",0)</f>
        <v>-1</v>
      </c>
      <c r="T164" s="2">
        <f t="array" ref="T164">XLOOKUP($G164,'ADVANCED KEY'!$C$25:$C$28,'ADVANCED KEY'!$B$25:$B$28,"Not Found",0)</f>
        <v>2</v>
      </c>
      <c r="U164" s="2">
        <f t="array" ref="U164">XLOOKUP($H164,'ADVANCED KEY'!$C$31:$C$34,'ADVANCED KEY'!$B$31:$B$34,"Not Found",0)</f>
        <v>1</v>
      </c>
      <c r="V164" s="2">
        <f t="array" ref="V164">XLOOKUP($I164,'ADVANCED KEY'!$C$37:$C$40,'ADVANCED KEY'!$B$37:$B$40,"Not Found",0)</f>
        <v>1</v>
      </c>
      <c r="W164" s="2">
        <f t="array" ref="W164">XLOOKUP($J164,'ADVANCED KEY'!$C$43:$C$46,'ADVANCED KEY'!$B$43:$B$46,"",0)</f>
        <v>2</v>
      </c>
      <c r="X164" s="2">
        <f t="array" ref="X164">XLOOKUP($K164,'ADVANCED KEY'!$C$49:$C$52,'ADVANCED KEY'!$B$49:$B$52,"Not Found",0)</f>
        <v>1</v>
      </c>
      <c r="Y164" s="2">
        <f t="array" ref="Y164">XLOOKUP($L164,'ADVANCED KEY'!$C$55:$C$58,'ADVANCED KEY'!$B$55:$B$58,"Not Found",0)</f>
        <v>2</v>
      </c>
    </row>
    <row r="165">
      <c r="A165" s="8">
        <v>45517.704920868055</v>
      </c>
      <c r="B165" s="1"/>
      <c r="C165" s="1" t="s">
        <v>7</v>
      </c>
      <c r="D165" s="1" t="s">
        <v>10</v>
      </c>
      <c r="E165" s="1" t="s">
        <v>25</v>
      </c>
      <c r="F165" s="1" t="s">
        <v>31</v>
      </c>
      <c r="G165" s="1" t="s">
        <v>38</v>
      </c>
      <c r="H165" s="1" t="s">
        <v>51</v>
      </c>
      <c r="I165" s="1" t="s">
        <v>58</v>
      </c>
      <c r="J165" s="1" t="s">
        <v>65</v>
      </c>
      <c r="K165" s="1" t="s">
        <v>74</v>
      </c>
      <c r="L165" s="1" t="s">
        <v>87</v>
      </c>
      <c r="M165" s="3" t="s">
        <v>267</v>
      </c>
      <c r="N165" s="3"/>
      <c r="O165" s="4">
        <f t="shared" si="1"/>
        <v>-3</v>
      </c>
      <c r="P165" s="2">
        <f t="array" ref="P165">XLOOKUP($C165,'ADVANCED KEY'!$C$1:$C$4,'ADVANCED KEY'!$B$1:$B$4,"Not Found",0)</f>
        <v>-1</v>
      </c>
      <c r="Q165" s="2">
        <f t="array" ref="Q165">XLOOKUP($D165,'ADVANCED KEY'!$C$7:$C$10,'ADVANCED KEY'!$B$7:$B$10,"Not Found",0)</f>
        <v>-1</v>
      </c>
      <c r="R165" s="2">
        <f t="array" ref="R165">XLOOKUP($E165,'ADVANCED KEY'!$C$13:$C$16,'ADVANCED KEY'!$B$13:$B$16,"Not Found",0)</f>
        <v>0</v>
      </c>
      <c r="S165" s="2">
        <f t="array" ref="S165">XLOOKUP($F165,'ADVANCED KEY'!$C$19:$C$22,'ADVANCED KEY'!$B$19:$B$22,"Not Found",0)</f>
        <v>-1</v>
      </c>
      <c r="T165" s="2">
        <f t="array" ref="T165">XLOOKUP($G165,'ADVANCED KEY'!$C$25:$C$28,'ADVANCED KEY'!$B$25:$B$28,"Not Found",0)</f>
        <v>1</v>
      </c>
      <c r="U165" s="2">
        <f t="array" ref="U165">XLOOKUP($H165,'ADVANCED KEY'!$C$31:$C$34,'ADVANCED KEY'!$B$31:$B$34,"Not Found",0)</f>
        <v>0</v>
      </c>
      <c r="V165" s="2">
        <f t="array" ref="V165">XLOOKUP($I165,'ADVANCED KEY'!$C$37:$C$40,'ADVANCED KEY'!$B$37:$B$40,"Not Found",0)</f>
        <v>-1</v>
      </c>
      <c r="W165" s="2">
        <f t="array" ref="W165">XLOOKUP($J165,'ADVANCED KEY'!$C$43:$C$46,'ADVANCED KEY'!$B$43:$B$46,"",0)</f>
        <v>1</v>
      </c>
      <c r="X165" s="2">
        <f t="array" ref="X165">XLOOKUP($K165,'ADVANCED KEY'!$C$49:$C$52,'ADVANCED KEY'!$B$49:$B$52,"Not Found",0)</f>
        <v>-1</v>
      </c>
      <c r="Y165" s="2">
        <f t="array" ref="Y165">XLOOKUP($L165,'ADVANCED KEY'!$C$55:$C$58,'ADVANCED KEY'!$B$55:$B$58,"Not Found",0)</f>
        <v>0</v>
      </c>
    </row>
    <row r="166">
      <c r="A166" s="8">
        <v>45517.70896040509</v>
      </c>
      <c r="B166" s="1"/>
      <c r="C166" s="1" t="s">
        <v>7</v>
      </c>
      <c r="D166" s="1" t="s">
        <v>10</v>
      </c>
      <c r="E166" s="1" t="s">
        <v>25</v>
      </c>
      <c r="F166" s="1" t="s">
        <v>31</v>
      </c>
      <c r="G166" s="1" t="s">
        <v>38</v>
      </c>
      <c r="H166" s="1" t="s">
        <v>51</v>
      </c>
      <c r="I166" s="1" t="s">
        <v>60</v>
      </c>
      <c r="J166" s="1" t="s">
        <v>65</v>
      </c>
      <c r="K166" s="1" t="s">
        <v>78</v>
      </c>
      <c r="L166" s="1" t="s">
        <v>87</v>
      </c>
      <c r="M166" s="3" t="s">
        <v>268</v>
      </c>
      <c r="N166" s="3"/>
      <c r="O166" s="4">
        <f t="shared" si="1"/>
        <v>-1</v>
      </c>
      <c r="P166" s="2">
        <f t="array" ref="P166">XLOOKUP($C166,'ADVANCED KEY'!$C$1:$C$4,'ADVANCED KEY'!$B$1:$B$4,"Not Found",0)</f>
        <v>-1</v>
      </c>
      <c r="Q166" s="2">
        <f t="array" ref="Q166">XLOOKUP($D166,'ADVANCED KEY'!$C$7:$C$10,'ADVANCED KEY'!$B$7:$B$10,"Not Found",0)</f>
        <v>-1</v>
      </c>
      <c r="R166" s="2">
        <f t="array" ref="R166">XLOOKUP($E166,'ADVANCED KEY'!$C$13:$C$16,'ADVANCED KEY'!$B$13:$B$16,"Not Found",0)</f>
        <v>0</v>
      </c>
      <c r="S166" s="2">
        <f t="array" ref="S166">XLOOKUP($F166,'ADVANCED KEY'!$C$19:$C$22,'ADVANCED KEY'!$B$19:$B$22,"Not Found",0)</f>
        <v>-1</v>
      </c>
      <c r="T166" s="2">
        <f t="array" ref="T166">XLOOKUP($G166,'ADVANCED KEY'!$C$25:$C$28,'ADVANCED KEY'!$B$25:$B$28,"Not Found",0)</f>
        <v>1</v>
      </c>
      <c r="U166" s="2">
        <f t="array" ref="U166">XLOOKUP($H166,'ADVANCED KEY'!$C$31:$C$34,'ADVANCED KEY'!$B$31:$B$34,"Not Found",0)</f>
        <v>0</v>
      </c>
      <c r="V166" s="2">
        <f t="array" ref="V166">XLOOKUP($I166,'ADVANCED KEY'!$C$37:$C$40,'ADVANCED KEY'!$B$37:$B$40,"Not Found",0)</f>
        <v>0</v>
      </c>
      <c r="W166" s="2">
        <f t="array" ref="W166">XLOOKUP($J166,'ADVANCED KEY'!$C$43:$C$46,'ADVANCED KEY'!$B$43:$B$46,"",0)</f>
        <v>1</v>
      </c>
      <c r="X166" s="2">
        <f t="array" ref="X166">XLOOKUP($K166,'ADVANCED KEY'!$C$49:$C$52,'ADVANCED KEY'!$B$49:$B$52,"Not Found",0)</f>
        <v>0</v>
      </c>
      <c r="Y166" s="2">
        <f t="array" ref="Y166">XLOOKUP($L166,'ADVANCED KEY'!$C$55:$C$58,'ADVANCED KEY'!$B$55:$B$58,"Not Found",0)</f>
        <v>0</v>
      </c>
    </row>
    <row r="167">
      <c r="A167" s="8">
        <v>45517.70982321759</v>
      </c>
      <c r="B167" s="1"/>
      <c r="C167" s="1" t="s">
        <v>7</v>
      </c>
      <c r="D167" s="1" t="s">
        <v>16</v>
      </c>
      <c r="E167" s="1" t="s">
        <v>19</v>
      </c>
      <c r="F167" s="1" t="s">
        <v>31</v>
      </c>
      <c r="G167" s="1" t="s">
        <v>42</v>
      </c>
      <c r="H167" s="1" t="s">
        <v>51</v>
      </c>
      <c r="I167" s="1" t="s">
        <v>58</v>
      </c>
      <c r="J167" s="1" t="s">
        <v>69</v>
      </c>
      <c r="K167" s="1" t="s">
        <v>78</v>
      </c>
      <c r="L167" s="1" t="s">
        <v>85</v>
      </c>
      <c r="M167" s="3" t="s">
        <v>269</v>
      </c>
      <c r="N167" s="3"/>
      <c r="O167" s="4">
        <f t="shared" si="1"/>
        <v>0</v>
      </c>
      <c r="P167" s="2">
        <f t="array" ref="P167">XLOOKUP($C167,'ADVANCED KEY'!$C$1:$C$4,'ADVANCED KEY'!$B$1:$B$4,"Not Found",0)</f>
        <v>-1</v>
      </c>
      <c r="Q167" s="2">
        <f t="array" ref="Q167">XLOOKUP($D167,'ADVANCED KEY'!$C$7:$C$10,'ADVANCED KEY'!$B$7:$B$10,"Not Found",0)</f>
        <v>0</v>
      </c>
      <c r="R167" s="2">
        <f t="array" ref="R167">XLOOKUP($E167,'ADVANCED KEY'!$C$13:$C$16,'ADVANCED KEY'!$B$13:$B$16,"Not Found",0)</f>
        <v>2</v>
      </c>
      <c r="S167" s="2">
        <f t="array" ref="S167">XLOOKUP($F167,'ADVANCED KEY'!$C$19:$C$22,'ADVANCED KEY'!$B$19:$B$22,"Not Found",0)</f>
        <v>-1</v>
      </c>
      <c r="T167" s="2">
        <f t="array" ref="T167">XLOOKUP($G167,'ADVANCED KEY'!$C$25:$C$28,'ADVANCED KEY'!$B$25:$B$28,"Not Found",0)</f>
        <v>0</v>
      </c>
      <c r="U167" s="2">
        <f t="array" ref="U167">XLOOKUP($H167,'ADVANCED KEY'!$C$31:$C$34,'ADVANCED KEY'!$B$31:$B$34,"Not Found",0)</f>
        <v>0</v>
      </c>
      <c r="V167" s="2">
        <f t="array" ref="V167">XLOOKUP($I167,'ADVANCED KEY'!$C$37:$C$40,'ADVANCED KEY'!$B$37:$B$40,"Not Found",0)</f>
        <v>-1</v>
      </c>
      <c r="W167" s="2">
        <f t="array" ref="W167">XLOOKUP($J167,'ADVANCED KEY'!$C$43:$C$46,'ADVANCED KEY'!$B$43:$B$46,"",0)</f>
        <v>0</v>
      </c>
      <c r="X167" s="2">
        <f t="array" ref="X167">XLOOKUP($K167,'ADVANCED KEY'!$C$49:$C$52,'ADVANCED KEY'!$B$49:$B$52,"Not Found",0)</f>
        <v>0</v>
      </c>
      <c r="Y167" s="2">
        <f t="array" ref="Y167">XLOOKUP($L167,'ADVANCED KEY'!$C$55:$C$58,'ADVANCED KEY'!$B$55:$B$58,"Not Found",0)</f>
        <v>1</v>
      </c>
    </row>
    <row r="168">
      <c r="A168" s="8">
        <v>45517.71012081018</v>
      </c>
      <c r="B168" s="1"/>
      <c r="C168" s="1" t="s">
        <v>5</v>
      </c>
      <c r="D168" s="1" t="s">
        <v>14</v>
      </c>
      <c r="E168" s="1" t="s">
        <v>25</v>
      </c>
      <c r="F168" s="1" t="s">
        <v>31</v>
      </c>
      <c r="G168" s="1" t="s">
        <v>42</v>
      </c>
      <c r="H168" s="1" t="s">
        <v>51</v>
      </c>
      <c r="I168" s="1" t="s">
        <v>60</v>
      </c>
      <c r="J168" s="1" t="s">
        <v>65</v>
      </c>
      <c r="K168" s="1" t="s">
        <v>74</v>
      </c>
      <c r="L168" s="1" t="s">
        <v>85</v>
      </c>
      <c r="M168" s="3" t="s">
        <v>270</v>
      </c>
      <c r="N168" s="3"/>
      <c r="O168" s="4">
        <f t="shared" si="1"/>
        <v>3</v>
      </c>
      <c r="P168" s="2">
        <f t="array" ref="P168">XLOOKUP($C168,'ADVANCED KEY'!$C$1:$C$4,'ADVANCED KEY'!$B$1:$B$4,"Not Found",0)</f>
        <v>2</v>
      </c>
      <c r="Q168" s="2">
        <f t="array" ref="Q168">XLOOKUP($D168,'ADVANCED KEY'!$C$7:$C$10,'ADVANCED KEY'!$B$7:$B$10,"Not Found",0)</f>
        <v>1</v>
      </c>
      <c r="R168" s="2">
        <f t="array" ref="R168">XLOOKUP($E168,'ADVANCED KEY'!$C$13:$C$16,'ADVANCED KEY'!$B$13:$B$16,"Not Found",0)</f>
        <v>0</v>
      </c>
      <c r="S168" s="2">
        <f t="array" ref="S168">XLOOKUP($F168,'ADVANCED KEY'!$C$19:$C$22,'ADVANCED KEY'!$B$19:$B$22,"Not Found",0)</f>
        <v>-1</v>
      </c>
      <c r="T168" s="2">
        <f t="array" ref="T168">XLOOKUP($G168,'ADVANCED KEY'!$C$25:$C$28,'ADVANCED KEY'!$B$25:$B$28,"Not Found",0)</f>
        <v>0</v>
      </c>
      <c r="U168" s="2">
        <f t="array" ref="U168">XLOOKUP($H168,'ADVANCED KEY'!$C$31:$C$34,'ADVANCED KEY'!$B$31:$B$34,"Not Found",0)</f>
        <v>0</v>
      </c>
      <c r="V168" s="2">
        <f t="array" ref="V168">XLOOKUP($I168,'ADVANCED KEY'!$C$37:$C$40,'ADVANCED KEY'!$B$37:$B$40,"Not Found",0)</f>
        <v>0</v>
      </c>
      <c r="W168" s="2">
        <f t="array" ref="W168">XLOOKUP($J168,'ADVANCED KEY'!$C$43:$C$46,'ADVANCED KEY'!$B$43:$B$46,"",0)</f>
        <v>1</v>
      </c>
      <c r="X168" s="2">
        <f t="array" ref="X168">XLOOKUP($K168,'ADVANCED KEY'!$C$49:$C$52,'ADVANCED KEY'!$B$49:$B$52,"Not Found",0)</f>
        <v>-1</v>
      </c>
      <c r="Y168" s="2">
        <f t="array" ref="Y168">XLOOKUP($L168,'ADVANCED KEY'!$C$55:$C$58,'ADVANCED KEY'!$B$55:$B$58,"Not Found",0)</f>
        <v>1</v>
      </c>
    </row>
    <row r="169">
      <c r="A169" s="8">
        <v>45517.71088697917</v>
      </c>
      <c r="B169" s="1"/>
      <c r="C169" s="1" t="s">
        <v>3</v>
      </c>
      <c r="D169" s="1" t="s">
        <v>16</v>
      </c>
      <c r="E169" s="1" t="s">
        <v>25</v>
      </c>
      <c r="F169" s="1" t="s">
        <v>31</v>
      </c>
      <c r="G169" s="1" t="s">
        <v>38</v>
      </c>
      <c r="H169" s="1" t="s">
        <v>49</v>
      </c>
      <c r="I169" s="1" t="s">
        <v>58</v>
      </c>
      <c r="J169" s="1" t="s">
        <v>65</v>
      </c>
      <c r="K169" s="1" t="s">
        <v>78</v>
      </c>
      <c r="L169" s="1" t="s">
        <v>85</v>
      </c>
      <c r="M169" s="3" t="s">
        <v>271</v>
      </c>
      <c r="N169" s="3"/>
      <c r="O169" s="4">
        <f t="shared" si="1"/>
        <v>1</v>
      </c>
      <c r="P169" s="2">
        <f t="array" ref="P169">XLOOKUP($C169,'ADVANCED KEY'!$C$1:$C$4,'ADVANCED KEY'!$B$1:$B$4,"Not Found",0)</f>
        <v>1</v>
      </c>
      <c r="Q169" s="2">
        <f t="array" ref="Q169">XLOOKUP($D169,'ADVANCED KEY'!$C$7:$C$10,'ADVANCED KEY'!$B$7:$B$10,"Not Found",0)</f>
        <v>0</v>
      </c>
      <c r="R169" s="2">
        <f t="array" ref="R169">XLOOKUP($E169,'ADVANCED KEY'!$C$13:$C$16,'ADVANCED KEY'!$B$13:$B$16,"Not Found",0)</f>
        <v>0</v>
      </c>
      <c r="S169" s="2">
        <f t="array" ref="S169">XLOOKUP($F169,'ADVANCED KEY'!$C$19:$C$22,'ADVANCED KEY'!$B$19:$B$22,"Not Found",0)</f>
        <v>-1</v>
      </c>
      <c r="T169" s="2">
        <f t="array" ref="T169">XLOOKUP($G169,'ADVANCED KEY'!$C$25:$C$28,'ADVANCED KEY'!$B$25:$B$28,"Not Found",0)</f>
        <v>1</v>
      </c>
      <c r="U169" s="2">
        <f t="array" ref="U169">XLOOKUP($H169,'ADVANCED KEY'!$C$31:$C$34,'ADVANCED KEY'!$B$31:$B$34,"Not Found",0)</f>
        <v>-1</v>
      </c>
      <c r="V169" s="2">
        <f t="array" ref="V169">XLOOKUP($I169,'ADVANCED KEY'!$C$37:$C$40,'ADVANCED KEY'!$B$37:$B$40,"Not Found",0)</f>
        <v>-1</v>
      </c>
      <c r="W169" s="2">
        <f t="array" ref="W169">XLOOKUP($J169,'ADVANCED KEY'!$C$43:$C$46,'ADVANCED KEY'!$B$43:$B$46,"",0)</f>
        <v>1</v>
      </c>
      <c r="X169" s="2">
        <f t="array" ref="X169">XLOOKUP($K169,'ADVANCED KEY'!$C$49:$C$52,'ADVANCED KEY'!$B$49:$B$52,"Not Found",0)</f>
        <v>0</v>
      </c>
      <c r="Y169" s="2">
        <f t="array" ref="Y169">XLOOKUP($L169,'ADVANCED KEY'!$C$55:$C$58,'ADVANCED KEY'!$B$55:$B$58,"Not Found",0)</f>
        <v>1</v>
      </c>
    </row>
    <row r="170">
      <c r="A170" s="8">
        <v>45517.71146143519</v>
      </c>
      <c r="B170" s="1"/>
      <c r="C170" s="1" t="s">
        <v>7</v>
      </c>
      <c r="D170" s="1" t="s">
        <v>16</v>
      </c>
      <c r="E170" s="1" t="s">
        <v>25</v>
      </c>
      <c r="F170" s="1" t="s">
        <v>31</v>
      </c>
      <c r="G170" s="1" t="s">
        <v>38</v>
      </c>
      <c r="H170" s="1" t="s">
        <v>49</v>
      </c>
      <c r="I170" s="1" t="s">
        <v>58</v>
      </c>
      <c r="J170" s="1" t="s">
        <v>65</v>
      </c>
      <c r="K170" s="1" t="s">
        <v>78</v>
      </c>
      <c r="L170" s="1" t="s">
        <v>85</v>
      </c>
      <c r="M170" s="3" t="s">
        <v>272</v>
      </c>
      <c r="N170" s="3"/>
      <c r="O170" s="4">
        <f t="shared" si="1"/>
        <v>-1</v>
      </c>
      <c r="P170" s="2">
        <f t="array" ref="P170">XLOOKUP($C170,'ADVANCED KEY'!$C$1:$C$4,'ADVANCED KEY'!$B$1:$B$4,"Not Found",0)</f>
        <v>-1</v>
      </c>
      <c r="Q170" s="2">
        <f t="array" ref="Q170">XLOOKUP($D170,'ADVANCED KEY'!$C$7:$C$10,'ADVANCED KEY'!$B$7:$B$10,"Not Found",0)</f>
        <v>0</v>
      </c>
      <c r="R170" s="2">
        <f t="array" ref="R170">XLOOKUP($E170,'ADVANCED KEY'!$C$13:$C$16,'ADVANCED KEY'!$B$13:$B$16,"Not Found",0)</f>
        <v>0</v>
      </c>
      <c r="S170" s="2">
        <f t="array" ref="S170">XLOOKUP($F170,'ADVANCED KEY'!$C$19:$C$22,'ADVANCED KEY'!$B$19:$B$22,"Not Found",0)</f>
        <v>-1</v>
      </c>
      <c r="T170" s="2">
        <f t="array" ref="T170">XLOOKUP($G170,'ADVANCED KEY'!$C$25:$C$28,'ADVANCED KEY'!$B$25:$B$28,"Not Found",0)</f>
        <v>1</v>
      </c>
      <c r="U170" s="2">
        <f t="array" ref="U170">XLOOKUP($H170,'ADVANCED KEY'!$C$31:$C$34,'ADVANCED KEY'!$B$31:$B$34,"Not Found",0)</f>
        <v>-1</v>
      </c>
      <c r="V170" s="2">
        <f t="array" ref="V170">XLOOKUP($I170,'ADVANCED KEY'!$C$37:$C$40,'ADVANCED KEY'!$B$37:$B$40,"Not Found",0)</f>
        <v>-1</v>
      </c>
      <c r="W170" s="2">
        <f t="array" ref="W170">XLOOKUP($J170,'ADVANCED KEY'!$C$43:$C$46,'ADVANCED KEY'!$B$43:$B$46,"",0)</f>
        <v>1</v>
      </c>
      <c r="X170" s="2">
        <f t="array" ref="X170">XLOOKUP($K170,'ADVANCED KEY'!$C$49:$C$52,'ADVANCED KEY'!$B$49:$B$52,"Not Found",0)</f>
        <v>0</v>
      </c>
      <c r="Y170" s="2">
        <f t="array" ref="Y170">XLOOKUP($L170,'ADVANCED KEY'!$C$55:$C$58,'ADVANCED KEY'!$B$55:$B$58,"Not Found",0)</f>
        <v>1</v>
      </c>
    </row>
    <row r="171">
      <c r="A171" s="8">
        <v>45517.71350172454</v>
      </c>
      <c r="B171" s="1"/>
      <c r="C171" s="1" t="s">
        <v>7</v>
      </c>
      <c r="D171" s="1" t="s">
        <v>10</v>
      </c>
      <c r="E171" s="1" t="s">
        <v>25</v>
      </c>
      <c r="F171" s="1" t="s">
        <v>31</v>
      </c>
      <c r="G171" s="1" t="s">
        <v>42</v>
      </c>
      <c r="H171" s="1" t="s">
        <v>49</v>
      </c>
      <c r="I171" s="1" t="s">
        <v>60</v>
      </c>
      <c r="J171" s="1" t="s">
        <v>65</v>
      </c>
      <c r="K171" s="1" t="s">
        <v>74</v>
      </c>
      <c r="L171" s="1" t="s">
        <v>85</v>
      </c>
      <c r="M171" s="3" t="s">
        <v>273</v>
      </c>
      <c r="N171" s="3"/>
      <c r="O171" s="4">
        <f t="shared" si="1"/>
        <v>-3</v>
      </c>
      <c r="P171" s="2">
        <f t="array" ref="P171">XLOOKUP($C171,'ADVANCED KEY'!$C$1:$C$4,'ADVANCED KEY'!$B$1:$B$4,"Not Found",0)</f>
        <v>-1</v>
      </c>
      <c r="Q171" s="2">
        <f t="array" ref="Q171">XLOOKUP($D171,'ADVANCED KEY'!$C$7:$C$10,'ADVANCED KEY'!$B$7:$B$10,"Not Found",0)</f>
        <v>-1</v>
      </c>
      <c r="R171" s="2">
        <f t="array" ref="R171">XLOOKUP($E171,'ADVANCED KEY'!$C$13:$C$16,'ADVANCED KEY'!$B$13:$B$16,"Not Found",0)</f>
        <v>0</v>
      </c>
      <c r="S171" s="2">
        <f t="array" ref="S171">XLOOKUP($F171,'ADVANCED KEY'!$C$19:$C$22,'ADVANCED KEY'!$B$19:$B$22,"Not Found",0)</f>
        <v>-1</v>
      </c>
      <c r="T171" s="2">
        <f t="array" ref="T171">XLOOKUP($G171,'ADVANCED KEY'!$C$25:$C$28,'ADVANCED KEY'!$B$25:$B$28,"Not Found",0)</f>
        <v>0</v>
      </c>
      <c r="U171" s="2">
        <f t="array" ref="U171">XLOOKUP($H171,'ADVANCED KEY'!$C$31:$C$34,'ADVANCED KEY'!$B$31:$B$34,"Not Found",0)</f>
        <v>-1</v>
      </c>
      <c r="V171" s="2">
        <f t="array" ref="V171">XLOOKUP($I171,'ADVANCED KEY'!$C$37:$C$40,'ADVANCED KEY'!$B$37:$B$40,"Not Found",0)</f>
        <v>0</v>
      </c>
      <c r="W171" s="2">
        <f t="array" ref="W171">XLOOKUP($J171,'ADVANCED KEY'!$C$43:$C$46,'ADVANCED KEY'!$B$43:$B$46,"",0)</f>
        <v>1</v>
      </c>
      <c r="X171" s="2">
        <f t="array" ref="X171">XLOOKUP($K171,'ADVANCED KEY'!$C$49:$C$52,'ADVANCED KEY'!$B$49:$B$52,"Not Found",0)</f>
        <v>-1</v>
      </c>
      <c r="Y171" s="2">
        <f t="array" ref="Y171">XLOOKUP($L171,'ADVANCED KEY'!$C$55:$C$58,'ADVANCED KEY'!$B$55:$B$58,"Not Found",0)</f>
        <v>1</v>
      </c>
    </row>
    <row r="172">
      <c r="A172" s="8">
        <v>45517.71479650463</v>
      </c>
      <c r="B172" s="1"/>
      <c r="C172" s="1" t="s">
        <v>5</v>
      </c>
      <c r="D172" s="1" t="s">
        <v>16</v>
      </c>
      <c r="E172" s="1" t="s">
        <v>21</v>
      </c>
      <c r="F172" s="1" t="s">
        <v>21</v>
      </c>
      <c r="G172" s="1" t="s">
        <v>42</v>
      </c>
      <c r="H172" s="1" t="s">
        <v>49</v>
      </c>
      <c r="I172" s="1" t="s">
        <v>56</v>
      </c>
      <c r="J172" s="1" t="s">
        <v>65</v>
      </c>
      <c r="K172" s="1" t="s">
        <v>72</v>
      </c>
      <c r="L172" s="1" t="s">
        <v>81</v>
      </c>
      <c r="M172" s="3" t="s">
        <v>274</v>
      </c>
      <c r="N172" s="3"/>
      <c r="O172" s="4">
        <f t="shared" si="1"/>
        <v>8</v>
      </c>
      <c r="P172" s="2">
        <f t="array" ref="P172">XLOOKUP($C172,'ADVANCED KEY'!$C$1:$C$4,'ADVANCED KEY'!$B$1:$B$4,"Not Found",0)</f>
        <v>2</v>
      </c>
      <c r="Q172" s="2">
        <f t="array" ref="Q172">XLOOKUP($D172,'ADVANCED KEY'!$C$7:$C$10,'ADVANCED KEY'!$B$7:$B$10,"Not Found",0)</f>
        <v>0</v>
      </c>
      <c r="R172" s="2">
        <f t="array" ref="R172">XLOOKUP($E172,'ADVANCED KEY'!$C$13:$C$16,'ADVANCED KEY'!$B$13:$B$16,"Not Found",0)</f>
        <v>1</v>
      </c>
      <c r="S172" s="2">
        <f t="array" ref="S172">XLOOKUP($F172,'ADVANCED KEY'!$C$19:$C$22,'ADVANCED KEY'!$B$19:$B$22,"Not Found",0)</f>
        <v>1</v>
      </c>
      <c r="T172" s="2">
        <f t="array" ref="T172">XLOOKUP($G172,'ADVANCED KEY'!$C$25:$C$28,'ADVANCED KEY'!$B$25:$B$28,"Not Found",0)</f>
        <v>0</v>
      </c>
      <c r="U172" s="2">
        <f t="array" ref="U172">XLOOKUP($H172,'ADVANCED KEY'!$C$31:$C$34,'ADVANCED KEY'!$B$31:$B$34,"Not Found",0)</f>
        <v>-1</v>
      </c>
      <c r="V172" s="2">
        <f t="array" ref="V172">XLOOKUP($I172,'ADVANCED KEY'!$C$37:$C$40,'ADVANCED KEY'!$B$37:$B$40,"Not Found",0)</f>
        <v>1</v>
      </c>
      <c r="W172" s="2">
        <f t="array" ref="W172">XLOOKUP($J172,'ADVANCED KEY'!$C$43:$C$46,'ADVANCED KEY'!$B$43:$B$46,"",0)</f>
        <v>1</v>
      </c>
      <c r="X172" s="2">
        <f t="array" ref="X172">XLOOKUP($K172,'ADVANCED KEY'!$C$49:$C$52,'ADVANCED KEY'!$B$49:$B$52,"Not Found",0)</f>
        <v>1</v>
      </c>
      <c r="Y172" s="2">
        <f t="array" ref="Y172">XLOOKUP($L172,'ADVANCED KEY'!$C$55:$C$58,'ADVANCED KEY'!$B$55:$B$58,"Not Found",0)</f>
        <v>2</v>
      </c>
    </row>
    <row r="173">
      <c r="A173" s="8">
        <v>45517.71701251157</v>
      </c>
      <c r="B173" s="1"/>
      <c r="C173" s="1" t="s">
        <v>3</v>
      </c>
      <c r="D173" s="1" t="s">
        <v>10</v>
      </c>
      <c r="E173" s="1" t="s">
        <v>25</v>
      </c>
      <c r="F173" s="1" t="s">
        <v>31</v>
      </c>
      <c r="G173" s="1" t="s">
        <v>42</v>
      </c>
      <c r="H173" s="1" t="s">
        <v>49</v>
      </c>
      <c r="I173" s="1" t="s">
        <v>60</v>
      </c>
      <c r="J173" s="1" t="s">
        <v>65</v>
      </c>
      <c r="K173" s="1" t="s">
        <v>72</v>
      </c>
      <c r="L173" s="1" t="s">
        <v>85</v>
      </c>
      <c r="M173" s="3" t="s">
        <v>275</v>
      </c>
      <c r="N173" s="3"/>
      <c r="O173" s="4">
        <f t="shared" si="1"/>
        <v>1</v>
      </c>
      <c r="P173" s="2">
        <f t="array" ref="P173">XLOOKUP($C173,'ADVANCED KEY'!$C$1:$C$4,'ADVANCED KEY'!$B$1:$B$4,"Not Found",0)</f>
        <v>1</v>
      </c>
      <c r="Q173" s="2">
        <f t="array" ref="Q173">XLOOKUP($D173,'ADVANCED KEY'!$C$7:$C$10,'ADVANCED KEY'!$B$7:$B$10,"Not Found",0)</f>
        <v>-1</v>
      </c>
      <c r="R173" s="2">
        <f t="array" ref="R173">XLOOKUP($E173,'ADVANCED KEY'!$C$13:$C$16,'ADVANCED KEY'!$B$13:$B$16,"Not Found",0)</f>
        <v>0</v>
      </c>
      <c r="S173" s="2">
        <f t="array" ref="S173">XLOOKUP($F173,'ADVANCED KEY'!$C$19:$C$22,'ADVANCED KEY'!$B$19:$B$22,"Not Found",0)</f>
        <v>-1</v>
      </c>
      <c r="T173" s="2">
        <f t="array" ref="T173">XLOOKUP($G173,'ADVANCED KEY'!$C$25:$C$28,'ADVANCED KEY'!$B$25:$B$28,"Not Found",0)</f>
        <v>0</v>
      </c>
      <c r="U173" s="2">
        <f t="array" ref="U173">XLOOKUP($H173,'ADVANCED KEY'!$C$31:$C$34,'ADVANCED KEY'!$B$31:$B$34,"Not Found",0)</f>
        <v>-1</v>
      </c>
      <c r="V173" s="2">
        <f t="array" ref="V173">XLOOKUP($I173,'ADVANCED KEY'!$C$37:$C$40,'ADVANCED KEY'!$B$37:$B$40,"Not Found",0)</f>
        <v>0</v>
      </c>
      <c r="W173" s="2">
        <f t="array" ref="W173">XLOOKUP($J173,'ADVANCED KEY'!$C$43:$C$46,'ADVANCED KEY'!$B$43:$B$46,"",0)</f>
        <v>1</v>
      </c>
      <c r="X173" s="2">
        <f t="array" ref="X173">XLOOKUP($K173,'ADVANCED KEY'!$C$49:$C$52,'ADVANCED KEY'!$B$49:$B$52,"Not Found",0)</f>
        <v>1</v>
      </c>
      <c r="Y173" s="2">
        <f t="array" ref="Y173">XLOOKUP($L173,'ADVANCED KEY'!$C$55:$C$58,'ADVANCED KEY'!$B$55:$B$58,"Not Found",0)</f>
        <v>1</v>
      </c>
    </row>
    <row r="174">
      <c r="A174" s="8">
        <v>45517.718536782406</v>
      </c>
      <c r="B174" s="1"/>
      <c r="C174" s="1" t="s">
        <v>5</v>
      </c>
      <c r="D174" s="1" t="s">
        <v>14</v>
      </c>
      <c r="E174" s="1" t="s">
        <v>21</v>
      </c>
      <c r="F174" s="1" t="s">
        <v>31</v>
      </c>
      <c r="G174" s="1" t="s">
        <v>38</v>
      </c>
      <c r="H174" s="1" t="s">
        <v>49</v>
      </c>
      <c r="I174" s="1" t="s">
        <v>54</v>
      </c>
      <c r="J174" s="1" t="s">
        <v>65</v>
      </c>
      <c r="K174" s="1" t="s">
        <v>78</v>
      </c>
      <c r="L174" s="1" t="s">
        <v>85</v>
      </c>
      <c r="M174" s="3" t="s">
        <v>276</v>
      </c>
      <c r="N174" s="3"/>
      <c r="O174" s="4">
        <f t="shared" si="1"/>
        <v>7</v>
      </c>
      <c r="P174" s="2">
        <f t="array" ref="P174">XLOOKUP($C174,'ADVANCED KEY'!$C$1:$C$4,'ADVANCED KEY'!$B$1:$B$4,"Not Found",0)</f>
        <v>2</v>
      </c>
      <c r="Q174" s="2">
        <f t="array" ref="Q174">XLOOKUP($D174,'ADVANCED KEY'!$C$7:$C$10,'ADVANCED KEY'!$B$7:$B$10,"Not Found",0)</f>
        <v>1</v>
      </c>
      <c r="R174" s="2">
        <f t="array" ref="R174">XLOOKUP($E174,'ADVANCED KEY'!$C$13:$C$16,'ADVANCED KEY'!$B$13:$B$16,"Not Found",0)</f>
        <v>1</v>
      </c>
      <c r="S174" s="2">
        <f t="array" ref="S174">XLOOKUP($F174,'ADVANCED KEY'!$C$19:$C$22,'ADVANCED KEY'!$B$19:$B$22,"Not Found",0)</f>
        <v>-1</v>
      </c>
      <c r="T174" s="2">
        <f t="array" ref="T174">XLOOKUP($G174,'ADVANCED KEY'!$C$25:$C$28,'ADVANCED KEY'!$B$25:$B$28,"Not Found",0)</f>
        <v>1</v>
      </c>
      <c r="U174" s="2">
        <f t="array" ref="U174">XLOOKUP($H174,'ADVANCED KEY'!$C$31:$C$34,'ADVANCED KEY'!$B$31:$B$34,"Not Found",0)</f>
        <v>-1</v>
      </c>
      <c r="V174" s="2">
        <f t="array" ref="V174">XLOOKUP($I174,'ADVANCED KEY'!$C$37:$C$40,'ADVANCED KEY'!$B$37:$B$40,"Not Found",0)</f>
        <v>2</v>
      </c>
      <c r="W174" s="2">
        <f t="array" ref="W174">XLOOKUP($J174,'ADVANCED KEY'!$C$43:$C$46,'ADVANCED KEY'!$B$43:$B$46,"",0)</f>
        <v>1</v>
      </c>
      <c r="X174" s="2">
        <f t="array" ref="X174">XLOOKUP($K174,'ADVANCED KEY'!$C$49:$C$52,'ADVANCED KEY'!$B$49:$B$52,"Not Found",0)</f>
        <v>0</v>
      </c>
      <c r="Y174" s="2">
        <f t="array" ref="Y174">XLOOKUP($L174,'ADVANCED KEY'!$C$55:$C$58,'ADVANCED KEY'!$B$55:$B$58,"Not Found",0)</f>
        <v>1</v>
      </c>
    </row>
    <row r="175">
      <c r="A175" s="8">
        <v>45517.72122439815</v>
      </c>
      <c r="B175" s="1"/>
      <c r="C175" s="1" t="s">
        <v>7</v>
      </c>
      <c r="D175" s="1" t="s">
        <v>10</v>
      </c>
      <c r="E175" s="1" t="s">
        <v>21</v>
      </c>
      <c r="F175" s="1" t="s">
        <v>31</v>
      </c>
      <c r="G175" s="1" t="s">
        <v>42</v>
      </c>
      <c r="H175" s="1" t="s">
        <v>49</v>
      </c>
      <c r="I175" s="1" t="s">
        <v>60</v>
      </c>
      <c r="J175" s="1" t="s">
        <v>65</v>
      </c>
      <c r="K175" s="1" t="s">
        <v>74</v>
      </c>
      <c r="L175" s="1" t="s">
        <v>87</v>
      </c>
      <c r="M175" s="3" t="s">
        <v>277</v>
      </c>
      <c r="N175" s="3"/>
      <c r="O175" s="4">
        <f t="shared" si="1"/>
        <v>-3</v>
      </c>
      <c r="P175" s="2">
        <f t="array" ref="P175">XLOOKUP($C175,'ADVANCED KEY'!$C$1:$C$4,'ADVANCED KEY'!$B$1:$B$4,"Not Found",0)</f>
        <v>-1</v>
      </c>
      <c r="Q175" s="2">
        <f t="array" ref="Q175">XLOOKUP($D175,'ADVANCED KEY'!$C$7:$C$10,'ADVANCED KEY'!$B$7:$B$10,"Not Found",0)</f>
        <v>-1</v>
      </c>
      <c r="R175" s="2">
        <f t="array" ref="R175">XLOOKUP($E175,'ADVANCED KEY'!$C$13:$C$16,'ADVANCED KEY'!$B$13:$B$16,"Not Found",0)</f>
        <v>1</v>
      </c>
      <c r="S175" s="2">
        <f t="array" ref="S175">XLOOKUP($F175,'ADVANCED KEY'!$C$19:$C$22,'ADVANCED KEY'!$B$19:$B$22,"Not Found",0)</f>
        <v>-1</v>
      </c>
      <c r="T175" s="2">
        <f t="array" ref="T175">XLOOKUP($G175,'ADVANCED KEY'!$C$25:$C$28,'ADVANCED KEY'!$B$25:$B$28,"Not Found",0)</f>
        <v>0</v>
      </c>
      <c r="U175" s="2">
        <f t="array" ref="U175">XLOOKUP($H175,'ADVANCED KEY'!$C$31:$C$34,'ADVANCED KEY'!$B$31:$B$34,"Not Found",0)</f>
        <v>-1</v>
      </c>
      <c r="V175" s="2">
        <f t="array" ref="V175">XLOOKUP($I175,'ADVANCED KEY'!$C$37:$C$40,'ADVANCED KEY'!$B$37:$B$40,"Not Found",0)</f>
        <v>0</v>
      </c>
      <c r="W175" s="2">
        <f t="array" ref="W175">XLOOKUP($J175,'ADVANCED KEY'!$C$43:$C$46,'ADVANCED KEY'!$B$43:$B$46,"",0)</f>
        <v>1</v>
      </c>
      <c r="X175" s="2">
        <f t="array" ref="X175">XLOOKUP($K175,'ADVANCED KEY'!$C$49:$C$52,'ADVANCED KEY'!$B$49:$B$52,"Not Found",0)</f>
        <v>-1</v>
      </c>
      <c r="Y175" s="2">
        <f t="array" ref="Y175">XLOOKUP($L175,'ADVANCED KEY'!$C$55:$C$58,'ADVANCED KEY'!$B$55:$B$58,"Not Found",0)</f>
        <v>0</v>
      </c>
    </row>
    <row r="176">
      <c r="A176" s="8">
        <v>45517.72587401621</v>
      </c>
      <c r="B176" s="1"/>
      <c r="C176" s="1" t="s">
        <v>3</v>
      </c>
      <c r="D176" s="1" t="s">
        <v>12</v>
      </c>
      <c r="E176" s="1" t="s">
        <v>25</v>
      </c>
      <c r="F176" s="1" t="s">
        <v>31</v>
      </c>
      <c r="G176" s="1" t="s">
        <v>38</v>
      </c>
      <c r="H176" s="1" t="s">
        <v>49</v>
      </c>
      <c r="I176" s="1" t="s">
        <v>58</v>
      </c>
      <c r="J176" s="1" t="s">
        <v>65</v>
      </c>
      <c r="K176" s="1" t="s">
        <v>78</v>
      </c>
      <c r="L176" s="1" t="s">
        <v>83</v>
      </c>
      <c r="M176" s="3" t="s">
        <v>278</v>
      </c>
      <c r="N176" s="3"/>
      <c r="O176" s="4">
        <f t="shared" si="1"/>
        <v>1</v>
      </c>
      <c r="P176" s="2">
        <f t="array" ref="P176">XLOOKUP($C176,'ADVANCED KEY'!$C$1:$C$4,'ADVANCED KEY'!$B$1:$B$4,"Not Found",0)</f>
        <v>1</v>
      </c>
      <c r="Q176" s="2">
        <f t="array" ref="Q176">XLOOKUP($D176,'ADVANCED KEY'!$C$7:$C$10,'ADVANCED KEY'!$B$7:$B$10,"Not Found",0)</f>
        <v>2</v>
      </c>
      <c r="R176" s="2">
        <f t="array" ref="R176">XLOOKUP($E176,'ADVANCED KEY'!$C$13:$C$16,'ADVANCED KEY'!$B$13:$B$16,"Not Found",0)</f>
        <v>0</v>
      </c>
      <c r="S176" s="2">
        <f t="array" ref="S176">XLOOKUP($F176,'ADVANCED KEY'!$C$19:$C$22,'ADVANCED KEY'!$B$19:$B$22,"Not Found",0)</f>
        <v>-1</v>
      </c>
      <c r="T176" s="2">
        <f t="array" ref="T176">XLOOKUP($G176,'ADVANCED KEY'!$C$25:$C$28,'ADVANCED KEY'!$B$25:$B$28,"Not Found",0)</f>
        <v>1</v>
      </c>
      <c r="U176" s="2">
        <f t="array" ref="U176">XLOOKUP($H176,'ADVANCED KEY'!$C$31:$C$34,'ADVANCED KEY'!$B$31:$B$34,"Not Found",0)</f>
        <v>-1</v>
      </c>
      <c r="V176" s="2">
        <f t="array" ref="V176">XLOOKUP($I176,'ADVANCED KEY'!$C$37:$C$40,'ADVANCED KEY'!$B$37:$B$40,"Not Found",0)</f>
        <v>-1</v>
      </c>
      <c r="W176" s="2">
        <f t="array" ref="W176">XLOOKUP($J176,'ADVANCED KEY'!$C$43:$C$46,'ADVANCED KEY'!$B$43:$B$46,"",0)</f>
        <v>1</v>
      </c>
      <c r="X176" s="2">
        <f t="array" ref="X176">XLOOKUP($K176,'ADVANCED KEY'!$C$49:$C$52,'ADVANCED KEY'!$B$49:$B$52,"Not Found",0)</f>
        <v>0</v>
      </c>
      <c r="Y176" s="2">
        <f t="array" ref="Y176">XLOOKUP($L176,'ADVANCED KEY'!$C$55:$C$58,'ADVANCED KEY'!$B$55:$B$58,"Not Found",0)</f>
        <v>-1</v>
      </c>
    </row>
    <row r="177">
      <c r="A177" s="8">
        <v>45517.72815094907</v>
      </c>
      <c r="B177" s="1"/>
      <c r="C177" s="1" t="s">
        <v>3</v>
      </c>
      <c r="D177" s="1" t="s">
        <v>16</v>
      </c>
      <c r="E177" s="1" t="s">
        <v>25</v>
      </c>
      <c r="F177" s="1" t="s">
        <v>31</v>
      </c>
      <c r="G177" s="1" t="s">
        <v>38</v>
      </c>
      <c r="H177" s="1" t="s">
        <v>49</v>
      </c>
      <c r="I177" s="1" t="s">
        <v>58</v>
      </c>
      <c r="J177" s="1" t="s">
        <v>65</v>
      </c>
      <c r="K177" s="1" t="s">
        <v>78</v>
      </c>
      <c r="L177" s="1" t="s">
        <v>85</v>
      </c>
      <c r="M177" s="3" t="s">
        <v>279</v>
      </c>
      <c r="N177" s="3"/>
      <c r="O177" s="4">
        <f t="shared" si="1"/>
        <v>1</v>
      </c>
      <c r="P177" s="2">
        <f t="array" ref="P177">XLOOKUP($C177,'ADVANCED KEY'!$C$1:$C$4,'ADVANCED KEY'!$B$1:$B$4,"Not Found",0)</f>
        <v>1</v>
      </c>
      <c r="Q177" s="2">
        <f t="array" ref="Q177">XLOOKUP($D177,'ADVANCED KEY'!$C$7:$C$10,'ADVANCED KEY'!$B$7:$B$10,"Not Found",0)</f>
        <v>0</v>
      </c>
      <c r="R177" s="2">
        <f t="array" ref="R177">XLOOKUP($E177,'ADVANCED KEY'!$C$13:$C$16,'ADVANCED KEY'!$B$13:$B$16,"Not Found",0)</f>
        <v>0</v>
      </c>
      <c r="S177" s="2">
        <f t="array" ref="S177">XLOOKUP($F177,'ADVANCED KEY'!$C$19:$C$22,'ADVANCED KEY'!$B$19:$B$22,"Not Found",0)</f>
        <v>-1</v>
      </c>
      <c r="T177" s="2">
        <f t="array" ref="T177">XLOOKUP($G177,'ADVANCED KEY'!$C$25:$C$28,'ADVANCED KEY'!$B$25:$B$28,"Not Found",0)</f>
        <v>1</v>
      </c>
      <c r="U177" s="2">
        <f t="array" ref="U177">XLOOKUP($H177,'ADVANCED KEY'!$C$31:$C$34,'ADVANCED KEY'!$B$31:$B$34,"Not Found",0)</f>
        <v>-1</v>
      </c>
      <c r="V177" s="2">
        <f t="array" ref="V177">XLOOKUP($I177,'ADVANCED KEY'!$C$37:$C$40,'ADVANCED KEY'!$B$37:$B$40,"Not Found",0)</f>
        <v>-1</v>
      </c>
      <c r="W177" s="2">
        <f t="array" ref="W177">XLOOKUP($J177,'ADVANCED KEY'!$C$43:$C$46,'ADVANCED KEY'!$B$43:$B$46,"",0)</f>
        <v>1</v>
      </c>
      <c r="X177" s="2">
        <f t="array" ref="X177">XLOOKUP($K177,'ADVANCED KEY'!$C$49:$C$52,'ADVANCED KEY'!$B$49:$B$52,"Not Found",0)</f>
        <v>0</v>
      </c>
      <c r="Y177" s="2">
        <f t="array" ref="Y177">XLOOKUP($L177,'ADVANCED KEY'!$C$55:$C$58,'ADVANCED KEY'!$B$55:$B$58,"Not Found",0)</f>
        <v>1</v>
      </c>
    </row>
    <row r="178">
      <c r="A178" s="8">
        <v>45517.72821018519</v>
      </c>
      <c r="B178" s="1"/>
      <c r="C178" s="1" t="s">
        <v>7</v>
      </c>
      <c r="D178" s="1" t="s">
        <v>14</v>
      </c>
      <c r="E178" s="1" t="s">
        <v>25</v>
      </c>
      <c r="F178" s="1" t="s">
        <v>31</v>
      </c>
      <c r="G178" s="1" t="s">
        <v>38</v>
      </c>
      <c r="H178" s="1" t="s">
        <v>49</v>
      </c>
      <c r="I178" s="1" t="s">
        <v>60</v>
      </c>
      <c r="J178" s="1" t="s">
        <v>65</v>
      </c>
      <c r="K178" s="1" t="s">
        <v>78</v>
      </c>
      <c r="L178" s="1" t="s">
        <v>87</v>
      </c>
      <c r="M178" s="3" t="s">
        <v>280</v>
      </c>
      <c r="N178" s="3"/>
      <c r="O178" s="4">
        <f t="shared" si="1"/>
        <v>0</v>
      </c>
      <c r="P178" s="2">
        <f t="array" ref="P178">XLOOKUP($C178,'ADVANCED KEY'!$C$1:$C$4,'ADVANCED KEY'!$B$1:$B$4,"Not Found",0)</f>
        <v>-1</v>
      </c>
      <c r="Q178" s="2">
        <f t="array" ref="Q178">XLOOKUP($D178,'ADVANCED KEY'!$C$7:$C$10,'ADVANCED KEY'!$B$7:$B$10,"Not Found",0)</f>
        <v>1</v>
      </c>
      <c r="R178" s="2">
        <f t="array" ref="R178">XLOOKUP($E178,'ADVANCED KEY'!$C$13:$C$16,'ADVANCED KEY'!$B$13:$B$16,"Not Found",0)</f>
        <v>0</v>
      </c>
      <c r="S178" s="2">
        <f t="array" ref="S178">XLOOKUP($F178,'ADVANCED KEY'!$C$19:$C$22,'ADVANCED KEY'!$B$19:$B$22,"Not Found",0)</f>
        <v>-1</v>
      </c>
      <c r="T178" s="2">
        <f t="array" ref="T178">XLOOKUP($G178,'ADVANCED KEY'!$C$25:$C$28,'ADVANCED KEY'!$B$25:$B$28,"Not Found",0)</f>
        <v>1</v>
      </c>
      <c r="U178" s="2">
        <f t="array" ref="U178">XLOOKUP($H178,'ADVANCED KEY'!$C$31:$C$34,'ADVANCED KEY'!$B$31:$B$34,"Not Found",0)</f>
        <v>-1</v>
      </c>
      <c r="V178" s="2">
        <f t="array" ref="V178">XLOOKUP($I178,'ADVANCED KEY'!$C$37:$C$40,'ADVANCED KEY'!$B$37:$B$40,"Not Found",0)</f>
        <v>0</v>
      </c>
      <c r="W178" s="2">
        <f t="array" ref="W178">XLOOKUP($J178,'ADVANCED KEY'!$C$43:$C$46,'ADVANCED KEY'!$B$43:$B$46,"",0)</f>
        <v>1</v>
      </c>
      <c r="X178" s="2">
        <f t="array" ref="X178">XLOOKUP($K178,'ADVANCED KEY'!$C$49:$C$52,'ADVANCED KEY'!$B$49:$B$52,"Not Found",0)</f>
        <v>0</v>
      </c>
      <c r="Y178" s="2">
        <f t="array" ref="Y178">XLOOKUP($L178,'ADVANCED KEY'!$C$55:$C$58,'ADVANCED KEY'!$B$55:$B$58,"Not Found",0)</f>
        <v>0</v>
      </c>
    </row>
    <row r="179">
      <c r="A179" s="8">
        <v>45517.72833783565</v>
      </c>
      <c r="B179" s="1"/>
      <c r="C179" s="1" t="s">
        <v>7</v>
      </c>
      <c r="D179" s="1" t="s">
        <v>10</v>
      </c>
      <c r="E179" s="1" t="s">
        <v>25</v>
      </c>
      <c r="F179" s="1" t="s">
        <v>31</v>
      </c>
      <c r="G179" s="1" t="s">
        <v>38</v>
      </c>
      <c r="H179" s="1" t="s">
        <v>51</v>
      </c>
      <c r="I179" s="1" t="s">
        <v>60</v>
      </c>
      <c r="J179" s="1" t="s">
        <v>63</v>
      </c>
      <c r="K179" s="1" t="s">
        <v>78</v>
      </c>
      <c r="L179" s="1" t="s">
        <v>87</v>
      </c>
      <c r="M179" s="3" t="s">
        <v>281</v>
      </c>
      <c r="N179" s="3"/>
      <c r="O179" s="4">
        <f t="shared" si="1"/>
        <v>0</v>
      </c>
      <c r="P179" s="2">
        <f t="array" ref="P179">XLOOKUP($C179,'ADVANCED KEY'!$C$1:$C$4,'ADVANCED KEY'!$B$1:$B$4,"Not Found",0)</f>
        <v>-1</v>
      </c>
      <c r="Q179" s="2">
        <f t="array" ref="Q179">XLOOKUP($D179,'ADVANCED KEY'!$C$7:$C$10,'ADVANCED KEY'!$B$7:$B$10,"Not Found",0)</f>
        <v>-1</v>
      </c>
      <c r="R179" s="2">
        <f t="array" ref="R179">XLOOKUP($E179,'ADVANCED KEY'!$C$13:$C$16,'ADVANCED KEY'!$B$13:$B$16,"Not Found",0)</f>
        <v>0</v>
      </c>
      <c r="S179" s="2">
        <f t="array" ref="S179">XLOOKUP($F179,'ADVANCED KEY'!$C$19:$C$22,'ADVANCED KEY'!$B$19:$B$22,"Not Found",0)</f>
        <v>-1</v>
      </c>
      <c r="T179" s="2">
        <f t="array" ref="T179">XLOOKUP($G179,'ADVANCED KEY'!$C$25:$C$28,'ADVANCED KEY'!$B$25:$B$28,"Not Found",0)</f>
        <v>1</v>
      </c>
      <c r="U179" s="2">
        <f t="array" ref="U179">XLOOKUP($H179,'ADVANCED KEY'!$C$31:$C$34,'ADVANCED KEY'!$B$31:$B$34,"Not Found",0)</f>
        <v>0</v>
      </c>
      <c r="V179" s="2">
        <f t="array" ref="V179">XLOOKUP($I179,'ADVANCED KEY'!$C$37:$C$40,'ADVANCED KEY'!$B$37:$B$40,"Not Found",0)</f>
        <v>0</v>
      </c>
      <c r="W179" s="2">
        <f t="array" ref="W179">XLOOKUP($J179,'ADVANCED KEY'!$C$43:$C$46,'ADVANCED KEY'!$B$43:$B$46,"",0)</f>
        <v>2</v>
      </c>
      <c r="X179" s="2">
        <f t="array" ref="X179">XLOOKUP($K179,'ADVANCED KEY'!$C$49:$C$52,'ADVANCED KEY'!$B$49:$B$52,"Not Found",0)</f>
        <v>0</v>
      </c>
      <c r="Y179" s="2">
        <f t="array" ref="Y179">XLOOKUP($L179,'ADVANCED KEY'!$C$55:$C$58,'ADVANCED KEY'!$B$55:$B$58,"Not Found",0)</f>
        <v>0</v>
      </c>
    </row>
    <row r="180">
      <c r="A180" s="8">
        <v>45517.73159048611</v>
      </c>
      <c r="B180" s="1"/>
      <c r="C180" s="1" t="s">
        <v>7</v>
      </c>
      <c r="D180" s="1" t="s">
        <v>16</v>
      </c>
      <c r="E180" s="1" t="s">
        <v>25</v>
      </c>
      <c r="F180" s="1" t="s">
        <v>33</v>
      </c>
      <c r="G180" s="1" t="s">
        <v>38</v>
      </c>
      <c r="H180" s="1" t="s">
        <v>49</v>
      </c>
      <c r="I180" s="1" t="s">
        <v>58</v>
      </c>
      <c r="J180" s="1" t="s">
        <v>65</v>
      </c>
      <c r="K180" s="1" t="s">
        <v>78</v>
      </c>
      <c r="L180" s="1" t="s">
        <v>85</v>
      </c>
      <c r="M180" s="3" t="s">
        <v>282</v>
      </c>
      <c r="N180" s="3"/>
      <c r="O180" s="4">
        <f t="shared" si="1"/>
        <v>0</v>
      </c>
      <c r="P180" s="2">
        <f t="array" ref="P180">XLOOKUP($C180,'ADVANCED KEY'!$C$1:$C$4,'ADVANCED KEY'!$B$1:$B$4,"Not Found",0)</f>
        <v>-1</v>
      </c>
      <c r="Q180" s="2">
        <f t="array" ref="Q180">XLOOKUP($D180,'ADVANCED KEY'!$C$7:$C$10,'ADVANCED KEY'!$B$7:$B$10,"Not Found",0)</f>
        <v>0</v>
      </c>
      <c r="R180" s="2">
        <f t="array" ref="R180">XLOOKUP($E180,'ADVANCED KEY'!$C$13:$C$16,'ADVANCED KEY'!$B$13:$B$16,"Not Found",0)</f>
        <v>0</v>
      </c>
      <c r="S180" s="2">
        <f t="array" ref="S180">XLOOKUP($F180,'ADVANCED KEY'!$C$19:$C$22,'ADVANCED KEY'!$B$19:$B$22,"Not Found",0)</f>
        <v>0</v>
      </c>
      <c r="T180" s="2">
        <f t="array" ref="T180">XLOOKUP($G180,'ADVANCED KEY'!$C$25:$C$28,'ADVANCED KEY'!$B$25:$B$28,"Not Found",0)</f>
        <v>1</v>
      </c>
      <c r="U180" s="2">
        <f t="array" ref="U180">XLOOKUP($H180,'ADVANCED KEY'!$C$31:$C$34,'ADVANCED KEY'!$B$31:$B$34,"Not Found",0)</f>
        <v>-1</v>
      </c>
      <c r="V180" s="2">
        <f t="array" ref="V180">XLOOKUP($I180,'ADVANCED KEY'!$C$37:$C$40,'ADVANCED KEY'!$B$37:$B$40,"Not Found",0)</f>
        <v>-1</v>
      </c>
      <c r="W180" s="2">
        <f t="array" ref="W180">XLOOKUP($J180,'ADVANCED KEY'!$C$43:$C$46,'ADVANCED KEY'!$B$43:$B$46,"",0)</f>
        <v>1</v>
      </c>
      <c r="X180" s="2">
        <f t="array" ref="X180">XLOOKUP($K180,'ADVANCED KEY'!$C$49:$C$52,'ADVANCED KEY'!$B$49:$B$52,"Not Found",0)</f>
        <v>0</v>
      </c>
      <c r="Y180" s="2">
        <f t="array" ref="Y180">XLOOKUP($L180,'ADVANCED KEY'!$C$55:$C$58,'ADVANCED KEY'!$B$55:$B$58,"Not Found",0)</f>
        <v>1</v>
      </c>
    </row>
    <row r="181">
      <c r="A181" s="8">
        <v>45517.73195884259</v>
      </c>
      <c r="B181" s="1"/>
      <c r="C181" s="1" t="s">
        <v>3</v>
      </c>
      <c r="D181" s="1" t="s">
        <v>10</v>
      </c>
      <c r="E181" s="1" t="s">
        <v>25</v>
      </c>
      <c r="F181" s="1" t="s">
        <v>21</v>
      </c>
      <c r="G181" s="1" t="s">
        <v>42</v>
      </c>
      <c r="H181" s="1" t="s">
        <v>49</v>
      </c>
      <c r="I181" s="1" t="s">
        <v>60</v>
      </c>
      <c r="J181" s="1" t="s">
        <v>65</v>
      </c>
      <c r="K181" s="1" t="s">
        <v>78</v>
      </c>
      <c r="L181" s="1" t="s">
        <v>87</v>
      </c>
      <c r="M181" s="3" t="s">
        <v>283</v>
      </c>
      <c r="N181" s="3"/>
      <c r="O181" s="4">
        <f t="shared" si="1"/>
        <v>1</v>
      </c>
      <c r="P181" s="2">
        <f t="array" ref="P181">XLOOKUP($C181,'ADVANCED KEY'!$C$1:$C$4,'ADVANCED KEY'!$B$1:$B$4,"Not Found",0)</f>
        <v>1</v>
      </c>
      <c r="Q181" s="2">
        <f t="array" ref="Q181">XLOOKUP($D181,'ADVANCED KEY'!$C$7:$C$10,'ADVANCED KEY'!$B$7:$B$10,"Not Found",0)</f>
        <v>-1</v>
      </c>
      <c r="R181" s="2">
        <f t="array" ref="R181">XLOOKUP($E181,'ADVANCED KEY'!$C$13:$C$16,'ADVANCED KEY'!$B$13:$B$16,"Not Found",0)</f>
        <v>0</v>
      </c>
      <c r="S181" s="2">
        <f t="array" ref="S181">XLOOKUP($F181,'ADVANCED KEY'!$C$19:$C$22,'ADVANCED KEY'!$B$19:$B$22,"Not Found",0)</f>
        <v>1</v>
      </c>
      <c r="T181" s="2">
        <f t="array" ref="T181">XLOOKUP($G181,'ADVANCED KEY'!$C$25:$C$28,'ADVANCED KEY'!$B$25:$B$28,"Not Found",0)</f>
        <v>0</v>
      </c>
      <c r="U181" s="2">
        <f t="array" ref="U181">XLOOKUP($H181,'ADVANCED KEY'!$C$31:$C$34,'ADVANCED KEY'!$B$31:$B$34,"Not Found",0)</f>
        <v>-1</v>
      </c>
      <c r="V181" s="2">
        <f t="array" ref="V181">XLOOKUP($I181,'ADVANCED KEY'!$C$37:$C$40,'ADVANCED KEY'!$B$37:$B$40,"Not Found",0)</f>
        <v>0</v>
      </c>
      <c r="W181" s="2">
        <f t="array" ref="W181">XLOOKUP($J181,'ADVANCED KEY'!$C$43:$C$46,'ADVANCED KEY'!$B$43:$B$46,"",0)</f>
        <v>1</v>
      </c>
      <c r="X181" s="2">
        <f t="array" ref="X181">XLOOKUP($K181,'ADVANCED KEY'!$C$49:$C$52,'ADVANCED KEY'!$B$49:$B$52,"Not Found",0)</f>
        <v>0</v>
      </c>
      <c r="Y181" s="2">
        <f t="array" ref="Y181">XLOOKUP($L181,'ADVANCED KEY'!$C$55:$C$58,'ADVANCED KEY'!$B$55:$B$58,"Not Found",0)</f>
        <v>0</v>
      </c>
    </row>
    <row r="182">
      <c r="A182" s="8">
        <v>45517.73248957176</v>
      </c>
      <c r="B182" s="1"/>
      <c r="C182" s="1" t="s">
        <v>3</v>
      </c>
      <c r="D182" s="1" t="s">
        <v>10</v>
      </c>
      <c r="E182" s="1" t="s">
        <v>25</v>
      </c>
      <c r="F182" s="1" t="s">
        <v>31</v>
      </c>
      <c r="G182" s="1" t="s">
        <v>38</v>
      </c>
      <c r="H182" s="1" t="s">
        <v>49</v>
      </c>
      <c r="I182" s="1" t="s">
        <v>58</v>
      </c>
      <c r="J182" s="1" t="s">
        <v>65</v>
      </c>
      <c r="K182" s="1" t="s">
        <v>72</v>
      </c>
      <c r="L182" s="1" t="s">
        <v>87</v>
      </c>
      <c r="M182" s="3" t="s">
        <v>284</v>
      </c>
      <c r="N182" s="3"/>
      <c r="O182" s="4">
        <f t="shared" si="1"/>
        <v>0</v>
      </c>
      <c r="P182" s="2">
        <f t="array" ref="P182">XLOOKUP($C182,'ADVANCED KEY'!$C$1:$C$4,'ADVANCED KEY'!$B$1:$B$4,"Not Found",0)</f>
        <v>1</v>
      </c>
      <c r="Q182" s="2">
        <f t="array" ref="Q182">XLOOKUP($D182,'ADVANCED KEY'!$C$7:$C$10,'ADVANCED KEY'!$B$7:$B$10,"Not Found",0)</f>
        <v>-1</v>
      </c>
      <c r="R182" s="2">
        <f t="array" ref="R182">XLOOKUP($E182,'ADVANCED KEY'!$C$13:$C$16,'ADVANCED KEY'!$B$13:$B$16,"Not Found",0)</f>
        <v>0</v>
      </c>
      <c r="S182" s="2">
        <f t="array" ref="S182">XLOOKUP($F182,'ADVANCED KEY'!$C$19:$C$22,'ADVANCED KEY'!$B$19:$B$22,"Not Found",0)</f>
        <v>-1</v>
      </c>
      <c r="T182" s="2">
        <f t="array" ref="T182">XLOOKUP($G182,'ADVANCED KEY'!$C$25:$C$28,'ADVANCED KEY'!$B$25:$B$28,"Not Found",0)</f>
        <v>1</v>
      </c>
      <c r="U182" s="2">
        <f t="array" ref="U182">XLOOKUP($H182,'ADVANCED KEY'!$C$31:$C$34,'ADVANCED KEY'!$B$31:$B$34,"Not Found",0)</f>
        <v>-1</v>
      </c>
      <c r="V182" s="2">
        <f t="array" ref="V182">XLOOKUP($I182,'ADVANCED KEY'!$C$37:$C$40,'ADVANCED KEY'!$B$37:$B$40,"Not Found",0)</f>
        <v>-1</v>
      </c>
      <c r="W182" s="2">
        <f t="array" ref="W182">XLOOKUP($J182,'ADVANCED KEY'!$C$43:$C$46,'ADVANCED KEY'!$B$43:$B$46,"",0)</f>
        <v>1</v>
      </c>
      <c r="X182" s="2">
        <f t="array" ref="X182">XLOOKUP($K182,'ADVANCED KEY'!$C$49:$C$52,'ADVANCED KEY'!$B$49:$B$52,"Not Found",0)</f>
        <v>1</v>
      </c>
      <c r="Y182" s="2">
        <f t="array" ref="Y182">XLOOKUP($L182,'ADVANCED KEY'!$C$55:$C$58,'ADVANCED KEY'!$B$55:$B$58,"Not Found",0)</f>
        <v>0</v>
      </c>
    </row>
    <row r="183">
      <c r="A183" s="8">
        <v>45517.73296178241</v>
      </c>
      <c r="B183" s="1"/>
      <c r="C183" s="1" t="s">
        <v>3</v>
      </c>
      <c r="D183" s="1" t="s">
        <v>10</v>
      </c>
      <c r="E183" s="1" t="s">
        <v>25</v>
      </c>
      <c r="F183" s="1" t="s">
        <v>31</v>
      </c>
      <c r="G183" s="1" t="s">
        <v>38</v>
      </c>
      <c r="H183" s="1" t="s">
        <v>49</v>
      </c>
      <c r="I183" s="1" t="s">
        <v>60</v>
      </c>
      <c r="J183" s="1" t="s">
        <v>63</v>
      </c>
      <c r="K183" s="1" t="s">
        <v>78</v>
      </c>
      <c r="L183" s="1" t="s">
        <v>81</v>
      </c>
      <c r="M183" s="3" t="s">
        <v>285</v>
      </c>
      <c r="N183" s="3"/>
      <c r="O183" s="4">
        <f t="shared" si="1"/>
        <v>3</v>
      </c>
      <c r="P183" s="2">
        <f t="array" ref="P183">XLOOKUP($C183,'ADVANCED KEY'!$C$1:$C$4,'ADVANCED KEY'!$B$1:$B$4,"Not Found",0)</f>
        <v>1</v>
      </c>
      <c r="Q183" s="2">
        <f t="array" ref="Q183">XLOOKUP($D183,'ADVANCED KEY'!$C$7:$C$10,'ADVANCED KEY'!$B$7:$B$10,"Not Found",0)</f>
        <v>-1</v>
      </c>
      <c r="R183" s="2">
        <f t="array" ref="R183">XLOOKUP($E183,'ADVANCED KEY'!$C$13:$C$16,'ADVANCED KEY'!$B$13:$B$16,"Not Found",0)</f>
        <v>0</v>
      </c>
      <c r="S183" s="2">
        <f t="array" ref="S183">XLOOKUP($F183,'ADVANCED KEY'!$C$19:$C$22,'ADVANCED KEY'!$B$19:$B$22,"Not Found",0)</f>
        <v>-1</v>
      </c>
      <c r="T183" s="2">
        <f t="array" ref="T183">XLOOKUP($G183,'ADVANCED KEY'!$C$25:$C$28,'ADVANCED KEY'!$B$25:$B$28,"Not Found",0)</f>
        <v>1</v>
      </c>
      <c r="U183" s="2">
        <f t="array" ref="U183">XLOOKUP($H183,'ADVANCED KEY'!$C$31:$C$34,'ADVANCED KEY'!$B$31:$B$34,"Not Found",0)</f>
        <v>-1</v>
      </c>
      <c r="V183" s="2">
        <f t="array" ref="V183">XLOOKUP($I183,'ADVANCED KEY'!$C$37:$C$40,'ADVANCED KEY'!$B$37:$B$40,"Not Found",0)</f>
        <v>0</v>
      </c>
      <c r="W183" s="2">
        <f t="array" ref="W183">XLOOKUP($J183,'ADVANCED KEY'!$C$43:$C$46,'ADVANCED KEY'!$B$43:$B$46,"",0)</f>
        <v>2</v>
      </c>
      <c r="X183" s="2">
        <f t="array" ref="X183">XLOOKUP($K183,'ADVANCED KEY'!$C$49:$C$52,'ADVANCED KEY'!$B$49:$B$52,"Not Found",0)</f>
        <v>0</v>
      </c>
      <c r="Y183" s="2">
        <f t="array" ref="Y183">XLOOKUP($L183,'ADVANCED KEY'!$C$55:$C$58,'ADVANCED KEY'!$B$55:$B$58,"Not Found",0)</f>
        <v>2</v>
      </c>
    </row>
    <row r="184">
      <c r="A184" s="8">
        <v>45517.7370280787</v>
      </c>
      <c r="B184" s="1"/>
      <c r="C184" s="1" t="s">
        <v>3</v>
      </c>
      <c r="D184" s="1" t="s">
        <v>14</v>
      </c>
      <c r="E184" s="1" t="s">
        <v>19</v>
      </c>
      <c r="F184" s="1" t="s">
        <v>31</v>
      </c>
      <c r="G184" s="1" t="s">
        <v>38</v>
      </c>
      <c r="H184" s="1" t="s">
        <v>49</v>
      </c>
      <c r="I184" s="1" t="s">
        <v>58</v>
      </c>
      <c r="J184" s="1" t="s">
        <v>67</v>
      </c>
      <c r="K184" s="1" t="s">
        <v>74</v>
      </c>
      <c r="L184" s="1" t="s">
        <v>85</v>
      </c>
      <c r="M184" s="3" t="s">
        <v>286</v>
      </c>
      <c r="N184" s="3"/>
      <c r="O184" s="4">
        <f t="shared" si="1"/>
        <v>1</v>
      </c>
      <c r="P184" s="2">
        <f t="array" ref="P184">XLOOKUP($C184,'ADVANCED KEY'!$C$1:$C$4,'ADVANCED KEY'!$B$1:$B$4,"Not Found",0)</f>
        <v>1</v>
      </c>
      <c r="Q184" s="2">
        <f t="array" ref="Q184">XLOOKUP($D184,'ADVANCED KEY'!$C$7:$C$10,'ADVANCED KEY'!$B$7:$B$10,"Not Found",0)</f>
        <v>1</v>
      </c>
      <c r="R184" s="2">
        <f t="array" ref="R184">XLOOKUP($E184,'ADVANCED KEY'!$C$13:$C$16,'ADVANCED KEY'!$B$13:$B$16,"Not Found",0)</f>
        <v>2</v>
      </c>
      <c r="S184" s="2">
        <f t="array" ref="S184">XLOOKUP($F184,'ADVANCED KEY'!$C$19:$C$22,'ADVANCED KEY'!$B$19:$B$22,"Not Found",0)</f>
        <v>-1</v>
      </c>
      <c r="T184" s="2">
        <f t="array" ref="T184">XLOOKUP($G184,'ADVANCED KEY'!$C$25:$C$28,'ADVANCED KEY'!$B$25:$B$28,"Not Found",0)</f>
        <v>1</v>
      </c>
      <c r="U184" s="2">
        <f t="array" ref="U184">XLOOKUP($H184,'ADVANCED KEY'!$C$31:$C$34,'ADVANCED KEY'!$B$31:$B$34,"Not Found",0)</f>
        <v>-1</v>
      </c>
      <c r="V184" s="2">
        <f t="array" ref="V184">XLOOKUP($I184,'ADVANCED KEY'!$C$37:$C$40,'ADVANCED KEY'!$B$37:$B$40,"Not Found",0)</f>
        <v>-1</v>
      </c>
      <c r="W184" s="2">
        <f t="array" ref="W184">XLOOKUP($J184,'ADVANCED KEY'!$C$43:$C$46,'ADVANCED KEY'!$B$43:$B$46,"",0)</f>
        <v>-1</v>
      </c>
      <c r="X184" s="2">
        <f t="array" ref="X184">XLOOKUP($K184,'ADVANCED KEY'!$C$49:$C$52,'ADVANCED KEY'!$B$49:$B$52,"Not Found",0)</f>
        <v>-1</v>
      </c>
      <c r="Y184" s="2">
        <f t="array" ref="Y184">XLOOKUP($L184,'ADVANCED KEY'!$C$55:$C$58,'ADVANCED KEY'!$B$55:$B$58,"Not Found",0)</f>
        <v>1</v>
      </c>
    </row>
    <row r="185">
      <c r="A185" s="8">
        <v>45517.74582490741</v>
      </c>
      <c r="B185" s="1"/>
      <c r="C185" s="1" t="s">
        <v>7</v>
      </c>
      <c r="D185" s="1" t="s">
        <v>16</v>
      </c>
      <c r="E185" s="1" t="s">
        <v>25</v>
      </c>
      <c r="F185" s="1" t="s">
        <v>31</v>
      </c>
      <c r="G185" s="1" t="s">
        <v>38</v>
      </c>
      <c r="H185" s="1" t="s">
        <v>49</v>
      </c>
      <c r="I185" s="1" t="s">
        <v>58</v>
      </c>
      <c r="J185" s="1" t="s">
        <v>65</v>
      </c>
      <c r="K185" s="1" t="s">
        <v>72</v>
      </c>
      <c r="L185" s="1" t="s">
        <v>85</v>
      </c>
      <c r="M185" s="3" t="s">
        <v>287</v>
      </c>
      <c r="N185" s="3"/>
      <c r="O185" s="4">
        <f t="shared" si="1"/>
        <v>0</v>
      </c>
      <c r="P185" s="2">
        <f t="array" ref="P185">XLOOKUP($C185,'ADVANCED KEY'!$C$1:$C$4,'ADVANCED KEY'!$B$1:$B$4,"Not Found",0)</f>
        <v>-1</v>
      </c>
      <c r="Q185" s="2">
        <f t="array" ref="Q185">XLOOKUP($D185,'ADVANCED KEY'!$C$7:$C$10,'ADVANCED KEY'!$B$7:$B$10,"Not Found",0)</f>
        <v>0</v>
      </c>
      <c r="R185" s="2">
        <f t="array" ref="R185">XLOOKUP($E185,'ADVANCED KEY'!$C$13:$C$16,'ADVANCED KEY'!$B$13:$B$16,"Not Found",0)</f>
        <v>0</v>
      </c>
      <c r="S185" s="2">
        <f t="array" ref="S185">XLOOKUP($F185,'ADVANCED KEY'!$C$19:$C$22,'ADVANCED KEY'!$B$19:$B$22,"Not Found",0)</f>
        <v>-1</v>
      </c>
      <c r="T185" s="2">
        <f t="array" ref="T185">XLOOKUP($G185,'ADVANCED KEY'!$C$25:$C$28,'ADVANCED KEY'!$B$25:$B$28,"Not Found",0)</f>
        <v>1</v>
      </c>
      <c r="U185" s="2">
        <f t="array" ref="U185">XLOOKUP($H185,'ADVANCED KEY'!$C$31:$C$34,'ADVANCED KEY'!$B$31:$B$34,"Not Found",0)</f>
        <v>-1</v>
      </c>
      <c r="V185" s="2">
        <f t="array" ref="V185">XLOOKUP($I185,'ADVANCED KEY'!$C$37:$C$40,'ADVANCED KEY'!$B$37:$B$40,"Not Found",0)</f>
        <v>-1</v>
      </c>
      <c r="W185" s="2">
        <f t="array" ref="W185">XLOOKUP($J185,'ADVANCED KEY'!$C$43:$C$46,'ADVANCED KEY'!$B$43:$B$46,"",0)</f>
        <v>1</v>
      </c>
      <c r="X185" s="2">
        <f t="array" ref="X185">XLOOKUP($K185,'ADVANCED KEY'!$C$49:$C$52,'ADVANCED KEY'!$B$49:$B$52,"Not Found",0)</f>
        <v>1</v>
      </c>
      <c r="Y185" s="2">
        <f t="array" ref="Y185">XLOOKUP($L185,'ADVANCED KEY'!$C$55:$C$58,'ADVANCED KEY'!$B$55:$B$58,"Not Found",0)</f>
        <v>1</v>
      </c>
    </row>
    <row r="186">
      <c r="A186" s="8">
        <v>45517.7477643287</v>
      </c>
      <c r="B186" s="1"/>
      <c r="C186" s="1" t="s">
        <v>7</v>
      </c>
      <c r="D186" s="1" t="s">
        <v>16</v>
      </c>
      <c r="E186" s="1" t="s">
        <v>25</v>
      </c>
      <c r="F186" s="1" t="s">
        <v>31</v>
      </c>
      <c r="G186" s="1" t="s">
        <v>38</v>
      </c>
      <c r="H186" s="1" t="s">
        <v>51</v>
      </c>
      <c r="I186" s="1" t="s">
        <v>58</v>
      </c>
      <c r="J186" s="1" t="s">
        <v>65</v>
      </c>
      <c r="K186" s="1" t="s">
        <v>72</v>
      </c>
      <c r="L186" s="1" t="s">
        <v>81</v>
      </c>
      <c r="M186" s="3" t="s">
        <v>288</v>
      </c>
      <c r="N186" s="3"/>
      <c r="O186" s="4">
        <f t="shared" si="1"/>
        <v>2</v>
      </c>
      <c r="P186" s="2">
        <f t="array" ref="P186">XLOOKUP($C186,'ADVANCED KEY'!$C$1:$C$4,'ADVANCED KEY'!$B$1:$B$4,"Not Found",0)</f>
        <v>-1</v>
      </c>
      <c r="Q186" s="2">
        <f t="array" ref="Q186">XLOOKUP($D186,'ADVANCED KEY'!$C$7:$C$10,'ADVANCED KEY'!$B$7:$B$10,"Not Found",0)</f>
        <v>0</v>
      </c>
      <c r="R186" s="2">
        <f t="array" ref="R186">XLOOKUP($E186,'ADVANCED KEY'!$C$13:$C$16,'ADVANCED KEY'!$B$13:$B$16,"Not Found",0)</f>
        <v>0</v>
      </c>
      <c r="S186" s="2">
        <f t="array" ref="S186">XLOOKUP($F186,'ADVANCED KEY'!$C$19:$C$22,'ADVANCED KEY'!$B$19:$B$22,"Not Found",0)</f>
        <v>-1</v>
      </c>
      <c r="T186" s="2">
        <f t="array" ref="T186">XLOOKUP($G186,'ADVANCED KEY'!$C$25:$C$28,'ADVANCED KEY'!$B$25:$B$28,"Not Found",0)</f>
        <v>1</v>
      </c>
      <c r="U186" s="2">
        <f t="array" ref="U186">XLOOKUP($H186,'ADVANCED KEY'!$C$31:$C$34,'ADVANCED KEY'!$B$31:$B$34,"Not Found",0)</f>
        <v>0</v>
      </c>
      <c r="V186" s="2">
        <f t="array" ref="V186">XLOOKUP($I186,'ADVANCED KEY'!$C$37:$C$40,'ADVANCED KEY'!$B$37:$B$40,"Not Found",0)</f>
        <v>-1</v>
      </c>
      <c r="W186" s="2">
        <f t="array" ref="W186">XLOOKUP($J186,'ADVANCED KEY'!$C$43:$C$46,'ADVANCED KEY'!$B$43:$B$46,"",0)</f>
        <v>1</v>
      </c>
      <c r="X186" s="2">
        <f t="array" ref="X186">XLOOKUP($K186,'ADVANCED KEY'!$C$49:$C$52,'ADVANCED KEY'!$B$49:$B$52,"Not Found",0)</f>
        <v>1</v>
      </c>
      <c r="Y186" s="2">
        <f t="array" ref="Y186">XLOOKUP($L186,'ADVANCED KEY'!$C$55:$C$58,'ADVANCED KEY'!$B$55:$B$58,"Not Found",0)</f>
        <v>2</v>
      </c>
    </row>
    <row r="187">
      <c r="A187" s="8">
        <v>45517.80139329861</v>
      </c>
      <c r="B187" s="1"/>
      <c r="C187" s="1" t="s">
        <v>7</v>
      </c>
      <c r="D187" s="1" t="s">
        <v>10</v>
      </c>
      <c r="E187" s="1" t="s">
        <v>19</v>
      </c>
      <c r="F187" s="1" t="s">
        <v>31</v>
      </c>
      <c r="G187" s="1" t="s">
        <v>38</v>
      </c>
      <c r="H187" s="1" t="s">
        <v>49</v>
      </c>
      <c r="I187" s="1" t="s">
        <v>54</v>
      </c>
      <c r="J187" s="1" t="s">
        <v>63</v>
      </c>
      <c r="K187" s="1" t="s">
        <v>74</v>
      </c>
      <c r="L187" s="1" t="s">
        <v>81</v>
      </c>
      <c r="M187" s="3" t="s">
        <v>289</v>
      </c>
      <c r="N187" s="3"/>
      <c r="O187" s="4">
        <f t="shared" si="1"/>
        <v>4</v>
      </c>
      <c r="P187" s="2">
        <f t="array" ref="P187">XLOOKUP($C187,'ADVANCED KEY'!$C$1:$C$4,'ADVANCED KEY'!$B$1:$B$4,"Not Found",0)</f>
        <v>-1</v>
      </c>
      <c r="Q187" s="2">
        <f t="array" ref="Q187">XLOOKUP($D187,'ADVANCED KEY'!$C$7:$C$10,'ADVANCED KEY'!$B$7:$B$10,"Not Found",0)</f>
        <v>-1</v>
      </c>
      <c r="R187" s="2">
        <f t="array" ref="R187">XLOOKUP($E187,'ADVANCED KEY'!$C$13:$C$16,'ADVANCED KEY'!$B$13:$B$16,"Not Found",0)</f>
        <v>2</v>
      </c>
      <c r="S187" s="2">
        <f t="array" ref="S187">XLOOKUP($F187,'ADVANCED KEY'!$C$19:$C$22,'ADVANCED KEY'!$B$19:$B$22,"Not Found",0)</f>
        <v>-1</v>
      </c>
      <c r="T187" s="2">
        <f t="array" ref="T187">XLOOKUP($G187,'ADVANCED KEY'!$C$25:$C$28,'ADVANCED KEY'!$B$25:$B$28,"Not Found",0)</f>
        <v>1</v>
      </c>
      <c r="U187" s="2">
        <f t="array" ref="U187">XLOOKUP($H187,'ADVANCED KEY'!$C$31:$C$34,'ADVANCED KEY'!$B$31:$B$34,"Not Found",0)</f>
        <v>-1</v>
      </c>
      <c r="V187" s="2">
        <f t="array" ref="V187">XLOOKUP($I187,'ADVANCED KEY'!$C$37:$C$40,'ADVANCED KEY'!$B$37:$B$40,"Not Found",0)</f>
        <v>2</v>
      </c>
      <c r="W187" s="2">
        <f t="array" ref="W187">XLOOKUP($J187,'ADVANCED KEY'!$C$43:$C$46,'ADVANCED KEY'!$B$43:$B$46,"",0)</f>
        <v>2</v>
      </c>
      <c r="X187" s="2">
        <f t="array" ref="X187">XLOOKUP($K187,'ADVANCED KEY'!$C$49:$C$52,'ADVANCED KEY'!$B$49:$B$52,"Not Found",0)</f>
        <v>-1</v>
      </c>
      <c r="Y187" s="2">
        <f t="array" ref="Y187">XLOOKUP($L187,'ADVANCED KEY'!$C$55:$C$58,'ADVANCED KEY'!$B$55:$B$58,"Not Found",0)</f>
        <v>2</v>
      </c>
    </row>
    <row r="188">
      <c r="A188" s="8">
        <v>45517.80462876157</v>
      </c>
      <c r="B188" s="1"/>
      <c r="C188" s="1" t="s">
        <v>5</v>
      </c>
      <c r="D188" s="1" t="s">
        <v>10</v>
      </c>
      <c r="E188" s="1" t="s">
        <v>19</v>
      </c>
      <c r="F188" s="1" t="s">
        <v>21</v>
      </c>
      <c r="G188" s="1" t="s">
        <v>36</v>
      </c>
      <c r="H188" s="1" t="s">
        <v>51</v>
      </c>
      <c r="I188" s="1" t="s">
        <v>60</v>
      </c>
      <c r="J188" s="1" t="s">
        <v>65</v>
      </c>
      <c r="K188" s="1" t="s">
        <v>74</v>
      </c>
      <c r="L188" s="1" t="s">
        <v>85</v>
      </c>
      <c r="M188" s="3" t="s">
        <v>290</v>
      </c>
      <c r="N188" s="3"/>
      <c r="O188" s="4">
        <f t="shared" si="1"/>
        <v>7</v>
      </c>
      <c r="P188" s="2">
        <f t="array" ref="P188">XLOOKUP($C188,'ADVANCED KEY'!$C$1:$C$4,'ADVANCED KEY'!$B$1:$B$4,"Not Found",0)</f>
        <v>2</v>
      </c>
      <c r="Q188" s="2">
        <f t="array" ref="Q188">XLOOKUP($D188,'ADVANCED KEY'!$C$7:$C$10,'ADVANCED KEY'!$B$7:$B$10,"Not Found",0)</f>
        <v>-1</v>
      </c>
      <c r="R188" s="2">
        <f t="array" ref="R188">XLOOKUP($E188,'ADVANCED KEY'!$C$13:$C$16,'ADVANCED KEY'!$B$13:$B$16,"Not Found",0)</f>
        <v>2</v>
      </c>
      <c r="S188" s="2">
        <f t="array" ref="S188">XLOOKUP($F188,'ADVANCED KEY'!$C$19:$C$22,'ADVANCED KEY'!$B$19:$B$22,"Not Found",0)</f>
        <v>1</v>
      </c>
      <c r="T188" s="2">
        <f t="array" ref="T188">XLOOKUP($G188,'ADVANCED KEY'!$C$25:$C$28,'ADVANCED KEY'!$B$25:$B$28,"Not Found",0)</f>
        <v>2</v>
      </c>
      <c r="U188" s="2">
        <f t="array" ref="U188">XLOOKUP($H188,'ADVANCED KEY'!$C$31:$C$34,'ADVANCED KEY'!$B$31:$B$34,"Not Found",0)</f>
        <v>0</v>
      </c>
      <c r="V188" s="2">
        <f t="array" ref="V188">XLOOKUP($I188,'ADVANCED KEY'!$C$37:$C$40,'ADVANCED KEY'!$B$37:$B$40,"Not Found",0)</f>
        <v>0</v>
      </c>
      <c r="W188" s="2">
        <f t="array" ref="W188">XLOOKUP($J188,'ADVANCED KEY'!$C$43:$C$46,'ADVANCED KEY'!$B$43:$B$46,"",0)</f>
        <v>1</v>
      </c>
      <c r="X188" s="2">
        <f t="array" ref="X188">XLOOKUP($K188,'ADVANCED KEY'!$C$49:$C$52,'ADVANCED KEY'!$B$49:$B$52,"Not Found",0)</f>
        <v>-1</v>
      </c>
      <c r="Y188" s="2">
        <f t="array" ref="Y188">XLOOKUP($L188,'ADVANCED KEY'!$C$55:$C$58,'ADVANCED KEY'!$B$55:$B$58,"Not Found",0)</f>
        <v>1</v>
      </c>
    </row>
    <row r="189">
      <c r="A189" s="8">
        <v>45517.817785844905</v>
      </c>
      <c r="B189" s="1"/>
      <c r="C189" s="1" t="s">
        <v>3</v>
      </c>
      <c r="D189" s="1" t="s">
        <v>16</v>
      </c>
      <c r="E189" s="1" t="s">
        <v>25</v>
      </c>
      <c r="F189" s="1" t="s">
        <v>33</v>
      </c>
      <c r="G189" s="1" t="s">
        <v>38</v>
      </c>
      <c r="H189" s="1" t="s">
        <v>49</v>
      </c>
      <c r="I189" s="1" t="s">
        <v>58</v>
      </c>
      <c r="J189" s="1" t="s">
        <v>65</v>
      </c>
      <c r="K189" s="1" t="s">
        <v>72</v>
      </c>
      <c r="L189" s="1" t="s">
        <v>81</v>
      </c>
      <c r="M189" s="3" t="s">
        <v>291</v>
      </c>
      <c r="N189" s="3"/>
      <c r="O189" s="4">
        <f t="shared" si="1"/>
        <v>4</v>
      </c>
      <c r="P189" s="2">
        <f t="array" ref="P189">XLOOKUP($C189,'ADVANCED KEY'!$C$1:$C$4,'ADVANCED KEY'!$B$1:$B$4,"Not Found",0)</f>
        <v>1</v>
      </c>
      <c r="Q189" s="2">
        <f t="array" ref="Q189">XLOOKUP($D189,'ADVANCED KEY'!$C$7:$C$10,'ADVANCED KEY'!$B$7:$B$10,"Not Found",0)</f>
        <v>0</v>
      </c>
      <c r="R189" s="2">
        <f t="array" ref="R189">XLOOKUP($E189,'ADVANCED KEY'!$C$13:$C$16,'ADVANCED KEY'!$B$13:$B$16,"Not Found",0)</f>
        <v>0</v>
      </c>
      <c r="S189" s="2">
        <f t="array" ref="S189">XLOOKUP($F189,'ADVANCED KEY'!$C$19:$C$22,'ADVANCED KEY'!$B$19:$B$22,"Not Found",0)</f>
        <v>0</v>
      </c>
      <c r="T189" s="2">
        <f t="array" ref="T189">XLOOKUP($G189,'ADVANCED KEY'!$C$25:$C$28,'ADVANCED KEY'!$B$25:$B$28,"Not Found",0)</f>
        <v>1</v>
      </c>
      <c r="U189" s="2">
        <f t="array" ref="U189">XLOOKUP($H189,'ADVANCED KEY'!$C$31:$C$34,'ADVANCED KEY'!$B$31:$B$34,"Not Found",0)</f>
        <v>-1</v>
      </c>
      <c r="V189" s="2">
        <f t="array" ref="V189">XLOOKUP($I189,'ADVANCED KEY'!$C$37:$C$40,'ADVANCED KEY'!$B$37:$B$40,"Not Found",0)</f>
        <v>-1</v>
      </c>
      <c r="W189" s="2">
        <f t="array" ref="W189">XLOOKUP($J189,'ADVANCED KEY'!$C$43:$C$46,'ADVANCED KEY'!$B$43:$B$46,"",0)</f>
        <v>1</v>
      </c>
      <c r="X189" s="2">
        <f t="array" ref="X189">XLOOKUP($K189,'ADVANCED KEY'!$C$49:$C$52,'ADVANCED KEY'!$B$49:$B$52,"Not Found",0)</f>
        <v>1</v>
      </c>
      <c r="Y189" s="2">
        <f t="array" ref="Y189">XLOOKUP($L189,'ADVANCED KEY'!$C$55:$C$58,'ADVANCED KEY'!$B$55:$B$58,"Not Found",0)</f>
        <v>2</v>
      </c>
    </row>
    <row r="190">
      <c r="A190" s="8">
        <v>45517.942947881944</v>
      </c>
      <c r="B190" s="1"/>
      <c r="C190" s="1" t="s">
        <v>7</v>
      </c>
      <c r="D190" s="1" t="s">
        <v>10</v>
      </c>
      <c r="E190" s="1" t="s">
        <v>19</v>
      </c>
      <c r="F190" s="1" t="s">
        <v>21</v>
      </c>
      <c r="G190" s="1" t="s">
        <v>40</v>
      </c>
      <c r="H190" s="1" t="s">
        <v>51</v>
      </c>
      <c r="I190" s="1" t="s">
        <v>58</v>
      </c>
      <c r="J190" s="1" t="s">
        <v>65</v>
      </c>
      <c r="K190" s="1" t="s">
        <v>78</v>
      </c>
      <c r="L190" s="1" t="s">
        <v>87</v>
      </c>
      <c r="M190" s="3" t="s">
        <v>292</v>
      </c>
      <c r="N190" s="3"/>
      <c r="O190" s="4">
        <f t="shared" si="1"/>
        <v>0</v>
      </c>
      <c r="P190" s="2">
        <f t="array" ref="P190">XLOOKUP($C190,'ADVANCED KEY'!$C$1:$C$4,'ADVANCED KEY'!$B$1:$B$4,"Not Found",0)</f>
        <v>-1</v>
      </c>
      <c r="Q190" s="2">
        <f t="array" ref="Q190">XLOOKUP($D190,'ADVANCED KEY'!$C$7:$C$10,'ADVANCED KEY'!$B$7:$B$10,"Not Found",0)</f>
        <v>-1</v>
      </c>
      <c r="R190" s="2">
        <f t="array" ref="R190">XLOOKUP($E190,'ADVANCED KEY'!$C$13:$C$16,'ADVANCED KEY'!$B$13:$B$16,"Not Found",0)</f>
        <v>2</v>
      </c>
      <c r="S190" s="2">
        <f t="array" ref="S190">XLOOKUP($F190,'ADVANCED KEY'!$C$19:$C$22,'ADVANCED KEY'!$B$19:$B$22,"Not Found",0)</f>
        <v>1</v>
      </c>
      <c r="T190" s="2">
        <f t="array" ref="T190">XLOOKUP($G190,'ADVANCED KEY'!$C$25:$C$28,'ADVANCED KEY'!$B$25:$B$28,"Not Found",0)</f>
        <v>-1</v>
      </c>
      <c r="U190" s="2">
        <f t="array" ref="U190">XLOOKUP($H190,'ADVANCED KEY'!$C$31:$C$34,'ADVANCED KEY'!$B$31:$B$34,"Not Found",0)</f>
        <v>0</v>
      </c>
      <c r="V190" s="2">
        <f t="array" ref="V190">XLOOKUP($I190,'ADVANCED KEY'!$C$37:$C$40,'ADVANCED KEY'!$B$37:$B$40,"Not Found",0)</f>
        <v>-1</v>
      </c>
      <c r="W190" s="2">
        <f t="array" ref="W190">XLOOKUP($J190,'ADVANCED KEY'!$C$43:$C$46,'ADVANCED KEY'!$B$43:$B$46,"",0)</f>
        <v>1</v>
      </c>
      <c r="X190" s="2">
        <f t="array" ref="X190">XLOOKUP($K190,'ADVANCED KEY'!$C$49:$C$52,'ADVANCED KEY'!$B$49:$B$52,"Not Found",0)</f>
        <v>0</v>
      </c>
      <c r="Y190" s="2">
        <f t="array" ref="Y190">XLOOKUP($L190,'ADVANCED KEY'!$C$55:$C$58,'ADVANCED KEY'!$B$55:$B$58,"Not Found",0)</f>
        <v>0</v>
      </c>
    </row>
    <row r="191">
      <c r="A191" s="8">
        <v>45517.998829375</v>
      </c>
      <c r="B191" s="1"/>
      <c r="C191" s="1" t="s">
        <v>7</v>
      </c>
      <c r="D191" s="1" t="s">
        <v>16</v>
      </c>
      <c r="E191" s="1" t="s">
        <v>19</v>
      </c>
      <c r="F191" s="1" t="s">
        <v>31</v>
      </c>
      <c r="G191" s="1" t="s">
        <v>40</v>
      </c>
      <c r="H191" s="1" t="s">
        <v>49</v>
      </c>
      <c r="I191" s="1" t="s">
        <v>56</v>
      </c>
      <c r="J191" s="1" t="s">
        <v>65</v>
      </c>
      <c r="K191" s="1" t="s">
        <v>78</v>
      </c>
      <c r="L191" s="1" t="s">
        <v>85</v>
      </c>
      <c r="M191" s="3" t="s">
        <v>293</v>
      </c>
      <c r="N191" s="3"/>
      <c r="O191" s="4">
        <f t="shared" si="1"/>
        <v>1</v>
      </c>
      <c r="P191" s="2">
        <f t="array" ref="P191">XLOOKUP($C191,'ADVANCED KEY'!$C$1:$C$4,'ADVANCED KEY'!$B$1:$B$4,"Not Found",0)</f>
        <v>-1</v>
      </c>
      <c r="Q191" s="2">
        <f t="array" ref="Q191">XLOOKUP($D191,'ADVANCED KEY'!$C$7:$C$10,'ADVANCED KEY'!$B$7:$B$10,"Not Found",0)</f>
        <v>0</v>
      </c>
      <c r="R191" s="2">
        <f t="array" ref="R191">XLOOKUP($E191,'ADVANCED KEY'!$C$13:$C$16,'ADVANCED KEY'!$B$13:$B$16,"Not Found",0)</f>
        <v>2</v>
      </c>
      <c r="S191" s="2">
        <f t="array" ref="S191">XLOOKUP($F191,'ADVANCED KEY'!$C$19:$C$22,'ADVANCED KEY'!$B$19:$B$22,"Not Found",0)</f>
        <v>-1</v>
      </c>
      <c r="T191" s="2">
        <f t="array" ref="T191">XLOOKUP($G191,'ADVANCED KEY'!$C$25:$C$28,'ADVANCED KEY'!$B$25:$B$28,"Not Found",0)</f>
        <v>-1</v>
      </c>
      <c r="U191" s="2">
        <f t="array" ref="U191">XLOOKUP($H191,'ADVANCED KEY'!$C$31:$C$34,'ADVANCED KEY'!$B$31:$B$34,"Not Found",0)</f>
        <v>-1</v>
      </c>
      <c r="V191" s="2">
        <f t="array" ref="V191">XLOOKUP($I191,'ADVANCED KEY'!$C$37:$C$40,'ADVANCED KEY'!$B$37:$B$40,"Not Found",0)</f>
        <v>1</v>
      </c>
      <c r="W191" s="2">
        <f t="array" ref="W191">XLOOKUP($J191,'ADVANCED KEY'!$C$43:$C$46,'ADVANCED KEY'!$B$43:$B$46,"",0)</f>
        <v>1</v>
      </c>
      <c r="X191" s="2">
        <f t="array" ref="X191">XLOOKUP($K191,'ADVANCED KEY'!$C$49:$C$52,'ADVANCED KEY'!$B$49:$B$52,"Not Found",0)</f>
        <v>0</v>
      </c>
      <c r="Y191" s="2">
        <f t="array" ref="Y191">XLOOKUP($L191,'ADVANCED KEY'!$C$55:$C$58,'ADVANCED KEY'!$B$55:$B$58,"Not Found",0)</f>
        <v>1</v>
      </c>
    </row>
    <row r="192">
      <c r="A192" s="8">
        <v>45518.02862795139</v>
      </c>
      <c r="B192" s="1"/>
      <c r="C192" s="1" t="s">
        <v>7</v>
      </c>
      <c r="D192" s="1" t="s">
        <v>10</v>
      </c>
      <c r="E192" s="1" t="s">
        <v>25</v>
      </c>
      <c r="F192" s="1" t="s">
        <v>31</v>
      </c>
      <c r="G192" s="1" t="s">
        <v>42</v>
      </c>
      <c r="H192" s="1" t="s">
        <v>49</v>
      </c>
      <c r="I192" s="1" t="s">
        <v>58</v>
      </c>
      <c r="J192" s="1" t="s">
        <v>67</v>
      </c>
      <c r="K192" s="1" t="s">
        <v>78</v>
      </c>
      <c r="L192" s="1" t="s">
        <v>85</v>
      </c>
      <c r="M192" s="3" t="s">
        <v>294</v>
      </c>
      <c r="N192" s="3"/>
      <c r="O192" s="4">
        <f t="shared" si="1"/>
        <v>-5</v>
      </c>
      <c r="P192" s="2">
        <f t="array" ref="P192">XLOOKUP($C192,'ADVANCED KEY'!$C$1:$C$4,'ADVANCED KEY'!$B$1:$B$4,"Not Found",0)</f>
        <v>-1</v>
      </c>
      <c r="Q192" s="2">
        <f t="array" ref="Q192">XLOOKUP($D192,'ADVANCED KEY'!$C$7:$C$10,'ADVANCED KEY'!$B$7:$B$10,"Not Found",0)</f>
        <v>-1</v>
      </c>
      <c r="R192" s="2">
        <f t="array" ref="R192">XLOOKUP($E192,'ADVANCED KEY'!$C$13:$C$16,'ADVANCED KEY'!$B$13:$B$16,"Not Found",0)</f>
        <v>0</v>
      </c>
      <c r="S192" s="2">
        <f t="array" ref="S192">XLOOKUP($F192,'ADVANCED KEY'!$C$19:$C$22,'ADVANCED KEY'!$B$19:$B$22,"Not Found",0)</f>
        <v>-1</v>
      </c>
      <c r="T192" s="2">
        <f t="array" ref="T192">XLOOKUP($G192,'ADVANCED KEY'!$C$25:$C$28,'ADVANCED KEY'!$B$25:$B$28,"Not Found",0)</f>
        <v>0</v>
      </c>
      <c r="U192" s="2">
        <f t="array" ref="U192">XLOOKUP($H192,'ADVANCED KEY'!$C$31:$C$34,'ADVANCED KEY'!$B$31:$B$34,"Not Found",0)</f>
        <v>-1</v>
      </c>
      <c r="V192" s="2">
        <f t="array" ref="V192">XLOOKUP($I192,'ADVANCED KEY'!$C$37:$C$40,'ADVANCED KEY'!$B$37:$B$40,"Not Found",0)</f>
        <v>-1</v>
      </c>
      <c r="W192" s="2">
        <f t="array" ref="W192">XLOOKUP($J192,'ADVANCED KEY'!$C$43:$C$46,'ADVANCED KEY'!$B$43:$B$46,"",0)</f>
        <v>-1</v>
      </c>
      <c r="X192" s="2">
        <f t="array" ref="X192">XLOOKUP($K192,'ADVANCED KEY'!$C$49:$C$52,'ADVANCED KEY'!$B$49:$B$52,"Not Found",0)</f>
        <v>0</v>
      </c>
      <c r="Y192" s="2">
        <f t="array" ref="Y192">XLOOKUP($L192,'ADVANCED KEY'!$C$55:$C$58,'ADVANCED KEY'!$B$55:$B$58,"Not Found",0)</f>
        <v>1</v>
      </c>
    </row>
    <row r="193">
      <c r="A193" s="8">
        <v>45518.35669399306</v>
      </c>
      <c r="B193" s="1"/>
      <c r="C193" s="1" t="s">
        <v>7</v>
      </c>
      <c r="D193" s="1" t="s">
        <v>16</v>
      </c>
      <c r="E193" s="1" t="s">
        <v>25</v>
      </c>
      <c r="F193" s="1" t="s">
        <v>33</v>
      </c>
      <c r="G193" s="1" t="s">
        <v>40</v>
      </c>
      <c r="H193" s="1" t="s">
        <v>49</v>
      </c>
      <c r="I193" s="1" t="s">
        <v>58</v>
      </c>
      <c r="J193" s="1" t="s">
        <v>65</v>
      </c>
      <c r="K193" s="1" t="s">
        <v>78</v>
      </c>
      <c r="L193" s="1" t="s">
        <v>85</v>
      </c>
      <c r="M193" s="3" t="s">
        <v>295</v>
      </c>
      <c r="N193" s="3"/>
      <c r="O193" s="4">
        <f t="shared" si="1"/>
        <v>-2</v>
      </c>
      <c r="P193" s="2">
        <f t="array" ref="P193">XLOOKUP($C193,'ADVANCED KEY'!$C$1:$C$4,'ADVANCED KEY'!$B$1:$B$4,"Not Found",0)</f>
        <v>-1</v>
      </c>
      <c r="Q193" s="2">
        <f t="array" ref="Q193">XLOOKUP($D193,'ADVANCED KEY'!$C$7:$C$10,'ADVANCED KEY'!$B$7:$B$10,"Not Found",0)</f>
        <v>0</v>
      </c>
      <c r="R193" s="2">
        <f t="array" ref="R193">XLOOKUP($E193,'ADVANCED KEY'!$C$13:$C$16,'ADVANCED KEY'!$B$13:$B$16,"Not Found",0)</f>
        <v>0</v>
      </c>
      <c r="S193" s="2">
        <f t="array" ref="S193">XLOOKUP($F193,'ADVANCED KEY'!$C$19:$C$22,'ADVANCED KEY'!$B$19:$B$22,"Not Found",0)</f>
        <v>0</v>
      </c>
      <c r="T193" s="2">
        <f t="array" ref="T193">XLOOKUP($G193,'ADVANCED KEY'!$C$25:$C$28,'ADVANCED KEY'!$B$25:$B$28,"Not Found",0)</f>
        <v>-1</v>
      </c>
      <c r="U193" s="2">
        <f t="array" ref="U193">XLOOKUP($H193,'ADVANCED KEY'!$C$31:$C$34,'ADVANCED KEY'!$B$31:$B$34,"Not Found",0)</f>
        <v>-1</v>
      </c>
      <c r="V193" s="2">
        <f t="array" ref="V193">XLOOKUP($I193,'ADVANCED KEY'!$C$37:$C$40,'ADVANCED KEY'!$B$37:$B$40,"Not Found",0)</f>
        <v>-1</v>
      </c>
      <c r="W193" s="2">
        <f t="array" ref="W193">XLOOKUP($J193,'ADVANCED KEY'!$C$43:$C$46,'ADVANCED KEY'!$B$43:$B$46,"",0)</f>
        <v>1</v>
      </c>
      <c r="X193" s="2">
        <f t="array" ref="X193">XLOOKUP($K193,'ADVANCED KEY'!$C$49:$C$52,'ADVANCED KEY'!$B$49:$B$52,"Not Found",0)</f>
        <v>0</v>
      </c>
      <c r="Y193" s="2">
        <f t="array" ref="Y193">XLOOKUP($L193,'ADVANCED KEY'!$C$55:$C$58,'ADVANCED KEY'!$B$55:$B$58,"Not Found",0)</f>
        <v>1</v>
      </c>
    </row>
    <row r="194">
      <c r="A194" s="8">
        <v>45518.387891886574</v>
      </c>
      <c r="B194" s="1"/>
      <c r="C194" s="1" t="s">
        <v>5</v>
      </c>
      <c r="D194" s="1" t="s">
        <v>16</v>
      </c>
      <c r="E194" s="1" t="s">
        <v>25</v>
      </c>
      <c r="F194" s="1" t="s">
        <v>31</v>
      </c>
      <c r="G194" s="1" t="s">
        <v>38</v>
      </c>
      <c r="H194" s="1" t="s">
        <v>49</v>
      </c>
      <c r="I194" s="1" t="s">
        <v>56</v>
      </c>
      <c r="J194" s="1" t="s">
        <v>65</v>
      </c>
      <c r="K194" s="1" t="s">
        <v>74</v>
      </c>
      <c r="L194" s="1" t="s">
        <v>87</v>
      </c>
      <c r="M194" s="3" t="s">
        <v>296</v>
      </c>
      <c r="N194" s="3"/>
      <c r="O194" s="4">
        <f t="shared" si="1"/>
        <v>2</v>
      </c>
      <c r="P194" s="2">
        <f t="array" ref="P194">XLOOKUP($C194,'ADVANCED KEY'!$C$1:$C$4,'ADVANCED KEY'!$B$1:$B$4,"Not Found",0)</f>
        <v>2</v>
      </c>
      <c r="Q194" s="2">
        <f t="array" ref="Q194">XLOOKUP($D194,'ADVANCED KEY'!$C$7:$C$10,'ADVANCED KEY'!$B$7:$B$10,"Not Found",0)</f>
        <v>0</v>
      </c>
      <c r="R194" s="2">
        <f t="array" ref="R194">XLOOKUP($E194,'ADVANCED KEY'!$C$13:$C$16,'ADVANCED KEY'!$B$13:$B$16,"Not Found",0)</f>
        <v>0</v>
      </c>
      <c r="S194" s="2">
        <f t="array" ref="S194">XLOOKUP($F194,'ADVANCED KEY'!$C$19:$C$22,'ADVANCED KEY'!$B$19:$B$22,"Not Found",0)</f>
        <v>-1</v>
      </c>
      <c r="T194" s="2">
        <f t="array" ref="T194">XLOOKUP($G194,'ADVANCED KEY'!$C$25:$C$28,'ADVANCED KEY'!$B$25:$B$28,"Not Found",0)</f>
        <v>1</v>
      </c>
      <c r="U194" s="2">
        <f t="array" ref="U194">XLOOKUP($H194,'ADVANCED KEY'!$C$31:$C$34,'ADVANCED KEY'!$B$31:$B$34,"Not Found",0)</f>
        <v>-1</v>
      </c>
      <c r="V194" s="2">
        <f t="array" ref="V194">XLOOKUP($I194,'ADVANCED KEY'!$C$37:$C$40,'ADVANCED KEY'!$B$37:$B$40,"Not Found",0)</f>
        <v>1</v>
      </c>
      <c r="W194" s="2">
        <f t="array" ref="W194">XLOOKUP($J194,'ADVANCED KEY'!$C$43:$C$46,'ADVANCED KEY'!$B$43:$B$46,"",0)</f>
        <v>1</v>
      </c>
      <c r="X194" s="2">
        <f t="array" ref="X194">XLOOKUP($K194,'ADVANCED KEY'!$C$49:$C$52,'ADVANCED KEY'!$B$49:$B$52,"Not Found",0)</f>
        <v>-1</v>
      </c>
      <c r="Y194" s="2">
        <f t="array" ref="Y194">XLOOKUP($L194,'ADVANCED KEY'!$C$55:$C$58,'ADVANCED KEY'!$B$55:$B$58,"Not Found",0)</f>
        <v>0</v>
      </c>
    </row>
    <row r="195">
      <c r="A195" s="8">
        <v>45518.40283295139</v>
      </c>
      <c r="B195" s="1"/>
      <c r="C195" s="1" t="s">
        <v>3</v>
      </c>
      <c r="D195" s="1" t="s">
        <v>10</v>
      </c>
      <c r="E195" s="1" t="s">
        <v>19</v>
      </c>
      <c r="F195" s="1" t="s">
        <v>31</v>
      </c>
      <c r="G195" s="1" t="s">
        <v>38</v>
      </c>
      <c r="H195" s="1" t="s">
        <v>49</v>
      </c>
      <c r="I195" s="1" t="s">
        <v>58</v>
      </c>
      <c r="J195" s="1" t="s">
        <v>65</v>
      </c>
      <c r="K195" s="1" t="s">
        <v>72</v>
      </c>
      <c r="L195" s="1" t="s">
        <v>85</v>
      </c>
      <c r="M195" s="3" t="s">
        <v>297</v>
      </c>
      <c r="N195" s="3"/>
      <c r="O195" s="4">
        <f t="shared" si="1"/>
        <v>3</v>
      </c>
      <c r="P195" s="2">
        <f t="array" ref="P195">XLOOKUP($C195,'ADVANCED KEY'!$C$1:$C$4,'ADVANCED KEY'!$B$1:$B$4,"Not Found",0)</f>
        <v>1</v>
      </c>
      <c r="Q195" s="2">
        <f t="array" ref="Q195">XLOOKUP($D195,'ADVANCED KEY'!$C$7:$C$10,'ADVANCED KEY'!$B$7:$B$10,"Not Found",0)</f>
        <v>-1</v>
      </c>
      <c r="R195" s="2">
        <f t="array" ref="R195">XLOOKUP($E195,'ADVANCED KEY'!$C$13:$C$16,'ADVANCED KEY'!$B$13:$B$16,"Not Found",0)</f>
        <v>2</v>
      </c>
      <c r="S195" s="2">
        <f t="array" ref="S195">XLOOKUP($F195,'ADVANCED KEY'!$C$19:$C$22,'ADVANCED KEY'!$B$19:$B$22,"Not Found",0)</f>
        <v>-1</v>
      </c>
      <c r="T195" s="2">
        <f t="array" ref="T195">XLOOKUP($G195,'ADVANCED KEY'!$C$25:$C$28,'ADVANCED KEY'!$B$25:$B$28,"Not Found",0)</f>
        <v>1</v>
      </c>
      <c r="U195" s="2">
        <f t="array" ref="U195">XLOOKUP($H195,'ADVANCED KEY'!$C$31:$C$34,'ADVANCED KEY'!$B$31:$B$34,"Not Found",0)</f>
        <v>-1</v>
      </c>
      <c r="V195" s="2">
        <f t="array" ref="V195">XLOOKUP($I195,'ADVANCED KEY'!$C$37:$C$40,'ADVANCED KEY'!$B$37:$B$40,"Not Found",0)</f>
        <v>-1</v>
      </c>
      <c r="W195" s="2">
        <f t="array" ref="W195">XLOOKUP($J195,'ADVANCED KEY'!$C$43:$C$46,'ADVANCED KEY'!$B$43:$B$46,"",0)</f>
        <v>1</v>
      </c>
      <c r="X195" s="2">
        <f t="array" ref="X195">XLOOKUP($K195,'ADVANCED KEY'!$C$49:$C$52,'ADVANCED KEY'!$B$49:$B$52,"Not Found",0)</f>
        <v>1</v>
      </c>
      <c r="Y195" s="2">
        <f t="array" ref="Y195">XLOOKUP($L195,'ADVANCED KEY'!$C$55:$C$58,'ADVANCED KEY'!$B$55:$B$58,"Not Found",0)</f>
        <v>1</v>
      </c>
    </row>
    <row r="196">
      <c r="A196" s="8">
        <v>45518.422684108795</v>
      </c>
      <c r="B196" s="1"/>
      <c r="C196" s="1" t="s">
        <v>5</v>
      </c>
      <c r="D196" s="1" t="s">
        <v>16</v>
      </c>
      <c r="E196" s="1" t="s">
        <v>25</v>
      </c>
      <c r="F196" s="1" t="s">
        <v>31</v>
      </c>
      <c r="G196" s="1" t="s">
        <v>42</v>
      </c>
      <c r="H196" s="1" t="s">
        <v>51</v>
      </c>
      <c r="I196" s="1" t="s">
        <v>60</v>
      </c>
      <c r="J196" s="1" t="s">
        <v>65</v>
      </c>
      <c r="K196" s="1" t="s">
        <v>78</v>
      </c>
      <c r="L196" s="1" t="s">
        <v>85</v>
      </c>
      <c r="M196" s="3" t="s">
        <v>298</v>
      </c>
      <c r="N196" s="3"/>
      <c r="O196" s="4">
        <f t="shared" si="1"/>
        <v>3</v>
      </c>
      <c r="P196" s="2">
        <f t="array" ref="P196">XLOOKUP($C196,'ADVANCED KEY'!$C$1:$C$4,'ADVANCED KEY'!$B$1:$B$4,"Not Found",0)</f>
        <v>2</v>
      </c>
      <c r="Q196" s="2">
        <f t="array" ref="Q196">XLOOKUP($D196,'ADVANCED KEY'!$C$7:$C$10,'ADVANCED KEY'!$B$7:$B$10,"Not Found",0)</f>
        <v>0</v>
      </c>
      <c r="R196" s="2">
        <f t="array" ref="R196">XLOOKUP($E196,'ADVANCED KEY'!$C$13:$C$16,'ADVANCED KEY'!$B$13:$B$16,"Not Found",0)</f>
        <v>0</v>
      </c>
      <c r="S196" s="2">
        <f t="array" ref="S196">XLOOKUP($F196,'ADVANCED KEY'!$C$19:$C$22,'ADVANCED KEY'!$B$19:$B$22,"Not Found",0)</f>
        <v>-1</v>
      </c>
      <c r="T196" s="2">
        <f t="array" ref="T196">XLOOKUP($G196,'ADVANCED KEY'!$C$25:$C$28,'ADVANCED KEY'!$B$25:$B$28,"Not Found",0)</f>
        <v>0</v>
      </c>
      <c r="U196" s="2">
        <f t="array" ref="U196">XLOOKUP($H196,'ADVANCED KEY'!$C$31:$C$34,'ADVANCED KEY'!$B$31:$B$34,"Not Found",0)</f>
        <v>0</v>
      </c>
      <c r="V196" s="2">
        <f t="array" ref="V196">XLOOKUP($I196,'ADVANCED KEY'!$C$37:$C$40,'ADVANCED KEY'!$B$37:$B$40,"Not Found",0)</f>
        <v>0</v>
      </c>
      <c r="W196" s="2">
        <f t="array" ref="W196">XLOOKUP($J196,'ADVANCED KEY'!$C$43:$C$46,'ADVANCED KEY'!$B$43:$B$46,"",0)</f>
        <v>1</v>
      </c>
      <c r="X196" s="2">
        <f t="array" ref="X196">XLOOKUP($K196,'ADVANCED KEY'!$C$49:$C$52,'ADVANCED KEY'!$B$49:$B$52,"Not Found",0)</f>
        <v>0</v>
      </c>
      <c r="Y196" s="2">
        <f t="array" ref="Y196">XLOOKUP($L196,'ADVANCED KEY'!$C$55:$C$58,'ADVANCED KEY'!$B$55:$B$58,"Not Found",0)</f>
        <v>1</v>
      </c>
    </row>
    <row r="197">
      <c r="A197" s="8">
        <v>45518.44156266203</v>
      </c>
      <c r="B197" s="1"/>
      <c r="C197" s="1" t="s">
        <v>7</v>
      </c>
      <c r="D197" s="1" t="s">
        <v>16</v>
      </c>
      <c r="E197" s="1" t="s">
        <v>25</v>
      </c>
      <c r="F197" s="1" t="s">
        <v>31</v>
      </c>
      <c r="G197" s="1" t="s">
        <v>42</v>
      </c>
      <c r="H197" s="1" t="s">
        <v>49</v>
      </c>
      <c r="I197" s="1" t="s">
        <v>60</v>
      </c>
      <c r="J197" s="1" t="s">
        <v>63</v>
      </c>
      <c r="K197" s="1" t="s">
        <v>76</v>
      </c>
      <c r="L197" s="1" t="s">
        <v>87</v>
      </c>
      <c r="M197" s="3" t="s">
        <v>299</v>
      </c>
      <c r="N197" s="3"/>
      <c r="O197" s="4">
        <f t="shared" si="1"/>
        <v>1</v>
      </c>
      <c r="P197" s="2">
        <f t="array" ref="P197">XLOOKUP($C197,'ADVANCED KEY'!$C$1:$C$4,'ADVANCED KEY'!$B$1:$B$4,"Not Found",0)</f>
        <v>-1</v>
      </c>
      <c r="Q197" s="2">
        <f t="array" ref="Q197">XLOOKUP($D197,'ADVANCED KEY'!$C$7:$C$10,'ADVANCED KEY'!$B$7:$B$10,"Not Found",0)</f>
        <v>0</v>
      </c>
      <c r="R197" s="2">
        <f t="array" ref="R197">XLOOKUP($E197,'ADVANCED KEY'!$C$13:$C$16,'ADVANCED KEY'!$B$13:$B$16,"Not Found",0)</f>
        <v>0</v>
      </c>
      <c r="S197" s="2">
        <f t="array" ref="S197">XLOOKUP($F197,'ADVANCED KEY'!$C$19:$C$22,'ADVANCED KEY'!$B$19:$B$22,"Not Found",0)</f>
        <v>-1</v>
      </c>
      <c r="T197" s="2">
        <f t="array" ref="T197">XLOOKUP($G197,'ADVANCED KEY'!$C$25:$C$28,'ADVANCED KEY'!$B$25:$B$28,"Not Found",0)</f>
        <v>0</v>
      </c>
      <c r="U197" s="2">
        <f t="array" ref="U197">XLOOKUP($H197,'ADVANCED KEY'!$C$31:$C$34,'ADVANCED KEY'!$B$31:$B$34,"Not Found",0)</f>
        <v>-1</v>
      </c>
      <c r="V197" s="2">
        <f t="array" ref="V197">XLOOKUP($I197,'ADVANCED KEY'!$C$37:$C$40,'ADVANCED KEY'!$B$37:$B$40,"Not Found",0)</f>
        <v>0</v>
      </c>
      <c r="W197" s="2">
        <f t="array" ref="W197">XLOOKUP($J197,'ADVANCED KEY'!$C$43:$C$46,'ADVANCED KEY'!$B$43:$B$46,"",0)</f>
        <v>2</v>
      </c>
      <c r="X197" s="2">
        <f t="array" ref="X197">XLOOKUP($K197,'ADVANCED KEY'!$C$49:$C$52,'ADVANCED KEY'!$B$49:$B$52,"Not Found",0)</f>
        <v>2</v>
      </c>
      <c r="Y197" s="2">
        <f t="array" ref="Y197">XLOOKUP($L197,'ADVANCED KEY'!$C$55:$C$58,'ADVANCED KEY'!$B$55:$B$58,"Not Found",0)</f>
        <v>0</v>
      </c>
    </row>
    <row r="198">
      <c r="A198" s="8">
        <v>45518.47165194445</v>
      </c>
      <c r="B198" s="1"/>
      <c r="C198" s="1" t="s">
        <v>3</v>
      </c>
      <c r="D198" s="1" t="s">
        <v>10</v>
      </c>
      <c r="E198" s="1" t="s">
        <v>19</v>
      </c>
      <c r="F198" s="1" t="s">
        <v>31</v>
      </c>
      <c r="G198" s="1" t="s">
        <v>38</v>
      </c>
      <c r="H198" s="1" t="s">
        <v>49</v>
      </c>
      <c r="I198" s="1" t="s">
        <v>56</v>
      </c>
      <c r="J198" s="1" t="s">
        <v>65</v>
      </c>
      <c r="K198" s="1" t="s">
        <v>72</v>
      </c>
      <c r="L198" s="1" t="s">
        <v>81</v>
      </c>
      <c r="M198" s="3" t="s">
        <v>300</v>
      </c>
      <c r="N198" s="3"/>
      <c r="O198" s="4">
        <f t="shared" si="1"/>
        <v>6</v>
      </c>
      <c r="P198" s="2">
        <f t="array" ref="P198">XLOOKUP($C198,'ADVANCED KEY'!$C$1:$C$4,'ADVANCED KEY'!$B$1:$B$4,"Not Found",0)</f>
        <v>1</v>
      </c>
      <c r="Q198" s="2">
        <f t="array" ref="Q198">XLOOKUP($D198,'ADVANCED KEY'!$C$7:$C$10,'ADVANCED KEY'!$B$7:$B$10,"Not Found",0)</f>
        <v>-1</v>
      </c>
      <c r="R198" s="2">
        <f t="array" ref="R198">XLOOKUP($E198,'ADVANCED KEY'!$C$13:$C$16,'ADVANCED KEY'!$B$13:$B$16,"Not Found",0)</f>
        <v>2</v>
      </c>
      <c r="S198" s="2">
        <f t="array" ref="S198">XLOOKUP($F198,'ADVANCED KEY'!$C$19:$C$22,'ADVANCED KEY'!$B$19:$B$22,"Not Found",0)</f>
        <v>-1</v>
      </c>
      <c r="T198" s="2">
        <f t="array" ref="T198">XLOOKUP($G198,'ADVANCED KEY'!$C$25:$C$28,'ADVANCED KEY'!$B$25:$B$28,"Not Found",0)</f>
        <v>1</v>
      </c>
      <c r="U198" s="2">
        <f t="array" ref="U198">XLOOKUP($H198,'ADVANCED KEY'!$C$31:$C$34,'ADVANCED KEY'!$B$31:$B$34,"Not Found",0)</f>
        <v>-1</v>
      </c>
      <c r="V198" s="2">
        <f t="array" ref="V198">XLOOKUP($I198,'ADVANCED KEY'!$C$37:$C$40,'ADVANCED KEY'!$B$37:$B$40,"Not Found",0)</f>
        <v>1</v>
      </c>
      <c r="W198" s="2">
        <f t="array" ref="W198">XLOOKUP($J198,'ADVANCED KEY'!$C$43:$C$46,'ADVANCED KEY'!$B$43:$B$46,"",0)</f>
        <v>1</v>
      </c>
      <c r="X198" s="2">
        <f t="array" ref="X198">XLOOKUP($K198,'ADVANCED KEY'!$C$49:$C$52,'ADVANCED KEY'!$B$49:$B$52,"Not Found",0)</f>
        <v>1</v>
      </c>
      <c r="Y198" s="2">
        <f t="array" ref="Y198">XLOOKUP($L198,'ADVANCED KEY'!$C$55:$C$58,'ADVANCED KEY'!$B$55:$B$58,"Not Found",0)</f>
        <v>2</v>
      </c>
    </row>
    <row r="199">
      <c r="A199" s="8">
        <v>45518.520010821754</v>
      </c>
      <c r="B199" s="1"/>
      <c r="C199" s="1" t="s">
        <v>5</v>
      </c>
      <c r="D199" s="1" t="s">
        <v>16</v>
      </c>
      <c r="E199" s="1" t="s">
        <v>19</v>
      </c>
      <c r="F199" s="1" t="s">
        <v>31</v>
      </c>
      <c r="G199" s="1" t="s">
        <v>42</v>
      </c>
      <c r="H199" s="1" t="s">
        <v>49</v>
      </c>
      <c r="I199" s="1" t="s">
        <v>56</v>
      </c>
      <c r="J199" s="1" t="s">
        <v>67</v>
      </c>
      <c r="K199" s="1" t="s">
        <v>74</v>
      </c>
      <c r="L199" s="1" t="s">
        <v>85</v>
      </c>
      <c r="M199" s="3" t="s">
        <v>301</v>
      </c>
      <c r="N199" s="3"/>
      <c r="O199" s="4">
        <f t="shared" si="1"/>
        <v>2</v>
      </c>
      <c r="P199" s="2">
        <f t="array" ref="P199">XLOOKUP($C199,'ADVANCED KEY'!$C$1:$C$4,'ADVANCED KEY'!$B$1:$B$4,"Not Found",0)</f>
        <v>2</v>
      </c>
      <c r="Q199" s="2">
        <f t="array" ref="Q199">XLOOKUP($D199,'ADVANCED KEY'!$C$7:$C$10,'ADVANCED KEY'!$B$7:$B$10,"Not Found",0)</f>
        <v>0</v>
      </c>
      <c r="R199" s="2">
        <f t="array" ref="R199">XLOOKUP($E199,'ADVANCED KEY'!$C$13:$C$16,'ADVANCED KEY'!$B$13:$B$16,"Not Found",0)</f>
        <v>2</v>
      </c>
      <c r="S199" s="2">
        <f t="array" ref="S199">XLOOKUP($F199,'ADVANCED KEY'!$C$19:$C$22,'ADVANCED KEY'!$B$19:$B$22,"Not Found",0)</f>
        <v>-1</v>
      </c>
      <c r="T199" s="2">
        <f t="array" ref="T199">XLOOKUP($G199,'ADVANCED KEY'!$C$25:$C$28,'ADVANCED KEY'!$B$25:$B$28,"Not Found",0)</f>
        <v>0</v>
      </c>
      <c r="U199" s="2">
        <f t="array" ref="U199">XLOOKUP($H199,'ADVANCED KEY'!$C$31:$C$34,'ADVANCED KEY'!$B$31:$B$34,"Not Found",0)</f>
        <v>-1</v>
      </c>
      <c r="V199" s="2">
        <f t="array" ref="V199">XLOOKUP($I199,'ADVANCED KEY'!$C$37:$C$40,'ADVANCED KEY'!$B$37:$B$40,"Not Found",0)</f>
        <v>1</v>
      </c>
      <c r="W199" s="2">
        <f t="array" ref="W199">XLOOKUP($J199,'ADVANCED KEY'!$C$43:$C$46,'ADVANCED KEY'!$B$43:$B$46,"",0)</f>
        <v>-1</v>
      </c>
      <c r="X199" s="2">
        <f t="array" ref="X199">XLOOKUP($K199,'ADVANCED KEY'!$C$49:$C$52,'ADVANCED KEY'!$B$49:$B$52,"Not Found",0)</f>
        <v>-1</v>
      </c>
      <c r="Y199" s="2">
        <f t="array" ref="Y199">XLOOKUP($L199,'ADVANCED KEY'!$C$55:$C$58,'ADVANCED KEY'!$B$55:$B$58,"Not Found",0)</f>
        <v>1</v>
      </c>
    </row>
    <row r="200">
      <c r="A200" s="8">
        <v>45518.524554375</v>
      </c>
      <c r="B200" s="1"/>
      <c r="C200" s="1" t="s">
        <v>3</v>
      </c>
      <c r="D200" s="1" t="s">
        <v>16</v>
      </c>
      <c r="E200" s="1" t="s">
        <v>25</v>
      </c>
      <c r="F200" s="1" t="s">
        <v>31</v>
      </c>
      <c r="G200" s="1" t="s">
        <v>36</v>
      </c>
      <c r="H200" s="1" t="s">
        <v>49</v>
      </c>
      <c r="I200" s="1" t="s">
        <v>58</v>
      </c>
      <c r="J200" s="1" t="s">
        <v>65</v>
      </c>
      <c r="K200" s="1" t="s">
        <v>78</v>
      </c>
      <c r="L200" s="1" t="s">
        <v>85</v>
      </c>
      <c r="M200" s="3" t="s">
        <v>302</v>
      </c>
      <c r="N200" s="3"/>
      <c r="O200" s="4">
        <f t="shared" si="1"/>
        <v>2</v>
      </c>
      <c r="P200" s="2">
        <f t="array" ref="P200">XLOOKUP($C200,'ADVANCED KEY'!$C$1:$C$4,'ADVANCED KEY'!$B$1:$B$4,"Not Found",0)</f>
        <v>1</v>
      </c>
      <c r="Q200" s="2">
        <f t="array" ref="Q200">XLOOKUP($D200,'ADVANCED KEY'!$C$7:$C$10,'ADVANCED KEY'!$B$7:$B$10,"Not Found",0)</f>
        <v>0</v>
      </c>
      <c r="R200" s="2">
        <f t="array" ref="R200">XLOOKUP($E200,'ADVANCED KEY'!$C$13:$C$16,'ADVANCED KEY'!$B$13:$B$16,"Not Found",0)</f>
        <v>0</v>
      </c>
      <c r="S200" s="2">
        <f t="array" ref="S200">XLOOKUP($F200,'ADVANCED KEY'!$C$19:$C$22,'ADVANCED KEY'!$B$19:$B$22,"Not Found",0)</f>
        <v>-1</v>
      </c>
      <c r="T200" s="2">
        <f t="array" ref="T200">XLOOKUP($G200,'ADVANCED KEY'!$C$25:$C$28,'ADVANCED KEY'!$B$25:$B$28,"Not Found",0)</f>
        <v>2</v>
      </c>
      <c r="U200" s="2">
        <f t="array" ref="U200">XLOOKUP($H200,'ADVANCED KEY'!$C$31:$C$34,'ADVANCED KEY'!$B$31:$B$34,"Not Found",0)</f>
        <v>-1</v>
      </c>
      <c r="V200" s="2">
        <f t="array" ref="V200">XLOOKUP($I200,'ADVANCED KEY'!$C$37:$C$40,'ADVANCED KEY'!$B$37:$B$40,"Not Found",0)</f>
        <v>-1</v>
      </c>
      <c r="W200" s="2">
        <f t="array" ref="W200">XLOOKUP($J200,'ADVANCED KEY'!$C$43:$C$46,'ADVANCED KEY'!$B$43:$B$46,"",0)</f>
        <v>1</v>
      </c>
      <c r="X200" s="2">
        <f t="array" ref="X200">XLOOKUP($K200,'ADVANCED KEY'!$C$49:$C$52,'ADVANCED KEY'!$B$49:$B$52,"Not Found",0)</f>
        <v>0</v>
      </c>
      <c r="Y200" s="2">
        <f t="array" ref="Y200">XLOOKUP($L200,'ADVANCED KEY'!$C$55:$C$58,'ADVANCED KEY'!$B$55:$B$58,"Not Found",0)</f>
        <v>1</v>
      </c>
    </row>
    <row r="201">
      <c r="A201" s="8">
        <v>45519.43892023148</v>
      </c>
      <c r="B201" s="1"/>
      <c r="C201" s="1" t="s">
        <v>3</v>
      </c>
      <c r="D201" s="1" t="s">
        <v>16</v>
      </c>
      <c r="E201" s="1" t="s">
        <v>25</v>
      </c>
      <c r="F201" s="1" t="s">
        <v>33</v>
      </c>
      <c r="G201" s="1" t="s">
        <v>38</v>
      </c>
      <c r="H201" s="1" t="s">
        <v>51</v>
      </c>
      <c r="I201" s="1" t="s">
        <v>56</v>
      </c>
      <c r="J201" s="1" t="s">
        <v>67</v>
      </c>
      <c r="K201" s="1" t="s">
        <v>74</v>
      </c>
      <c r="L201" s="1" t="s">
        <v>81</v>
      </c>
      <c r="M201" s="3" t="s">
        <v>303</v>
      </c>
      <c r="N201" s="3"/>
      <c r="O201" s="4">
        <f t="shared" si="1"/>
        <v>3</v>
      </c>
      <c r="P201" s="2">
        <f t="array" ref="P201">XLOOKUP($C201,'ADVANCED KEY'!$C$1:$C$4,'ADVANCED KEY'!$B$1:$B$4,"Not Found",0)</f>
        <v>1</v>
      </c>
      <c r="Q201" s="2">
        <f t="array" ref="Q201">XLOOKUP($D201,'ADVANCED KEY'!$C$7:$C$10,'ADVANCED KEY'!$B$7:$B$10,"Not Found",0)</f>
        <v>0</v>
      </c>
      <c r="R201" s="2">
        <f t="array" ref="R201">XLOOKUP($E201,'ADVANCED KEY'!$C$13:$C$16,'ADVANCED KEY'!$B$13:$B$16,"Not Found",0)</f>
        <v>0</v>
      </c>
      <c r="S201" s="2">
        <f t="array" ref="S201">XLOOKUP($F201,'ADVANCED KEY'!$C$19:$C$22,'ADVANCED KEY'!$B$19:$B$22,"Not Found",0)</f>
        <v>0</v>
      </c>
      <c r="T201" s="2">
        <f t="array" ref="T201">XLOOKUP($G201,'ADVANCED KEY'!$C$25:$C$28,'ADVANCED KEY'!$B$25:$B$28,"Not Found",0)</f>
        <v>1</v>
      </c>
      <c r="U201" s="2">
        <f t="array" ref="U201">XLOOKUP($H201,'ADVANCED KEY'!$C$31:$C$34,'ADVANCED KEY'!$B$31:$B$34,"Not Found",0)</f>
        <v>0</v>
      </c>
      <c r="V201" s="2">
        <f t="array" ref="V201">XLOOKUP($I201,'ADVANCED KEY'!$C$37:$C$40,'ADVANCED KEY'!$B$37:$B$40,"Not Found",0)</f>
        <v>1</v>
      </c>
      <c r="W201" s="2">
        <f t="array" ref="W201">XLOOKUP($J201,'ADVANCED KEY'!$C$43:$C$46,'ADVANCED KEY'!$B$43:$B$46,"",0)</f>
        <v>-1</v>
      </c>
      <c r="X201" s="2">
        <f t="array" ref="X201">XLOOKUP($K201,'ADVANCED KEY'!$C$49:$C$52,'ADVANCED KEY'!$B$49:$B$52,"Not Found",0)</f>
        <v>-1</v>
      </c>
      <c r="Y201" s="2">
        <f t="array" ref="Y201">XLOOKUP($L201,'ADVANCED KEY'!$C$55:$C$58,'ADVANCED KEY'!$B$55:$B$58,"Not Found",0)</f>
        <v>2</v>
      </c>
    </row>
    <row r="202">
      <c r="A202" s="8">
        <v>45519.52614969907</v>
      </c>
      <c r="B202" s="1"/>
      <c r="C202" s="1" t="s">
        <v>1</v>
      </c>
      <c r="D202" s="1" t="s">
        <v>12</v>
      </c>
      <c r="E202" s="1" t="s">
        <v>21</v>
      </c>
      <c r="F202" s="1" t="s">
        <v>31</v>
      </c>
      <c r="G202" s="1" t="s">
        <v>36</v>
      </c>
      <c r="H202" s="1" t="s">
        <v>47</v>
      </c>
      <c r="I202" s="1" t="s">
        <v>54</v>
      </c>
      <c r="J202" s="1" t="s">
        <v>65</v>
      </c>
      <c r="K202" s="1" t="s">
        <v>72</v>
      </c>
      <c r="L202" s="1" t="s">
        <v>83</v>
      </c>
      <c r="M202" s="3" t="s">
        <v>304</v>
      </c>
      <c r="N202" s="3"/>
      <c r="O202" s="4">
        <f t="shared" si="1"/>
        <v>8</v>
      </c>
      <c r="P202" s="2">
        <f t="array" ref="P202">XLOOKUP($C202,'ADVANCED KEY'!$C$1:$C$4,'ADVANCED KEY'!$B$1:$B$4,"Not Found",0)</f>
        <v>0</v>
      </c>
      <c r="Q202" s="2">
        <f t="array" ref="Q202">XLOOKUP($D202,'ADVANCED KEY'!$C$7:$C$10,'ADVANCED KEY'!$B$7:$B$10,"Not Found",0)</f>
        <v>2</v>
      </c>
      <c r="R202" s="2">
        <f t="array" ref="R202">XLOOKUP($E202,'ADVANCED KEY'!$C$13:$C$16,'ADVANCED KEY'!$B$13:$B$16,"Not Found",0)</f>
        <v>1</v>
      </c>
      <c r="S202" s="2">
        <f t="array" ref="S202">XLOOKUP($F202,'ADVANCED KEY'!$C$19:$C$22,'ADVANCED KEY'!$B$19:$B$22,"Not Found",0)</f>
        <v>-1</v>
      </c>
      <c r="T202" s="2">
        <f t="array" ref="T202">XLOOKUP($G202,'ADVANCED KEY'!$C$25:$C$28,'ADVANCED KEY'!$B$25:$B$28,"Not Found",0)</f>
        <v>2</v>
      </c>
      <c r="U202" s="2">
        <f t="array" ref="U202">XLOOKUP($H202,'ADVANCED KEY'!$C$31:$C$34,'ADVANCED KEY'!$B$31:$B$34,"Not Found",0)</f>
        <v>1</v>
      </c>
      <c r="V202" s="2">
        <f t="array" ref="V202">XLOOKUP($I202,'ADVANCED KEY'!$C$37:$C$40,'ADVANCED KEY'!$B$37:$B$40,"Not Found",0)</f>
        <v>2</v>
      </c>
      <c r="W202" s="2">
        <f t="array" ref="W202">XLOOKUP($J202,'ADVANCED KEY'!$C$43:$C$46,'ADVANCED KEY'!$B$43:$B$46,"",0)</f>
        <v>1</v>
      </c>
      <c r="X202" s="2">
        <f t="array" ref="X202">XLOOKUP($K202,'ADVANCED KEY'!$C$49:$C$52,'ADVANCED KEY'!$B$49:$B$52,"Not Found",0)</f>
        <v>1</v>
      </c>
      <c r="Y202" s="2">
        <f t="array" ref="Y202">XLOOKUP($L202,'ADVANCED KEY'!$C$55:$C$58,'ADVANCED KEY'!$B$55:$B$58,"Not Found",0)</f>
        <v>-1</v>
      </c>
    </row>
    <row r="203">
      <c r="A203" s="8">
        <v>45519.58412315972</v>
      </c>
      <c r="B203" s="1"/>
      <c r="C203" s="1" t="s">
        <v>7</v>
      </c>
      <c r="D203" s="1" t="s">
        <v>10</v>
      </c>
      <c r="E203" s="1" t="s">
        <v>25</v>
      </c>
      <c r="F203" s="1" t="s">
        <v>31</v>
      </c>
      <c r="G203" s="1" t="s">
        <v>38</v>
      </c>
      <c r="H203" s="1" t="s">
        <v>49</v>
      </c>
      <c r="I203" s="1" t="s">
        <v>60</v>
      </c>
      <c r="J203" s="1" t="s">
        <v>65</v>
      </c>
      <c r="K203" s="1" t="s">
        <v>72</v>
      </c>
      <c r="L203" s="1" t="s">
        <v>81</v>
      </c>
      <c r="M203" s="3" t="s">
        <v>305</v>
      </c>
      <c r="N203" s="3"/>
      <c r="O203" s="4">
        <f t="shared" si="1"/>
        <v>1</v>
      </c>
      <c r="P203" s="2">
        <f t="array" ref="P203">XLOOKUP($C203,'ADVANCED KEY'!$C$1:$C$4,'ADVANCED KEY'!$B$1:$B$4,"Not Found",0)</f>
        <v>-1</v>
      </c>
      <c r="Q203" s="2">
        <f t="array" ref="Q203">XLOOKUP($D203,'ADVANCED KEY'!$C$7:$C$10,'ADVANCED KEY'!$B$7:$B$10,"Not Found",0)</f>
        <v>-1</v>
      </c>
      <c r="R203" s="2">
        <f t="array" ref="R203">XLOOKUP($E203,'ADVANCED KEY'!$C$13:$C$16,'ADVANCED KEY'!$B$13:$B$16,"Not Found",0)</f>
        <v>0</v>
      </c>
      <c r="S203" s="2">
        <f t="array" ref="S203">XLOOKUP($F203,'ADVANCED KEY'!$C$19:$C$22,'ADVANCED KEY'!$B$19:$B$22,"Not Found",0)</f>
        <v>-1</v>
      </c>
      <c r="T203" s="2">
        <f t="array" ref="T203">XLOOKUP($G203,'ADVANCED KEY'!$C$25:$C$28,'ADVANCED KEY'!$B$25:$B$28,"Not Found",0)</f>
        <v>1</v>
      </c>
      <c r="U203" s="2">
        <f t="array" ref="U203">XLOOKUP($H203,'ADVANCED KEY'!$C$31:$C$34,'ADVANCED KEY'!$B$31:$B$34,"Not Found",0)</f>
        <v>-1</v>
      </c>
      <c r="V203" s="2">
        <f t="array" ref="V203">XLOOKUP($I203,'ADVANCED KEY'!$C$37:$C$40,'ADVANCED KEY'!$B$37:$B$40,"Not Found",0)</f>
        <v>0</v>
      </c>
      <c r="W203" s="2">
        <f t="array" ref="W203">XLOOKUP($J203,'ADVANCED KEY'!$C$43:$C$46,'ADVANCED KEY'!$B$43:$B$46,"",0)</f>
        <v>1</v>
      </c>
      <c r="X203" s="2">
        <f t="array" ref="X203">XLOOKUP($K203,'ADVANCED KEY'!$C$49:$C$52,'ADVANCED KEY'!$B$49:$B$52,"Not Found",0)</f>
        <v>1</v>
      </c>
      <c r="Y203" s="2">
        <f t="array" ref="Y203">XLOOKUP($L203,'ADVANCED KEY'!$C$55:$C$58,'ADVANCED KEY'!$B$55:$B$58,"Not Found",0)</f>
        <v>2</v>
      </c>
    </row>
    <row r="204">
      <c r="A204" s="8">
        <v>45519.63303576389</v>
      </c>
      <c r="B204" s="1"/>
      <c r="C204" s="1" t="s">
        <v>5</v>
      </c>
      <c r="D204" s="1" t="s">
        <v>10</v>
      </c>
      <c r="E204" s="1" t="s">
        <v>25</v>
      </c>
      <c r="F204" s="1" t="s">
        <v>21</v>
      </c>
      <c r="G204" s="1" t="s">
        <v>42</v>
      </c>
      <c r="H204" s="1" t="s">
        <v>49</v>
      </c>
      <c r="I204" s="1" t="s">
        <v>60</v>
      </c>
      <c r="J204" s="1" t="s">
        <v>65</v>
      </c>
      <c r="K204" s="1" t="s">
        <v>78</v>
      </c>
      <c r="L204" s="1" t="s">
        <v>83</v>
      </c>
      <c r="M204" s="3" t="s">
        <v>306</v>
      </c>
      <c r="N204" s="3"/>
      <c r="O204" s="4">
        <f t="shared" si="1"/>
        <v>1</v>
      </c>
      <c r="P204" s="2">
        <f t="array" ref="P204">XLOOKUP($C204,'ADVANCED KEY'!$C$1:$C$4,'ADVANCED KEY'!$B$1:$B$4,"Not Found",0)</f>
        <v>2</v>
      </c>
      <c r="Q204" s="2">
        <f t="array" ref="Q204">XLOOKUP($D204,'ADVANCED KEY'!$C$7:$C$10,'ADVANCED KEY'!$B$7:$B$10,"Not Found",0)</f>
        <v>-1</v>
      </c>
      <c r="R204" s="2">
        <f t="array" ref="R204">XLOOKUP($E204,'ADVANCED KEY'!$C$13:$C$16,'ADVANCED KEY'!$B$13:$B$16,"Not Found",0)</f>
        <v>0</v>
      </c>
      <c r="S204" s="2">
        <f t="array" ref="S204">XLOOKUP($F204,'ADVANCED KEY'!$C$19:$C$22,'ADVANCED KEY'!$B$19:$B$22,"Not Found",0)</f>
        <v>1</v>
      </c>
      <c r="T204" s="2">
        <f t="array" ref="T204">XLOOKUP($G204,'ADVANCED KEY'!$C$25:$C$28,'ADVANCED KEY'!$B$25:$B$28,"Not Found",0)</f>
        <v>0</v>
      </c>
      <c r="U204" s="2">
        <f t="array" ref="U204">XLOOKUP($H204,'ADVANCED KEY'!$C$31:$C$34,'ADVANCED KEY'!$B$31:$B$34,"Not Found",0)</f>
        <v>-1</v>
      </c>
      <c r="V204" s="2">
        <f t="array" ref="V204">XLOOKUP($I204,'ADVANCED KEY'!$C$37:$C$40,'ADVANCED KEY'!$B$37:$B$40,"Not Found",0)</f>
        <v>0</v>
      </c>
      <c r="W204" s="2">
        <f t="array" ref="W204">XLOOKUP($J204,'ADVANCED KEY'!$C$43:$C$46,'ADVANCED KEY'!$B$43:$B$46,"",0)</f>
        <v>1</v>
      </c>
      <c r="X204" s="2">
        <f t="array" ref="X204">XLOOKUP($K204,'ADVANCED KEY'!$C$49:$C$52,'ADVANCED KEY'!$B$49:$B$52,"Not Found",0)</f>
        <v>0</v>
      </c>
      <c r="Y204" s="2">
        <f t="array" ref="Y204">XLOOKUP($L204,'ADVANCED KEY'!$C$55:$C$58,'ADVANCED KEY'!$B$55:$B$58,"Not Found",0)</f>
        <v>-1</v>
      </c>
    </row>
    <row r="205">
      <c r="A205" s="8">
        <v>45519.69209217593</v>
      </c>
      <c r="B205" s="1"/>
      <c r="C205" s="1" t="s">
        <v>5</v>
      </c>
      <c r="D205" s="1" t="s">
        <v>10</v>
      </c>
      <c r="E205" s="1" t="s">
        <v>19</v>
      </c>
      <c r="F205" s="1" t="s">
        <v>31</v>
      </c>
      <c r="G205" s="1" t="s">
        <v>38</v>
      </c>
      <c r="H205" s="1" t="s">
        <v>49</v>
      </c>
      <c r="I205" s="1" t="s">
        <v>58</v>
      </c>
      <c r="J205" s="1" t="s">
        <v>65</v>
      </c>
      <c r="K205" s="1" t="s">
        <v>78</v>
      </c>
      <c r="L205" s="1" t="s">
        <v>85</v>
      </c>
      <c r="M205" s="3" t="s">
        <v>307</v>
      </c>
      <c r="N205" s="3"/>
      <c r="O205" s="4">
        <f t="shared" si="1"/>
        <v>3</v>
      </c>
      <c r="P205" s="2">
        <f t="array" ref="P205">XLOOKUP($C205,'ADVANCED KEY'!$C$1:$C$4,'ADVANCED KEY'!$B$1:$B$4,"Not Found",0)</f>
        <v>2</v>
      </c>
      <c r="Q205" s="2">
        <f t="array" ref="Q205">XLOOKUP($D205,'ADVANCED KEY'!$C$7:$C$10,'ADVANCED KEY'!$B$7:$B$10,"Not Found",0)</f>
        <v>-1</v>
      </c>
      <c r="R205" s="2">
        <f t="array" ref="R205">XLOOKUP($E205,'ADVANCED KEY'!$C$13:$C$16,'ADVANCED KEY'!$B$13:$B$16,"Not Found",0)</f>
        <v>2</v>
      </c>
      <c r="S205" s="2">
        <f t="array" ref="S205">XLOOKUP($F205,'ADVANCED KEY'!$C$19:$C$22,'ADVANCED KEY'!$B$19:$B$22,"Not Found",0)</f>
        <v>-1</v>
      </c>
      <c r="T205" s="2">
        <f t="array" ref="T205">XLOOKUP($G205,'ADVANCED KEY'!$C$25:$C$28,'ADVANCED KEY'!$B$25:$B$28,"Not Found",0)</f>
        <v>1</v>
      </c>
      <c r="U205" s="2">
        <f t="array" ref="U205">XLOOKUP($H205,'ADVANCED KEY'!$C$31:$C$34,'ADVANCED KEY'!$B$31:$B$34,"Not Found",0)</f>
        <v>-1</v>
      </c>
      <c r="V205" s="2">
        <f t="array" ref="V205">XLOOKUP($I205,'ADVANCED KEY'!$C$37:$C$40,'ADVANCED KEY'!$B$37:$B$40,"Not Found",0)</f>
        <v>-1</v>
      </c>
      <c r="W205" s="2">
        <f t="array" ref="W205">XLOOKUP($J205,'ADVANCED KEY'!$C$43:$C$46,'ADVANCED KEY'!$B$43:$B$46,"",0)</f>
        <v>1</v>
      </c>
      <c r="X205" s="2">
        <f t="array" ref="X205">XLOOKUP($K205,'ADVANCED KEY'!$C$49:$C$52,'ADVANCED KEY'!$B$49:$B$52,"Not Found",0)</f>
        <v>0</v>
      </c>
      <c r="Y205" s="2">
        <f t="array" ref="Y205">XLOOKUP($L205,'ADVANCED KEY'!$C$55:$C$58,'ADVANCED KEY'!$B$55:$B$58,"Not Found",0)</f>
        <v>1</v>
      </c>
    </row>
    <row r="206">
      <c r="A206" s="8">
        <v>45519.740044363425</v>
      </c>
      <c r="B206" s="1"/>
      <c r="C206" s="1" t="s">
        <v>7</v>
      </c>
      <c r="D206" s="1" t="s">
        <v>10</v>
      </c>
      <c r="E206" s="1" t="s">
        <v>25</v>
      </c>
      <c r="F206" s="1" t="s">
        <v>31</v>
      </c>
      <c r="G206" s="1" t="s">
        <v>38</v>
      </c>
      <c r="H206" s="1" t="s">
        <v>45</v>
      </c>
      <c r="I206" s="1" t="s">
        <v>60</v>
      </c>
      <c r="J206" s="1" t="s">
        <v>65</v>
      </c>
      <c r="K206" s="1" t="s">
        <v>78</v>
      </c>
      <c r="L206" s="1" t="s">
        <v>87</v>
      </c>
      <c r="M206" s="3" t="s">
        <v>308</v>
      </c>
      <c r="N206" s="3"/>
      <c r="O206" s="4">
        <f t="shared" si="1"/>
        <v>1</v>
      </c>
      <c r="P206" s="2">
        <f t="array" ref="P206">XLOOKUP($C206,'ADVANCED KEY'!$C$1:$C$4,'ADVANCED KEY'!$B$1:$B$4,"Not Found",0)</f>
        <v>-1</v>
      </c>
      <c r="Q206" s="2">
        <f t="array" ref="Q206">XLOOKUP($D206,'ADVANCED KEY'!$C$7:$C$10,'ADVANCED KEY'!$B$7:$B$10,"Not Found",0)</f>
        <v>-1</v>
      </c>
      <c r="R206" s="2">
        <f t="array" ref="R206">XLOOKUP($E206,'ADVANCED KEY'!$C$13:$C$16,'ADVANCED KEY'!$B$13:$B$16,"Not Found",0)</f>
        <v>0</v>
      </c>
      <c r="S206" s="2">
        <f t="array" ref="S206">XLOOKUP($F206,'ADVANCED KEY'!$C$19:$C$22,'ADVANCED KEY'!$B$19:$B$22,"Not Found",0)</f>
        <v>-1</v>
      </c>
      <c r="T206" s="2">
        <f t="array" ref="T206">XLOOKUP($G206,'ADVANCED KEY'!$C$25:$C$28,'ADVANCED KEY'!$B$25:$B$28,"Not Found",0)</f>
        <v>1</v>
      </c>
      <c r="U206" s="2">
        <f t="array" ref="U206">XLOOKUP($H206,'ADVANCED KEY'!$C$31:$C$34,'ADVANCED KEY'!$B$31:$B$34,"Not Found",0)</f>
        <v>2</v>
      </c>
      <c r="V206" s="2">
        <f t="array" ref="V206">XLOOKUP($I206,'ADVANCED KEY'!$C$37:$C$40,'ADVANCED KEY'!$B$37:$B$40,"Not Found",0)</f>
        <v>0</v>
      </c>
      <c r="W206" s="2">
        <f t="array" ref="W206">XLOOKUP($J206,'ADVANCED KEY'!$C$43:$C$46,'ADVANCED KEY'!$B$43:$B$46,"",0)</f>
        <v>1</v>
      </c>
      <c r="X206" s="2">
        <f t="array" ref="X206">XLOOKUP($K206,'ADVANCED KEY'!$C$49:$C$52,'ADVANCED KEY'!$B$49:$B$52,"Not Found",0)</f>
        <v>0</v>
      </c>
      <c r="Y206" s="2">
        <f t="array" ref="Y206">XLOOKUP($L206,'ADVANCED KEY'!$C$55:$C$58,'ADVANCED KEY'!$B$55:$B$58,"Not Found",0)</f>
        <v>0</v>
      </c>
    </row>
    <row r="207">
      <c r="A207" s="8">
        <v>45520.32007715278</v>
      </c>
      <c r="B207" s="1"/>
      <c r="C207" s="1" t="s">
        <v>3</v>
      </c>
      <c r="D207" s="1" t="s">
        <v>16</v>
      </c>
      <c r="E207" s="1" t="s">
        <v>25</v>
      </c>
      <c r="F207" s="1" t="s">
        <v>33</v>
      </c>
      <c r="G207" s="1" t="s">
        <v>38</v>
      </c>
      <c r="H207" s="1" t="s">
        <v>49</v>
      </c>
      <c r="I207" s="1" t="s">
        <v>58</v>
      </c>
      <c r="J207" s="1" t="s">
        <v>65</v>
      </c>
      <c r="K207" s="1" t="s">
        <v>72</v>
      </c>
      <c r="L207" s="1" t="s">
        <v>81</v>
      </c>
      <c r="M207" s="3" t="s">
        <v>309</v>
      </c>
      <c r="N207" s="3"/>
      <c r="O207" s="4">
        <f t="shared" si="1"/>
        <v>4</v>
      </c>
      <c r="P207" s="2">
        <f t="array" ref="P207">XLOOKUP($C207,'ADVANCED KEY'!$C$1:$C$4,'ADVANCED KEY'!$B$1:$B$4,"Not Found",0)</f>
        <v>1</v>
      </c>
      <c r="Q207" s="2">
        <f t="array" ref="Q207">XLOOKUP($D207,'ADVANCED KEY'!$C$7:$C$10,'ADVANCED KEY'!$B$7:$B$10,"Not Found",0)</f>
        <v>0</v>
      </c>
      <c r="R207" s="2">
        <f t="array" ref="R207">XLOOKUP($E207,'ADVANCED KEY'!$C$13:$C$16,'ADVANCED KEY'!$B$13:$B$16,"Not Found",0)</f>
        <v>0</v>
      </c>
      <c r="S207" s="2">
        <f t="array" ref="S207">XLOOKUP($F207,'ADVANCED KEY'!$C$19:$C$22,'ADVANCED KEY'!$B$19:$B$22,"Not Found",0)</f>
        <v>0</v>
      </c>
      <c r="T207" s="2">
        <f t="array" ref="T207">XLOOKUP($G207,'ADVANCED KEY'!$C$25:$C$28,'ADVANCED KEY'!$B$25:$B$28,"Not Found",0)</f>
        <v>1</v>
      </c>
      <c r="U207" s="2">
        <f t="array" ref="U207">XLOOKUP($H207,'ADVANCED KEY'!$C$31:$C$34,'ADVANCED KEY'!$B$31:$B$34,"Not Found",0)</f>
        <v>-1</v>
      </c>
      <c r="V207" s="2">
        <f t="array" ref="V207">XLOOKUP($I207,'ADVANCED KEY'!$C$37:$C$40,'ADVANCED KEY'!$B$37:$B$40,"Not Found",0)</f>
        <v>-1</v>
      </c>
      <c r="W207" s="2">
        <f t="array" ref="W207">XLOOKUP($J207,'ADVANCED KEY'!$C$43:$C$46,'ADVANCED KEY'!$B$43:$B$46,"",0)</f>
        <v>1</v>
      </c>
      <c r="X207" s="2">
        <f t="array" ref="X207">XLOOKUP($K207,'ADVANCED KEY'!$C$49:$C$52,'ADVANCED KEY'!$B$49:$B$52,"Not Found",0)</f>
        <v>1</v>
      </c>
      <c r="Y207" s="2">
        <f t="array" ref="Y207">XLOOKUP($L207,'ADVANCED KEY'!$C$55:$C$58,'ADVANCED KEY'!$B$55:$B$58,"Not Found",0)</f>
        <v>2</v>
      </c>
    </row>
    <row r="208">
      <c r="A208" s="8">
        <v>45520.40719599537</v>
      </c>
      <c r="B208" s="1"/>
      <c r="C208" s="1" t="s">
        <v>7</v>
      </c>
      <c r="D208" s="1" t="s">
        <v>14</v>
      </c>
      <c r="E208" s="1" t="s">
        <v>25</v>
      </c>
      <c r="F208" s="1" t="s">
        <v>33</v>
      </c>
      <c r="G208" s="1" t="s">
        <v>38</v>
      </c>
      <c r="H208" s="1" t="s">
        <v>51</v>
      </c>
      <c r="I208" s="1" t="s">
        <v>56</v>
      </c>
      <c r="J208" s="1" t="s">
        <v>65</v>
      </c>
      <c r="K208" s="1" t="s">
        <v>72</v>
      </c>
      <c r="L208" s="1" t="s">
        <v>87</v>
      </c>
      <c r="M208" s="3" t="s">
        <v>310</v>
      </c>
      <c r="N208" s="3"/>
      <c r="O208" s="4">
        <f t="shared" si="1"/>
        <v>4</v>
      </c>
      <c r="P208" s="2">
        <f t="array" ref="P208">XLOOKUP($C208,'ADVANCED KEY'!$C$1:$C$4,'ADVANCED KEY'!$B$1:$B$4,"Not Found",0)</f>
        <v>-1</v>
      </c>
      <c r="Q208" s="2">
        <f t="array" ref="Q208">XLOOKUP($D208,'ADVANCED KEY'!$C$7:$C$10,'ADVANCED KEY'!$B$7:$B$10,"Not Found",0)</f>
        <v>1</v>
      </c>
      <c r="R208" s="2">
        <f t="array" ref="R208">XLOOKUP($E208,'ADVANCED KEY'!$C$13:$C$16,'ADVANCED KEY'!$B$13:$B$16,"Not Found",0)</f>
        <v>0</v>
      </c>
      <c r="S208" s="2">
        <f t="array" ref="S208">XLOOKUP($F208,'ADVANCED KEY'!$C$19:$C$22,'ADVANCED KEY'!$B$19:$B$22,"Not Found",0)</f>
        <v>0</v>
      </c>
      <c r="T208" s="2">
        <f t="array" ref="T208">XLOOKUP($G208,'ADVANCED KEY'!$C$25:$C$28,'ADVANCED KEY'!$B$25:$B$28,"Not Found",0)</f>
        <v>1</v>
      </c>
      <c r="U208" s="2">
        <f t="array" ref="U208">XLOOKUP($H208,'ADVANCED KEY'!$C$31:$C$34,'ADVANCED KEY'!$B$31:$B$34,"Not Found",0)</f>
        <v>0</v>
      </c>
      <c r="V208" s="2">
        <f t="array" ref="V208">XLOOKUP($I208,'ADVANCED KEY'!$C$37:$C$40,'ADVANCED KEY'!$B$37:$B$40,"Not Found",0)</f>
        <v>1</v>
      </c>
      <c r="W208" s="2">
        <f t="array" ref="W208">XLOOKUP($J208,'ADVANCED KEY'!$C$43:$C$46,'ADVANCED KEY'!$B$43:$B$46,"",0)</f>
        <v>1</v>
      </c>
      <c r="X208" s="2">
        <f t="array" ref="X208">XLOOKUP($K208,'ADVANCED KEY'!$C$49:$C$52,'ADVANCED KEY'!$B$49:$B$52,"Not Found",0)</f>
        <v>1</v>
      </c>
      <c r="Y208" s="2">
        <f t="array" ref="Y208">XLOOKUP($L208,'ADVANCED KEY'!$C$55:$C$58,'ADVANCED KEY'!$B$55:$B$58,"Not Found",0)</f>
        <v>0</v>
      </c>
    </row>
    <row r="209">
      <c r="A209" s="8">
        <v>45520.42285752315</v>
      </c>
      <c r="B209" s="1"/>
      <c r="C209" s="1" t="s">
        <v>3</v>
      </c>
      <c r="D209" s="1" t="s">
        <v>12</v>
      </c>
      <c r="E209" s="1" t="s">
        <v>19</v>
      </c>
      <c r="F209" s="1" t="s">
        <v>31</v>
      </c>
      <c r="G209" s="1" t="s">
        <v>36</v>
      </c>
      <c r="H209" s="1" t="s">
        <v>51</v>
      </c>
      <c r="I209" s="1" t="s">
        <v>54</v>
      </c>
      <c r="J209" s="1" t="s">
        <v>65</v>
      </c>
      <c r="K209" s="1" t="s">
        <v>78</v>
      </c>
      <c r="L209" s="1" t="s">
        <v>87</v>
      </c>
      <c r="M209" s="3" t="s">
        <v>311</v>
      </c>
      <c r="N209" s="3"/>
      <c r="O209" s="4">
        <f t="shared" si="1"/>
        <v>9</v>
      </c>
      <c r="P209" s="2">
        <f t="array" ref="P209">XLOOKUP($C209,'ADVANCED KEY'!$C$1:$C$4,'ADVANCED KEY'!$B$1:$B$4,"Not Found",0)</f>
        <v>1</v>
      </c>
      <c r="Q209" s="2">
        <f t="array" ref="Q209">XLOOKUP($D209,'ADVANCED KEY'!$C$7:$C$10,'ADVANCED KEY'!$B$7:$B$10,"Not Found",0)</f>
        <v>2</v>
      </c>
      <c r="R209" s="2">
        <f t="array" ref="R209">XLOOKUP($E209,'ADVANCED KEY'!$C$13:$C$16,'ADVANCED KEY'!$B$13:$B$16,"Not Found",0)</f>
        <v>2</v>
      </c>
      <c r="S209" s="2">
        <f t="array" ref="S209">XLOOKUP($F209,'ADVANCED KEY'!$C$19:$C$22,'ADVANCED KEY'!$B$19:$B$22,"Not Found",0)</f>
        <v>-1</v>
      </c>
      <c r="T209" s="2">
        <f t="array" ref="T209">XLOOKUP($G209,'ADVANCED KEY'!$C$25:$C$28,'ADVANCED KEY'!$B$25:$B$28,"Not Found",0)</f>
        <v>2</v>
      </c>
      <c r="U209" s="2">
        <f t="array" ref="U209">XLOOKUP($H209,'ADVANCED KEY'!$C$31:$C$34,'ADVANCED KEY'!$B$31:$B$34,"Not Found",0)</f>
        <v>0</v>
      </c>
      <c r="V209" s="2">
        <f t="array" ref="V209">XLOOKUP($I209,'ADVANCED KEY'!$C$37:$C$40,'ADVANCED KEY'!$B$37:$B$40,"Not Found",0)</f>
        <v>2</v>
      </c>
      <c r="W209" s="2">
        <f t="array" ref="W209">XLOOKUP($J209,'ADVANCED KEY'!$C$43:$C$46,'ADVANCED KEY'!$B$43:$B$46,"",0)</f>
        <v>1</v>
      </c>
      <c r="X209" s="2">
        <f t="array" ref="X209">XLOOKUP($K209,'ADVANCED KEY'!$C$49:$C$52,'ADVANCED KEY'!$B$49:$B$52,"Not Found",0)</f>
        <v>0</v>
      </c>
      <c r="Y209" s="2">
        <f t="array" ref="Y209">XLOOKUP($L209,'ADVANCED KEY'!$C$55:$C$58,'ADVANCED KEY'!$B$55:$B$58,"Not Found",0)</f>
        <v>0</v>
      </c>
    </row>
    <row r="210">
      <c r="A210" s="8">
        <v>45520.48103734954</v>
      </c>
      <c r="B210" s="1"/>
      <c r="C210" s="1" t="s">
        <v>7</v>
      </c>
      <c r="D210" s="1" t="s">
        <v>16</v>
      </c>
      <c r="E210" s="1" t="s">
        <v>23</v>
      </c>
      <c r="F210" s="1" t="s">
        <v>31</v>
      </c>
      <c r="G210" s="1" t="s">
        <v>38</v>
      </c>
      <c r="H210" s="1" t="s">
        <v>49</v>
      </c>
      <c r="I210" s="1" t="s">
        <v>56</v>
      </c>
      <c r="J210" s="1" t="s">
        <v>65</v>
      </c>
      <c r="K210" s="1" t="s">
        <v>74</v>
      </c>
      <c r="L210" s="1" t="s">
        <v>83</v>
      </c>
      <c r="M210" s="3" t="s">
        <v>312</v>
      </c>
      <c r="N210" s="3"/>
      <c r="O210" s="4">
        <f t="shared" si="1"/>
        <v>-3</v>
      </c>
      <c r="P210" s="2">
        <f t="array" ref="P210">XLOOKUP($C210,'ADVANCED KEY'!$C$1:$C$4,'ADVANCED KEY'!$B$1:$B$4,"Not Found",0)</f>
        <v>-1</v>
      </c>
      <c r="Q210" s="2">
        <f t="array" ref="Q210">XLOOKUP($D210,'ADVANCED KEY'!$C$7:$C$10,'ADVANCED KEY'!$B$7:$B$10,"Not Found",0)</f>
        <v>0</v>
      </c>
      <c r="R210" s="2">
        <f t="array" ref="R210">XLOOKUP($E210,'ADVANCED KEY'!$C$13:$C$16,'ADVANCED KEY'!$B$13:$B$16,"Not Found",0)</f>
        <v>-1</v>
      </c>
      <c r="S210" s="2">
        <f t="array" ref="S210">XLOOKUP($F210,'ADVANCED KEY'!$C$19:$C$22,'ADVANCED KEY'!$B$19:$B$22,"Not Found",0)</f>
        <v>-1</v>
      </c>
      <c r="T210" s="2">
        <f t="array" ref="T210">XLOOKUP($G210,'ADVANCED KEY'!$C$25:$C$28,'ADVANCED KEY'!$B$25:$B$28,"Not Found",0)</f>
        <v>1</v>
      </c>
      <c r="U210" s="2">
        <f t="array" ref="U210">XLOOKUP($H210,'ADVANCED KEY'!$C$31:$C$34,'ADVANCED KEY'!$B$31:$B$34,"Not Found",0)</f>
        <v>-1</v>
      </c>
      <c r="V210" s="2">
        <f t="array" ref="V210">XLOOKUP($I210,'ADVANCED KEY'!$C$37:$C$40,'ADVANCED KEY'!$B$37:$B$40,"Not Found",0)</f>
        <v>1</v>
      </c>
      <c r="W210" s="2">
        <f t="array" ref="W210">XLOOKUP($J210,'ADVANCED KEY'!$C$43:$C$46,'ADVANCED KEY'!$B$43:$B$46,"",0)</f>
        <v>1</v>
      </c>
      <c r="X210" s="2">
        <f t="array" ref="X210">XLOOKUP($K210,'ADVANCED KEY'!$C$49:$C$52,'ADVANCED KEY'!$B$49:$B$52,"Not Found",0)</f>
        <v>-1</v>
      </c>
      <c r="Y210" s="2">
        <f t="array" ref="Y210">XLOOKUP($L210,'ADVANCED KEY'!$C$55:$C$58,'ADVANCED KEY'!$B$55:$B$58,"Not Found",0)</f>
        <v>-1</v>
      </c>
    </row>
    <row r="211">
      <c r="A211" s="8">
        <v>45520.50962182871</v>
      </c>
      <c r="B211" s="1"/>
      <c r="C211" s="1" t="s">
        <v>7</v>
      </c>
      <c r="D211" s="1" t="s">
        <v>10</v>
      </c>
      <c r="E211" s="1" t="s">
        <v>25</v>
      </c>
      <c r="F211" s="1" t="s">
        <v>31</v>
      </c>
      <c r="G211" s="1" t="s">
        <v>38</v>
      </c>
      <c r="H211" s="1" t="s">
        <v>51</v>
      </c>
      <c r="I211" s="1" t="s">
        <v>60</v>
      </c>
      <c r="J211" s="1" t="s">
        <v>67</v>
      </c>
      <c r="K211" s="1" t="s">
        <v>78</v>
      </c>
      <c r="L211" s="1" t="s">
        <v>87</v>
      </c>
      <c r="M211" s="3" t="s">
        <v>313</v>
      </c>
      <c r="N211" s="3"/>
      <c r="O211" s="4">
        <f t="shared" si="1"/>
        <v>-3</v>
      </c>
      <c r="P211" s="2">
        <f t="array" ref="P211">XLOOKUP($C211,'ADVANCED KEY'!$C$1:$C$4,'ADVANCED KEY'!$B$1:$B$4,"Not Found",0)</f>
        <v>-1</v>
      </c>
      <c r="Q211" s="2">
        <f t="array" ref="Q211">XLOOKUP($D211,'ADVANCED KEY'!$C$7:$C$10,'ADVANCED KEY'!$B$7:$B$10,"Not Found",0)</f>
        <v>-1</v>
      </c>
      <c r="R211" s="2">
        <f t="array" ref="R211">XLOOKUP($E211,'ADVANCED KEY'!$C$13:$C$16,'ADVANCED KEY'!$B$13:$B$16,"Not Found",0)</f>
        <v>0</v>
      </c>
      <c r="S211" s="2">
        <f t="array" ref="S211">XLOOKUP($F211,'ADVANCED KEY'!$C$19:$C$22,'ADVANCED KEY'!$B$19:$B$22,"Not Found",0)</f>
        <v>-1</v>
      </c>
      <c r="T211" s="2">
        <f t="array" ref="T211">XLOOKUP($G211,'ADVANCED KEY'!$C$25:$C$28,'ADVANCED KEY'!$B$25:$B$28,"Not Found",0)</f>
        <v>1</v>
      </c>
      <c r="U211" s="2">
        <f t="array" ref="U211">XLOOKUP($H211,'ADVANCED KEY'!$C$31:$C$34,'ADVANCED KEY'!$B$31:$B$34,"Not Found",0)</f>
        <v>0</v>
      </c>
      <c r="V211" s="2">
        <f t="array" ref="V211">XLOOKUP($I211,'ADVANCED KEY'!$C$37:$C$40,'ADVANCED KEY'!$B$37:$B$40,"Not Found",0)</f>
        <v>0</v>
      </c>
      <c r="W211" s="2">
        <f t="array" ref="W211">XLOOKUP($J211,'ADVANCED KEY'!$C$43:$C$46,'ADVANCED KEY'!$B$43:$B$46,"",0)</f>
        <v>-1</v>
      </c>
      <c r="X211" s="2">
        <f t="array" ref="X211">XLOOKUP($K211,'ADVANCED KEY'!$C$49:$C$52,'ADVANCED KEY'!$B$49:$B$52,"Not Found",0)</f>
        <v>0</v>
      </c>
      <c r="Y211" s="2">
        <f t="array" ref="Y211">XLOOKUP($L211,'ADVANCED KEY'!$C$55:$C$58,'ADVANCED KEY'!$B$55:$B$58,"Not Found",0)</f>
        <v>0</v>
      </c>
    </row>
    <row r="212">
      <c r="A212" s="8">
        <v>45520.539990613426</v>
      </c>
      <c r="B212" s="1"/>
      <c r="C212" s="1" t="s">
        <v>7</v>
      </c>
      <c r="D212" s="1" t="s">
        <v>12</v>
      </c>
      <c r="E212" s="1" t="s">
        <v>25</v>
      </c>
      <c r="F212" s="1" t="s">
        <v>31</v>
      </c>
      <c r="G212" s="1" t="s">
        <v>42</v>
      </c>
      <c r="H212" s="1" t="s">
        <v>49</v>
      </c>
      <c r="I212" s="1" t="s">
        <v>58</v>
      </c>
      <c r="J212" s="1" t="s">
        <v>67</v>
      </c>
      <c r="K212" s="1" t="s">
        <v>78</v>
      </c>
      <c r="L212" s="1" t="s">
        <v>85</v>
      </c>
      <c r="M212" s="3" t="s">
        <v>314</v>
      </c>
      <c r="N212" s="3"/>
      <c r="O212" s="4">
        <f t="shared" si="1"/>
        <v>-2</v>
      </c>
      <c r="P212" s="2">
        <f t="array" ref="P212">XLOOKUP($C212,'ADVANCED KEY'!$C$1:$C$4,'ADVANCED KEY'!$B$1:$B$4,"Not Found",0)</f>
        <v>-1</v>
      </c>
      <c r="Q212" s="2">
        <f t="array" ref="Q212">XLOOKUP($D212,'ADVANCED KEY'!$C$7:$C$10,'ADVANCED KEY'!$B$7:$B$10,"Not Found",0)</f>
        <v>2</v>
      </c>
      <c r="R212" s="2">
        <f t="array" ref="R212">XLOOKUP($E212,'ADVANCED KEY'!$C$13:$C$16,'ADVANCED KEY'!$B$13:$B$16,"Not Found",0)</f>
        <v>0</v>
      </c>
      <c r="S212" s="2">
        <f t="array" ref="S212">XLOOKUP($F212,'ADVANCED KEY'!$C$19:$C$22,'ADVANCED KEY'!$B$19:$B$22,"Not Found",0)</f>
        <v>-1</v>
      </c>
      <c r="T212" s="2">
        <f t="array" ref="T212">XLOOKUP($G212,'ADVANCED KEY'!$C$25:$C$28,'ADVANCED KEY'!$B$25:$B$28,"Not Found",0)</f>
        <v>0</v>
      </c>
      <c r="U212" s="2">
        <f t="array" ref="U212">XLOOKUP($H212,'ADVANCED KEY'!$C$31:$C$34,'ADVANCED KEY'!$B$31:$B$34,"Not Found",0)</f>
        <v>-1</v>
      </c>
      <c r="V212" s="2">
        <f t="array" ref="V212">XLOOKUP($I212,'ADVANCED KEY'!$C$37:$C$40,'ADVANCED KEY'!$B$37:$B$40,"Not Found",0)</f>
        <v>-1</v>
      </c>
      <c r="W212" s="2">
        <f t="array" ref="W212">XLOOKUP($J212,'ADVANCED KEY'!$C$43:$C$46,'ADVANCED KEY'!$B$43:$B$46,"",0)</f>
        <v>-1</v>
      </c>
      <c r="X212" s="2">
        <f t="array" ref="X212">XLOOKUP($K212,'ADVANCED KEY'!$C$49:$C$52,'ADVANCED KEY'!$B$49:$B$52,"Not Found",0)</f>
        <v>0</v>
      </c>
      <c r="Y212" s="2">
        <f t="array" ref="Y212">XLOOKUP($L212,'ADVANCED KEY'!$C$55:$C$58,'ADVANCED KEY'!$B$55:$B$58,"Not Found",0)</f>
        <v>1</v>
      </c>
    </row>
    <row r="213">
      <c r="A213" s="8">
        <v>45520.548973993056</v>
      </c>
      <c r="B213" s="1"/>
      <c r="C213" s="1" t="s">
        <v>7</v>
      </c>
      <c r="D213" s="1" t="s">
        <v>16</v>
      </c>
      <c r="E213" s="1" t="s">
        <v>25</v>
      </c>
      <c r="F213" s="1" t="s">
        <v>31</v>
      </c>
      <c r="G213" s="1" t="s">
        <v>38</v>
      </c>
      <c r="H213" s="1" t="s">
        <v>49</v>
      </c>
      <c r="I213" s="1" t="s">
        <v>58</v>
      </c>
      <c r="J213" s="1" t="s">
        <v>65</v>
      </c>
      <c r="K213" s="1" t="s">
        <v>78</v>
      </c>
      <c r="L213" s="1" t="s">
        <v>85</v>
      </c>
      <c r="M213" s="3" t="s">
        <v>315</v>
      </c>
      <c r="N213" s="3"/>
      <c r="O213" s="4">
        <f t="shared" si="1"/>
        <v>-1</v>
      </c>
      <c r="P213" s="2">
        <f t="array" ref="P213">XLOOKUP($C213,'ADVANCED KEY'!$C$1:$C$4,'ADVANCED KEY'!$B$1:$B$4,"Not Found",0)</f>
        <v>-1</v>
      </c>
      <c r="Q213" s="2">
        <f t="array" ref="Q213">XLOOKUP($D213,'ADVANCED KEY'!$C$7:$C$10,'ADVANCED KEY'!$B$7:$B$10,"Not Found",0)</f>
        <v>0</v>
      </c>
      <c r="R213" s="2">
        <f t="array" ref="R213">XLOOKUP($E213,'ADVANCED KEY'!$C$13:$C$16,'ADVANCED KEY'!$B$13:$B$16,"Not Found",0)</f>
        <v>0</v>
      </c>
      <c r="S213" s="2">
        <f t="array" ref="S213">XLOOKUP($F213,'ADVANCED KEY'!$C$19:$C$22,'ADVANCED KEY'!$B$19:$B$22,"Not Found",0)</f>
        <v>-1</v>
      </c>
      <c r="T213" s="2">
        <f t="array" ref="T213">XLOOKUP($G213,'ADVANCED KEY'!$C$25:$C$28,'ADVANCED KEY'!$B$25:$B$28,"Not Found",0)</f>
        <v>1</v>
      </c>
      <c r="U213" s="2">
        <f t="array" ref="U213">XLOOKUP($H213,'ADVANCED KEY'!$C$31:$C$34,'ADVANCED KEY'!$B$31:$B$34,"Not Found",0)</f>
        <v>-1</v>
      </c>
      <c r="V213" s="2">
        <f t="array" ref="V213">XLOOKUP($I213,'ADVANCED KEY'!$C$37:$C$40,'ADVANCED KEY'!$B$37:$B$40,"Not Found",0)</f>
        <v>-1</v>
      </c>
      <c r="W213" s="2">
        <f t="array" ref="W213">XLOOKUP($J213,'ADVANCED KEY'!$C$43:$C$46,'ADVANCED KEY'!$B$43:$B$46,"",0)</f>
        <v>1</v>
      </c>
      <c r="X213" s="2">
        <f t="array" ref="X213">XLOOKUP($K213,'ADVANCED KEY'!$C$49:$C$52,'ADVANCED KEY'!$B$49:$B$52,"Not Found",0)</f>
        <v>0</v>
      </c>
      <c r="Y213" s="2">
        <f t="array" ref="Y213">XLOOKUP($L213,'ADVANCED KEY'!$C$55:$C$58,'ADVANCED KEY'!$B$55:$B$58,"Not Found",0)</f>
        <v>1</v>
      </c>
    </row>
    <row r="214">
      <c r="A214" s="8">
        <v>45520.63278788194</v>
      </c>
      <c r="B214" s="1"/>
      <c r="C214" s="1" t="s">
        <v>3</v>
      </c>
      <c r="D214" s="1" t="s">
        <v>10</v>
      </c>
      <c r="E214" s="1" t="s">
        <v>21</v>
      </c>
      <c r="F214" s="1" t="s">
        <v>21</v>
      </c>
      <c r="G214" s="1" t="s">
        <v>42</v>
      </c>
      <c r="H214" s="1" t="s">
        <v>49</v>
      </c>
      <c r="I214" s="1" t="s">
        <v>56</v>
      </c>
      <c r="J214" s="1" t="s">
        <v>63</v>
      </c>
      <c r="K214" s="1" t="s">
        <v>72</v>
      </c>
      <c r="L214" s="1" t="s">
        <v>87</v>
      </c>
      <c r="M214" s="3" t="s">
        <v>316</v>
      </c>
      <c r="N214" s="3"/>
      <c r="O214" s="4">
        <f t="shared" si="1"/>
        <v>5</v>
      </c>
      <c r="P214" s="2">
        <f t="array" ref="P214">XLOOKUP($C214,'ADVANCED KEY'!$C$1:$C$4,'ADVANCED KEY'!$B$1:$B$4,"Not Found",0)</f>
        <v>1</v>
      </c>
      <c r="Q214" s="2">
        <f t="array" ref="Q214">XLOOKUP($D214,'ADVANCED KEY'!$C$7:$C$10,'ADVANCED KEY'!$B$7:$B$10,"Not Found",0)</f>
        <v>-1</v>
      </c>
      <c r="R214" s="2">
        <f t="array" ref="R214">XLOOKUP($E214,'ADVANCED KEY'!$C$13:$C$16,'ADVANCED KEY'!$B$13:$B$16,"Not Found",0)</f>
        <v>1</v>
      </c>
      <c r="S214" s="2">
        <f t="array" ref="S214">XLOOKUP($F214,'ADVANCED KEY'!$C$19:$C$22,'ADVANCED KEY'!$B$19:$B$22,"Not Found",0)</f>
        <v>1</v>
      </c>
      <c r="T214" s="2">
        <f t="array" ref="T214">XLOOKUP($G214,'ADVANCED KEY'!$C$25:$C$28,'ADVANCED KEY'!$B$25:$B$28,"Not Found",0)</f>
        <v>0</v>
      </c>
      <c r="U214" s="2">
        <f t="array" ref="U214">XLOOKUP($H214,'ADVANCED KEY'!$C$31:$C$34,'ADVANCED KEY'!$B$31:$B$34,"Not Found",0)</f>
        <v>-1</v>
      </c>
      <c r="V214" s="2">
        <f t="array" ref="V214">XLOOKUP($I214,'ADVANCED KEY'!$C$37:$C$40,'ADVANCED KEY'!$B$37:$B$40,"Not Found",0)</f>
        <v>1</v>
      </c>
      <c r="W214" s="2">
        <f t="array" ref="W214">XLOOKUP($J214,'ADVANCED KEY'!$C$43:$C$46,'ADVANCED KEY'!$B$43:$B$46,"",0)</f>
        <v>2</v>
      </c>
      <c r="X214" s="2">
        <f t="array" ref="X214">XLOOKUP($K214,'ADVANCED KEY'!$C$49:$C$52,'ADVANCED KEY'!$B$49:$B$52,"Not Found",0)</f>
        <v>1</v>
      </c>
      <c r="Y214" s="2">
        <f t="array" ref="Y214">XLOOKUP($L214,'ADVANCED KEY'!$C$55:$C$58,'ADVANCED KEY'!$B$55:$B$58,"Not Found",0)</f>
        <v>0</v>
      </c>
    </row>
    <row r="215">
      <c r="A215" s="8">
        <v>45520.644472430555</v>
      </c>
      <c r="B215" s="1"/>
      <c r="C215" s="1" t="s">
        <v>5</v>
      </c>
      <c r="D215" s="1" t="s">
        <v>10</v>
      </c>
      <c r="E215" s="1" t="s">
        <v>25</v>
      </c>
      <c r="F215" s="1" t="s">
        <v>28</v>
      </c>
      <c r="G215" s="1" t="s">
        <v>36</v>
      </c>
      <c r="H215" s="1" t="s">
        <v>49</v>
      </c>
      <c r="I215" s="1" t="s">
        <v>60</v>
      </c>
      <c r="J215" s="1" t="s">
        <v>63</v>
      </c>
      <c r="K215" s="1" t="s">
        <v>72</v>
      </c>
      <c r="L215" s="1" t="s">
        <v>87</v>
      </c>
      <c r="M215" s="3" t="s">
        <v>317</v>
      </c>
      <c r="N215" s="3"/>
      <c r="O215" s="4">
        <f t="shared" si="1"/>
        <v>7</v>
      </c>
      <c r="P215" s="2">
        <f t="array" ref="P215">XLOOKUP($C215,'ADVANCED KEY'!$C$1:$C$4,'ADVANCED KEY'!$B$1:$B$4,"Not Found",0)</f>
        <v>2</v>
      </c>
      <c r="Q215" s="2">
        <f t="array" ref="Q215">XLOOKUP($D215,'ADVANCED KEY'!$C$7:$C$10,'ADVANCED KEY'!$B$7:$B$10,"Not Found",0)</f>
        <v>-1</v>
      </c>
      <c r="R215" s="2">
        <f t="array" ref="R215">XLOOKUP($E215,'ADVANCED KEY'!$C$13:$C$16,'ADVANCED KEY'!$B$13:$B$16,"Not Found",0)</f>
        <v>0</v>
      </c>
      <c r="S215" s="2">
        <f t="array" ref="S215">XLOOKUP($F215,'ADVANCED KEY'!$C$19:$C$22,'ADVANCED KEY'!$B$19:$B$22,"Not Found",0)</f>
        <v>2</v>
      </c>
      <c r="T215" s="2">
        <f t="array" ref="T215">XLOOKUP($G215,'ADVANCED KEY'!$C$25:$C$28,'ADVANCED KEY'!$B$25:$B$28,"Not Found",0)</f>
        <v>2</v>
      </c>
      <c r="U215" s="2">
        <f t="array" ref="U215">XLOOKUP($H215,'ADVANCED KEY'!$C$31:$C$34,'ADVANCED KEY'!$B$31:$B$34,"Not Found",0)</f>
        <v>-1</v>
      </c>
      <c r="V215" s="2">
        <f t="array" ref="V215">XLOOKUP($I215,'ADVANCED KEY'!$C$37:$C$40,'ADVANCED KEY'!$B$37:$B$40,"Not Found",0)</f>
        <v>0</v>
      </c>
      <c r="W215" s="2">
        <f t="array" ref="W215">XLOOKUP($J215,'ADVANCED KEY'!$C$43:$C$46,'ADVANCED KEY'!$B$43:$B$46,"",0)</f>
        <v>2</v>
      </c>
      <c r="X215" s="2">
        <f t="array" ref="X215">XLOOKUP($K215,'ADVANCED KEY'!$C$49:$C$52,'ADVANCED KEY'!$B$49:$B$52,"Not Found",0)</f>
        <v>1</v>
      </c>
      <c r="Y215" s="2">
        <f t="array" ref="Y215">XLOOKUP($L215,'ADVANCED KEY'!$C$55:$C$58,'ADVANCED KEY'!$B$55:$B$58,"Not Found",0)</f>
        <v>0</v>
      </c>
    </row>
    <row r="216">
      <c r="A216" s="8">
        <v>45520.65741915509</v>
      </c>
      <c r="B216" s="1"/>
      <c r="C216" s="1" t="s">
        <v>7</v>
      </c>
      <c r="D216" s="1" t="s">
        <v>16</v>
      </c>
      <c r="E216" s="1" t="s">
        <v>19</v>
      </c>
      <c r="F216" s="1" t="s">
        <v>31</v>
      </c>
      <c r="G216" s="1" t="s">
        <v>38</v>
      </c>
      <c r="H216" s="1" t="s">
        <v>51</v>
      </c>
      <c r="I216" s="1" t="s">
        <v>58</v>
      </c>
      <c r="J216" s="1" t="s">
        <v>65</v>
      </c>
      <c r="K216" s="1" t="s">
        <v>78</v>
      </c>
      <c r="L216" s="1" t="s">
        <v>87</v>
      </c>
      <c r="M216" s="3" t="s">
        <v>318</v>
      </c>
      <c r="N216" s="3"/>
      <c r="O216" s="4">
        <f t="shared" si="1"/>
        <v>1</v>
      </c>
      <c r="P216" s="2">
        <f t="array" ref="P216">XLOOKUP($C216,'ADVANCED KEY'!$C$1:$C$4,'ADVANCED KEY'!$B$1:$B$4,"Not Found",0)</f>
        <v>-1</v>
      </c>
      <c r="Q216" s="2">
        <f t="array" ref="Q216">XLOOKUP($D216,'ADVANCED KEY'!$C$7:$C$10,'ADVANCED KEY'!$B$7:$B$10,"Not Found",0)</f>
        <v>0</v>
      </c>
      <c r="R216" s="2">
        <f t="array" ref="R216">XLOOKUP($E216,'ADVANCED KEY'!$C$13:$C$16,'ADVANCED KEY'!$B$13:$B$16,"Not Found",0)</f>
        <v>2</v>
      </c>
      <c r="S216" s="2">
        <f t="array" ref="S216">XLOOKUP($F216,'ADVANCED KEY'!$C$19:$C$22,'ADVANCED KEY'!$B$19:$B$22,"Not Found",0)</f>
        <v>-1</v>
      </c>
      <c r="T216" s="2">
        <f t="array" ref="T216">XLOOKUP($G216,'ADVANCED KEY'!$C$25:$C$28,'ADVANCED KEY'!$B$25:$B$28,"Not Found",0)</f>
        <v>1</v>
      </c>
      <c r="U216" s="2">
        <f t="array" ref="U216">XLOOKUP($H216,'ADVANCED KEY'!$C$31:$C$34,'ADVANCED KEY'!$B$31:$B$34,"Not Found",0)</f>
        <v>0</v>
      </c>
      <c r="V216" s="2">
        <f t="array" ref="V216">XLOOKUP($I216,'ADVANCED KEY'!$C$37:$C$40,'ADVANCED KEY'!$B$37:$B$40,"Not Found",0)</f>
        <v>-1</v>
      </c>
      <c r="W216" s="2">
        <f t="array" ref="W216">XLOOKUP($J216,'ADVANCED KEY'!$C$43:$C$46,'ADVANCED KEY'!$B$43:$B$46,"",0)</f>
        <v>1</v>
      </c>
      <c r="X216" s="2">
        <f t="array" ref="X216">XLOOKUP($K216,'ADVANCED KEY'!$C$49:$C$52,'ADVANCED KEY'!$B$49:$B$52,"Not Found",0)</f>
        <v>0</v>
      </c>
      <c r="Y216" s="2">
        <f t="array" ref="Y216">XLOOKUP($L216,'ADVANCED KEY'!$C$55:$C$58,'ADVANCED KEY'!$B$55:$B$58,"Not Found",0)</f>
        <v>0</v>
      </c>
    </row>
    <row r="217">
      <c r="A217" s="8">
        <v>45520.67835956019</v>
      </c>
      <c r="B217" s="1"/>
      <c r="C217" s="1" t="s">
        <v>7</v>
      </c>
      <c r="D217" s="1" t="s">
        <v>10</v>
      </c>
      <c r="E217" s="1" t="s">
        <v>19</v>
      </c>
      <c r="F217" s="1" t="s">
        <v>31</v>
      </c>
      <c r="G217" s="1" t="s">
        <v>38</v>
      </c>
      <c r="H217" s="1" t="s">
        <v>49</v>
      </c>
      <c r="I217" s="1" t="s">
        <v>58</v>
      </c>
      <c r="J217" s="1" t="s">
        <v>65</v>
      </c>
      <c r="K217" s="1" t="s">
        <v>74</v>
      </c>
      <c r="L217" s="1" t="s">
        <v>85</v>
      </c>
      <c r="M217" s="3" t="s">
        <v>319</v>
      </c>
      <c r="N217" s="3"/>
      <c r="O217" s="4">
        <f t="shared" si="1"/>
        <v>-1</v>
      </c>
      <c r="P217" s="2">
        <f t="array" ref="P217">XLOOKUP($C217,'ADVANCED KEY'!$C$1:$C$4,'ADVANCED KEY'!$B$1:$B$4,"Not Found",0)</f>
        <v>-1</v>
      </c>
      <c r="Q217" s="2">
        <f t="array" ref="Q217">XLOOKUP($D217,'ADVANCED KEY'!$C$7:$C$10,'ADVANCED KEY'!$B$7:$B$10,"Not Found",0)</f>
        <v>-1</v>
      </c>
      <c r="R217" s="2">
        <f t="array" ref="R217">XLOOKUP($E217,'ADVANCED KEY'!$C$13:$C$16,'ADVANCED KEY'!$B$13:$B$16,"Not Found",0)</f>
        <v>2</v>
      </c>
      <c r="S217" s="2">
        <f t="array" ref="S217">XLOOKUP($F217,'ADVANCED KEY'!$C$19:$C$22,'ADVANCED KEY'!$B$19:$B$22,"Not Found",0)</f>
        <v>-1</v>
      </c>
      <c r="T217" s="2">
        <f t="array" ref="T217">XLOOKUP($G217,'ADVANCED KEY'!$C$25:$C$28,'ADVANCED KEY'!$B$25:$B$28,"Not Found",0)</f>
        <v>1</v>
      </c>
      <c r="U217" s="2">
        <f t="array" ref="U217">XLOOKUP($H217,'ADVANCED KEY'!$C$31:$C$34,'ADVANCED KEY'!$B$31:$B$34,"Not Found",0)</f>
        <v>-1</v>
      </c>
      <c r="V217" s="2">
        <f t="array" ref="V217">XLOOKUP($I217,'ADVANCED KEY'!$C$37:$C$40,'ADVANCED KEY'!$B$37:$B$40,"Not Found",0)</f>
        <v>-1</v>
      </c>
      <c r="W217" s="2">
        <f t="array" ref="W217">XLOOKUP($J217,'ADVANCED KEY'!$C$43:$C$46,'ADVANCED KEY'!$B$43:$B$46,"",0)</f>
        <v>1</v>
      </c>
      <c r="X217" s="2">
        <f t="array" ref="X217">XLOOKUP($K217,'ADVANCED KEY'!$C$49:$C$52,'ADVANCED KEY'!$B$49:$B$52,"Not Found",0)</f>
        <v>-1</v>
      </c>
      <c r="Y217" s="2">
        <f t="array" ref="Y217">XLOOKUP($L217,'ADVANCED KEY'!$C$55:$C$58,'ADVANCED KEY'!$B$55:$B$58,"Not Found",0)</f>
        <v>1</v>
      </c>
    </row>
    <row r="218">
      <c r="A218" s="8">
        <v>45520.733309710646</v>
      </c>
      <c r="B218" s="1"/>
      <c r="C218" s="1" t="s">
        <v>7</v>
      </c>
      <c r="D218" s="1" t="s">
        <v>10</v>
      </c>
      <c r="E218" s="1" t="s">
        <v>25</v>
      </c>
      <c r="F218" s="1" t="s">
        <v>31</v>
      </c>
      <c r="G218" s="1" t="s">
        <v>42</v>
      </c>
      <c r="H218" s="1" t="s">
        <v>49</v>
      </c>
      <c r="I218" s="1" t="s">
        <v>60</v>
      </c>
      <c r="J218" s="1" t="s">
        <v>67</v>
      </c>
      <c r="K218" s="1" t="s">
        <v>78</v>
      </c>
      <c r="L218" s="1" t="s">
        <v>85</v>
      </c>
      <c r="M218" s="3" t="s">
        <v>320</v>
      </c>
      <c r="N218" s="3"/>
      <c r="O218" s="4">
        <f t="shared" si="1"/>
        <v>-4</v>
      </c>
      <c r="P218" s="2">
        <f t="array" ref="P218">XLOOKUP($C218,'ADVANCED KEY'!$C$1:$C$4,'ADVANCED KEY'!$B$1:$B$4,"Not Found",0)</f>
        <v>-1</v>
      </c>
      <c r="Q218" s="2">
        <f t="array" ref="Q218">XLOOKUP($D218,'ADVANCED KEY'!$C$7:$C$10,'ADVANCED KEY'!$B$7:$B$10,"Not Found",0)</f>
        <v>-1</v>
      </c>
      <c r="R218" s="2">
        <f t="array" ref="R218">XLOOKUP($E218,'ADVANCED KEY'!$C$13:$C$16,'ADVANCED KEY'!$B$13:$B$16,"Not Found",0)</f>
        <v>0</v>
      </c>
      <c r="S218" s="2">
        <f t="array" ref="S218">XLOOKUP($F218,'ADVANCED KEY'!$C$19:$C$22,'ADVANCED KEY'!$B$19:$B$22,"Not Found",0)</f>
        <v>-1</v>
      </c>
      <c r="T218" s="2">
        <f t="array" ref="T218">XLOOKUP($G218,'ADVANCED KEY'!$C$25:$C$28,'ADVANCED KEY'!$B$25:$B$28,"Not Found",0)</f>
        <v>0</v>
      </c>
      <c r="U218" s="2">
        <f t="array" ref="U218">XLOOKUP($H218,'ADVANCED KEY'!$C$31:$C$34,'ADVANCED KEY'!$B$31:$B$34,"Not Found",0)</f>
        <v>-1</v>
      </c>
      <c r="V218" s="2">
        <f t="array" ref="V218">XLOOKUP($I218,'ADVANCED KEY'!$C$37:$C$40,'ADVANCED KEY'!$B$37:$B$40,"Not Found",0)</f>
        <v>0</v>
      </c>
      <c r="W218" s="2">
        <f t="array" ref="W218">XLOOKUP($J218,'ADVANCED KEY'!$C$43:$C$46,'ADVANCED KEY'!$B$43:$B$46,"",0)</f>
        <v>-1</v>
      </c>
      <c r="X218" s="2">
        <f t="array" ref="X218">XLOOKUP($K218,'ADVANCED KEY'!$C$49:$C$52,'ADVANCED KEY'!$B$49:$B$52,"Not Found",0)</f>
        <v>0</v>
      </c>
      <c r="Y218" s="2">
        <f t="array" ref="Y218">XLOOKUP($L218,'ADVANCED KEY'!$C$55:$C$58,'ADVANCED KEY'!$B$55:$B$58,"Not Found",0)</f>
        <v>1</v>
      </c>
    </row>
    <row r="219">
      <c r="A219" s="8">
        <v>45520.740746261574</v>
      </c>
      <c r="B219" s="1"/>
      <c r="C219" s="1" t="s">
        <v>7</v>
      </c>
      <c r="D219" s="1" t="s">
        <v>16</v>
      </c>
      <c r="E219" s="1" t="s">
        <v>25</v>
      </c>
      <c r="F219" s="1" t="s">
        <v>31</v>
      </c>
      <c r="G219" s="1" t="s">
        <v>38</v>
      </c>
      <c r="H219" s="1" t="s">
        <v>49</v>
      </c>
      <c r="I219" s="1" t="s">
        <v>58</v>
      </c>
      <c r="J219" s="1" t="s">
        <v>65</v>
      </c>
      <c r="K219" s="1" t="s">
        <v>72</v>
      </c>
      <c r="L219" s="1" t="s">
        <v>85</v>
      </c>
      <c r="M219" s="3" t="s">
        <v>321</v>
      </c>
      <c r="N219" s="3"/>
      <c r="O219" s="4">
        <f t="shared" si="1"/>
        <v>0</v>
      </c>
      <c r="P219" s="2">
        <f t="array" ref="P219">XLOOKUP($C219,'ADVANCED KEY'!$C$1:$C$4,'ADVANCED KEY'!$B$1:$B$4,"Not Found",0)</f>
        <v>-1</v>
      </c>
      <c r="Q219" s="2">
        <f t="array" ref="Q219">XLOOKUP($D219,'ADVANCED KEY'!$C$7:$C$10,'ADVANCED KEY'!$B$7:$B$10,"Not Found",0)</f>
        <v>0</v>
      </c>
      <c r="R219" s="2">
        <f t="array" ref="R219">XLOOKUP($E219,'ADVANCED KEY'!$C$13:$C$16,'ADVANCED KEY'!$B$13:$B$16,"Not Found",0)</f>
        <v>0</v>
      </c>
      <c r="S219" s="2">
        <f t="array" ref="S219">XLOOKUP($F219,'ADVANCED KEY'!$C$19:$C$22,'ADVANCED KEY'!$B$19:$B$22,"Not Found",0)</f>
        <v>-1</v>
      </c>
      <c r="T219" s="2">
        <f t="array" ref="T219">XLOOKUP($G219,'ADVANCED KEY'!$C$25:$C$28,'ADVANCED KEY'!$B$25:$B$28,"Not Found",0)</f>
        <v>1</v>
      </c>
      <c r="U219" s="2">
        <f t="array" ref="U219">XLOOKUP($H219,'ADVANCED KEY'!$C$31:$C$34,'ADVANCED KEY'!$B$31:$B$34,"Not Found",0)</f>
        <v>-1</v>
      </c>
      <c r="V219" s="2">
        <f t="array" ref="V219">XLOOKUP($I219,'ADVANCED KEY'!$C$37:$C$40,'ADVANCED KEY'!$B$37:$B$40,"Not Found",0)</f>
        <v>-1</v>
      </c>
      <c r="W219" s="2">
        <f t="array" ref="W219">XLOOKUP($J219,'ADVANCED KEY'!$C$43:$C$46,'ADVANCED KEY'!$B$43:$B$46,"",0)</f>
        <v>1</v>
      </c>
      <c r="X219" s="2">
        <f t="array" ref="X219">XLOOKUP($K219,'ADVANCED KEY'!$C$49:$C$52,'ADVANCED KEY'!$B$49:$B$52,"Not Found",0)</f>
        <v>1</v>
      </c>
      <c r="Y219" s="2">
        <f t="array" ref="Y219">XLOOKUP($L219,'ADVANCED KEY'!$C$55:$C$58,'ADVANCED KEY'!$B$55:$B$58,"Not Found",0)</f>
        <v>1</v>
      </c>
    </row>
    <row r="220">
      <c r="A220" s="8">
        <v>45520.794370613425</v>
      </c>
      <c r="B220" s="1"/>
      <c r="C220" s="1" t="s">
        <v>5</v>
      </c>
      <c r="D220" s="1" t="s">
        <v>10</v>
      </c>
      <c r="E220" s="1" t="s">
        <v>25</v>
      </c>
      <c r="F220" s="1" t="s">
        <v>21</v>
      </c>
      <c r="G220" s="1" t="s">
        <v>38</v>
      </c>
      <c r="H220" s="1" t="s">
        <v>45</v>
      </c>
      <c r="I220" s="1" t="s">
        <v>54</v>
      </c>
      <c r="J220" s="1" t="s">
        <v>65</v>
      </c>
      <c r="K220" s="1" t="s">
        <v>72</v>
      </c>
      <c r="L220" s="1" t="s">
        <v>87</v>
      </c>
      <c r="M220" s="3" t="s">
        <v>322</v>
      </c>
      <c r="N220" s="3"/>
      <c r="O220" s="4">
        <f t="shared" si="1"/>
        <v>9</v>
      </c>
      <c r="P220" s="2">
        <f t="array" ref="P220">XLOOKUP($C220,'ADVANCED KEY'!$C$1:$C$4,'ADVANCED KEY'!$B$1:$B$4,"Not Found",0)</f>
        <v>2</v>
      </c>
      <c r="Q220" s="2">
        <f t="array" ref="Q220">XLOOKUP($D220,'ADVANCED KEY'!$C$7:$C$10,'ADVANCED KEY'!$B$7:$B$10,"Not Found",0)</f>
        <v>-1</v>
      </c>
      <c r="R220" s="2">
        <f t="array" ref="R220">XLOOKUP($E220,'ADVANCED KEY'!$C$13:$C$16,'ADVANCED KEY'!$B$13:$B$16,"Not Found",0)</f>
        <v>0</v>
      </c>
      <c r="S220" s="2">
        <f t="array" ref="S220">XLOOKUP($F220,'ADVANCED KEY'!$C$19:$C$22,'ADVANCED KEY'!$B$19:$B$22,"Not Found",0)</f>
        <v>1</v>
      </c>
      <c r="T220" s="2">
        <f t="array" ref="T220">XLOOKUP($G220,'ADVANCED KEY'!$C$25:$C$28,'ADVANCED KEY'!$B$25:$B$28,"Not Found",0)</f>
        <v>1</v>
      </c>
      <c r="U220" s="2">
        <f t="array" ref="U220">XLOOKUP($H220,'ADVANCED KEY'!$C$31:$C$34,'ADVANCED KEY'!$B$31:$B$34,"Not Found",0)</f>
        <v>2</v>
      </c>
      <c r="V220" s="2">
        <f t="array" ref="V220">XLOOKUP($I220,'ADVANCED KEY'!$C$37:$C$40,'ADVANCED KEY'!$B$37:$B$40,"Not Found",0)</f>
        <v>2</v>
      </c>
      <c r="W220" s="2">
        <f t="array" ref="W220">XLOOKUP($J220,'ADVANCED KEY'!$C$43:$C$46,'ADVANCED KEY'!$B$43:$B$46,"",0)</f>
        <v>1</v>
      </c>
      <c r="X220" s="2">
        <f t="array" ref="X220">XLOOKUP($K220,'ADVANCED KEY'!$C$49:$C$52,'ADVANCED KEY'!$B$49:$B$52,"Not Found",0)</f>
        <v>1</v>
      </c>
      <c r="Y220" s="2">
        <f t="array" ref="Y220">XLOOKUP($L220,'ADVANCED KEY'!$C$55:$C$58,'ADVANCED KEY'!$B$55:$B$58,"Not Found",0)</f>
        <v>0</v>
      </c>
    </row>
    <row r="221">
      <c r="A221" s="8">
        <v>45521.56985274305</v>
      </c>
      <c r="B221" s="1"/>
      <c r="C221" s="1" t="s">
        <v>7</v>
      </c>
      <c r="D221" s="1" t="s">
        <v>14</v>
      </c>
      <c r="E221" s="1" t="s">
        <v>19</v>
      </c>
      <c r="F221" s="1" t="s">
        <v>31</v>
      </c>
      <c r="G221" s="1" t="s">
        <v>40</v>
      </c>
      <c r="H221" s="1" t="s">
        <v>51</v>
      </c>
      <c r="I221" s="1" t="s">
        <v>58</v>
      </c>
      <c r="J221" s="1" t="s">
        <v>67</v>
      </c>
      <c r="K221" s="1" t="s">
        <v>78</v>
      </c>
      <c r="L221" s="1" t="s">
        <v>85</v>
      </c>
      <c r="M221" s="3" t="s">
        <v>323</v>
      </c>
      <c r="N221" s="3"/>
      <c r="O221" s="4">
        <f t="shared" si="1"/>
        <v>-1</v>
      </c>
      <c r="P221" s="2">
        <f t="array" ref="P221">XLOOKUP($C221,'ADVANCED KEY'!$C$1:$C$4,'ADVANCED KEY'!$B$1:$B$4,"Not Found",0)</f>
        <v>-1</v>
      </c>
      <c r="Q221" s="2">
        <f t="array" ref="Q221">XLOOKUP($D221,'ADVANCED KEY'!$C$7:$C$10,'ADVANCED KEY'!$B$7:$B$10,"Not Found",0)</f>
        <v>1</v>
      </c>
      <c r="R221" s="2">
        <f t="array" ref="R221">XLOOKUP($E221,'ADVANCED KEY'!$C$13:$C$16,'ADVANCED KEY'!$B$13:$B$16,"Not Found",0)</f>
        <v>2</v>
      </c>
      <c r="S221" s="2">
        <f t="array" ref="S221">XLOOKUP($F221,'ADVANCED KEY'!$C$19:$C$22,'ADVANCED KEY'!$B$19:$B$22,"Not Found",0)</f>
        <v>-1</v>
      </c>
      <c r="T221" s="2">
        <f t="array" ref="T221">XLOOKUP($G221,'ADVANCED KEY'!$C$25:$C$28,'ADVANCED KEY'!$B$25:$B$28,"Not Found",0)</f>
        <v>-1</v>
      </c>
      <c r="U221" s="2">
        <f t="array" ref="U221">XLOOKUP($H221,'ADVANCED KEY'!$C$31:$C$34,'ADVANCED KEY'!$B$31:$B$34,"Not Found",0)</f>
        <v>0</v>
      </c>
      <c r="V221" s="2">
        <f t="array" ref="V221">XLOOKUP($I221,'ADVANCED KEY'!$C$37:$C$40,'ADVANCED KEY'!$B$37:$B$40,"Not Found",0)</f>
        <v>-1</v>
      </c>
      <c r="W221" s="2">
        <f t="array" ref="W221">XLOOKUP($J221,'ADVANCED KEY'!$C$43:$C$46,'ADVANCED KEY'!$B$43:$B$46,"",0)</f>
        <v>-1</v>
      </c>
      <c r="X221" s="2">
        <f t="array" ref="X221">XLOOKUP($K221,'ADVANCED KEY'!$C$49:$C$52,'ADVANCED KEY'!$B$49:$B$52,"Not Found",0)</f>
        <v>0</v>
      </c>
      <c r="Y221" s="2">
        <f t="array" ref="Y221">XLOOKUP($L221,'ADVANCED KEY'!$C$55:$C$58,'ADVANCED KEY'!$B$55:$B$58,"Not Found",0)</f>
        <v>1</v>
      </c>
    </row>
    <row r="222">
      <c r="A222" s="8">
        <v>45521.576236608795</v>
      </c>
      <c r="B222" s="1"/>
      <c r="C222" s="1" t="s">
        <v>5</v>
      </c>
      <c r="D222" s="1" t="s">
        <v>16</v>
      </c>
      <c r="E222" s="1" t="s">
        <v>25</v>
      </c>
      <c r="F222" s="1" t="s">
        <v>31</v>
      </c>
      <c r="G222" s="1" t="s">
        <v>38</v>
      </c>
      <c r="H222" s="1" t="s">
        <v>49</v>
      </c>
      <c r="I222" s="1" t="s">
        <v>58</v>
      </c>
      <c r="J222" s="1" t="s">
        <v>65</v>
      </c>
      <c r="K222" s="1" t="s">
        <v>72</v>
      </c>
      <c r="L222" s="1" t="s">
        <v>87</v>
      </c>
      <c r="M222" s="3" t="s">
        <v>324</v>
      </c>
      <c r="N222" s="3"/>
      <c r="O222" s="4">
        <f t="shared" si="1"/>
        <v>2</v>
      </c>
      <c r="P222" s="2">
        <f t="array" ref="P222">XLOOKUP($C222,'ADVANCED KEY'!$C$1:$C$4,'ADVANCED KEY'!$B$1:$B$4,"Not Found",0)</f>
        <v>2</v>
      </c>
      <c r="Q222" s="2">
        <f t="array" ref="Q222">XLOOKUP($D222,'ADVANCED KEY'!$C$7:$C$10,'ADVANCED KEY'!$B$7:$B$10,"Not Found",0)</f>
        <v>0</v>
      </c>
      <c r="R222" s="2">
        <f t="array" ref="R222">XLOOKUP($E222,'ADVANCED KEY'!$C$13:$C$16,'ADVANCED KEY'!$B$13:$B$16,"Not Found",0)</f>
        <v>0</v>
      </c>
      <c r="S222" s="2">
        <f t="array" ref="S222">XLOOKUP($F222,'ADVANCED KEY'!$C$19:$C$22,'ADVANCED KEY'!$B$19:$B$22,"Not Found",0)</f>
        <v>-1</v>
      </c>
      <c r="T222" s="2">
        <f t="array" ref="T222">XLOOKUP($G222,'ADVANCED KEY'!$C$25:$C$28,'ADVANCED KEY'!$B$25:$B$28,"Not Found",0)</f>
        <v>1</v>
      </c>
      <c r="U222" s="2">
        <f t="array" ref="U222">XLOOKUP($H222,'ADVANCED KEY'!$C$31:$C$34,'ADVANCED KEY'!$B$31:$B$34,"Not Found",0)</f>
        <v>-1</v>
      </c>
      <c r="V222" s="2">
        <f t="array" ref="V222">XLOOKUP($I222,'ADVANCED KEY'!$C$37:$C$40,'ADVANCED KEY'!$B$37:$B$40,"Not Found",0)</f>
        <v>-1</v>
      </c>
      <c r="W222" s="2">
        <f t="array" ref="W222">XLOOKUP($J222,'ADVANCED KEY'!$C$43:$C$46,'ADVANCED KEY'!$B$43:$B$46,"",0)</f>
        <v>1</v>
      </c>
      <c r="X222" s="2">
        <f t="array" ref="X222">XLOOKUP($K222,'ADVANCED KEY'!$C$49:$C$52,'ADVANCED KEY'!$B$49:$B$52,"Not Found",0)</f>
        <v>1</v>
      </c>
      <c r="Y222" s="2">
        <f t="array" ref="Y222">XLOOKUP($L222,'ADVANCED KEY'!$C$55:$C$58,'ADVANCED KEY'!$B$55:$B$58,"Not Found",0)</f>
        <v>0</v>
      </c>
    </row>
    <row r="223">
      <c r="A223" s="8">
        <v>45521.605304282406</v>
      </c>
      <c r="B223" s="1"/>
      <c r="C223" s="1" t="s">
        <v>5</v>
      </c>
      <c r="D223" s="1" t="s">
        <v>16</v>
      </c>
      <c r="E223" s="1" t="s">
        <v>25</v>
      </c>
      <c r="F223" s="1" t="s">
        <v>21</v>
      </c>
      <c r="G223" s="1" t="s">
        <v>38</v>
      </c>
      <c r="H223" s="1" t="s">
        <v>49</v>
      </c>
      <c r="I223" s="1" t="s">
        <v>60</v>
      </c>
      <c r="J223" s="1" t="s">
        <v>65</v>
      </c>
      <c r="K223" s="1" t="s">
        <v>74</v>
      </c>
      <c r="L223" s="1" t="s">
        <v>85</v>
      </c>
      <c r="M223" s="3" t="s">
        <v>325</v>
      </c>
      <c r="N223" s="3"/>
      <c r="O223" s="4">
        <f t="shared" si="1"/>
        <v>4</v>
      </c>
      <c r="P223" s="2">
        <f t="array" ref="P223">XLOOKUP($C223,'ADVANCED KEY'!$C$1:$C$4,'ADVANCED KEY'!$B$1:$B$4,"Not Found",0)</f>
        <v>2</v>
      </c>
      <c r="Q223" s="2">
        <f t="array" ref="Q223">XLOOKUP($D223,'ADVANCED KEY'!$C$7:$C$10,'ADVANCED KEY'!$B$7:$B$10,"Not Found",0)</f>
        <v>0</v>
      </c>
      <c r="R223" s="2">
        <f t="array" ref="R223">XLOOKUP($E223,'ADVANCED KEY'!$C$13:$C$16,'ADVANCED KEY'!$B$13:$B$16,"Not Found",0)</f>
        <v>0</v>
      </c>
      <c r="S223" s="2">
        <f t="array" ref="S223">XLOOKUP($F223,'ADVANCED KEY'!$C$19:$C$22,'ADVANCED KEY'!$B$19:$B$22,"Not Found",0)</f>
        <v>1</v>
      </c>
      <c r="T223" s="2">
        <f t="array" ref="T223">XLOOKUP($G223,'ADVANCED KEY'!$C$25:$C$28,'ADVANCED KEY'!$B$25:$B$28,"Not Found",0)</f>
        <v>1</v>
      </c>
      <c r="U223" s="2">
        <f t="array" ref="U223">XLOOKUP($H223,'ADVANCED KEY'!$C$31:$C$34,'ADVANCED KEY'!$B$31:$B$34,"Not Found",0)</f>
        <v>-1</v>
      </c>
      <c r="V223" s="2">
        <f t="array" ref="V223">XLOOKUP($I223,'ADVANCED KEY'!$C$37:$C$40,'ADVANCED KEY'!$B$37:$B$40,"Not Found",0)</f>
        <v>0</v>
      </c>
      <c r="W223" s="2">
        <f t="array" ref="W223">XLOOKUP($J223,'ADVANCED KEY'!$C$43:$C$46,'ADVANCED KEY'!$B$43:$B$46,"",0)</f>
        <v>1</v>
      </c>
      <c r="X223" s="2">
        <f t="array" ref="X223">XLOOKUP($K223,'ADVANCED KEY'!$C$49:$C$52,'ADVANCED KEY'!$B$49:$B$52,"Not Found",0)</f>
        <v>-1</v>
      </c>
      <c r="Y223" s="2">
        <f t="array" ref="Y223">XLOOKUP($L223,'ADVANCED KEY'!$C$55:$C$58,'ADVANCED KEY'!$B$55:$B$58,"Not Found",0)</f>
        <v>1</v>
      </c>
    </row>
    <row r="224">
      <c r="A224" s="8">
        <v>45521.62159729167</v>
      </c>
      <c r="B224" s="1"/>
      <c r="C224" s="1" t="s">
        <v>7</v>
      </c>
      <c r="D224" s="1" t="s">
        <v>10</v>
      </c>
      <c r="E224" s="1" t="s">
        <v>19</v>
      </c>
      <c r="F224" s="1" t="s">
        <v>31</v>
      </c>
      <c r="G224" s="1" t="s">
        <v>38</v>
      </c>
      <c r="H224" s="1" t="s">
        <v>51</v>
      </c>
      <c r="I224" s="1" t="s">
        <v>56</v>
      </c>
      <c r="J224" s="1" t="s">
        <v>65</v>
      </c>
      <c r="K224" s="1" t="s">
        <v>72</v>
      </c>
      <c r="L224" s="1" t="s">
        <v>87</v>
      </c>
      <c r="M224" s="3" t="s">
        <v>326</v>
      </c>
      <c r="N224" s="3"/>
      <c r="O224" s="4">
        <f t="shared" si="1"/>
        <v>3</v>
      </c>
      <c r="P224" s="2">
        <f t="array" ref="P224">XLOOKUP($C224,'ADVANCED KEY'!$C$1:$C$4,'ADVANCED KEY'!$B$1:$B$4,"Not Found",0)</f>
        <v>-1</v>
      </c>
      <c r="Q224" s="2">
        <f t="array" ref="Q224">XLOOKUP($D224,'ADVANCED KEY'!$C$7:$C$10,'ADVANCED KEY'!$B$7:$B$10,"Not Found",0)</f>
        <v>-1</v>
      </c>
      <c r="R224" s="2">
        <f t="array" ref="R224">XLOOKUP($E224,'ADVANCED KEY'!$C$13:$C$16,'ADVANCED KEY'!$B$13:$B$16,"Not Found",0)</f>
        <v>2</v>
      </c>
      <c r="S224" s="2">
        <f t="array" ref="S224">XLOOKUP($F224,'ADVANCED KEY'!$C$19:$C$22,'ADVANCED KEY'!$B$19:$B$22,"Not Found",0)</f>
        <v>-1</v>
      </c>
      <c r="T224" s="2">
        <f t="array" ref="T224">XLOOKUP($G224,'ADVANCED KEY'!$C$25:$C$28,'ADVANCED KEY'!$B$25:$B$28,"Not Found",0)</f>
        <v>1</v>
      </c>
      <c r="U224" s="2">
        <f t="array" ref="U224">XLOOKUP($H224,'ADVANCED KEY'!$C$31:$C$34,'ADVANCED KEY'!$B$31:$B$34,"Not Found",0)</f>
        <v>0</v>
      </c>
      <c r="V224" s="2">
        <f t="array" ref="V224">XLOOKUP($I224,'ADVANCED KEY'!$C$37:$C$40,'ADVANCED KEY'!$B$37:$B$40,"Not Found",0)</f>
        <v>1</v>
      </c>
      <c r="W224" s="2">
        <f t="array" ref="W224">XLOOKUP($J224,'ADVANCED KEY'!$C$43:$C$46,'ADVANCED KEY'!$B$43:$B$46,"",0)</f>
        <v>1</v>
      </c>
      <c r="X224" s="2">
        <f t="array" ref="X224">XLOOKUP($K224,'ADVANCED KEY'!$C$49:$C$52,'ADVANCED KEY'!$B$49:$B$52,"Not Found",0)</f>
        <v>1</v>
      </c>
      <c r="Y224" s="2">
        <f t="array" ref="Y224">XLOOKUP($L224,'ADVANCED KEY'!$C$55:$C$58,'ADVANCED KEY'!$B$55:$B$58,"Not Found",0)</f>
        <v>0</v>
      </c>
    </row>
    <row r="225">
      <c r="A225" s="8">
        <v>45521.63853300926</v>
      </c>
      <c r="B225" s="1"/>
      <c r="C225" s="1" t="s">
        <v>5</v>
      </c>
      <c r="D225" s="1" t="s">
        <v>10</v>
      </c>
      <c r="E225" s="1" t="s">
        <v>25</v>
      </c>
      <c r="F225" s="1" t="s">
        <v>31</v>
      </c>
      <c r="G225" s="1" t="s">
        <v>42</v>
      </c>
      <c r="H225" s="1" t="s">
        <v>45</v>
      </c>
      <c r="I225" s="1" t="s">
        <v>54</v>
      </c>
      <c r="J225" s="1" t="s">
        <v>67</v>
      </c>
      <c r="K225" s="1" t="s">
        <v>74</v>
      </c>
      <c r="L225" s="1" t="s">
        <v>81</v>
      </c>
      <c r="M225" s="3" t="s">
        <v>327</v>
      </c>
      <c r="N225" s="3"/>
      <c r="O225" s="4">
        <f t="shared" si="1"/>
        <v>4</v>
      </c>
      <c r="P225" s="2">
        <f t="array" ref="P225">XLOOKUP($C225,'ADVANCED KEY'!$C$1:$C$4,'ADVANCED KEY'!$B$1:$B$4,"Not Found",0)</f>
        <v>2</v>
      </c>
      <c r="Q225" s="2">
        <f t="array" ref="Q225">XLOOKUP($D225,'ADVANCED KEY'!$C$7:$C$10,'ADVANCED KEY'!$B$7:$B$10,"Not Found",0)</f>
        <v>-1</v>
      </c>
      <c r="R225" s="2">
        <f t="array" ref="R225">XLOOKUP($E225,'ADVANCED KEY'!$C$13:$C$16,'ADVANCED KEY'!$B$13:$B$16,"Not Found",0)</f>
        <v>0</v>
      </c>
      <c r="S225" s="2">
        <f t="array" ref="S225">XLOOKUP($F225,'ADVANCED KEY'!$C$19:$C$22,'ADVANCED KEY'!$B$19:$B$22,"Not Found",0)</f>
        <v>-1</v>
      </c>
      <c r="T225" s="2">
        <f t="array" ref="T225">XLOOKUP($G225,'ADVANCED KEY'!$C$25:$C$28,'ADVANCED KEY'!$B$25:$B$28,"Not Found",0)</f>
        <v>0</v>
      </c>
      <c r="U225" s="2">
        <f t="array" ref="U225">XLOOKUP($H225,'ADVANCED KEY'!$C$31:$C$34,'ADVANCED KEY'!$B$31:$B$34,"Not Found",0)</f>
        <v>2</v>
      </c>
      <c r="V225" s="2">
        <f t="array" ref="V225">XLOOKUP($I225,'ADVANCED KEY'!$C$37:$C$40,'ADVANCED KEY'!$B$37:$B$40,"Not Found",0)</f>
        <v>2</v>
      </c>
      <c r="W225" s="2">
        <f t="array" ref="W225">XLOOKUP($J225,'ADVANCED KEY'!$C$43:$C$46,'ADVANCED KEY'!$B$43:$B$46,"",0)</f>
        <v>-1</v>
      </c>
      <c r="X225" s="2">
        <f t="array" ref="X225">XLOOKUP($K225,'ADVANCED KEY'!$C$49:$C$52,'ADVANCED KEY'!$B$49:$B$52,"Not Found",0)</f>
        <v>-1</v>
      </c>
      <c r="Y225" s="2">
        <f t="array" ref="Y225">XLOOKUP($L225,'ADVANCED KEY'!$C$55:$C$58,'ADVANCED KEY'!$B$55:$B$58,"Not Found",0)</f>
        <v>2</v>
      </c>
    </row>
    <row r="226">
      <c r="A226" s="8">
        <v>45523.33662607639</v>
      </c>
      <c r="B226" s="1"/>
      <c r="C226" s="1" t="s">
        <v>7</v>
      </c>
      <c r="D226" s="1" t="s">
        <v>10</v>
      </c>
      <c r="E226" s="1" t="s">
        <v>19</v>
      </c>
      <c r="F226" s="1" t="s">
        <v>33</v>
      </c>
      <c r="G226" s="1" t="s">
        <v>42</v>
      </c>
      <c r="H226" s="1" t="s">
        <v>49</v>
      </c>
      <c r="I226" s="1" t="s">
        <v>58</v>
      </c>
      <c r="J226" s="1" t="s">
        <v>65</v>
      </c>
      <c r="K226" s="1" t="s">
        <v>78</v>
      </c>
      <c r="L226" s="1" t="s">
        <v>87</v>
      </c>
      <c r="M226" s="3" t="s">
        <v>328</v>
      </c>
      <c r="N226" s="3"/>
      <c r="O226" s="4">
        <f t="shared" si="1"/>
        <v>-1</v>
      </c>
      <c r="P226" s="2">
        <f t="array" ref="P226">XLOOKUP($C226,'ADVANCED KEY'!$C$1:$C$4,'ADVANCED KEY'!$B$1:$B$4,"Not Found",0)</f>
        <v>-1</v>
      </c>
      <c r="Q226" s="2">
        <f t="array" ref="Q226">XLOOKUP($D226,'ADVANCED KEY'!$C$7:$C$10,'ADVANCED KEY'!$B$7:$B$10,"Not Found",0)</f>
        <v>-1</v>
      </c>
      <c r="R226" s="2">
        <f t="array" ref="R226">XLOOKUP($E226,'ADVANCED KEY'!$C$13:$C$16,'ADVANCED KEY'!$B$13:$B$16,"Not Found",0)</f>
        <v>2</v>
      </c>
      <c r="S226" s="2">
        <f t="array" ref="S226">XLOOKUP($F226,'ADVANCED KEY'!$C$19:$C$22,'ADVANCED KEY'!$B$19:$B$22,"Not Found",0)</f>
        <v>0</v>
      </c>
      <c r="T226" s="2">
        <f t="array" ref="T226">XLOOKUP($G226,'ADVANCED KEY'!$C$25:$C$28,'ADVANCED KEY'!$B$25:$B$28,"Not Found",0)</f>
        <v>0</v>
      </c>
      <c r="U226" s="2">
        <f t="array" ref="U226">XLOOKUP($H226,'ADVANCED KEY'!$C$31:$C$34,'ADVANCED KEY'!$B$31:$B$34,"Not Found",0)</f>
        <v>-1</v>
      </c>
      <c r="V226" s="2">
        <f t="array" ref="V226">XLOOKUP($I226,'ADVANCED KEY'!$C$37:$C$40,'ADVANCED KEY'!$B$37:$B$40,"Not Found",0)</f>
        <v>-1</v>
      </c>
      <c r="W226" s="2">
        <f t="array" ref="W226">XLOOKUP($J226,'ADVANCED KEY'!$C$43:$C$46,'ADVANCED KEY'!$B$43:$B$46,"",0)</f>
        <v>1</v>
      </c>
      <c r="X226" s="2">
        <f t="array" ref="X226">XLOOKUP($K226,'ADVANCED KEY'!$C$49:$C$52,'ADVANCED KEY'!$B$49:$B$52,"Not Found",0)</f>
        <v>0</v>
      </c>
      <c r="Y226" s="2">
        <f t="array" ref="Y226">XLOOKUP($L226,'ADVANCED KEY'!$C$55:$C$58,'ADVANCED KEY'!$B$55:$B$58,"Not Found",0)</f>
        <v>0</v>
      </c>
    </row>
    <row r="227">
      <c r="A227" s="8">
        <v>45523.96608496528</v>
      </c>
      <c r="B227" s="1"/>
      <c r="C227" s="1" t="s">
        <v>5</v>
      </c>
      <c r="D227" s="1" t="s">
        <v>16</v>
      </c>
      <c r="E227" s="1" t="s">
        <v>21</v>
      </c>
      <c r="F227" s="1" t="s">
        <v>21</v>
      </c>
      <c r="G227" s="1" t="s">
        <v>38</v>
      </c>
      <c r="H227" s="1" t="s">
        <v>47</v>
      </c>
      <c r="I227" s="1" t="s">
        <v>56</v>
      </c>
      <c r="J227" s="1" t="s">
        <v>65</v>
      </c>
      <c r="K227" s="1" t="s">
        <v>78</v>
      </c>
      <c r="L227" s="1" t="s">
        <v>85</v>
      </c>
      <c r="M227" s="3" t="s">
        <v>329</v>
      </c>
      <c r="N227" s="3"/>
      <c r="O227" s="4">
        <f t="shared" si="1"/>
        <v>9</v>
      </c>
      <c r="P227" s="2">
        <f t="array" ref="P227">XLOOKUP($C227,'ADVANCED KEY'!$C$1:$C$4,'ADVANCED KEY'!$B$1:$B$4,"Not Found",0)</f>
        <v>2</v>
      </c>
      <c r="Q227" s="2">
        <f t="array" ref="Q227">XLOOKUP($D227,'ADVANCED KEY'!$C$7:$C$10,'ADVANCED KEY'!$B$7:$B$10,"Not Found",0)</f>
        <v>0</v>
      </c>
      <c r="R227" s="2">
        <f t="array" ref="R227">XLOOKUP($E227,'ADVANCED KEY'!$C$13:$C$16,'ADVANCED KEY'!$B$13:$B$16,"Not Found",0)</f>
        <v>1</v>
      </c>
      <c r="S227" s="2">
        <f t="array" ref="S227">XLOOKUP($F227,'ADVANCED KEY'!$C$19:$C$22,'ADVANCED KEY'!$B$19:$B$22,"Not Found",0)</f>
        <v>1</v>
      </c>
      <c r="T227" s="2">
        <f t="array" ref="T227">XLOOKUP($G227,'ADVANCED KEY'!$C$25:$C$28,'ADVANCED KEY'!$B$25:$B$28,"Not Found",0)</f>
        <v>1</v>
      </c>
      <c r="U227" s="2">
        <f t="array" ref="U227">XLOOKUP($H227,'ADVANCED KEY'!$C$31:$C$34,'ADVANCED KEY'!$B$31:$B$34,"Not Found",0)</f>
        <v>1</v>
      </c>
      <c r="V227" s="2">
        <f t="array" ref="V227">XLOOKUP($I227,'ADVANCED KEY'!$C$37:$C$40,'ADVANCED KEY'!$B$37:$B$40,"Not Found",0)</f>
        <v>1</v>
      </c>
      <c r="W227" s="2">
        <f t="array" ref="W227">XLOOKUP($J227,'ADVANCED KEY'!$C$43:$C$46,'ADVANCED KEY'!$B$43:$B$46,"",0)</f>
        <v>1</v>
      </c>
      <c r="X227" s="2">
        <f t="array" ref="X227">XLOOKUP($K227,'ADVANCED KEY'!$C$49:$C$52,'ADVANCED KEY'!$B$49:$B$52,"Not Found",0)</f>
        <v>0</v>
      </c>
      <c r="Y227" s="2">
        <f t="array" ref="Y227">XLOOKUP($L227,'ADVANCED KEY'!$C$55:$C$58,'ADVANCED KEY'!$B$55:$B$58,"Not Found",0)</f>
        <v>1</v>
      </c>
    </row>
    <row r="228">
      <c r="A228" s="8">
        <v>45525.39720790509</v>
      </c>
      <c r="B228" s="1"/>
      <c r="C228" s="1" t="s">
        <v>5</v>
      </c>
      <c r="D228" s="1" t="s">
        <v>10</v>
      </c>
      <c r="E228" s="1" t="s">
        <v>19</v>
      </c>
      <c r="F228" s="1" t="s">
        <v>31</v>
      </c>
      <c r="G228" s="1" t="s">
        <v>38</v>
      </c>
      <c r="H228" s="1" t="s">
        <v>49</v>
      </c>
      <c r="I228" s="1" t="s">
        <v>54</v>
      </c>
      <c r="J228" s="1" t="s">
        <v>65</v>
      </c>
      <c r="K228" s="1" t="s">
        <v>72</v>
      </c>
      <c r="L228" s="1" t="s">
        <v>83</v>
      </c>
      <c r="M228" s="3" t="s">
        <v>330</v>
      </c>
      <c r="N228" s="3"/>
      <c r="O228" s="4">
        <f t="shared" si="1"/>
        <v>5</v>
      </c>
      <c r="P228" s="2">
        <f t="array" ref="P228">XLOOKUP($C228,'ADVANCED KEY'!$C$1:$C$4,'ADVANCED KEY'!$B$1:$B$4,"Not Found",0)</f>
        <v>2</v>
      </c>
      <c r="Q228" s="2">
        <f t="array" ref="Q228">XLOOKUP($D228,'ADVANCED KEY'!$C$7:$C$10,'ADVANCED KEY'!$B$7:$B$10,"Not Found",0)</f>
        <v>-1</v>
      </c>
      <c r="R228" s="2">
        <f t="array" ref="R228">XLOOKUP($E228,'ADVANCED KEY'!$C$13:$C$16,'ADVANCED KEY'!$B$13:$B$16,"Not Found",0)</f>
        <v>2</v>
      </c>
      <c r="S228" s="2">
        <f t="array" ref="S228">XLOOKUP($F228,'ADVANCED KEY'!$C$19:$C$22,'ADVANCED KEY'!$B$19:$B$22,"Not Found",0)</f>
        <v>-1</v>
      </c>
      <c r="T228" s="2">
        <f t="array" ref="T228">XLOOKUP($G228,'ADVANCED KEY'!$C$25:$C$28,'ADVANCED KEY'!$B$25:$B$28,"Not Found",0)</f>
        <v>1</v>
      </c>
      <c r="U228" s="2">
        <f t="array" ref="U228">XLOOKUP($H228,'ADVANCED KEY'!$C$31:$C$34,'ADVANCED KEY'!$B$31:$B$34,"Not Found",0)</f>
        <v>-1</v>
      </c>
      <c r="V228" s="2">
        <f t="array" ref="V228">XLOOKUP($I228,'ADVANCED KEY'!$C$37:$C$40,'ADVANCED KEY'!$B$37:$B$40,"Not Found",0)</f>
        <v>2</v>
      </c>
      <c r="W228" s="2">
        <f t="array" ref="W228">XLOOKUP($J228,'ADVANCED KEY'!$C$43:$C$46,'ADVANCED KEY'!$B$43:$B$46,"",0)</f>
        <v>1</v>
      </c>
      <c r="X228" s="2">
        <f t="array" ref="X228">XLOOKUP($K228,'ADVANCED KEY'!$C$49:$C$52,'ADVANCED KEY'!$B$49:$B$52,"Not Found",0)</f>
        <v>1</v>
      </c>
      <c r="Y228" s="2">
        <f t="array" ref="Y228">XLOOKUP($L228,'ADVANCED KEY'!$C$55:$C$58,'ADVANCED KEY'!$B$55:$B$58,"Not Found",0)</f>
        <v>-1</v>
      </c>
    </row>
    <row r="229">
      <c r="A229" s="8">
        <v>45525.39796798611</v>
      </c>
      <c r="B229" s="1"/>
      <c r="C229" s="1" t="s">
        <v>7</v>
      </c>
      <c r="D229" s="1" t="s">
        <v>10</v>
      </c>
      <c r="E229" s="1" t="s">
        <v>25</v>
      </c>
      <c r="F229" s="1" t="s">
        <v>31</v>
      </c>
      <c r="G229" s="1" t="s">
        <v>38</v>
      </c>
      <c r="H229" s="1" t="s">
        <v>51</v>
      </c>
      <c r="I229" s="1" t="s">
        <v>60</v>
      </c>
      <c r="J229" s="1" t="s">
        <v>67</v>
      </c>
      <c r="K229" s="1" t="s">
        <v>78</v>
      </c>
      <c r="L229" s="1" t="s">
        <v>87</v>
      </c>
      <c r="M229" s="3" t="s">
        <v>331</v>
      </c>
      <c r="N229" s="3"/>
      <c r="O229" s="4">
        <f t="shared" si="1"/>
        <v>-3</v>
      </c>
      <c r="P229" s="2">
        <f t="array" ref="P229">XLOOKUP($C229,'ADVANCED KEY'!$C$1:$C$4,'ADVANCED KEY'!$B$1:$B$4,"Not Found",0)</f>
        <v>-1</v>
      </c>
      <c r="Q229" s="2">
        <f t="array" ref="Q229">XLOOKUP($D229,'ADVANCED KEY'!$C$7:$C$10,'ADVANCED KEY'!$B$7:$B$10,"Not Found",0)</f>
        <v>-1</v>
      </c>
      <c r="R229" s="2">
        <f t="array" ref="R229">XLOOKUP($E229,'ADVANCED KEY'!$C$13:$C$16,'ADVANCED KEY'!$B$13:$B$16,"Not Found",0)</f>
        <v>0</v>
      </c>
      <c r="S229" s="2">
        <f t="array" ref="S229">XLOOKUP($F229,'ADVANCED KEY'!$C$19:$C$22,'ADVANCED KEY'!$B$19:$B$22,"Not Found",0)</f>
        <v>-1</v>
      </c>
      <c r="T229" s="2">
        <f t="array" ref="T229">XLOOKUP($G229,'ADVANCED KEY'!$C$25:$C$28,'ADVANCED KEY'!$B$25:$B$28,"Not Found",0)</f>
        <v>1</v>
      </c>
      <c r="U229" s="2">
        <f t="array" ref="U229">XLOOKUP($H229,'ADVANCED KEY'!$C$31:$C$34,'ADVANCED KEY'!$B$31:$B$34,"Not Found",0)</f>
        <v>0</v>
      </c>
      <c r="V229" s="2">
        <f t="array" ref="V229">XLOOKUP($I229,'ADVANCED KEY'!$C$37:$C$40,'ADVANCED KEY'!$B$37:$B$40,"Not Found",0)</f>
        <v>0</v>
      </c>
      <c r="W229" s="2">
        <f t="array" ref="W229">XLOOKUP($J229,'ADVANCED KEY'!$C$43:$C$46,'ADVANCED KEY'!$B$43:$B$46,"",0)</f>
        <v>-1</v>
      </c>
      <c r="X229" s="2">
        <f t="array" ref="X229">XLOOKUP($K229,'ADVANCED KEY'!$C$49:$C$52,'ADVANCED KEY'!$B$49:$B$52,"Not Found",0)</f>
        <v>0</v>
      </c>
      <c r="Y229" s="2">
        <f t="array" ref="Y229">XLOOKUP($L229,'ADVANCED KEY'!$C$55:$C$58,'ADVANCED KEY'!$B$55:$B$58,"Not Found",0)</f>
        <v>0</v>
      </c>
    </row>
    <row r="230">
      <c r="A230" s="8">
        <v>45525.404813472225</v>
      </c>
      <c r="B230" s="1"/>
      <c r="C230" s="1" t="s">
        <v>5</v>
      </c>
      <c r="D230" s="1" t="s">
        <v>16</v>
      </c>
      <c r="E230" s="1" t="s">
        <v>19</v>
      </c>
      <c r="F230" s="1" t="s">
        <v>31</v>
      </c>
      <c r="G230" s="1" t="s">
        <v>38</v>
      </c>
      <c r="H230" s="1" t="s">
        <v>49</v>
      </c>
      <c r="I230" s="1" t="s">
        <v>58</v>
      </c>
      <c r="J230" s="1" t="s">
        <v>67</v>
      </c>
      <c r="K230" s="1" t="s">
        <v>72</v>
      </c>
      <c r="L230" s="1" t="s">
        <v>85</v>
      </c>
      <c r="M230" s="3" t="s">
        <v>332</v>
      </c>
      <c r="N230" s="3"/>
      <c r="O230" s="4">
        <f t="shared" si="1"/>
        <v>3</v>
      </c>
      <c r="P230" s="2">
        <f t="array" ref="P230">XLOOKUP($C230,'ADVANCED KEY'!$C$1:$C$4,'ADVANCED KEY'!$B$1:$B$4,"Not Found",0)</f>
        <v>2</v>
      </c>
      <c r="Q230" s="2">
        <f t="array" ref="Q230">XLOOKUP($D230,'ADVANCED KEY'!$C$7:$C$10,'ADVANCED KEY'!$B$7:$B$10,"Not Found",0)</f>
        <v>0</v>
      </c>
      <c r="R230" s="2">
        <f t="array" ref="R230">XLOOKUP($E230,'ADVANCED KEY'!$C$13:$C$16,'ADVANCED KEY'!$B$13:$B$16,"Not Found",0)</f>
        <v>2</v>
      </c>
      <c r="S230" s="2">
        <f t="array" ref="S230">XLOOKUP($F230,'ADVANCED KEY'!$C$19:$C$22,'ADVANCED KEY'!$B$19:$B$22,"Not Found",0)</f>
        <v>-1</v>
      </c>
      <c r="T230" s="2">
        <f t="array" ref="T230">XLOOKUP($G230,'ADVANCED KEY'!$C$25:$C$28,'ADVANCED KEY'!$B$25:$B$28,"Not Found",0)</f>
        <v>1</v>
      </c>
      <c r="U230" s="2">
        <f t="array" ref="U230">XLOOKUP($H230,'ADVANCED KEY'!$C$31:$C$34,'ADVANCED KEY'!$B$31:$B$34,"Not Found",0)</f>
        <v>-1</v>
      </c>
      <c r="V230" s="2">
        <f t="array" ref="V230">XLOOKUP($I230,'ADVANCED KEY'!$C$37:$C$40,'ADVANCED KEY'!$B$37:$B$40,"Not Found",0)</f>
        <v>-1</v>
      </c>
      <c r="W230" s="2">
        <f t="array" ref="W230">XLOOKUP($J230,'ADVANCED KEY'!$C$43:$C$46,'ADVANCED KEY'!$B$43:$B$46,"",0)</f>
        <v>-1</v>
      </c>
      <c r="X230" s="2">
        <f t="array" ref="X230">XLOOKUP($K230,'ADVANCED KEY'!$C$49:$C$52,'ADVANCED KEY'!$B$49:$B$52,"Not Found",0)</f>
        <v>1</v>
      </c>
      <c r="Y230" s="2">
        <f t="array" ref="Y230">XLOOKUP($L230,'ADVANCED KEY'!$C$55:$C$58,'ADVANCED KEY'!$B$55:$B$58,"Not Found",0)</f>
        <v>1</v>
      </c>
    </row>
    <row r="231">
      <c r="A231" s="8">
        <v>45525.412108715274</v>
      </c>
      <c r="B231" s="1"/>
      <c r="C231" s="1" t="s">
        <v>7</v>
      </c>
      <c r="D231" s="1" t="s">
        <v>14</v>
      </c>
      <c r="E231" s="1" t="s">
        <v>25</v>
      </c>
      <c r="F231" s="1" t="s">
        <v>21</v>
      </c>
      <c r="G231" s="1" t="s">
        <v>42</v>
      </c>
      <c r="H231" s="1" t="s">
        <v>49</v>
      </c>
      <c r="I231" s="1" t="s">
        <v>56</v>
      </c>
      <c r="J231" s="1" t="s">
        <v>63</v>
      </c>
      <c r="K231" s="1" t="s">
        <v>72</v>
      </c>
      <c r="L231" s="1" t="s">
        <v>87</v>
      </c>
      <c r="M231" s="3" t="s">
        <v>333</v>
      </c>
      <c r="N231" s="3"/>
      <c r="O231" s="4">
        <f t="shared" si="1"/>
        <v>4</v>
      </c>
      <c r="P231" s="2">
        <f t="array" ref="P231">XLOOKUP($C231,'ADVANCED KEY'!$C$1:$C$4,'ADVANCED KEY'!$B$1:$B$4,"Not Found",0)</f>
        <v>-1</v>
      </c>
      <c r="Q231" s="2">
        <f t="array" ref="Q231">XLOOKUP($D231,'ADVANCED KEY'!$C$7:$C$10,'ADVANCED KEY'!$B$7:$B$10,"Not Found",0)</f>
        <v>1</v>
      </c>
      <c r="R231" s="2">
        <f t="array" ref="R231">XLOOKUP($E231,'ADVANCED KEY'!$C$13:$C$16,'ADVANCED KEY'!$B$13:$B$16,"Not Found",0)</f>
        <v>0</v>
      </c>
      <c r="S231" s="2">
        <f t="array" ref="S231">XLOOKUP($F231,'ADVANCED KEY'!$C$19:$C$22,'ADVANCED KEY'!$B$19:$B$22,"Not Found",0)</f>
        <v>1</v>
      </c>
      <c r="T231" s="2">
        <f t="array" ref="T231">XLOOKUP($G231,'ADVANCED KEY'!$C$25:$C$28,'ADVANCED KEY'!$B$25:$B$28,"Not Found",0)</f>
        <v>0</v>
      </c>
      <c r="U231" s="2">
        <f t="array" ref="U231">XLOOKUP($H231,'ADVANCED KEY'!$C$31:$C$34,'ADVANCED KEY'!$B$31:$B$34,"Not Found",0)</f>
        <v>-1</v>
      </c>
      <c r="V231" s="2">
        <f t="array" ref="V231">XLOOKUP($I231,'ADVANCED KEY'!$C$37:$C$40,'ADVANCED KEY'!$B$37:$B$40,"Not Found",0)</f>
        <v>1</v>
      </c>
      <c r="W231" s="2">
        <f t="array" ref="W231">XLOOKUP($J231,'ADVANCED KEY'!$C$43:$C$46,'ADVANCED KEY'!$B$43:$B$46,"",0)</f>
        <v>2</v>
      </c>
      <c r="X231" s="2">
        <f t="array" ref="X231">XLOOKUP($K231,'ADVANCED KEY'!$C$49:$C$52,'ADVANCED KEY'!$B$49:$B$52,"Not Found",0)</f>
        <v>1</v>
      </c>
      <c r="Y231" s="2">
        <f t="array" ref="Y231">XLOOKUP($L231,'ADVANCED KEY'!$C$55:$C$58,'ADVANCED KEY'!$B$55:$B$58,"Not Found",0)</f>
        <v>0</v>
      </c>
    </row>
    <row r="232">
      <c r="A232" s="8">
        <v>45525.42351581018</v>
      </c>
      <c r="B232" s="1"/>
      <c r="C232" s="1" t="s">
        <v>7</v>
      </c>
      <c r="D232" s="1" t="s">
        <v>12</v>
      </c>
      <c r="E232" s="1" t="s">
        <v>23</v>
      </c>
      <c r="F232" s="1" t="s">
        <v>31</v>
      </c>
      <c r="G232" s="1" t="s">
        <v>40</v>
      </c>
      <c r="H232" s="1" t="s">
        <v>51</v>
      </c>
      <c r="I232" s="1" t="s">
        <v>60</v>
      </c>
      <c r="J232" s="1" t="s">
        <v>65</v>
      </c>
      <c r="K232" s="1" t="s">
        <v>74</v>
      </c>
      <c r="L232" s="1" t="s">
        <v>87</v>
      </c>
      <c r="M232" s="3" t="s">
        <v>334</v>
      </c>
      <c r="N232" s="3"/>
      <c r="O232" s="4">
        <f t="shared" si="1"/>
        <v>-2</v>
      </c>
      <c r="P232" s="2">
        <f t="array" ref="P232">XLOOKUP($C232,'ADVANCED KEY'!$C$1:$C$4,'ADVANCED KEY'!$B$1:$B$4,"Not Found",0)</f>
        <v>-1</v>
      </c>
      <c r="Q232" s="2">
        <f t="array" ref="Q232">XLOOKUP($D232,'ADVANCED KEY'!$C$7:$C$10,'ADVANCED KEY'!$B$7:$B$10,"Not Found",0)</f>
        <v>2</v>
      </c>
      <c r="R232" s="2">
        <f t="array" ref="R232">XLOOKUP($E232,'ADVANCED KEY'!$C$13:$C$16,'ADVANCED KEY'!$B$13:$B$16,"Not Found",0)</f>
        <v>-1</v>
      </c>
      <c r="S232" s="2">
        <f t="array" ref="S232">XLOOKUP($F232,'ADVANCED KEY'!$C$19:$C$22,'ADVANCED KEY'!$B$19:$B$22,"Not Found",0)</f>
        <v>-1</v>
      </c>
      <c r="T232" s="2">
        <f t="array" ref="T232">XLOOKUP($G232,'ADVANCED KEY'!$C$25:$C$28,'ADVANCED KEY'!$B$25:$B$28,"Not Found",0)</f>
        <v>-1</v>
      </c>
      <c r="U232" s="2">
        <f t="array" ref="U232">XLOOKUP($H232,'ADVANCED KEY'!$C$31:$C$34,'ADVANCED KEY'!$B$31:$B$34,"Not Found",0)</f>
        <v>0</v>
      </c>
      <c r="V232" s="2">
        <f t="array" ref="V232">XLOOKUP($I232,'ADVANCED KEY'!$C$37:$C$40,'ADVANCED KEY'!$B$37:$B$40,"Not Found",0)</f>
        <v>0</v>
      </c>
      <c r="W232" s="2">
        <f t="array" ref="W232">XLOOKUP($J232,'ADVANCED KEY'!$C$43:$C$46,'ADVANCED KEY'!$B$43:$B$46,"",0)</f>
        <v>1</v>
      </c>
      <c r="X232" s="2">
        <f t="array" ref="X232">XLOOKUP($K232,'ADVANCED KEY'!$C$49:$C$52,'ADVANCED KEY'!$B$49:$B$52,"Not Found",0)</f>
        <v>-1</v>
      </c>
      <c r="Y232" s="2">
        <f t="array" ref="Y232">XLOOKUP($L232,'ADVANCED KEY'!$C$55:$C$58,'ADVANCED KEY'!$B$55:$B$58,"Not Found",0)</f>
        <v>0</v>
      </c>
    </row>
    <row r="233">
      <c r="A233" s="8">
        <v>45525.423925613424</v>
      </c>
      <c r="B233" s="1"/>
      <c r="C233" s="1" t="s">
        <v>7</v>
      </c>
      <c r="D233" s="1" t="s">
        <v>10</v>
      </c>
      <c r="E233" s="1" t="s">
        <v>25</v>
      </c>
      <c r="F233" s="1" t="s">
        <v>31</v>
      </c>
      <c r="G233" s="1" t="s">
        <v>42</v>
      </c>
      <c r="H233" s="1" t="s">
        <v>45</v>
      </c>
      <c r="I233" s="1" t="s">
        <v>58</v>
      </c>
      <c r="J233" s="1" t="s">
        <v>65</v>
      </c>
      <c r="K233" s="1" t="s">
        <v>78</v>
      </c>
      <c r="L233" s="1" t="s">
        <v>85</v>
      </c>
      <c r="M233" s="3" t="s">
        <v>335</v>
      </c>
      <c r="N233" s="3"/>
      <c r="O233" s="4">
        <f t="shared" si="1"/>
        <v>0</v>
      </c>
      <c r="P233" s="2">
        <f t="array" ref="P233">XLOOKUP($C233,'ADVANCED KEY'!$C$1:$C$4,'ADVANCED KEY'!$B$1:$B$4,"Not Found",0)</f>
        <v>-1</v>
      </c>
      <c r="Q233" s="2">
        <f t="array" ref="Q233">XLOOKUP($D233,'ADVANCED KEY'!$C$7:$C$10,'ADVANCED KEY'!$B$7:$B$10,"Not Found",0)</f>
        <v>-1</v>
      </c>
      <c r="R233" s="2">
        <f t="array" ref="R233">XLOOKUP($E233,'ADVANCED KEY'!$C$13:$C$16,'ADVANCED KEY'!$B$13:$B$16,"Not Found",0)</f>
        <v>0</v>
      </c>
      <c r="S233" s="2">
        <f t="array" ref="S233">XLOOKUP($F233,'ADVANCED KEY'!$C$19:$C$22,'ADVANCED KEY'!$B$19:$B$22,"Not Found",0)</f>
        <v>-1</v>
      </c>
      <c r="T233" s="2">
        <f t="array" ref="T233">XLOOKUP($G233,'ADVANCED KEY'!$C$25:$C$28,'ADVANCED KEY'!$B$25:$B$28,"Not Found",0)</f>
        <v>0</v>
      </c>
      <c r="U233" s="2">
        <f t="array" ref="U233">XLOOKUP($H233,'ADVANCED KEY'!$C$31:$C$34,'ADVANCED KEY'!$B$31:$B$34,"Not Found",0)</f>
        <v>2</v>
      </c>
      <c r="V233" s="2">
        <f t="array" ref="V233">XLOOKUP($I233,'ADVANCED KEY'!$C$37:$C$40,'ADVANCED KEY'!$B$37:$B$40,"Not Found",0)</f>
        <v>-1</v>
      </c>
      <c r="W233" s="2">
        <f t="array" ref="W233">XLOOKUP($J233,'ADVANCED KEY'!$C$43:$C$46,'ADVANCED KEY'!$B$43:$B$46,"",0)</f>
        <v>1</v>
      </c>
      <c r="X233" s="2">
        <f t="array" ref="X233">XLOOKUP($K233,'ADVANCED KEY'!$C$49:$C$52,'ADVANCED KEY'!$B$49:$B$52,"Not Found",0)</f>
        <v>0</v>
      </c>
      <c r="Y233" s="2">
        <f t="array" ref="Y233">XLOOKUP($L233,'ADVANCED KEY'!$C$55:$C$58,'ADVANCED KEY'!$B$55:$B$58,"Not Found",0)</f>
        <v>1</v>
      </c>
    </row>
    <row r="234">
      <c r="A234" s="8">
        <v>45525.431703622686</v>
      </c>
      <c r="B234" s="1"/>
      <c r="C234" s="1" t="s">
        <v>7</v>
      </c>
      <c r="D234" s="1" t="s">
        <v>16</v>
      </c>
      <c r="E234" s="1" t="s">
        <v>25</v>
      </c>
      <c r="F234" s="1" t="s">
        <v>31</v>
      </c>
      <c r="G234" s="1" t="s">
        <v>38</v>
      </c>
      <c r="H234" s="1" t="s">
        <v>49</v>
      </c>
      <c r="I234" s="1" t="s">
        <v>56</v>
      </c>
      <c r="J234" s="1" t="s">
        <v>65</v>
      </c>
      <c r="K234" s="1" t="s">
        <v>78</v>
      </c>
      <c r="L234" s="1" t="s">
        <v>85</v>
      </c>
      <c r="M234" s="3" t="s">
        <v>336</v>
      </c>
      <c r="N234" s="3"/>
      <c r="O234" s="4">
        <f t="shared" si="1"/>
        <v>1</v>
      </c>
      <c r="P234" s="2">
        <f t="array" ref="P234">XLOOKUP($C234,'ADVANCED KEY'!$C$1:$C$4,'ADVANCED KEY'!$B$1:$B$4,"Not Found",0)</f>
        <v>-1</v>
      </c>
      <c r="Q234" s="2">
        <f t="array" ref="Q234">XLOOKUP($D234,'ADVANCED KEY'!$C$7:$C$10,'ADVANCED KEY'!$B$7:$B$10,"Not Found",0)</f>
        <v>0</v>
      </c>
      <c r="R234" s="2">
        <f t="array" ref="R234">XLOOKUP($E234,'ADVANCED KEY'!$C$13:$C$16,'ADVANCED KEY'!$B$13:$B$16,"Not Found",0)</f>
        <v>0</v>
      </c>
      <c r="S234" s="2">
        <f t="array" ref="S234">XLOOKUP($F234,'ADVANCED KEY'!$C$19:$C$22,'ADVANCED KEY'!$B$19:$B$22,"Not Found",0)</f>
        <v>-1</v>
      </c>
      <c r="T234" s="2">
        <f t="array" ref="T234">XLOOKUP($G234,'ADVANCED KEY'!$C$25:$C$28,'ADVANCED KEY'!$B$25:$B$28,"Not Found",0)</f>
        <v>1</v>
      </c>
      <c r="U234" s="2">
        <f t="array" ref="U234">XLOOKUP($H234,'ADVANCED KEY'!$C$31:$C$34,'ADVANCED KEY'!$B$31:$B$34,"Not Found",0)</f>
        <v>-1</v>
      </c>
      <c r="V234" s="2">
        <f t="array" ref="V234">XLOOKUP($I234,'ADVANCED KEY'!$C$37:$C$40,'ADVANCED KEY'!$B$37:$B$40,"Not Found",0)</f>
        <v>1</v>
      </c>
      <c r="W234" s="2">
        <f t="array" ref="W234">XLOOKUP($J234,'ADVANCED KEY'!$C$43:$C$46,'ADVANCED KEY'!$B$43:$B$46,"",0)</f>
        <v>1</v>
      </c>
      <c r="X234" s="2">
        <f t="array" ref="X234">XLOOKUP($K234,'ADVANCED KEY'!$C$49:$C$52,'ADVANCED KEY'!$B$49:$B$52,"Not Found",0)</f>
        <v>0</v>
      </c>
      <c r="Y234" s="2">
        <f t="array" ref="Y234">XLOOKUP($L234,'ADVANCED KEY'!$C$55:$C$58,'ADVANCED KEY'!$B$55:$B$58,"Not Found",0)</f>
        <v>1</v>
      </c>
    </row>
    <row r="235">
      <c r="A235" s="8">
        <v>45525.44139165509</v>
      </c>
      <c r="B235" s="1"/>
      <c r="C235" s="1" t="s">
        <v>3</v>
      </c>
      <c r="D235" s="1" t="s">
        <v>16</v>
      </c>
      <c r="E235" s="1" t="s">
        <v>21</v>
      </c>
      <c r="F235" s="1" t="s">
        <v>31</v>
      </c>
      <c r="G235" s="1" t="s">
        <v>38</v>
      </c>
      <c r="H235" s="1" t="s">
        <v>49</v>
      </c>
      <c r="I235" s="1" t="s">
        <v>58</v>
      </c>
      <c r="J235" s="1" t="s">
        <v>63</v>
      </c>
      <c r="K235" s="1" t="s">
        <v>72</v>
      </c>
      <c r="L235" s="1" t="s">
        <v>85</v>
      </c>
      <c r="M235" s="3" t="s">
        <v>337</v>
      </c>
      <c r="N235" s="3"/>
      <c r="O235" s="4">
        <f t="shared" si="1"/>
        <v>4</v>
      </c>
      <c r="P235" s="2">
        <f t="array" ref="P235">XLOOKUP($C235,'ADVANCED KEY'!$C$1:$C$4,'ADVANCED KEY'!$B$1:$B$4,"Not Found",0)</f>
        <v>1</v>
      </c>
      <c r="Q235" s="2">
        <f t="array" ref="Q235">XLOOKUP($D235,'ADVANCED KEY'!$C$7:$C$10,'ADVANCED KEY'!$B$7:$B$10,"Not Found",0)</f>
        <v>0</v>
      </c>
      <c r="R235" s="2">
        <f t="array" ref="R235">XLOOKUP($E235,'ADVANCED KEY'!$C$13:$C$16,'ADVANCED KEY'!$B$13:$B$16,"Not Found",0)</f>
        <v>1</v>
      </c>
      <c r="S235" s="2">
        <f t="array" ref="S235">XLOOKUP($F235,'ADVANCED KEY'!$C$19:$C$22,'ADVANCED KEY'!$B$19:$B$22,"Not Found",0)</f>
        <v>-1</v>
      </c>
      <c r="T235" s="2">
        <f t="array" ref="T235">XLOOKUP($G235,'ADVANCED KEY'!$C$25:$C$28,'ADVANCED KEY'!$B$25:$B$28,"Not Found",0)</f>
        <v>1</v>
      </c>
      <c r="U235" s="2">
        <f t="array" ref="U235">XLOOKUP($H235,'ADVANCED KEY'!$C$31:$C$34,'ADVANCED KEY'!$B$31:$B$34,"Not Found",0)</f>
        <v>-1</v>
      </c>
      <c r="V235" s="2">
        <f t="array" ref="V235">XLOOKUP($I235,'ADVANCED KEY'!$C$37:$C$40,'ADVANCED KEY'!$B$37:$B$40,"Not Found",0)</f>
        <v>-1</v>
      </c>
      <c r="W235" s="2">
        <f t="array" ref="W235">XLOOKUP($J235,'ADVANCED KEY'!$C$43:$C$46,'ADVANCED KEY'!$B$43:$B$46,"",0)</f>
        <v>2</v>
      </c>
      <c r="X235" s="2">
        <f t="array" ref="X235">XLOOKUP($K235,'ADVANCED KEY'!$C$49:$C$52,'ADVANCED KEY'!$B$49:$B$52,"Not Found",0)</f>
        <v>1</v>
      </c>
      <c r="Y235" s="2">
        <f t="array" ref="Y235">XLOOKUP($L235,'ADVANCED KEY'!$C$55:$C$58,'ADVANCED KEY'!$B$55:$B$58,"Not Found",0)</f>
        <v>1</v>
      </c>
    </row>
    <row r="236">
      <c r="A236" s="8">
        <v>45525.46740475694</v>
      </c>
      <c r="B236" s="1"/>
      <c r="C236" s="1" t="s">
        <v>7</v>
      </c>
      <c r="D236" s="1" t="s">
        <v>10</v>
      </c>
      <c r="E236" s="1" t="s">
        <v>23</v>
      </c>
      <c r="F236" s="1" t="s">
        <v>21</v>
      </c>
      <c r="G236" s="1" t="s">
        <v>42</v>
      </c>
      <c r="H236" s="1" t="s">
        <v>51</v>
      </c>
      <c r="I236" s="1" t="s">
        <v>58</v>
      </c>
      <c r="J236" s="1" t="s">
        <v>65</v>
      </c>
      <c r="K236" s="1" t="s">
        <v>78</v>
      </c>
      <c r="L236" s="1" t="s">
        <v>87</v>
      </c>
      <c r="M236" s="3" t="s">
        <v>338</v>
      </c>
      <c r="N236" s="3"/>
      <c r="O236" s="4">
        <f t="shared" si="1"/>
        <v>-2</v>
      </c>
      <c r="P236" s="2">
        <f t="array" ref="P236">XLOOKUP($C236,'ADVANCED KEY'!$C$1:$C$4,'ADVANCED KEY'!$B$1:$B$4,"Not Found",0)</f>
        <v>-1</v>
      </c>
      <c r="Q236" s="2">
        <f t="array" ref="Q236">XLOOKUP($D236,'ADVANCED KEY'!$C$7:$C$10,'ADVANCED KEY'!$B$7:$B$10,"Not Found",0)</f>
        <v>-1</v>
      </c>
      <c r="R236" s="2">
        <f t="array" ref="R236">XLOOKUP($E236,'ADVANCED KEY'!$C$13:$C$16,'ADVANCED KEY'!$B$13:$B$16,"Not Found",0)</f>
        <v>-1</v>
      </c>
      <c r="S236" s="2">
        <f t="array" ref="S236">XLOOKUP($F236,'ADVANCED KEY'!$C$19:$C$22,'ADVANCED KEY'!$B$19:$B$22,"Not Found",0)</f>
        <v>1</v>
      </c>
      <c r="T236" s="2">
        <f t="array" ref="T236">XLOOKUP($G236,'ADVANCED KEY'!$C$25:$C$28,'ADVANCED KEY'!$B$25:$B$28,"Not Found",0)</f>
        <v>0</v>
      </c>
      <c r="U236" s="2">
        <f t="array" ref="U236">XLOOKUP($H236,'ADVANCED KEY'!$C$31:$C$34,'ADVANCED KEY'!$B$31:$B$34,"Not Found",0)</f>
        <v>0</v>
      </c>
      <c r="V236" s="2">
        <f t="array" ref="V236">XLOOKUP($I236,'ADVANCED KEY'!$C$37:$C$40,'ADVANCED KEY'!$B$37:$B$40,"Not Found",0)</f>
        <v>-1</v>
      </c>
      <c r="W236" s="2">
        <f t="array" ref="W236">XLOOKUP($J236,'ADVANCED KEY'!$C$43:$C$46,'ADVANCED KEY'!$B$43:$B$46,"",0)</f>
        <v>1</v>
      </c>
      <c r="X236" s="2">
        <f t="array" ref="X236">XLOOKUP($K236,'ADVANCED KEY'!$C$49:$C$52,'ADVANCED KEY'!$B$49:$B$52,"Not Found",0)</f>
        <v>0</v>
      </c>
      <c r="Y236" s="2">
        <f t="array" ref="Y236">XLOOKUP($L236,'ADVANCED KEY'!$C$55:$C$58,'ADVANCED KEY'!$B$55:$B$58,"Not Found",0)</f>
        <v>0</v>
      </c>
    </row>
    <row r="237">
      <c r="A237" s="8">
        <v>45525.47999366898</v>
      </c>
      <c r="B237" s="1"/>
      <c r="C237" s="1" t="s">
        <v>7</v>
      </c>
      <c r="D237" s="1" t="s">
        <v>10</v>
      </c>
      <c r="E237" s="1" t="s">
        <v>25</v>
      </c>
      <c r="F237" s="1" t="s">
        <v>31</v>
      </c>
      <c r="G237" s="1" t="s">
        <v>38</v>
      </c>
      <c r="H237" s="1" t="s">
        <v>51</v>
      </c>
      <c r="I237" s="1" t="s">
        <v>60</v>
      </c>
      <c r="J237" s="1" t="s">
        <v>67</v>
      </c>
      <c r="K237" s="1" t="s">
        <v>74</v>
      </c>
      <c r="L237" s="1" t="s">
        <v>81</v>
      </c>
      <c r="M237" s="3" t="s">
        <v>339</v>
      </c>
      <c r="N237" s="3"/>
      <c r="O237" s="4">
        <f t="shared" si="1"/>
        <v>-2</v>
      </c>
      <c r="P237" s="2">
        <f t="array" ref="P237">XLOOKUP($C237,'ADVANCED KEY'!$C$1:$C$4,'ADVANCED KEY'!$B$1:$B$4,"Not Found",0)</f>
        <v>-1</v>
      </c>
      <c r="Q237" s="2">
        <f t="array" ref="Q237">XLOOKUP($D237,'ADVANCED KEY'!$C$7:$C$10,'ADVANCED KEY'!$B$7:$B$10,"Not Found",0)</f>
        <v>-1</v>
      </c>
      <c r="R237" s="2">
        <f t="array" ref="R237">XLOOKUP($E237,'ADVANCED KEY'!$C$13:$C$16,'ADVANCED KEY'!$B$13:$B$16,"Not Found",0)</f>
        <v>0</v>
      </c>
      <c r="S237" s="2">
        <f t="array" ref="S237">XLOOKUP($F237,'ADVANCED KEY'!$C$19:$C$22,'ADVANCED KEY'!$B$19:$B$22,"Not Found",0)</f>
        <v>-1</v>
      </c>
      <c r="T237" s="2">
        <f t="array" ref="T237">XLOOKUP($G237,'ADVANCED KEY'!$C$25:$C$28,'ADVANCED KEY'!$B$25:$B$28,"Not Found",0)</f>
        <v>1</v>
      </c>
      <c r="U237" s="2">
        <f t="array" ref="U237">XLOOKUP($H237,'ADVANCED KEY'!$C$31:$C$34,'ADVANCED KEY'!$B$31:$B$34,"Not Found",0)</f>
        <v>0</v>
      </c>
      <c r="V237" s="2">
        <f t="array" ref="V237">XLOOKUP($I237,'ADVANCED KEY'!$C$37:$C$40,'ADVANCED KEY'!$B$37:$B$40,"Not Found",0)</f>
        <v>0</v>
      </c>
      <c r="W237" s="2">
        <f t="array" ref="W237">XLOOKUP($J237,'ADVANCED KEY'!$C$43:$C$46,'ADVANCED KEY'!$B$43:$B$46,"",0)</f>
        <v>-1</v>
      </c>
      <c r="X237" s="2">
        <f t="array" ref="X237">XLOOKUP($K237,'ADVANCED KEY'!$C$49:$C$52,'ADVANCED KEY'!$B$49:$B$52,"Not Found",0)</f>
        <v>-1</v>
      </c>
      <c r="Y237" s="2">
        <f t="array" ref="Y237">XLOOKUP($L237,'ADVANCED KEY'!$C$55:$C$58,'ADVANCED KEY'!$B$55:$B$58,"Not Found",0)</f>
        <v>2</v>
      </c>
    </row>
    <row r="238">
      <c r="A238" s="8">
        <v>45525.4901784838</v>
      </c>
      <c r="B238" s="1"/>
      <c r="C238" s="1" t="s">
        <v>7</v>
      </c>
      <c r="D238" s="1" t="s">
        <v>16</v>
      </c>
      <c r="E238" s="1" t="s">
        <v>19</v>
      </c>
      <c r="F238" s="1" t="s">
        <v>21</v>
      </c>
      <c r="G238" s="1" t="s">
        <v>40</v>
      </c>
      <c r="H238" s="1" t="s">
        <v>49</v>
      </c>
      <c r="I238" s="1" t="s">
        <v>60</v>
      </c>
      <c r="J238" s="1" t="s">
        <v>65</v>
      </c>
      <c r="K238" s="1" t="s">
        <v>72</v>
      </c>
      <c r="L238" s="1" t="s">
        <v>81</v>
      </c>
      <c r="M238" s="3" t="s">
        <v>340</v>
      </c>
      <c r="N238" s="3"/>
      <c r="O238" s="4">
        <f t="shared" si="1"/>
        <v>4</v>
      </c>
      <c r="P238" s="2">
        <f t="array" ref="P238">XLOOKUP($C238,'ADVANCED KEY'!$C$1:$C$4,'ADVANCED KEY'!$B$1:$B$4,"Not Found",0)</f>
        <v>-1</v>
      </c>
      <c r="Q238" s="2">
        <f t="array" ref="Q238">XLOOKUP($D238,'ADVANCED KEY'!$C$7:$C$10,'ADVANCED KEY'!$B$7:$B$10,"Not Found",0)</f>
        <v>0</v>
      </c>
      <c r="R238" s="2">
        <f t="array" ref="R238">XLOOKUP($E238,'ADVANCED KEY'!$C$13:$C$16,'ADVANCED KEY'!$B$13:$B$16,"Not Found",0)</f>
        <v>2</v>
      </c>
      <c r="S238" s="2">
        <f t="array" ref="S238">XLOOKUP($F238,'ADVANCED KEY'!$C$19:$C$22,'ADVANCED KEY'!$B$19:$B$22,"Not Found",0)</f>
        <v>1</v>
      </c>
      <c r="T238" s="2">
        <f t="array" ref="T238">XLOOKUP($G238,'ADVANCED KEY'!$C$25:$C$28,'ADVANCED KEY'!$B$25:$B$28,"Not Found",0)</f>
        <v>-1</v>
      </c>
      <c r="U238" s="2">
        <f t="array" ref="U238">XLOOKUP($H238,'ADVANCED KEY'!$C$31:$C$34,'ADVANCED KEY'!$B$31:$B$34,"Not Found",0)</f>
        <v>-1</v>
      </c>
      <c r="V238" s="2">
        <f t="array" ref="V238">XLOOKUP($I238,'ADVANCED KEY'!$C$37:$C$40,'ADVANCED KEY'!$B$37:$B$40,"Not Found",0)</f>
        <v>0</v>
      </c>
      <c r="W238" s="2">
        <f t="array" ref="W238">XLOOKUP($J238,'ADVANCED KEY'!$C$43:$C$46,'ADVANCED KEY'!$B$43:$B$46,"",0)</f>
        <v>1</v>
      </c>
      <c r="X238" s="2">
        <f t="array" ref="X238">XLOOKUP($K238,'ADVANCED KEY'!$C$49:$C$52,'ADVANCED KEY'!$B$49:$B$52,"Not Found",0)</f>
        <v>1</v>
      </c>
      <c r="Y238" s="2">
        <f t="array" ref="Y238">XLOOKUP($L238,'ADVANCED KEY'!$C$55:$C$58,'ADVANCED KEY'!$B$55:$B$58,"Not Found",0)</f>
        <v>2</v>
      </c>
    </row>
    <row r="239">
      <c r="A239" s="8">
        <v>45525.497404803245</v>
      </c>
      <c r="B239" s="1"/>
      <c r="C239" s="1" t="s">
        <v>7</v>
      </c>
      <c r="D239" s="1" t="s">
        <v>16</v>
      </c>
      <c r="E239" s="1" t="s">
        <v>23</v>
      </c>
      <c r="F239" s="1" t="s">
        <v>21</v>
      </c>
      <c r="G239" s="1" t="s">
        <v>38</v>
      </c>
      <c r="H239" s="1" t="s">
        <v>49</v>
      </c>
      <c r="I239" s="1" t="s">
        <v>56</v>
      </c>
      <c r="J239" s="1" t="s">
        <v>65</v>
      </c>
      <c r="K239" s="1" t="s">
        <v>72</v>
      </c>
      <c r="L239" s="1" t="s">
        <v>85</v>
      </c>
      <c r="M239" s="3" t="s">
        <v>341</v>
      </c>
      <c r="N239" s="3"/>
      <c r="O239" s="4">
        <f t="shared" si="1"/>
        <v>3</v>
      </c>
      <c r="P239" s="2">
        <f t="array" ref="P239">XLOOKUP($C239,'ADVANCED KEY'!$C$1:$C$4,'ADVANCED KEY'!$B$1:$B$4,"Not Found",0)</f>
        <v>-1</v>
      </c>
      <c r="Q239" s="2">
        <f t="array" ref="Q239">XLOOKUP($D239,'ADVANCED KEY'!$C$7:$C$10,'ADVANCED KEY'!$B$7:$B$10,"Not Found",0)</f>
        <v>0</v>
      </c>
      <c r="R239" s="2">
        <f t="array" ref="R239">XLOOKUP($E239,'ADVANCED KEY'!$C$13:$C$16,'ADVANCED KEY'!$B$13:$B$16,"Not Found",0)</f>
        <v>-1</v>
      </c>
      <c r="S239" s="2">
        <f t="array" ref="S239">XLOOKUP($F239,'ADVANCED KEY'!$C$19:$C$22,'ADVANCED KEY'!$B$19:$B$22,"Not Found",0)</f>
        <v>1</v>
      </c>
      <c r="T239" s="2">
        <f t="array" ref="T239">XLOOKUP($G239,'ADVANCED KEY'!$C$25:$C$28,'ADVANCED KEY'!$B$25:$B$28,"Not Found",0)</f>
        <v>1</v>
      </c>
      <c r="U239" s="2">
        <f t="array" ref="U239">XLOOKUP($H239,'ADVANCED KEY'!$C$31:$C$34,'ADVANCED KEY'!$B$31:$B$34,"Not Found",0)</f>
        <v>-1</v>
      </c>
      <c r="V239" s="2">
        <f t="array" ref="V239">XLOOKUP($I239,'ADVANCED KEY'!$C$37:$C$40,'ADVANCED KEY'!$B$37:$B$40,"Not Found",0)</f>
        <v>1</v>
      </c>
      <c r="W239" s="2">
        <f t="array" ref="W239">XLOOKUP($J239,'ADVANCED KEY'!$C$43:$C$46,'ADVANCED KEY'!$B$43:$B$46,"",0)</f>
        <v>1</v>
      </c>
      <c r="X239" s="2">
        <f t="array" ref="X239">XLOOKUP($K239,'ADVANCED KEY'!$C$49:$C$52,'ADVANCED KEY'!$B$49:$B$52,"Not Found",0)</f>
        <v>1</v>
      </c>
      <c r="Y239" s="2">
        <f t="array" ref="Y239">XLOOKUP($L239,'ADVANCED KEY'!$C$55:$C$58,'ADVANCED KEY'!$B$55:$B$58,"Not Found",0)</f>
        <v>1</v>
      </c>
    </row>
    <row r="240">
      <c r="A240" s="8">
        <v>45525.51285416666</v>
      </c>
      <c r="B240" s="1"/>
      <c r="C240" s="1" t="s">
        <v>7</v>
      </c>
      <c r="D240" s="1" t="s">
        <v>16</v>
      </c>
      <c r="E240" s="1" t="s">
        <v>25</v>
      </c>
      <c r="F240" s="1" t="s">
        <v>31</v>
      </c>
      <c r="G240" s="1" t="s">
        <v>40</v>
      </c>
      <c r="H240" s="1" t="s">
        <v>51</v>
      </c>
      <c r="I240" s="1" t="s">
        <v>58</v>
      </c>
      <c r="J240" s="1" t="s">
        <v>65</v>
      </c>
      <c r="K240" s="1" t="s">
        <v>72</v>
      </c>
      <c r="L240" s="1" t="s">
        <v>85</v>
      </c>
      <c r="M240" s="3" t="s">
        <v>342</v>
      </c>
      <c r="N240" s="3"/>
      <c r="O240" s="4">
        <f t="shared" si="1"/>
        <v>-1</v>
      </c>
      <c r="P240" s="2">
        <f t="array" ref="P240">XLOOKUP($C240,'ADVANCED KEY'!$C$1:$C$4,'ADVANCED KEY'!$B$1:$B$4,"Not Found",0)</f>
        <v>-1</v>
      </c>
      <c r="Q240" s="2">
        <f t="array" ref="Q240">XLOOKUP($D240,'ADVANCED KEY'!$C$7:$C$10,'ADVANCED KEY'!$B$7:$B$10,"Not Found",0)</f>
        <v>0</v>
      </c>
      <c r="R240" s="2">
        <f t="array" ref="R240">XLOOKUP($E240,'ADVANCED KEY'!$C$13:$C$16,'ADVANCED KEY'!$B$13:$B$16,"Not Found",0)</f>
        <v>0</v>
      </c>
      <c r="S240" s="2">
        <f t="array" ref="S240">XLOOKUP($F240,'ADVANCED KEY'!$C$19:$C$22,'ADVANCED KEY'!$B$19:$B$22,"Not Found",0)</f>
        <v>-1</v>
      </c>
      <c r="T240" s="2">
        <f t="array" ref="T240">XLOOKUP($G240,'ADVANCED KEY'!$C$25:$C$28,'ADVANCED KEY'!$B$25:$B$28,"Not Found",0)</f>
        <v>-1</v>
      </c>
      <c r="U240" s="2">
        <f t="array" ref="U240">XLOOKUP($H240,'ADVANCED KEY'!$C$31:$C$34,'ADVANCED KEY'!$B$31:$B$34,"Not Found",0)</f>
        <v>0</v>
      </c>
      <c r="V240" s="2">
        <f t="array" ref="V240">XLOOKUP($I240,'ADVANCED KEY'!$C$37:$C$40,'ADVANCED KEY'!$B$37:$B$40,"Not Found",0)</f>
        <v>-1</v>
      </c>
      <c r="W240" s="2">
        <f t="array" ref="W240">XLOOKUP($J240,'ADVANCED KEY'!$C$43:$C$46,'ADVANCED KEY'!$B$43:$B$46,"",0)</f>
        <v>1</v>
      </c>
      <c r="X240" s="2">
        <f t="array" ref="X240">XLOOKUP($K240,'ADVANCED KEY'!$C$49:$C$52,'ADVANCED KEY'!$B$49:$B$52,"Not Found",0)</f>
        <v>1</v>
      </c>
      <c r="Y240" s="2">
        <f t="array" ref="Y240">XLOOKUP($L240,'ADVANCED KEY'!$C$55:$C$58,'ADVANCED KEY'!$B$55:$B$58,"Not Found",0)</f>
        <v>1</v>
      </c>
    </row>
    <row r="241">
      <c r="A241" s="8">
        <v>45525.578088229166</v>
      </c>
      <c r="B241" s="1"/>
      <c r="C241" s="1" t="s">
        <v>7</v>
      </c>
      <c r="D241" s="1" t="s">
        <v>10</v>
      </c>
      <c r="E241" s="1" t="s">
        <v>25</v>
      </c>
      <c r="F241" s="1" t="s">
        <v>31</v>
      </c>
      <c r="G241" s="1" t="s">
        <v>38</v>
      </c>
      <c r="H241" s="1" t="s">
        <v>49</v>
      </c>
      <c r="I241" s="1" t="s">
        <v>58</v>
      </c>
      <c r="J241" s="1" t="s">
        <v>65</v>
      </c>
      <c r="K241" s="1" t="s">
        <v>72</v>
      </c>
      <c r="L241" s="1" t="s">
        <v>87</v>
      </c>
      <c r="M241" s="3" t="s">
        <v>343</v>
      </c>
      <c r="N241" s="3"/>
      <c r="O241" s="4">
        <f t="shared" si="1"/>
        <v>-2</v>
      </c>
      <c r="P241" s="2">
        <f t="array" ref="P241">XLOOKUP($C241,'ADVANCED KEY'!$C$1:$C$4,'ADVANCED KEY'!$B$1:$B$4,"Not Found",0)</f>
        <v>-1</v>
      </c>
      <c r="Q241" s="2">
        <f t="array" ref="Q241">XLOOKUP($D241,'ADVANCED KEY'!$C$7:$C$10,'ADVANCED KEY'!$B$7:$B$10,"Not Found",0)</f>
        <v>-1</v>
      </c>
      <c r="R241" s="2">
        <f t="array" ref="R241">XLOOKUP($E241,'ADVANCED KEY'!$C$13:$C$16,'ADVANCED KEY'!$B$13:$B$16,"Not Found",0)</f>
        <v>0</v>
      </c>
      <c r="S241" s="2">
        <f t="array" ref="S241">XLOOKUP($F241,'ADVANCED KEY'!$C$19:$C$22,'ADVANCED KEY'!$B$19:$B$22,"Not Found",0)</f>
        <v>-1</v>
      </c>
      <c r="T241" s="2">
        <f t="array" ref="T241">XLOOKUP($G241,'ADVANCED KEY'!$C$25:$C$28,'ADVANCED KEY'!$B$25:$B$28,"Not Found",0)</f>
        <v>1</v>
      </c>
      <c r="U241" s="2">
        <f t="array" ref="U241">XLOOKUP($H241,'ADVANCED KEY'!$C$31:$C$34,'ADVANCED KEY'!$B$31:$B$34,"Not Found",0)</f>
        <v>-1</v>
      </c>
      <c r="V241" s="2">
        <f t="array" ref="V241">XLOOKUP($I241,'ADVANCED KEY'!$C$37:$C$40,'ADVANCED KEY'!$B$37:$B$40,"Not Found",0)</f>
        <v>-1</v>
      </c>
      <c r="W241" s="2">
        <f t="array" ref="W241">XLOOKUP($J241,'ADVANCED KEY'!$C$43:$C$46,'ADVANCED KEY'!$B$43:$B$46,"",0)</f>
        <v>1</v>
      </c>
      <c r="X241" s="2">
        <f t="array" ref="X241">XLOOKUP($K241,'ADVANCED KEY'!$C$49:$C$52,'ADVANCED KEY'!$B$49:$B$52,"Not Found",0)</f>
        <v>1</v>
      </c>
      <c r="Y241" s="2">
        <f t="array" ref="Y241">XLOOKUP($L241,'ADVANCED KEY'!$C$55:$C$58,'ADVANCED KEY'!$B$55:$B$58,"Not Found",0)</f>
        <v>0</v>
      </c>
    </row>
    <row r="242">
      <c r="A242" s="8">
        <v>45525.626042731485</v>
      </c>
      <c r="B242" s="1"/>
      <c r="C242" s="1" t="s">
        <v>3</v>
      </c>
      <c r="D242" s="1" t="s">
        <v>14</v>
      </c>
      <c r="E242" s="1" t="s">
        <v>25</v>
      </c>
      <c r="F242" s="1" t="s">
        <v>31</v>
      </c>
      <c r="G242" s="1" t="s">
        <v>42</v>
      </c>
      <c r="H242" s="1" t="s">
        <v>45</v>
      </c>
      <c r="I242" s="1" t="s">
        <v>60</v>
      </c>
      <c r="J242" s="1" t="s">
        <v>63</v>
      </c>
      <c r="K242" s="1" t="s">
        <v>78</v>
      </c>
      <c r="L242" s="1" t="s">
        <v>85</v>
      </c>
      <c r="M242" s="3" t="s">
        <v>344</v>
      </c>
      <c r="N242" s="3"/>
      <c r="O242" s="4">
        <f t="shared" si="1"/>
        <v>6</v>
      </c>
      <c r="P242" s="2">
        <f t="array" ref="P242">XLOOKUP($C242,'ADVANCED KEY'!$C$1:$C$4,'ADVANCED KEY'!$B$1:$B$4,"Not Found",0)</f>
        <v>1</v>
      </c>
      <c r="Q242" s="2">
        <f t="array" ref="Q242">XLOOKUP($D242,'ADVANCED KEY'!$C$7:$C$10,'ADVANCED KEY'!$B$7:$B$10,"Not Found",0)</f>
        <v>1</v>
      </c>
      <c r="R242" s="2">
        <f t="array" ref="R242">XLOOKUP($E242,'ADVANCED KEY'!$C$13:$C$16,'ADVANCED KEY'!$B$13:$B$16,"Not Found",0)</f>
        <v>0</v>
      </c>
      <c r="S242" s="2">
        <f t="array" ref="S242">XLOOKUP($F242,'ADVANCED KEY'!$C$19:$C$22,'ADVANCED KEY'!$B$19:$B$22,"Not Found",0)</f>
        <v>-1</v>
      </c>
      <c r="T242" s="2">
        <f t="array" ref="T242">XLOOKUP($G242,'ADVANCED KEY'!$C$25:$C$28,'ADVANCED KEY'!$B$25:$B$28,"Not Found",0)</f>
        <v>0</v>
      </c>
      <c r="U242" s="2">
        <f t="array" ref="U242">XLOOKUP($H242,'ADVANCED KEY'!$C$31:$C$34,'ADVANCED KEY'!$B$31:$B$34,"Not Found",0)</f>
        <v>2</v>
      </c>
      <c r="V242" s="2">
        <f t="array" ref="V242">XLOOKUP($I242,'ADVANCED KEY'!$C$37:$C$40,'ADVANCED KEY'!$B$37:$B$40,"Not Found",0)</f>
        <v>0</v>
      </c>
      <c r="W242" s="2">
        <f t="array" ref="W242">XLOOKUP($J242,'ADVANCED KEY'!$C$43:$C$46,'ADVANCED KEY'!$B$43:$B$46,"",0)</f>
        <v>2</v>
      </c>
      <c r="X242" s="2">
        <f t="array" ref="X242">XLOOKUP($K242,'ADVANCED KEY'!$C$49:$C$52,'ADVANCED KEY'!$B$49:$B$52,"Not Found",0)</f>
        <v>0</v>
      </c>
      <c r="Y242" s="2">
        <f t="array" ref="Y242">XLOOKUP($L242,'ADVANCED KEY'!$C$55:$C$58,'ADVANCED KEY'!$B$55:$B$58,"Not Found",0)</f>
        <v>1</v>
      </c>
    </row>
    <row r="243">
      <c r="A243" s="8">
        <v>45525.684709953704</v>
      </c>
      <c r="B243" s="1"/>
      <c r="C243" s="1" t="s">
        <v>7</v>
      </c>
      <c r="D243" s="1" t="s">
        <v>16</v>
      </c>
      <c r="E243" s="1" t="s">
        <v>25</v>
      </c>
      <c r="F243" s="1" t="s">
        <v>33</v>
      </c>
      <c r="G243" s="1" t="s">
        <v>38</v>
      </c>
      <c r="H243" s="1" t="s">
        <v>51</v>
      </c>
      <c r="I243" s="1" t="s">
        <v>58</v>
      </c>
      <c r="J243" s="1" t="s">
        <v>65</v>
      </c>
      <c r="K243" s="1" t="s">
        <v>72</v>
      </c>
      <c r="L243" s="1" t="s">
        <v>85</v>
      </c>
      <c r="M243" s="3" t="s">
        <v>345</v>
      </c>
      <c r="N243" s="3"/>
      <c r="O243" s="4">
        <f t="shared" si="1"/>
        <v>2</v>
      </c>
      <c r="P243" s="2">
        <f t="array" ref="P243">XLOOKUP($C243,'ADVANCED KEY'!$C$1:$C$4,'ADVANCED KEY'!$B$1:$B$4,"Not Found",0)</f>
        <v>-1</v>
      </c>
      <c r="Q243" s="2">
        <f t="array" ref="Q243">XLOOKUP($D243,'ADVANCED KEY'!$C$7:$C$10,'ADVANCED KEY'!$B$7:$B$10,"Not Found",0)</f>
        <v>0</v>
      </c>
      <c r="R243" s="2">
        <f t="array" ref="R243">XLOOKUP($E243,'ADVANCED KEY'!$C$13:$C$16,'ADVANCED KEY'!$B$13:$B$16,"Not Found",0)</f>
        <v>0</v>
      </c>
      <c r="S243" s="2">
        <f t="array" ref="S243">XLOOKUP($F243,'ADVANCED KEY'!$C$19:$C$22,'ADVANCED KEY'!$B$19:$B$22,"Not Found",0)</f>
        <v>0</v>
      </c>
      <c r="T243" s="2">
        <f t="array" ref="T243">XLOOKUP($G243,'ADVANCED KEY'!$C$25:$C$28,'ADVANCED KEY'!$B$25:$B$28,"Not Found",0)</f>
        <v>1</v>
      </c>
      <c r="U243" s="2">
        <f t="array" ref="U243">XLOOKUP($H243,'ADVANCED KEY'!$C$31:$C$34,'ADVANCED KEY'!$B$31:$B$34,"Not Found",0)</f>
        <v>0</v>
      </c>
      <c r="V243" s="2">
        <f t="array" ref="V243">XLOOKUP($I243,'ADVANCED KEY'!$C$37:$C$40,'ADVANCED KEY'!$B$37:$B$40,"Not Found",0)</f>
        <v>-1</v>
      </c>
      <c r="W243" s="2">
        <f t="array" ref="W243">XLOOKUP($J243,'ADVANCED KEY'!$C$43:$C$46,'ADVANCED KEY'!$B$43:$B$46,"",0)</f>
        <v>1</v>
      </c>
      <c r="X243" s="2">
        <f t="array" ref="X243">XLOOKUP($K243,'ADVANCED KEY'!$C$49:$C$52,'ADVANCED KEY'!$B$49:$B$52,"Not Found",0)</f>
        <v>1</v>
      </c>
      <c r="Y243" s="2">
        <f t="array" ref="Y243">XLOOKUP($L243,'ADVANCED KEY'!$C$55:$C$58,'ADVANCED KEY'!$B$55:$B$58,"Not Found",0)</f>
        <v>1</v>
      </c>
    </row>
    <row r="244">
      <c r="A244" s="8">
        <v>45525.70465857639</v>
      </c>
      <c r="B244" s="1"/>
      <c r="C244" s="1" t="s">
        <v>5</v>
      </c>
      <c r="D244" s="1" t="s">
        <v>10</v>
      </c>
      <c r="E244" s="1" t="s">
        <v>25</v>
      </c>
      <c r="F244" s="1" t="s">
        <v>33</v>
      </c>
      <c r="G244" s="1" t="s">
        <v>38</v>
      </c>
      <c r="H244" s="1" t="s">
        <v>51</v>
      </c>
      <c r="I244" s="1" t="s">
        <v>56</v>
      </c>
      <c r="J244" s="1" t="s">
        <v>65</v>
      </c>
      <c r="K244" s="1" t="s">
        <v>74</v>
      </c>
      <c r="L244" s="1" t="s">
        <v>85</v>
      </c>
      <c r="M244" s="3" t="s">
        <v>346</v>
      </c>
      <c r="N244" s="3"/>
      <c r="O244" s="4">
        <f t="shared" si="1"/>
        <v>4</v>
      </c>
      <c r="P244" s="2">
        <f t="array" ref="P244">XLOOKUP($C244,'ADVANCED KEY'!$C$1:$C$4,'ADVANCED KEY'!$B$1:$B$4,"Not Found",0)</f>
        <v>2</v>
      </c>
      <c r="Q244" s="2">
        <f t="array" ref="Q244">XLOOKUP($D244,'ADVANCED KEY'!$C$7:$C$10,'ADVANCED KEY'!$B$7:$B$10,"Not Found",0)</f>
        <v>-1</v>
      </c>
      <c r="R244" s="2">
        <f t="array" ref="R244">XLOOKUP($E244,'ADVANCED KEY'!$C$13:$C$16,'ADVANCED KEY'!$B$13:$B$16,"Not Found",0)</f>
        <v>0</v>
      </c>
      <c r="S244" s="2">
        <f t="array" ref="S244">XLOOKUP($F244,'ADVANCED KEY'!$C$19:$C$22,'ADVANCED KEY'!$B$19:$B$22,"Not Found",0)</f>
        <v>0</v>
      </c>
      <c r="T244" s="2">
        <f t="array" ref="T244">XLOOKUP($G244,'ADVANCED KEY'!$C$25:$C$28,'ADVANCED KEY'!$B$25:$B$28,"Not Found",0)</f>
        <v>1</v>
      </c>
      <c r="U244" s="2">
        <f t="array" ref="U244">XLOOKUP($H244,'ADVANCED KEY'!$C$31:$C$34,'ADVANCED KEY'!$B$31:$B$34,"Not Found",0)</f>
        <v>0</v>
      </c>
      <c r="V244" s="2">
        <f t="array" ref="V244">XLOOKUP($I244,'ADVANCED KEY'!$C$37:$C$40,'ADVANCED KEY'!$B$37:$B$40,"Not Found",0)</f>
        <v>1</v>
      </c>
      <c r="W244" s="2">
        <f t="array" ref="W244">XLOOKUP($J244,'ADVANCED KEY'!$C$43:$C$46,'ADVANCED KEY'!$B$43:$B$46,"",0)</f>
        <v>1</v>
      </c>
      <c r="X244" s="2">
        <f t="array" ref="X244">XLOOKUP($K244,'ADVANCED KEY'!$C$49:$C$52,'ADVANCED KEY'!$B$49:$B$52,"Not Found",0)</f>
        <v>-1</v>
      </c>
      <c r="Y244" s="2">
        <f t="array" ref="Y244">XLOOKUP($L244,'ADVANCED KEY'!$C$55:$C$58,'ADVANCED KEY'!$B$55:$B$58,"Not Found",0)</f>
        <v>1</v>
      </c>
    </row>
    <row r="245">
      <c r="A245" s="8">
        <v>45526.53239414352</v>
      </c>
      <c r="B245" s="1"/>
      <c r="C245" s="1" t="s">
        <v>7</v>
      </c>
      <c r="D245" s="1" t="s">
        <v>16</v>
      </c>
      <c r="E245" s="1" t="s">
        <v>25</v>
      </c>
      <c r="F245" s="1" t="s">
        <v>31</v>
      </c>
      <c r="G245" s="1" t="s">
        <v>38</v>
      </c>
      <c r="H245" s="1" t="s">
        <v>49</v>
      </c>
      <c r="I245" s="1" t="s">
        <v>58</v>
      </c>
      <c r="J245" s="1" t="s">
        <v>65</v>
      </c>
      <c r="K245" s="1" t="s">
        <v>78</v>
      </c>
      <c r="L245" s="1" t="s">
        <v>85</v>
      </c>
      <c r="M245" s="3" t="s">
        <v>347</v>
      </c>
      <c r="N245" s="3"/>
      <c r="O245" s="4">
        <f t="shared" si="1"/>
        <v>-1</v>
      </c>
      <c r="P245" s="2">
        <f t="array" ref="P245">XLOOKUP($C245,'ADVANCED KEY'!$C$1:$C$4,'ADVANCED KEY'!$B$1:$B$4,"Not Found",0)</f>
        <v>-1</v>
      </c>
      <c r="Q245" s="2">
        <f t="array" ref="Q245">XLOOKUP($D245,'ADVANCED KEY'!$C$7:$C$10,'ADVANCED KEY'!$B$7:$B$10,"Not Found",0)</f>
        <v>0</v>
      </c>
      <c r="R245" s="2">
        <f t="array" ref="R245">XLOOKUP($E245,'ADVANCED KEY'!$C$13:$C$16,'ADVANCED KEY'!$B$13:$B$16,"Not Found",0)</f>
        <v>0</v>
      </c>
      <c r="S245" s="2">
        <f t="array" ref="S245">XLOOKUP($F245,'ADVANCED KEY'!$C$19:$C$22,'ADVANCED KEY'!$B$19:$B$22,"Not Found",0)</f>
        <v>-1</v>
      </c>
      <c r="T245" s="2">
        <f t="array" ref="T245">XLOOKUP($G245,'ADVANCED KEY'!$C$25:$C$28,'ADVANCED KEY'!$B$25:$B$28,"Not Found",0)</f>
        <v>1</v>
      </c>
      <c r="U245" s="2">
        <f t="array" ref="U245">XLOOKUP($H245,'ADVANCED KEY'!$C$31:$C$34,'ADVANCED KEY'!$B$31:$B$34,"Not Found",0)</f>
        <v>-1</v>
      </c>
      <c r="V245" s="2">
        <f t="array" ref="V245">XLOOKUP($I245,'ADVANCED KEY'!$C$37:$C$40,'ADVANCED KEY'!$B$37:$B$40,"Not Found",0)</f>
        <v>-1</v>
      </c>
      <c r="W245" s="2">
        <f t="array" ref="W245">XLOOKUP($J245,'ADVANCED KEY'!$C$43:$C$46,'ADVANCED KEY'!$B$43:$B$46,"",0)</f>
        <v>1</v>
      </c>
      <c r="X245" s="2">
        <f t="array" ref="X245">XLOOKUP($K245,'ADVANCED KEY'!$C$49:$C$52,'ADVANCED KEY'!$B$49:$B$52,"Not Found",0)</f>
        <v>0</v>
      </c>
      <c r="Y245" s="2">
        <f t="array" ref="Y245">XLOOKUP($L245,'ADVANCED KEY'!$C$55:$C$58,'ADVANCED KEY'!$B$55:$B$58,"Not Found",0)</f>
        <v>1</v>
      </c>
    </row>
    <row r="246">
      <c r="A246" s="8">
        <v>45526.60880460648</v>
      </c>
      <c r="B246" s="1"/>
      <c r="C246" s="1" t="s">
        <v>3</v>
      </c>
      <c r="D246" s="1" t="s">
        <v>10</v>
      </c>
      <c r="E246" s="1" t="s">
        <v>25</v>
      </c>
      <c r="F246" s="1" t="s">
        <v>33</v>
      </c>
      <c r="G246" s="1" t="s">
        <v>38</v>
      </c>
      <c r="H246" s="1" t="s">
        <v>51</v>
      </c>
      <c r="I246" s="1" t="s">
        <v>60</v>
      </c>
      <c r="J246" s="1" t="s">
        <v>65</v>
      </c>
      <c r="K246" s="1" t="s">
        <v>78</v>
      </c>
      <c r="L246" s="1" t="s">
        <v>87</v>
      </c>
      <c r="M246" s="3" t="s">
        <v>348</v>
      </c>
      <c r="N246" s="3"/>
      <c r="O246" s="4">
        <f t="shared" si="1"/>
        <v>2</v>
      </c>
      <c r="P246" s="2">
        <f t="array" ref="P246">XLOOKUP($C246,'ADVANCED KEY'!$C$1:$C$4,'ADVANCED KEY'!$B$1:$B$4,"Not Found",0)</f>
        <v>1</v>
      </c>
      <c r="Q246" s="2">
        <f t="array" ref="Q246">XLOOKUP($D246,'ADVANCED KEY'!$C$7:$C$10,'ADVANCED KEY'!$B$7:$B$10,"Not Found",0)</f>
        <v>-1</v>
      </c>
      <c r="R246" s="2">
        <f t="array" ref="R246">XLOOKUP($E246,'ADVANCED KEY'!$C$13:$C$16,'ADVANCED KEY'!$B$13:$B$16,"Not Found",0)</f>
        <v>0</v>
      </c>
      <c r="S246" s="2">
        <f t="array" ref="S246">XLOOKUP($F246,'ADVANCED KEY'!$C$19:$C$22,'ADVANCED KEY'!$B$19:$B$22,"Not Found",0)</f>
        <v>0</v>
      </c>
      <c r="T246" s="2">
        <f t="array" ref="T246">XLOOKUP($G246,'ADVANCED KEY'!$C$25:$C$28,'ADVANCED KEY'!$B$25:$B$28,"Not Found",0)</f>
        <v>1</v>
      </c>
      <c r="U246" s="2">
        <f t="array" ref="U246">XLOOKUP($H246,'ADVANCED KEY'!$C$31:$C$34,'ADVANCED KEY'!$B$31:$B$34,"Not Found",0)</f>
        <v>0</v>
      </c>
      <c r="V246" s="2">
        <f t="array" ref="V246">XLOOKUP($I246,'ADVANCED KEY'!$C$37:$C$40,'ADVANCED KEY'!$B$37:$B$40,"Not Found",0)</f>
        <v>0</v>
      </c>
      <c r="W246" s="2">
        <f t="array" ref="W246">XLOOKUP($J246,'ADVANCED KEY'!$C$43:$C$46,'ADVANCED KEY'!$B$43:$B$46,"",0)</f>
        <v>1</v>
      </c>
      <c r="X246" s="2">
        <f t="array" ref="X246">XLOOKUP($K246,'ADVANCED KEY'!$C$49:$C$52,'ADVANCED KEY'!$B$49:$B$52,"Not Found",0)</f>
        <v>0</v>
      </c>
      <c r="Y246" s="2">
        <f t="array" ref="Y246">XLOOKUP($L246,'ADVANCED KEY'!$C$55:$C$58,'ADVANCED KEY'!$B$55:$B$58,"Not Found",0)</f>
        <v>0</v>
      </c>
    </row>
    <row r="247">
      <c r="A247" s="8">
        <v>45527.46320359954</v>
      </c>
      <c r="B247" s="1"/>
      <c r="C247" s="1" t="s">
        <v>3</v>
      </c>
      <c r="D247" s="1" t="s">
        <v>16</v>
      </c>
      <c r="E247" s="1" t="s">
        <v>25</v>
      </c>
      <c r="F247" s="1" t="s">
        <v>31</v>
      </c>
      <c r="G247" s="1" t="s">
        <v>38</v>
      </c>
      <c r="H247" s="1" t="s">
        <v>49</v>
      </c>
      <c r="I247" s="1" t="s">
        <v>58</v>
      </c>
      <c r="J247" s="1" t="s">
        <v>65</v>
      </c>
      <c r="K247" s="1" t="s">
        <v>72</v>
      </c>
      <c r="L247" s="1" t="s">
        <v>81</v>
      </c>
      <c r="M247" s="3" t="s">
        <v>197</v>
      </c>
      <c r="N247" s="3"/>
      <c r="O247" s="4">
        <f t="shared" si="1"/>
        <v>3</v>
      </c>
      <c r="P247" s="2">
        <f t="array" ref="P247">XLOOKUP($C247,'ADVANCED KEY'!$C$1:$C$4,'ADVANCED KEY'!$B$1:$B$4,"Not Found",0)</f>
        <v>1</v>
      </c>
      <c r="Q247" s="2">
        <f t="array" ref="Q247">XLOOKUP($D247,'ADVANCED KEY'!$C$7:$C$10,'ADVANCED KEY'!$B$7:$B$10,"Not Found",0)</f>
        <v>0</v>
      </c>
      <c r="R247" s="2">
        <f t="array" ref="R247">XLOOKUP($E247,'ADVANCED KEY'!$C$13:$C$16,'ADVANCED KEY'!$B$13:$B$16,"Not Found",0)</f>
        <v>0</v>
      </c>
      <c r="S247" s="2">
        <f t="array" ref="S247">XLOOKUP($F247,'ADVANCED KEY'!$C$19:$C$22,'ADVANCED KEY'!$B$19:$B$22,"Not Found",0)</f>
        <v>-1</v>
      </c>
      <c r="T247" s="2">
        <f t="array" ref="T247">XLOOKUP($G247,'ADVANCED KEY'!$C$25:$C$28,'ADVANCED KEY'!$B$25:$B$28,"Not Found",0)</f>
        <v>1</v>
      </c>
      <c r="U247" s="2">
        <f t="array" ref="U247">XLOOKUP($H247,'ADVANCED KEY'!$C$31:$C$34,'ADVANCED KEY'!$B$31:$B$34,"Not Found",0)</f>
        <v>-1</v>
      </c>
      <c r="V247" s="2">
        <f t="array" ref="V247">XLOOKUP($I247,'ADVANCED KEY'!$C$37:$C$40,'ADVANCED KEY'!$B$37:$B$40,"Not Found",0)</f>
        <v>-1</v>
      </c>
      <c r="W247" s="2">
        <f t="array" ref="W247">XLOOKUP($J247,'ADVANCED KEY'!$C$43:$C$46,'ADVANCED KEY'!$B$43:$B$46,"",0)</f>
        <v>1</v>
      </c>
      <c r="X247" s="2">
        <f t="array" ref="X247">XLOOKUP($K247,'ADVANCED KEY'!$C$49:$C$52,'ADVANCED KEY'!$B$49:$B$52,"Not Found",0)</f>
        <v>1</v>
      </c>
      <c r="Y247" s="2">
        <f t="array" ref="Y247">XLOOKUP($L247,'ADVANCED KEY'!$C$55:$C$58,'ADVANCED KEY'!$B$55:$B$58,"Not Found",0)</f>
        <v>2</v>
      </c>
    </row>
    <row r="248">
      <c r="A248" s="8">
        <v>45527.46981741898</v>
      </c>
      <c r="B248" s="1"/>
      <c r="C248" s="1" t="s">
        <v>3</v>
      </c>
      <c r="D248" s="1" t="s">
        <v>16</v>
      </c>
      <c r="E248" s="1" t="s">
        <v>25</v>
      </c>
      <c r="F248" s="1" t="s">
        <v>31</v>
      </c>
      <c r="G248" s="1" t="s">
        <v>38</v>
      </c>
      <c r="H248" s="1" t="s">
        <v>49</v>
      </c>
      <c r="I248" s="1" t="s">
        <v>58</v>
      </c>
      <c r="J248" s="1" t="s">
        <v>65</v>
      </c>
      <c r="K248" s="1" t="s">
        <v>78</v>
      </c>
      <c r="L248" s="1" t="s">
        <v>85</v>
      </c>
      <c r="M248" s="3" t="s">
        <v>349</v>
      </c>
      <c r="N248" s="3"/>
      <c r="O248" s="4">
        <f t="shared" si="1"/>
        <v>1</v>
      </c>
      <c r="P248" s="2">
        <f t="array" ref="P248">XLOOKUP($C248,'ADVANCED KEY'!$C$1:$C$4,'ADVANCED KEY'!$B$1:$B$4,"Not Found",0)</f>
        <v>1</v>
      </c>
      <c r="Q248" s="2">
        <f t="array" ref="Q248">XLOOKUP($D248,'ADVANCED KEY'!$C$7:$C$10,'ADVANCED KEY'!$B$7:$B$10,"Not Found",0)</f>
        <v>0</v>
      </c>
      <c r="R248" s="2">
        <f t="array" ref="R248">XLOOKUP($E248,'ADVANCED KEY'!$C$13:$C$16,'ADVANCED KEY'!$B$13:$B$16,"Not Found",0)</f>
        <v>0</v>
      </c>
      <c r="S248" s="2">
        <f t="array" ref="S248">XLOOKUP($F248,'ADVANCED KEY'!$C$19:$C$22,'ADVANCED KEY'!$B$19:$B$22,"Not Found",0)</f>
        <v>-1</v>
      </c>
      <c r="T248" s="2">
        <f t="array" ref="T248">XLOOKUP($G248,'ADVANCED KEY'!$C$25:$C$28,'ADVANCED KEY'!$B$25:$B$28,"Not Found",0)</f>
        <v>1</v>
      </c>
      <c r="U248" s="2">
        <f t="array" ref="U248">XLOOKUP($H248,'ADVANCED KEY'!$C$31:$C$34,'ADVANCED KEY'!$B$31:$B$34,"Not Found",0)</f>
        <v>-1</v>
      </c>
      <c r="V248" s="2">
        <f t="array" ref="V248">XLOOKUP($I248,'ADVANCED KEY'!$C$37:$C$40,'ADVANCED KEY'!$B$37:$B$40,"Not Found",0)</f>
        <v>-1</v>
      </c>
      <c r="W248" s="2">
        <f t="array" ref="W248">XLOOKUP($J248,'ADVANCED KEY'!$C$43:$C$46,'ADVANCED KEY'!$B$43:$B$46,"",0)</f>
        <v>1</v>
      </c>
      <c r="X248" s="2">
        <f t="array" ref="X248">XLOOKUP($K248,'ADVANCED KEY'!$C$49:$C$52,'ADVANCED KEY'!$B$49:$B$52,"Not Found",0)</f>
        <v>0</v>
      </c>
      <c r="Y248" s="2">
        <f t="array" ref="Y248">XLOOKUP($L248,'ADVANCED KEY'!$C$55:$C$58,'ADVANCED KEY'!$B$55:$B$58,"Not Found",0)</f>
        <v>1</v>
      </c>
    </row>
    <row r="249">
      <c r="A249" s="8">
        <v>45527.48328655092</v>
      </c>
      <c r="B249" s="1"/>
      <c r="C249" s="1" t="s">
        <v>5</v>
      </c>
      <c r="D249" s="1" t="s">
        <v>14</v>
      </c>
      <c r="E249" s="1" t="s">
        <v>25</v>
      </c>
      <c r="F249" s="1" t="s">
        <v>21</v>
      </c>
      <c r="G249" s="1" t="s">
        <v>42</v>
      </c>
      <c r="H249" s="1" t="s">
        <v>49</v>
      </c>
      <c r="I249" s="1" t="s">
        <v>58</v>
      </c>
      <c r="J249" s="1" t="s">
        <v>65</v>
      </c>
      <c r="K249" s="1" t="s">
        <v>78</v>
      </c>
      <c r="L249" s="1" t="s">
        <v>85</v>
      </c>
      <c r="M249" s="3" t="s">
        <v>350</v>
      </c>
      <c r="N249" s="3"/>
      <c r="O249" s="4">
        <f t="shared" si="1"/>
        <v>4</v>
      </c>
      <c r="P249" s="2">
        <f t="array" ref="P249">XLOOKUP($C249,'ADVANCED KEY'!$C$1:$C$4,'ADVANCED KEY'!$B$1:$B$4,"Not Found",0)</f>
        <v>2</v>
      </c>
      <c r="Q249" s="2">
        <f t="array" ref="Q249">XLOOKUP($D249,'ADVANCED KEY'!$C$7:$C$10,'ADVANCED KEY'!$B$7:$B$10,"Not Found",0)</f>
        <v>1</v>
      </c>
      <c r="R249" s="2">
        <f t="array" ref="R249">XLOOKUP($E249,'ADVANCED KEY'!$C$13:$C$16,'ADVANCED KEY'!$B$13:$B$16,"Not Found",0)</f>
        <v>0</v>
      </c>
      <c r="S249" s="2">
        <f t="array" ref="S249">XLOOKUP($F249,'ADVANCED KEY'!$C$19:$C$22,'ADVANCED KEY'!$B$19:$B$22,"Not Found",0)</f>
        <v>1</v>
      </c>
      <c r="T249" s="2">
        <f t="array" ref="T249">XLOOKUP($G249,'ADVANCED KEY'!$C$25:$C$28,'ADVANCED KEY'!$B$25:$B$28,"Not Found",0)</f>
        <v>0</v>
      </c>
      <c r="U249" s="2">
        <f t="array" ref="U249">XLOOKUP($H249,'ADVANCED KEY'!$C$31:$C$34,'ADVANCED KEY'!$B$31:$B$34,"Not Found",0)</f>
        <v>-1</v>
      </c>
      <c r="V249" s="2">
        <f t="array" ref="V249">XLOOKUP($I249,'ADVANCED KEY'!$C$37:$C$40,'ADVANCED KEY'!$B$37:$B$40,"Not Found",0)</f>
        <v>-1</v>
      </c>
      <c r="W249" s="2">
        <f t="array" ref="W249">XLOOKUP($J249,'ADVANCED KEY'!$C$43:$C$46,'ADVANCED KEY'!$B$43:$B$46,"",0)</f>
        <v>1</v>
      </c>
      <c r="X249" s="2">
        <f t="array" ref="X249">XLOOKUP($K249,'ADVANCED KEY'!$C$49:$C$52,'ADVANCED KEY'!$B$49:$B$52,"Not Found",0)</f>
        <v>0</v>
      </c>
      <c r="Y249" s="2">
        <f t="array" ref="Y249">XLOOKUP($L249,'ADVANCED KEY'!$C$55:$C$58,'ADVANCED KEY'!$B$55:$B$58,"Not Found",0)</f>
        <v>1</v>
      </c>
    </row>
    <row r="250">
      <c r="A250" s="8">
        <v>45527.57966054398</v>
      </c>
      <c r="B250" s="1"/>
      <c r="C250" s="1" t="s">
        <v>7</v>
      </c>
      <c r="D250" s="1" t="s">
        <v>16</v>
      </c>
      <c r="E250" s="1" t="s">
        <v>25</v>
      </c>
      <c r="F250" s="1" t="s">
        <v>31</v>
      </c>
      <c r="G250" s="1" t="s">
        <v>38</v>
      </c>
      <c r="H250" s="1" t="s">
        <v>49</v>
      </c>
      <c r="I250" s="1" t="s">
        <v>58</v>
      </c>
      <c r="J250" s="1" t="s">
        <v>65</v>
      </c>
      <c r="K250" s="1" t="s">
        <v>78</v>
      </c>
      <c r="L250" s="1" t="s">
        <v>85</v>
      </c>
      <c r="M250" s="3" t="s">
        <v>351</v>
      </c>
      <c r="N250" s="3"/>
      <c r="O250" s="4">
        <f t="shared" si="1"/>
        <v>-1</v>
      </c>
      <c r="P250" s="2">
        <f t="array" ref="P250">XLOOKUP($C250,'ADVANCED KEY'!$C$1:$C$4,'ADVANCED KEY'!$B$1:$B$4,"Not Found",0)</f>
        <v>-1</v>
      </c>
      <c r="Q250" s="2">
        <f t="array" ref="Q250">XLOOKUP($D250,'ADVANCED KEY'!$C$7:$C$10,'ADVANCED KEY'!$B$7:$B$10,"Not Found",0)</f>
        <v>0</v>
      </c>
      <c r="R250" s="2">
        <f t="array" ref="R250">XLOOKUP($E250,'ADVANCED KEY'!$C$13:$C$16,'ADVANCED KEY'!$B$13:$B$16,"Not Found",0)</f>
        <v>0</v>
      </c>
      <c r="S250" s="2">
        <f t="array" ref="S250">XLOOKUP($F250,'ADVANCED KEY'!$C$19:$C$22,'ADVANCED KEY'!$B$19:$B$22,"Not Found",0)</f>
        <v>-1</v>
      </c>
      <c r="T250" s="2">
        <f t="array" ref="T250">XLOOKUP($G250,'ADVANCED KEY'!$C$25:$C$28,'ADVANCED KEY'!$B$25:$B$28,"Not Found",0)</f>
        <v>1</v>
      </c>
      <c r="U250" s="2">
        <f t="array" ref="U250">XLOOKUP($H250,'ADVANCED KEY'!$C$31:$C$34,'ADVANCED KEY'!$B$31:$B$34,"Not Found",0)</f>
        <v>-1</v>
      </c>
      <c r="V250" s="2">
        <f t="array" ref="V250">XLOOKUP($I250,'ADVANCED KEY'!$C$37:$C$40,'ADVANCED KEY'!$B$37:$B$40,"Not Found",0)</f>
        <v>-1</v>
      </c>
      <c r="W250" s="2">
        <f t="array" ref="W250">XLOOKUP($J250,'ADVANCED KEY'!$C$43:$C$46,'ADVANCED KEY'!$B$43:$B$46,"",0)</f>
        <v>1</v>
      </c>
      <c r="X250" s="2">
        <f t="array" ref="X250">XLOOKUP($K250,'ADVANCED KEY'!$C$49:$C$52,'ADVANCED KEY'!$B$49:$B$52,"Not Found",0)</f>
        <v>0</v>
      </c>
      <c r="Y250" s="2">
        <f t="array" ref="Y250">XLOOKUP($L250,'ADVANCED KEY'!$C$55:$C$58,'ADVANCED KEY'!$B$55:$B$58,"Not Found",0)</f>
        <v>1</v>
      </c>
    </row>
    <row r="251">
      <c r="A251" s="8">
        <v>45527.58550997685</v>
      </c>
      <c r="B251" s="1"/>
      <c r="C251" s="1" t="s">
        <v>5</v>
      </c>
      <c r="D251" s="1" t="s">
        <v>10</v>
      </c>
      <c r="E251" s="1" t="s">
        <v>19</v>
      </c>
      <c r="F251" s="1" t="s">
        <v>33</v>
      </c>
      <c r="G251" s="1" t="s">
        <v>40</v>
      </c>
      <c r="H251" s="1" t="s">
        <v>45</v>
      </c>
      <c r="I251" s="1" t="s">
        <v>60</v>
      </c>
      <c r="J251" s="1" t="s">
        <v>67</v>
      </c>
      <c r="K251" s="1" t="s">
        <v>78</v>
      </c>
      <c r="L251" s="1" t="s">
        <v>85</v>
      </c>
      <c r="M251" s="3" t="s">
        <v>352</v>
      </c>
      <c r="N251" s="3"/>
      <c r="O251" s="4">
        <f t="shared" si="1"/>
        <v>4</v>
      </c>
      <c r="P251" s="2">
        <f t="array" ref="P251">XLOOKUP($C251,'ADVANCED KEY'!$C$1:$C$4,'ADVANCED KEY'!$B$1:$B$4,"Not Found",0)</f>
        <v>2</v>
      </c>
      <c r="Q251" s="2">
        <f t="array" ref="Q251">XLOOKUP($D251,'ADVANCED KEY'!$C$7:$C$10,'ADVANCED KEY'!$B$7:$B$10,"Not Found",0)</f>
        <v>-1</v>
      </c>
      <c r="R251" s="2">
        <f t="array" ref="R251">XLOOKUP($E251,'ADVANCED KEY'!$C$13:$C$16,'ADVANCED KEY'!$B$13:$B$16,"Not Found",0)</f>
        <v>2</v>
      </c>
      <c r="S251" s="2">
        <f t="array" ref="S251">XLOOKUP($F251,'ADVANCED KEY'!$C$19:$C$22,'ADVANCED KEY'!$B$19:$B$22,"Not Found",0)</f>
        <v>0</v>
      </c>
      <c r="T251" s="2">
        <f t="array" ref="T251">XLOOKUP($G251,'ADVANCED KEY'!$C$25:$C$28,'ADVANCED KEY'!$B$25:$B$28,"Not Found",0)</f>
        <v>-1</v>
      </c>
      <c r="U251" s="2">
        <f t="array" ref="U251">XLOOKUP($H251,'ADVANCED KEY'!$C$31:$C$34,'ADVANCED KEY'!$B$31:$B$34,"Not Found",0)</f>
        <v>2</v>
      </c>
      <c r="V251" s="2">
        <f t="array" ref="V251">XLOOKUP($I251,'ADVANCED KEY'!$C$37:$C$40,'ADVANCED KEY'!$B$37:$B$40,"Not Found",0)</f>
        <v>0</v>
      </c>
      <c r="W251" s="2">
        <f t="array" ref="W251">XLOOKUP($J251,'ADVANCED KEY'!$C$43:$C$46,'ADVANCED KEY'!$B$43:$B$46,"",0)</f>
        <v>-1</v>
      </c>
      <c r="X251" s="2">
        <f t="array" ref="X251">XLOOKUP($K251,'ADVANCED KEY'!$C$49:$C$52,'ADVANCED KEY'!$B$49:$B$52,"Not Found",0)</f>
        <v>0</v>
      </c>
      <c r="Y251" s="2">
        <f t="array" ref="Y251">XLOOKUP($L251,'ADVANCED KEY'!$C$55:$C$58,'ADVANCED KEY'!$B$55:$B$58,"Not Found",0)</f>
        <v>1</v>
      </c>
    </row>
    <row r="252">
      <c r="A252" s="8">
        <v>45527.598439849535</v>
      </c>
      <c r="B252" s="1"/>
      <c r="C252" s="1" t="s">
        <v>3</v>
      </c>
      <c r="D252" s="1" t="s">
        <v>16</v>
      </c>
      <c r="E252" s="1" t="s">
        <v>23</v>
      </c>
      <c r="F252" s="1" t="s">
        <v>31</v>
      </c>
      <c r="G252" s="1" t="s">
        <v>38</v>
      </c>
      <c r="H252" s="1" t="s">
        <v>51</v>
      </c>
      <c r="I252" s="1" t="s">
        <v>56</v>
      </c>
      <c r="J252" s="1" t="s">
        <v>65</v>
      </c>
      <c r="K252" s="1" t="s">
        <v>78</v>
      </c>
      <c r="L252" s="1" t="s">
        <v>81</v>
      </c>
      <c r="M252" s="3" t="s">
        <v>353</v>
      </c>
      <c r="N252" s="3"/>
      <c r="O252" s="4">
        <f t="shared" si="1"/>
        <v>4</v>
      </c>
      <c r="P252" s="2">
        <f t="array" ref="P252">XLOOKUP($C252,'ADVANCED KEY'!$C$1:$C$4,'ADVANCED KEY'!$B$1:$B$4,"Not Found",0)</f>
        <v>1</v>
      </c>
      <c r="Q252" s="2">
        <f t="array" ref="Q252">XLOOKUP($D252,'ADVANCED KEY'!$C$7:$C$10,'ADVANCED KEY'!$B$7:$B$10,"Not Found",0)</f>
        <v>0</v>
      </c>
      <c r="R252" s="2">
        <f t="array" ref="R252">XLOOKUP($E252,'ADVANCED KEY'!$C$13:$C$16,'ADVANCED KEY'!$B$13:$B$16,"Not Found",0)</f>
        <v>-1</v>
      </c>
      <c r="S252" s="2">
        <f t="array" ref="S252">XLOOKUP($F252,'ADVANCED KEY'!$C$19:$C$22,'ADVANCED KEY'!$B$19:$B$22,"Not Found",0)</f>
        <v>-1</v>
      </c>
      <c r="T252" s="2">
        <f t="array" ref="T252">XLOOKUP($G252,'ADVANCED KEY'!$C$25:$C$28,'ADVANCED KEY'!$B$25:$B$28,"Not Found",0)</f>
        <v>1</v>
      </c>
      <c r="U252" s="2">
        <f t="array" ref="U252">XLOOKUP($H252,'ADVANCED KEY'!$C$31:$C$34,'ADVANCED KEY'!$B$31:$B$34,"Not Found",0)</f>
        <v>0</v>
      </c>
      <c r="V252" s="2">
        <f t="array" ref="V252">XLOOKUP($I252,'ADVANCED KEY'!$C$37:$C$40,'ADVANCED KEY'!$B$37:$B$40,"Not Found",0)</f>
        <v>1</v>
      </c>
      <c r="W252" s="2">
        <f t="array" ref="W252">XLOOKUP($J252,'ADVANCED KEY'!$C$43:$C$46,'ADVANCED KEY'!$B$43:$B$46,"",0)</f>
        <v>1</v>
      </c>
      <c r="X252" s="2">
        <f t="array" ref="X252">XLOOKUP($K252,'ADVANCED KEY'!$C$49:$C$52,'ADVANCED KEY'!$B$49:$B$52,"Not Found",0)</f>
        <v>0</v>
      </c>
      <c r="Y252" s="2">
        <f t="array" ref="Y252">XLOOKUP($L252,'ADVANCED KEY'!$C$55:$C$58,'ADVANCED KEY'!$B$55:$B$58,"Not Found",0)</f>
        <v>2</v>
      </c>
    </row>
    <row r="253">
      <c r="A253" s="8">
        <v>45527.61544335648</v>
      </c>
      <c r="B253" s="1"/>
      <c r="C253" s="1" t="s">
        <v>7</v>
      </c>
      <c r="D253" s="1" t="s">
        <v>16</v>
      </c>
      <c r="E253" s="1" t="s">
        <v>25</v>
      </c>
      <c r="F253" s="1" t="s">
        <v>33</v>
      </c>
      <c r="G253" s="1" t="s">
        <v>38</v>
      </c>
      <c r="H253" s="1" t="s">
        <v>49</v>
      </c>
      <c r="I253" s="1" t="s">
        <v>58</v>
      </c>
      <c r="J253" s="1" t="s">
        <v>65</v>
      </c>
      <c r="K253" s="1" t="s">
        <v>72</v>
      </c>
      <c r="L253" s="1" t="s">
        <v>85</v>
      </c>
      <c r="M253" s="3" t="s">
        <v>354</v>
      </c>
      <c r="N253" s="3"/>
      <c r="O253" s="4">
        <f t="shared" si="1"/>
        <v>1</v>
      </c>
      <c r="P253" s="2">
        <f t="array" ref="P253">XLOOKUP($C253,'ADVANCED KEY'!$C$1:$C$4,'ADVANCED KEY'!$B$1:$B$4,"Not Found",0)</f>
        <v>-1</v>
      </c>
      <c r="Q253" s="2">
        <f t="array" ref="Q253">XLOOKUP($D253,'ADVANCED KEY'!$C$7:$C$10,'ADVANCED KEY'!$B$7:$B$10,"Not Found",0)</f>
        <v>0</v>
      </c>
      <c r="R253" s="2">
        <f t="array" ref="R253">XLOOKUP($E253,'ADVANCED KEY'!$C$13:$C$16,'ADVANCED KEY'!$B$13:$B$16,"Not Found",0)</f>
        <v>0</v>
      </c>
      <c r="S253" s="2">
        <f t="array" ref="S253">XLOOKUP($F253,'ADVANCED KEY'!$C$19:$C$22,'ADVANCED KEY'!$B$19:$B$22,"Not Found",0)</f>
        <v>0</v>
      </c>
      <c r="T253" s="2">
        <f t="array" ref="T253">XLOOKUP($G253,'ADVANCED KEY'!$C$25:$C$28,'ADVANCED KEY'!$B$25:$B$28,"Not Found",0)</f>
        <v>1</v>
      </c>
      <c r="U253" s="2">
        <f t="array" ref="U253">XLOOKUP($H253,'ADVANCED KEY'!$C$31:$C$34,'ADVANCED KEY'!$B$31:$B$34,"Not Found",0)</f>
        <v>-1</v>
      </c>
      <c r="V253" s="2">
        <f t="array" ref="V253">XLOOKUP($I253,'ADVANCED KEY'!$C$37:$C$40,'ADVANCED KEY'!$B$37:$B$40,"Not Found",0)</f>
        <v>-1</v>
      </c>
      <c r="W253" s="2">
        <f t="array" ref="W253">XLOOKUP($J253,'ADVANCED KEY'!$C$43:$C$46,'ADVANCED KEY'!$B$43:$B$46,"",0)</f>
        <v>1</v>
      </c>
      <c r="X253" s="2">
        <f t="array" ref="X253">XLOOKUP($K253,'ADVANCED KEY'!$C$49:$C$52,'ADVANCED KEY'!$B$49:$B$52,"Not Found",0)</f>
        <v>1</v>
      </c>
      <c r="Y253" s="2">
        <f t="array" ref="Y253">XLOOKUP($L253,'ADVANCED KEY'!$C$55:$C$58,'ADVANCED KEY'!$B$55:$B$58,"Not Found",0)</f>
        <v>1</v>
      </c>
    </row>
    <row r="254">
      <c r="A254" s="8">
        <v>45527.63049555555</v>
      </c>
      <c r="B254" s="1"/>
      <c r="C254" s="1" t="s">
        <v>3</v>
      </c>
      <c r="D254" s="1" t="s">
        <v>16</v>
      </c>
      <c r="E254" s="1" t="s">
        <v>25</v>
      </c>
      <c r="F254" s="1" t="s">
        <v>31</v>
      </c>
      <c r="G254" s="1" t="s">
        <v>38</v>
      </c>
      <c r="H254" s="1" t="s">
        <v>45</v>
      </c>
      <c r="I254" s="1" t="s">
        <v>58</v>
      </c>
      <c r="J254" s="1" t="s">
        <v>65</v>
      </c>
      <c r="K254" s="1" t="s">
        <v>72</v>
      </c>
      <c r="L254" s="1" t="s">
        <v>85</v>
      </c>
      <c r="M254" s="3" t="s">
        <v>355</v>
      </c>
      <c r="N254" s="3"/>
      <c r="O254" s="4">
        <f t="shared" si="1"/>
        <v>5</v>
      </c>
      <c r="P254" s="2">
        <f t="array" ref="P254">XLOOKUP($C254,'ADVANCED KEY'!$C$1:$C$4,'ADVANCED KEY'!$B$1:$B$4,"Not Found",0)</f>
        <v>1</v>
      </c>
      <c r="Q254" s="2">
        <f t="array" ref="Q254">XLOOKUP($D254,'ADVANCED KEY'!$C$7:$C$10,'ADVANCED KEY'!$B$7:$B$10,"Not Found",0)</f>
        <v>0</v>
      </c>
      <c r="R254" s="2">
        <f t="array" ref="R254">XLOOKUP($E254,'ADVANCED KEY'!$C$13:$C$16,'ADVANCED KEY'!$B$13:$B$16,"Not Found",0)</f>
        <v>0</v>
      </c>
      <c r="S254" s="2">
        <f t="array" ref="S254">XLOOKUP($F254,'ADVANCED KEY'!$C$19:$C$22,'ADVANCED KEY'!$B$19:$B$22,"Not Found",0)</f>
        <v>-1</v>
      </c>
      <c r="T254" s="2">
        <f t="array" ref="T254">XLOOKUP($G254,'ADVANCED KEY'!$C$25:$C$28,'ADVANCED KEY'!$B$25:$B$28,"Not Found",0)</f>
        <v>1</v>
      </c>
      <c r="U254" s="2">
        <f t="array" ref="U254">XLOOKUP($H254,'ADVANCED KEY'!$C$31:$C$34,'ADVANCED KEY'!$B$31:$B$34,"Not Found",0)</f>
        <v>2</v>
      </c>
      <c r="V254" s="2">
        <f t="array" ref="V254">XLOOKUP($I254,'ADVANCED KEY'!$C$37:$C$40,'ADVANCED KEY'!$B$37:$B$40,"Not Found",0)</f>
        <v>-1</v>
      </c>
      <c r="W254" s="2">
        <f t="array" ref="W254">XLOOKUP($J254,'ADVANCED KEY'!$C$43:$C$46,'ADVANCED KEY'!$B$43:$B$46,"",0)</f>
        <v>1</v>
      </c>
      <c r="X254" s="2">
        <f t="array" ref="X254">XLOOKUP($K254,'ADVANCED KEY'!$C$49:$C$52,'ADVANCED KEY'!$B$49:$B$52,"Not Found",0)</f>
        <v>1</v>
      </c>
      <c r="Y254" s="2">
        <f t="array" ref="Y254">XLOOKUP($L254,'ADVANCED KEY'!$C$55:$C$58,'ADVANCED KEY'!$B$55:$B$58,"Not Found",0)</f>
        <v>1</v>
      </c>
    </row>
    <row r="255">
      <c r="A255" s="8">
        <v>45527.72139157407</v>
      </c>
      <c r="B255" s="1"/>
      <c r="C255" s="1" t="s">
        <v>7</v>
      </c>
      <c r="D255" s="1" t="s">
        <v>16</v>
      </c>
      <c r="E255" s="1" t="s">
        <v>25</v>
      </c>
      <c r="F255" s="1" t="s">
        <v>31</v>
      </c>
      <c r="G255" s="1" t="s">
        <v>38</v>
      </c>
      <c r="H255" s="1" t="s">
        <v>49</v>
      </c>
      <c r="I255" s="1" t="s">
        <v>58</v>
      </c>
      <c r="J255" s="1" t="s">
        <v>65</v>
      </c>
      <c r="K255" s="1" t="s">
        <v>78</v>
      </c>
      <c r="L255" s="1" t="s">
        <v>85</v>
      </c>
      <c r="M255" s="3" t="s">
        <v>356</v>
      </c>
      <c r="N255" s="3" t="s">
        <v>357</v>
      </c>
      <c r="O255" s="4">
        <f t="shared" si="1"/>
        <v>-1</v>
      </c>
      <c r="P255" s="2">
        <f t="array" ref="P255">XLOOKUP($C255,'ADVANCED KEY'!$C$1:$C$4,'ADVANCED KEY'!$B$1:$B$4,"Not Found",0)</f>
        <v>-1</v>
      </c>
      <c r="Q255" s="2">
        <f t="array" ref="Q255">XLOOKUP($D255,'ADVANCED KEY'!$C$7:$C$10,'ADVANCED KEY'!$B$7:$B$10,"Not Found",0)</f>
        <v>0</v>
      </c>
      <c r="R255" s="2">
        <f t="array" ref="R255">XLOOKUP($E255,'ADVANCED KEY'!$C$13:$C$16,'ADVANCED KEY'!$B$13:$B$16,"Not Found",0)</f>
        <v>0</v>
      </c>
      <c r="S255" s="2">
        <f t="array" ref="S255">XLOOKUP($F255,'ADVANCED KEY'!$C$19:$C$22,'ADVANCED KEY'!$B$19:$B$22,"Not Found",0)</f>
        <v>-1</v>
      </c>
      <c r="T255" s="2">
        <f t="array" ref="T255">XLOOKUP($G255,'ADVANCED KEY'!$C$25:$C$28,'ADVANCED KEY'!$B$25:$B$28,"Not Found",0)</f>
        <v>1</v>
      </c>
      <c r="U255" s="2">
        <f t="array" ref="U255">XLOOKUP($H255,'ADVANCED KEY'!$C$31:$C$34,'ADVANCED KEY'!$B$31:$B$34,"Not Found",0)</f>
        <v>-1</v>
      </c>
      <c r="V255" s="2">
        <f t="array" ref="V255">XLOOKUP($I255,'ADVANCED KEY'!$C$37:$C$40,'ADVANCED KEY'!$B$37:$B$40,"Not Found",0)</f>
        <v>-1</v>
      </c>
      <c r="W255" s="2">
        <f t="array" ref="W255">XLOOKUP($J255,'ADVANCED KEY'!$C$43:$C$46,'ADVANCED KEY'!$B$43:$B$46,"",0)</f>
        <v>1</v>
      </c>
      <c r="X255" s="2">
        <f t="array" ref="X255">XLOOKUP($K255,'ADVANCED KEY'!$C$49:$C$52,'ADVANCED KEY'!$B$49:$B$52,"Not Found",0)</f>
        <v>0</v>
      </c>
      <c r="Y255" s="2">
        <f t="array" ref="Y255">XLOOKUP($L255,'ADVANCED KEY'!$C$55:$C$58,'ADVANCED KEY'!$B$55:$B$58,"Not Found",0)</f>
        <v>1</v>
      </c>
    </row>
    <row r="256">
      <c r="A256" s="8">
        <v>45527.75535799768</v>
      </c>
      <c r="B256" s="1"/>
      <c r="C256" s="1" t="s">
        <v>7</v>
      </c>
      <c r="D256" s="1" t="s">
        <v>16</v>
      </c>
      <c r="E256" s="1" t="s">
        <v>25</v>
      </c>
      <c r="F256" s="1" t="s">
        <v>31</v>
      </c>
      <c r="G256" s="1" t="s">
        <v>40</v>
      </c>
      <c r="H256" s="1" t="s">
        <v>51</v>
      </c>
      <c r="I256" s="1" t="s">
        <v>58</v>
      </c>
      <c r="J256" s="1" t="s">
        <v>65</v>
      </c>
      <c r="K256" s="1" t="s">
        <v>78</v>
      </c>
      <c r="L256" s="1" t="s">
        <v>87</v>
      </c>
      <c r="M256" s="3" t="s">
        <v>358</v>
      </c>
      <c r="N256" s="3" t="s">
        <v>359</v>
      </c>
      <c r="O256" s="4">
        <f t="shared" si="1"/>
        <v>-3</v>
      </c>
      <c r="P256" s="2">
        <f t="array" ref="P256">XLOOKUP($C256,'ADVANCED KEY'!$C$1:$C$4,'ADVANCED KEY'!$B$1:$B$4,"Not Found",0)</f>
        <v>-1</v>
      </c>
      <c r="Q256" s="2">
        <f t="array" ref="Q256">XLOOKUP($D256,'ADVANCED KEY'!$C$7:$C$10,'ADVANCED KEY'!$B$7:$B$10,"Not Found",0)</f>
        <v>0</v>
      </c>
      <c r="R256" s="2">
        <f t="array" ref="R256">XLOOKUP($E256,'ADVANCED KEY'!$C$13:$C$16,'ADVANCED KEY'!$B$13:$B$16,"Not Found",0)</f>
        <v>0</v>
      </c>
      <c r="S256" s="2">
        <f t="array" ref="S256">XLOOKUP($F256,'ADVANCED KEY'!$C$19:$C$22,'ADVANCED KEY'!$B$19:$B$22,"Not Found",0)</f>
        <v>-1</v>
      </c>
      <c r="T256" s="2">
        <f t="array" ref="T256">XLOOKUP($G256,'ADVANCED KEY'!$C$25:$C$28,'ADVANCED KEY'!$B$25:$B$28,"Not Found",0)</f>
        <v>-1</v>
      </c>
      <c r="U256" s="2">
        <f t="array" ref="U256">XLOOKUP($H256,'ADVANCED KEY'!$C$31:$C$34,'ADVANCED KEY'!$B$31:$B$34,"Not Found",0)</f>
        <v>0</v>
      </c>
      <c r="V256" s="2">
        <f t="array" ref="V256">XLOOKUP($I256,'ADVANCED KEY'!$C$37:$C$40,'ADVANCED KEY'!$B$37:$B$40,"Not Found",0)</f>
        <v>-1</v>
      </c>
      <c r="W256" s="2">
        <f t="array" ref="W256">XLOOKUP($J256,'ADVANCED KEY'!$C$43:$C$46,'ADVANCED KEY'!$B$43:$B$46,"",0)</f>
        <v>1</v>
      </c>
      <c r="X256" s="2">
        <f t="array" ref="X256">XLOOKUP($K256,'ADVANCED KEY'!$C$49:$C$52,'ADVANCED KEY'!$B$49:$B$52,"Not Found",0)</f>
        <v>0</v>
      </c>
      <c r="Y256" s="2">
        <f t="array" ref="Y256">XLOOKUP($L256,'ADVANCED KEY'!$C$55:$C$58,'ADVANCED KEY'!$B$55:$B$58,"Not Found",0)</f>
        <v>0</v>
      </c>
    </row>
    <row r="257">
      <c r="A257" s="8">
        <v>45527.765541307876</v>
      </c>
      <c r="B257" s="1"/>
      <c r="C257" s="1" t="s">
        <v>7</v>
      </c>
      <c r="D257" s="1" t="s">
        <v>10</v>
      </c>
      <c r="E257" s="1" t="s">
        <v>19</v>
      </c>
      <c r="F257" s="1" t="s">
        <v>21</v>
      </c>
      <c r="G257" s="1" t="s">
        <v>42</v>
      </c>
      <c r="H257" s="1" t="s">
        <v>49</v>
      </c>
      <c r="I257" s="1" t="s">
        <v>58</v>
      </c>
      <c r="J257" s="1" t="s">
        <v>65</v>
      </c>
      <c r="K257" s="1" t="s">
        <v>78</v>
      </c>
      <c r="L257" s="1" t="s">
        <v>85</v>
      </c>
      <c r="M257" s="3" t="s">
        <v>360</v>
      </c>
      <c r="N257" s="3" t="s">
        <v>357</v>
      </c>
      <c r="O257" s="4">
        <f t="shared" si="1"/>
        <v>1</v>
      </c>
      <c r="P257" s="2">
        <f t="array" ref="P257">XLOOKUP($C257,'ADVANCED KEY'!$C$1:$C$4,'ADVANCED KEY'!$B$1:$B$4,"Not Found",0)</f>
        <v>-1</v>
      </c>
      <c r="Q257" s="2">
        <f t="array" ref="Q257">XLOOKUP($D257,'ADVANCED KEY'!$C$7:$C$10,'ADVANCED KEY'!$B$7:$B$10,"Not Found",0)</f>
        <v>-1</v>
      </c>
      <c r="R257" s="2">
        <f t="array" ref="R257">XLOOKUP($E257,'ADVANCED KEY'!$C$13:$C$16,'ADVANCED KEY'!$B$13:$B$16,"Not Found",0)</f>
        <v>2</v>
      </c>
      <c r="S257" s="2">
        <f t="array" ref="S257">XLOOKUP($F257,'ADVANCED KEY'!$C$19:$C$22,'ADVANCED KEY'!$B$19:$B$22,"Not Found",0)</f>
        <v>1</v>
      </c>
      <c r="T257" s="2">
        <f t="array" ref="T257">XLOOKUP($G257,'ADVANCED KEY'!$C$25:$C$28,'ADVANCED KEY'!$B$25:$B$28,"Not Found",0)</f>
        <v>0</v>
      </c>
      <c r="U257" s="2">
        <f t="array" ref="U257">XLOOKUP($H257,'ADVANCED KEY'!$C$31:$C$34,'ADVANCED KEY'!$B$31:$B$34,"Not Found",0)</f>
        <v>-1</v>
      </c>
      <c r="V257" s="2">
        <f t="array" ref="V257">XLOOKUP($I257,'ADVANCED KEY'!$C$37:$C$40,'ADVANCED KEY'!$B$37:$B$40,"Not Found",0)</f>
        <v>-1</v>
      </c>
      <c r="W257" s="2">
        <f t="array" ref="W257">XLOOKUP($J257,'ADVANCED KEY'!$C$43:$C$46,'ADVANCED KEY'!$B$43:$B$46,"",0)</f>
        <v>1</v>
      </c>
      <c r="X257" s="2">
        <f t="array" ref="X257">XLOOKUP($K257,'ADVANCED KEY'!$C$49:$C$52,'ADVANCED KEY'!$B$49:$B$52,"Not Found",0)</f>
        <v>0</v>
      </c>
      <c r="Y257" s="2">
        <f t="array" ref="Y257">XLOOKUP($L257,'ADVANCED KEY'!$C$55:$C$58,'ADVANCED KEY'!$B$55:$B$58,"Not Found",0)</f>
        <v>1</v>
      </c>
    </row>
    <row r="258">
      <c r="A258" s="8">
        <v>45527.827416782406</v>
      </c>
      <c r="B258" s="1"/>
      <c r="C258" s="1" t="s">
        <v>3</v>
      </c>
      <c r="D258" s="1" t="s">
        <v>10</v>
      </c>
      <c r="E258" s="1" t="s">
        <v>25</v>
      </c>
      <c r="F258" s="1" t="s">
        <v>33</v>
      </c>
      <c r="G258" s="1" t="s">
        <v>38</v>
      </c>
      <c r="H258" s="1" t="s">
        <v>49</v>
      </c>
      <c r="I258" s="1" t="s">
        <v>60</v>
      </c>
      <c r="J258" s="1" t="s">
        <v>65</v>
      </c>
      <c r="K258" s="1" t="s">
        <v>72</v>
      </c>
      <c r="L258" s="1" t="s">
        <v>85</v>
      </c>
      <c r="M258" s="3" t="s">
        <v>361</v>
      </c>
      <c r="N258" s="3" t="s">
        <v>362</v>
      </c>
      <c r="O258" s="4">
        <f t="shared" si="1"/>
        <v>3</v>
      </c>
      <c r="P258" s="2">
        <f t="array" ref="P258">XLOOKUP($C258,'ADVANCED KEY'!$C$1:$C$4,'ADVANCED KEY'!$B$1:$B$4,"Not Found",0)</f>
        <v>1</v>
      </c>
      <c r="Q258" s="2">
        <f t="array" ref="Q258">XLOOKUP($D258,'ADVANCED KEY'!$C$7:$C$10,'ADVANCED KEY'!$B$7:$B$10,"Not Found",0)</f>
        <v>-1</v>
      </c>
      <c r="R258" s="2">
        <f t="array" ref="R258">XLOOKUP($E258,'ADVANCED KEY'!$C$13:$C$16,'ADVANCED KEY'!$B$13:$B$16,"Not Found",0)</f>
        <v>0</v>
      </c>
      <c r="S258" s="2">
        <f t="array" ref="S258">XLOOKUP($F258,'ADVANCED KEY'!$C$19:$C$22,'ADVANCED KEY'!$B$19:$B$22,"Not Found",0)</f>
        <v>0</v>
      </c>
      <c r="T258" s="2">
        <f t="array" ref="T258">XLOOKUP($G258,'ADVANCED KEY'!$C$25:$C$28,'ADVANCED KEY'!$B$25:$B$28,"Not Found",0)</f>
        <v>1</v>
      </c>
      <c r="U258" s="2">
        <f t="array" ref="U258">XLOOKUP($H258,'ADVANCED KEY'!$C$31:$C$34,'ADVANCED KEY'!$B$31:$B$34,"Not Found",0)</f>
        <v>-1</v>
      </c>
      <c r="V258" s="2">
        <f t="array" ref="V258">XLOOKUP($I258,'ADVANCED KEY'!$C$37:$C$40,'ADVANCED KEY'!$B$37:$B$40,"Not Found",0)</f>
        <v>0</v>
      </c>
      <c r="W258" s="2">
        <f t="array" ref="W258">XLOOKUP($J258,'ADVANCED KEY'!$C$43:$C$46,'ADVANCED KEY'!$B$43:$B$46,"",0)</f>
        <v>1</v>
      </c>
      <c r="X258" s="2">
        <f t="array" ref="X258">XLOOKUP($K258,'ADVANCED KEY'!$C$49:$C$52,'ADVANCED KEY'!$B$49:$B$52,"Not Found",0)</f>
        <v>1</v>
      </c>
      <c r="Y258" s="2">
        <f t="array" ref="Y258">XLOOKUP($L258,'ADVANCED KEY'!$C$55:$C$58,'ADVANCED KEY'!$B$55:$B$58,"Not Found",0)</f>
        <v>1</v>
      </c>
    </row>
    <row r="259">
      <c r="A259" s="8">
        <v>45527.899560254635</v>
      </c>
      <c r="B259" s="1"/>
      <c r="C259" s="1" t="s">
        <v>7</v>
      </c>
      <c r="D259" s="1" t="s">
        <v>10</v>
      </c>
      <c r="E259" s="1" t="s">
        <v>25</v>
      </c>
      <c r="F259" s="1" t="s">
        <v>21</v>
      </c>
      <c r="G259" s="1" t="s">
        <v>38</v>
      </c>
      <c r="H259" s="1" t="s">
        <v>51</v>
      </c>
      <c r="I259" s="1" t="s">
        <v>60</v>
      </c>
      <c r="J259" s="1" t="s">
        <v>69</v>
      </c>
      <c r="K259" s="1" t="s">
        <v>78</v>
      </c>
      <c r="L259" s="1" t="s">
        <v>87</v>
      </c>
      <c r="M259" s="3" t="s">
        <v>363</v>
      </c>
      <c r="N259" s="3" t="s">
        <v>362</v>
      </c>
      <c r="O259" s="4">
        <f t="shared" si="1"/>
        <v>0</v>
      </c>
      <c r="P259" s="2">
        <f t="array" ref="P259">XLOOKUP($C259,'ADVANCED KEY'!$C$1:$C$4,'ADVANCED KEY'!$B$1:$B$4,"Not Found",0)</f>
        <v>-1</v>
      </c>
      <c r="Q259" s="2">
        <f t="array" ref="Q259">XLOOKUP($D259,'ADVANCED KEY'!$C$7:$C$10,'ADVANCED KEY'!$B$7:$B$10,"Not Found",0)</f>
        <v>-1</v>
      </c>
      <c r="R259" s="2">
        <f t="array" ref="R259">XLOOKUP($E259,'ADVANCED KEY'!$C$13:$C$16,'ADVANCED KEY'!$B$13:$B$16,"Not Found",0)</f>
        <v>0</v>
      </c>
      <c r="S259" s="2">
        <f t="array" ref="S259">XLOOKUP($F259,'ADVANCED KEY'!$C$19:$C$22,'ADVANCED KEY'!$B$19:$B$22,"Not Found",0)</f>
        <v>1</v>
      </c>
      <c r="T259" s="2">
        <f t="array" ref="T259">XLOOKUP($G259,'ADVANCED KEY'!$C$25:$C$28,'ADVANCED KEY'!$B$25:$B$28,"Not Found",0)</f>
        <v>1</v>
      </c>
      <c r="U259" s="2">
        <f t="array" ref="U259">XLOOKUP($H259,'ADVANCED KEY'!$C$31:$C$34,'ADVANCED KEY'!$B$31:$B$34,"Not Found",0)</f>
        <v>0</v>
      </c>
      <c r="V259" s="2">
        <f t="array" ref="V259">XLOOKUP($I259,'ADVANCED KEY'!$C$37:$C$40,'ADVANCED KEY'!$B$37:$B$40,"Not Found",0)</f>
        <v>0</v>
      </c>
      <c r="W259" s="2">
        <f t="array" ref="W259">XLOOKUP($J259,'ADVANCED KEY'!$C$43:$C$46,'ADVANCED KEY'!$B$43:$B$46,"",0)</f>
        <v>0</v>
      </c>
      <c r="X259" s="2">
        <f t="array" ref="X259">XLOOKUP($K259,'ADVANCED KEY'!$C$49:$C$52,'ADVANCED KEY'!$B$49:$B$52,"Not Found",0)</f>
        <v>0</v>
      </c>
      <c r="Y259" s="2">
        <f t="array" ref="Y259">XLOOKUP($L259,'ADVANCED KEY'!$C$55:$C$58,'ADVANCED KEY'!$B$55:$B$58,"Not Found",0)</f>
        <v>0</v>
      </c>
    </row>
    <row r="260">
      <c r="A260" s="8">
        <v>45527.90560762731</v>
      </c>
      <c r="B260" s="1"/>
      <c r="C260" s="1" t="s">
        <v>3</v>
      </c>
      <c r="D260" s="1" t="s">
        <v>16</v>
      </c>
      <c r="E260" s="1" t="s">
        <v>25</v>
      </c>
      <c r="F260" s="1" t="s">
        <v>33</v>
      </c>
      <c r="G260" s="1" t="s">
        <v>38</v>
      </c>
      <c r="H260" s="1" t="s">
        <v>49</v>
      </c>
      <c r="I260" s="1" t="s">
        <v>58</v>
      </c>
      <c r="J260" s="1" t="s">
        <v>65</v>
      </c>
      <c r="K260" s="1" t="s">
        <v>72</v>
      </c>
      <c r="L260" s="1" t="s">
        <v>81</v>
      </c>
      <c r="M260" s="3" t="s">
        <v>364</v>
      </c>
      <c r="N260" s="3" t="s">
        <v>365</v>
      </c>
      <c r="O260" s="4">
        <f t="shared" si="1"/>
        <v>4</v>
      </c>
      <c r="P260" s="2">
        <f t="array" ref="P260">XLOOKUP($C260,'ADVANCED KEY'!$C$1:$C$4,'ADVANCED KEY'!$B$1:$B$4,"Not Found",0)</f>
        <v>1</v>
      </c>
      <c r="Q260" s="2">
        <f t="array" ref="Q260">XLOOKUP($D260,'ADVANCED KEY'!$C$7:$C$10,'ADVANCED KEY'!$B$7:$B$10,"Not Found",0)</f>
        <v>0</v>
      </c>
      <c r="R260" s="2">
        <f t="array" ref="R260">XLOOKUP($E260,'ADVANCED KEY'!$C$13:$C$16,'ADVANCED KEY'!$B$13:$B$16,"Not Found",0)</f>
        <v>0</v>
      </c>
      <c r="S260" s="2">
        <f t="array" ref="S260">XLOOKUP($F260,'ADVANCED KEY'!$C$19:$C$22,'ADVANCED KEY'!$B$19:$B$22,"Not Found",0)</f>
        <v>0</v>
      </c>
      <c r="T260" s="2">
        <f t="array" ref="T260">XLOOKUP($G260,'ADVANCED KEY'!$C$25:$C$28,'ADVANCED KEY'!$B$25:$B$28,"Not Found",0)</f>
        <v>1</v>
      </c>
      <c r="U260" s="2">
        <f t="array" ref="U260">XLOOKUP($H260,'ADVANCED KEY'!$C$31:$C$34,'ADVANCED KEY'!$B$31:$B$34,"Not Found",0)</f>
        <v>-1</v>
      </c>
      <c r="V260" s="2">
        <f t="array" ref="V260">XLOOKUP($I260,'ADVANCED KEY'!$C$37:$C$40,'ADVANCED KEY'!$B$37:$B$40,"Not Found",0)</f>
        <v>-1</v>
      </c>
      <c r="W260" s="2">
        <f t="array" ref="W260">XLOOKUP($J260,'ADVANCED KEY'!$C$43:$C$46,'ADVANCED KEY'!$B$43:$B$46,"",0)</f>
        <v>1</v>
      </c>
      <c r="X260" s="2">
        <f t="array" ref="X260">XLOOKUP($K260,'ADVANCED KEY'!$C$49:$C$52,'ADVANCED KEY'!$B$49:$B$52,"Not Found",0)</f>
        <v>1</v>
      </c>
      <c r="Y260" s="2">
        <f t="array" ref="Y260">XLOOKUP($L260,'ADVANCED KEY'!$C$55:$C$58,'ADVANCED KEY'!$B$55:$B$58,"Not Found",0)</f>
        <v>2</v>
      </c>
    </row>
    <row r="261">
      <c r="A261" s="8">
        <v>45527.97256228009</v>
      </c>
      <c r="B261" s="1"/>
      <c r="C261" s="1" t="s">
        <v>7</v>
      </c>
      <c r="D261" s="1" t="s">
        <v>10</v>
      </c>
      <c r="E261" s="1" t="s">
        <v>25</v>
      </c>
      <c r="F261" s="1" t="s">
        <v>31</v>
      </c>
      <c r="G261" s="1" t="s">
        <v>38</v>
      </c>
      <c r="H261" s="1" t="s">
        <v>51</v>
      </c>
      <c r="I261" s="1" t="s">
        <v>56</v>
      </c>
      <c r="J261" s="1" t="s">
        <v>65</v>
      </c>
      <c r="K261" s="1" t="s">
        <v>78</v>
      </c>
      <c r="L261" s="1" t="s">
        <v>87</v>
      </c>
      <c r="M261" s="3" t="s">
        <v>366</v>
      </c>
      <c r="N261" s="3" t="s">
        <v>367</v>
      </c>
      <c r="O261" s="4">
        <f t="shared" si="1"/>
        <v>0</v>
      </c>
      <c r="P261" s="2">
        <f t="array" ref="P261">XLOOKUP($C261,'ADVANCED KEY'!$C$1:$C$4,'ADVANCED KEY'!$B$1:$B$4,"Not Found",0)</f>
        <v>-1</v>
      </c>
      <c r="Q261" s="2">
        <f t="array" ref="Q261">XLOOKUP($D261,'ADVANCED KEY'!$C$7:$C$10,'ADVANCED KEY'!$B$7:$B$10,"Not Found",0)</f>
        <v>-1</v>
      </c>
      <c r="R261" s="2">
        <f t="array" ref="R261">XLOOKUP($E261,'ADVANCED KEY'!$C$13:$C$16,'ADVANCED KEY'!$B$13:$B$16,"Not Found",0)</f>
        <v>0</v>
      </c>
      <c r="S261" s="2">
        <f t="array" ref="S261">XLOOKUP($F261,'ADVANCED KEY'!$C$19:$C$22,'ADVANCED KEY'!$B$19:$B$22,"Not Found",0)</f>
        <v>-1</v>
      </c>
      <c r="T261" s="2">
        <f t="array" ref="T261">XLOOKUP($G261,'ADVANCED KEY'!$C$25:$C$28,'ADVANCED KEY'!$B$25:$B$28,"Not Found",0)</f>
        <v>1</v>
      </c>
      <c r="U261" s="2">
        <f t="array" ref="U261">XLOOKUP($H261,'ADVANCED KEY'!$C$31:$C$34,'ADVANCED KEY'!$B$31:$B$34,"Not Found",0)</f>
        <v>0</v>
      </c>
      <c r="V261" s="2">
        <f t="array" ref="V261">XLOOKUP($I261,'ADVANCED KEY'!$C$37:$C$40,'ADVANCED KEY'!$B$37:$B$40,"Not Found",0)</f>
        <v>1</v>
      </c>
      <c r="W261" s="2">
        <f t="array" ref="W261">XLOOKUP($J261,'ADVANCED KEY'!$C$43:$C$46,'ADVANCED KEY'!$B$43:$B$46,"",0)</f>
        <v>1</v>
      </c>
      <c r="X261" s="2">
        <f t="array" ref="X261">XLOOKUP($K261,'ADVANCED KEY'!$C$49:$C$52,'ADVANCED KEY'!$B$49:$B$52,"Not Found",0)</f>
        <v>0</v>
      </c>
      <c r="Y261" s="2">
        <f t="array" ref="Y261">XLOOKUP($L261,'ADVANCED KEY'!$C$55:$C$58,'ADVANCED KEY'!$B$55:$B$58,"Not Found",0)</f>
        <v>0</v>
      </c>
    </row>
    <row r="262">
      <c r="A262" s="8">
        <v>45527.98881900463</v>
      </c>
      <c r="B262" s="1"/>
      <c r="C262" s="1" t="s">
        <v>5</v>
      </c>
      <c r="D262" s="1" t="s">
        <v>10</v>
      </c>
      <c r="E262" s="1" t="s">
        <v>25</v>
      </c>
      <c r="F262" s="1" t="s">
        <v>31</v>
      </c>
      <c r="G262" s="1" t="s">
        <v>38</v>
      </c>
      <c r="H262" s="1" t="s">
        <v>49</v>
      </c>
      <c r="I262" s="1" t="s">
        <v>56</v>
      </c>
      <c r="J262" s="1" t="s">
        <v>67</v>
      </c>
      <c r="K262" s="1" t="s">
        <v>76</v>
      </c>
      <c r="L262" s="1" t="s">
        <v>85</v>
      </c>
      <c r="M262" s="3" t="s">
        <v>368</v>
      </c>
      <c r="N262" s="3" t="s">
        <v>359</v>
      </c>
      <c r="O262" s="4">
        <f t="shared" si="1"/>
        <v>3</v>
      </c>
      <c r="P262" s="2">
        <f t="array" ref="P262">XLOOKUP($C262,'ADVANCED KEY'!$C$1:$C$4,'ADVANCED KEY'!$B$1:$B$4,"Not Found",0)</f>
        <v>2</v>
      </c>
      <c r="Q262" s="2">
        <f t="array" ref="Q262">XLOOKUP($D262,'ADVANCED KEY'!$C$7:$C$10,'ADVANCED KEY'!$B$7:$B$10,"Not Found",0)</f>
        <v>-1</v>
      </c>
      <c r="R262" s="2">
        <f t="array" ref="R262">XLOOKUP($E262,'ADVANCED KEY'!$C$13:$C$16,'ADVANCED KEY'!$B$13:$B$16,"Not Found",0)</f>
        <v>0</v>
      </c>
      <c r="S262" s="2">
        <f t="array" ref="S262">XLOOKUP($F262,'ADVANCED KEY'!$C$19:$C$22,'ADVANCED KEY'!$B$19:$B$22,"Not Found",0)</f>
        <v>-1</v>
      </c>
      <c r="T262" s="2">
        <f t="array" ref="T262">XLOOKUP($G262,'ADVANCED KEY'!$C$25:$C$28,'ADVANCED KEY'!$B$25:$B$28,"Not Found",0)</f>
        <v>1</v>
      </c>
      <c r="U262" s="2">
        <f t="array" ref="U262">XLOOKUP($H262,'ADVANCED KEY'!$C$31:$C$34,'ADVANCED KEY'!$B$31:$B$34,"Not Found",0)</f>
        <v>-1</v>
      </c>
      <c r="V262" s="2">
        <f t="array" ref="V262">XLOOKUP($I262,'ADVANCED KEY'!$C$37:$C$40,'ADVANCED KEY'!$B$37:$B$40,"Not Found",0)</f>
        <v>1</v>
      </c>
      <c r="W262" s="2">
        <f t="array" ref="W262">XLOOKUP($J262,'ADVANCED KEY'!$C$43:$C$46,'ADVANCED KEY'!$B$43:$B$46,"",0)</f>
        <v>-1</v>
      </c>
      <c r="X262" s="2">
        <f t="array" ref="X262">XLOOKUP($K262,'ADVANCED KEY'!$C$49:$C$52,'ADVANCED KEY'!$B$49:$B$52,"Not Found",0)</f>
        <v>2</v>
      </c>
      <c r="Y262" s="2">
        <f t="array" ref="Y262">XLOOKUP($L262,'ADVANCED KEY'!$C$55:$C$58,'ADVANCED KEY'!$B$55:$B$58,"Not Found",0)</f>
        <v>1</v>
      </c>
    </row>
    <row r="263">
      <c r="A263" s="8">
        <v>45528.00587502315</v>
      </c>
      <c r="B263" s="1"/>
      <c r="C263" s="1" t="s">
        <v>3</v>
      </c>
      <c r="D263" s="1" t="s">
        <v>16</v>
      </c>
      <c r="E263" s="1" t="s">
        <v>25</v>
      </c>
      <c r="F263" s="1" t="s">
        <v>31</v>
      </c>
      <c r="G263" s="1" t="s">
        <v>38</v>
      </c>
      <c r="H263" s="1" t="s">
        <v>51</v>
      </c>
      <c r="I263" s="1" t="s">
        <v>56</v>
      </c>
      <c r="J263" s="1" t="s">
        <v>65</v>
      </c>
      <c r="K263" s="1" t="s">
        <v>78</v>
      </c>
      <c r="L263" s="1" t="s">
        <v>81</v>
      </c>
      <c r="M263" s="3" t="s">
        <v>369</v>
      </c>
      <c r="N263" s="3" t="s">
        <v>362</v>
      </c>
      <c r="O263" s="4">
        <f t="shared" si="1"/>
        <v>5</v>
      </c>
      <c r="P263" s="2">
        <f t="array" ref="P263">XLOOKUP($C263,'ADVANCED KEY'!$C$1:$C$4,'ADVANCED KEY'!$B$1:$B$4,"Not Found",0)</f>
        <v>1</v>
      </c>
      <c r="Q263" s="2">
        <f t="array" ref="Q263">XLOOKUP($D263,'ADVANCED KEY'!$C$7:$C$10,'ADVANCED KEY'!$B$7:$B$10,"Not Found",0)</f>
        <v>0</v>
      </c>
      <c r="R263" s="2">
        <f t="array" ref="R263">XLOOKUP($E263,'ADVANCED KEY'!$C$13:$C$16,'ADVANCED KEY'!$B$13:$B$16,"Not Found",0)</f>
        <v>0</v>
      </c>
      <c r="S263" s="2">
        <f t="array" ref="S263">XLOOKUP($F263,'ADVANCED KEY'!$C$19:$C$22,'ADVANCED KEY'!$B$19:$B$22,"Not Found",0)</f>
        <v>-1</v>
      </c>
      <c r="T263" s="2">
        <f t="array" ref="T263">XLOOKUP($G263,'ADVANCED KEY'!$C$25:$C$28,'ADVANCED KEY'!$B$25:$B$28,"Not Found",0)</f>
        <v>1</v>
      </c>
      <c r="U263" s="2">
        <f t="array" ref="U263">XLOOKUP($H263,'ADVANCED KEY'!$C$31:$C$34,'ADVANCED KEY'!$B$31:$B$34,"Not Found",0)</f>
        <v>0</v>
      </c>
      <c r="V263" s="2">
        <f t="array" ref="V263">XLOOKUP($I263,'ADVANCED KEY'!$C$37:$C$40,'ADVANCED KEY'!$B$37:$B$40,"Not Found",0)</f>
        <v>1</v>
      </c>
      <c r="W263" s="2">
        <f t="array" ref="W263">XLOOKUP($J263,'ADVANCED KEY'!$C$43:$C$46,'ADVANCED KEY'!$B$43:$B$46,"",0)</f>
        <v>1</v>
      </c>
      <c r="X263" s="2">
        <f t="array" ref="X263">XLOOKUP($K263,'ADVANCED KEY'!$C$49:$C$52,'ADVANCED KEY'!$B$49:$B$52,"Not Found",0)</f>
        <v>0</v>
      </c>
      <c r="Y263" s="2">
        <f t="array" ref="Y263">XLOOKUP($L263,'ADVANCED KEY'!$C$55:$C$58,'ADVANCED KEY'!$B$55:$B$58,"Not Found",0)</f>
        <v>2</v>
      </c>
    </row>
    <row r="264">
      <c r="A264" s="8">
        <v>45528.030368287036</v>
      </c>
      <c r="B264" s="1"/>
      <c r="C264" s="1" t="s">
        <v>3</v>
      </c>
      <c r="D264" s="1" t="s">
        <v>10</v>
      </c>
      <c r="E264" s="1" t="s">
        <v>19</v>
      </c>
      <c r="F264" s="1" t="s">
        <v>28</v>
      </c>
      <c r="G264" s="1" t="s">
        <v>38</v>
      </c>
      <c r="H264" s="1" t="s">
        <v>49</v>
      </c>
      <c r="I264" s="1" t="s">
        <v>54</v>
      </c>
      <c r="J264" s="1" t="s">
        <v>65</v>
      </c>
      <c r="K264" s="1" t="s">
        <v>76</v>
      </c>
      <c r="L264" s="1" t="s">
        <v>85</v>
      </c>
      <c r="M264" s="3" t="s">
        <v>370</v>
      </c>
      <c r="N264" s="3" t="s">
        <v>362</v>
      </c>
      <c r="O264" s="4">
        <f t="shared" si="1"/>
        <v>10</v>
      </c>
      <c r="P264" s="2">
        <f t="array" ref="P264">XLOOKUP($C264,'ADVANCED KEY'!$C$1:$C$4,'ADVANCED KEY'!$B$1:$B$4,"Not Found",0)</f>
        <v>1</v>
      </c>
      <c r="Q264" s="2">
        <f t="array" ref="Q264">XLOOKUP($D264,'ADVANCED KEY'!$C$7:$C$10,'ADVANCED KEY'!$B$7:$B$10,"Not Found",0)</f>
        <v>-1</v>
      </c>
      <c r="R264" s="2">
        <f t="array" ref="R264">XLOOKUP($E264,'ADVANCED KEY'!$C$13:$C$16,'ADVANCED KEY'!$B$13:$B$16,"Not Found",0)</f>
        <v>2</v>
      </c>
      <c r="S264" s="2">
        <f t="array" ref="S264">XLOOKUP($F264,'ADVANCED KEY'!$C$19:$C$22,'ADVANCED KEY'!$B$19:$B$22,"Not Found",0)</f>
        <v>2</v>
      </c>
      <c r="T264" s="2">
        <f t="array" ref="T264">XLOOKUP($G264,'ADVANCED KEY'!$C$25:$C$28,'ADVANCED KEY'!$B$25:$B$28,"Not Found",0)</f>
        <v>1</v>
      </c>
      <c r="U264" s="2">
        <f t="array" ref="U264">XLOOKUP($H264,'ADVANCED KEY'!$C$31:$C$34,'ADVANCED KEY'!$B$31:$B$34,"Not Found",0)</f>
        <v>-1</v>
      </c>
      <c r="V264" s="2">
        <f t="array" ref="V264">XLOOKUP($I264,'ADVANCED KEY'!$C$37:$C$40,'ADVANCED KEY'!$B$37:$B$40,"Not Found",0)</f>
        <v>2</v>
      </c>
      <c r="W264" s="2">
        <f t="array" ref="W264">XLOOKUP($J264,'ADVANCED KEY'!$C$43:$C$46,'ADVANCED KEY'!$B$43:$B$46,"",0)</f>
        <v>1</v>
      </c>
      <c r="X264" s="2">
        <f t="array" ref="X264">XLOOKUP($K264,'ADVANCED KEY'!$C$49:$C$52,'ADVANCED KEY'!$B$49:$B$52,"Not Found",0)</f>
        <v>2</v>
      </c>
      <c r="Y264" s="2">
        <f t="array" ref="Y264">XLOOKUP($L264,'ADVANCED KEY'!$C$55:$C$58,'ADVANCED KEY'!$B$55:$B$58,"Not Found",0)</f>
        <v>1</v>
      </c>
    </row>
    <row r="265">
      <c r="A265" s="8">
        <v>45528.41226527777</v>
      </c>
      <c r="B265" s="1"/>
      <c r="C265" s="1" t="s">
        <v>3</v>
      </c>
      <c r="D265" s="1" t="s">
        <v>10</v>
      </c>
      <c r="E265" s="1" t="s">
        <v>19</v>
      </c>
      <c r="F265" s="1" t="s">
        <v>31</v>
      </c>
      <c r="G265" s="1" t="s">
        <v>42</v>
      </c>
      <c r="H265" s="1" t="s">
        <v>47</v>
      </c>
      <c r="I265" s="1" t="s">
        <v>60</v>
      </c>
      <c r="J265" s="1" t="s">
        <v>65</v>
      </c>
      <c r="K265" s="1" t="s">
        <v>74</v>
      </c>
      <c r="L265" s="1" t="s">
        <v>83</v>
      </c>
      <c r="M265" s="3" t="s">
        <v>371</v>
      </c>
      <c r="N265" s="3" t="s">
        <v>362</v>
      </c>
      <c r="O265" s="4">
        <f t="shared" si="1"/>
        <v>1</v>
      </c>
      <c r="P265" s="2">
        <f t="array" ref="P265">XLOOKUP($C265,'ADVANCED KEY'!$C$1:$C$4,'ADVANCED KEY'!$B$1:$B$4,"Not Found",0)</f>
        <v>1</v>
      </c>
      <c r="Q265" s="2">
        <f t="array" ref="Q265">XLOOKUP($D265,'ADVANCED KEY'!$C$7:$C$10,'ADVANCED KEY'!$B$7:$B$10,"Not Found",0)</f>
        <v>-1</v>
      </c>
      <c r="R265" s="2">
        <f t="array" ref="R265">XLOOKUP($E265,'ADVANCED KEY'!$C$13:$C$16,'ADVANCED KEY'!$B$13:$B$16,"Not Found",0)</f>
        <v>2</v>
      </c>
      <c r="S265" s="2">
        <f t="array" ref="S265">XLOOKUP($F265,'ADVANCED KEY'!$C$19:$C$22,'ADVANCED KEY'!$B$19:$B$22,"Not Found",0)</f>
        <v>-1</v>
      </c>
      <c r="T265" s="2">
        <f t="array" ref="T265">XLOOKUP($G265,'ADVANCED KEY'!$C$25:$C$28,'ADVANCED KEY'!$B$25:$B$28,"Not Found",0)</f>
        <v>0</v>
      </c>
      <c r="U265" s="2">
        <f t="array" ref="U265">XLOOKUP($H265,'ADVANCED KEY'!$C$31:$C$34,'ADVANCED KEY'!$B$31:$B$34,"Not Found",0)</f>
        <v>1</v>
      </c>
      <c r="V265" s="2">
        <f t="array" ref="V265">XLOOKUP($I265,'ADVANCED KEY'!$C$37:$C$40,'ADVANCED KEY'!$B$37:$B$40,"Not Found",0)</f>
        <v>0</v>
      </c>
      <c r="W265" s="2">
        <f t="array" ref="W265">XLOOKUP($J265,'ADVANCED KEY'!$C$43:$C$46,'ADVANCED KEY'!$B$43:$B$46,"",0)</f>
        <v>1</v>
      </c>
      <c r="X265" s="2">
        <f t="array" ref="X265">XLOOKUP($K265,'ADVANCED KEY'!$C$49:$C$52,'ADVANCED KEY'!$B$49:$B$52,"Not Found",0)</f>
        <v>-1</v>
      </c>
      <c r="Y265" s="2">
        <f t="array" ref="Y265">XLOOKUP($L265,'ADVANCED KEY'!$C$55:$C$58,'ADVANCED KEY'!$B$55:$B$58,"Not Found",0)</f>
        <v>-1</v>
      </c>
    </row>
    <row r="266">
      <c r="A266" s="8">
        <v>45528.61103565972</v>
      </c>
      <c r="B266" s="1"/>
      <c r="C266" s="1" t="s">
        <v>7</v>
      </c>
      <c r="D266" s="1" t="s">
        <v>10</v>
      </c>
      <c r="E266" s="1" t="s">
        <v>19</v>
      </c>
      <c r="F266" s="1" t="s">
        <v>31</v>
      </c>
      <c r="G266" s="1" t="s">
        <v>38</v>
      </c>
      <c r="H266" s="1" t="s">
        <v>47</v>
      </c>
      <c r="I266" s="1" t="s">
        <v>54</v>
      </c>
      <c r="J266" s="1" t="s">
        <v>63</v>
      </c>
      <c r="K266" s="1" t="s">
        <v>72</v>
      </c>
      <c r="L266" s="1" t="s">
        <v>81</v>
      </c>
      <c r="M266" s="3" t="s">
        <v>372</v>
      </c>
      <c r="N266" s="3" t="s">
        <v>365</v>
      </c>
      <c r="O266" s="4">
        <f t="shared" si="1"/>
        <v>8</v>
      </c>
      <c r="P266" s="2">
        <f t="array" ref="P266">XLOOKUP($C266,'ADVANCED KEY'!$C$1:$C$4,'ADVANCED KEY'!$B$1:$B$4,"Not Found",0)</f>
        <v>-1</v>
      </c>
      <c r="Q266" s="2">
        <f t="array" ref="Q266">XLOOKUP($D266,'ADVANCED KEY'!$C$7:$C$10,'ADVANCED KEY'!$B$7:$B$10,"Not Found",0)</f>
        <v>-1</v>
      </c>
      <c r="R266" s="2">
        <f t="array" ref="R266">XLOOKUP($E266,'ADVANCED KEY'!$C$13:$C$16,'ADVANCED KEY'!$B$13:$B$16,"Not Found",0)</f>
        <v>2</v>
      </c>
      <c r="S266" s="2">
        <f t="array" ref="S266">XLOOKUP($F266,'ADVANCED KEY'!$C$19:$C$22,'ADVANCED KEY'!$B$19:$B$22,"Not Found",0)</f>
        <v>-1</v>
      </c>
      <c r="T266" s="2">
        <f t="array" ref="T266">XLOOKUP($G266,'ADVANCED KEY'!$C$25:$C$28,'ADVANCED KEY'!$B$25:$B$28,"Not Found",0)</f>
        <v>1</v>
      </c>
      <c r="U266" s="2">
        <f t="array" ref="U266">XLOOKUP($H266,'ADVANCED KEY'!$C$31:$C$34,'ADVANCED KEY'!$B$31:$B$34,"Not Found",0)</f>
        <v>1</v>
      </c>
      <c r="V266" s="2">
        <f t="array" ref="V266">XLOOKUP($I266,'ADVANCED KEY'!$C$37:$C$40,'ADVANCED KEY'!$B$37:$B$40,"Not Found",0)</f>
        <v>2</v>
      </c>
      <c r="W266" s="2">
        <f t="array" ref="W266">XLOOKUP($J266,'ADVANCED KEY'!$C$43:$C$46,'ADVANCED KEY'!$B$43:$B$46,"",0)</f>
        <v>2</v>
      </c>
      <c r="X266" s="2">
        <f t="array" ref="X266">XLOOKUP($K266,'ADVANCED KEY'!$C$49:$C$52,'ADVANCED KEY'!$B$49:$B$52,"Not Found",0)</f>
        <v>1</v>
      </c>
      <c r="Y266" s="2">
        <f t="array" ref="Y266">XLOOKUP($L266,'ADVANCED KEY'!$C$55:$C$58,'ADVANCED KEY'!$B$55:$B$58,"Not Found",0)</f>
        <v>2</v>
      </c>
    </row>
    <row r="267">
      <c r="A267" s="8">
        <v>45528.61152738426</v>
      </c>
      <c r="B267" s="1"/>
      <c r="C267" s="1" t="s">
        <v>5</v>
      </c>
      <c r="D267" s="1" t="s">
        <v>10</v>
      </c>
      <c r="E267" s="1" t="s">
        <v>19</v>
      </c>
      <c r="F267" s="1" t="s">
        <v>21</v>
      </c>
      <c r="G267" s="1" t="s">
        <v>38</v>
      </c>
      <c r="H267" s="1" t="s">
        <v>49</v>
      </c>
      <c r="I267" s="1" t="s">
        <v>56</v>
      </c>
      <c r="J267" s="1" t="s">
        <v>65</v>
      </c>
      <c r="K267" s="1" t="s">
        <v>78</v>
      </c>
      <c r="L267" s="1" t="s">
        <v>85</v>
      </c>
      <c r="M267" s="3" t="s">
        <v>373</v>
      </c>
      <c r="N267" s="3" t="s">
        <v>365</v>
      </c>
      <c r="O267" s="4">
        <f t="shared" si="1"/>
        <v>7</v>
      </c>
      <c r="P267" s="2">
        <f t="array" ref="P267">XLOOKUP($C267,'ADVANCED KEY'!$C$1:$C$4,'ADVANCED KEY'!$B$1:$B$4,"Not Found",0)</f>
        <v>2</v>
      </c>
      <c r="Q267" s="2">
        <f t="array" ref="Q267">XLOOKUP($D267,'ADVANCED KEY'!$C$7:$C$10,'ADVANCED KEY'!$B$7:$B$10,"Not Found",0)</f>
        <v>-1</v>
      </c>
      <c r="R267" s="2">
        <f t="array" ref="R267">XLOOKUP($E267,'ADVANCED KEY'!$C$13:$C$16,'ADVANCED KEY'!$B$13:$B$16,"Not Found",0)</f>
        <v>2</v>
      </c>
      <c r="S267" s="2">
        <f t="array" ref="S267">XLOOKUP($F267,'ADVANCED KEY'!$C$19:$C$22,'ADVANCED KEY'!$B$19:$B$22,"Not Found",0)</f>
        <v>1</v>
      </c>
      <c r="T267" s="2">
        <f t="array" ref="T267">XLOOKUP($G267,'ADVANCED KEY'!$C$25:$C$28,'ADVANCED KEY'!$B$25:$B$28,"Not Found",0)</f>
        <v>1</v>
      </c>
      <c r="U267" s="2">
        <f t="array" ref="U267">XLOOKUP($H267,'ADVANCED KEY'!$C$31:$C$34,'ADVANCED KEY'!$B$31:$B$34,"Not Found",0)</f>
        <v>-1</v>
      </c>
      <c r="V267" s="2">
        <f t="array" ref="V267">XLOOKUP($I267,'ADVANCED KEY'!$C$37:$C$40,'ADVANCED KEY'!$B$37:$B$40,"Not Found",0)</f>
        <v>1</v>
      </c>
      <c r="W267" s="2">
        <f t="array" ref="W267">XLOOKUP($J267,'ADVANCED KEY'!$C$43:$C$46,'ADVANCED KEY'!$B$43:$B$46,"",0)</f>
        <v>1</v>
      </c>
      <c r="X267" s="2">
        <f t="array" ref="X267">XLOOKUP($K267,'ADVANCED KEY'!$C$49:$C$52,'ADVANCED KEY'!$B$49:$B$52,"Not Found",0)</f>
        <v>0</v>
      </c>
      <c r="Y267" s="2">
        <f t="array" ref="Y267">XLOOKUP($L267,'ADVANCED KEY'!$C$55:$C$58,'ADVANCED KEY'!$B$55:$B$58,"Not Found",0)</f>
        <v>1</v>
      </c>
    </row>
    <row r="268">
      <c r="A268" s="8">
        <v>45528.623424641206</v>
      </c>
      <c r="B268" s="1"/>
      <c r="C268" s="1" t="s">
        <v>7</v>
      </c>
      <c r="D268" s="1" t="s">
        <v>10</v>
      </c>
      <c r="E268" s="1" t="s">
        <v>25</v>
      </c>
      <c r="F268" s="1" t="s">
        <v>21</v>
      </c>
      <c r="G268" s="1" t="s">
        <v>38</v>
      </c>
      <c r="H268" s="1" t="s">
        <v>49</v>
      </c>
      <c r="I268" s="1" t="s">
        <v>60</v>
      </c>
      <c r="J268" s="1" t="s">
        <v>65</v>
      </c>
      <c r="K268" s="1" t="s">
        <v>72</v>
      </c>
      <c r="L268" s="1" t="s">
        <v>85</v>
      </c>
      <c r="M268" s="3" t="s">
        <v>374</v>
      </c>
      <c r="N268" s="3" t="s">
        <v>357</v>
      </c>
      <c r="O268" s="4">
        <f t="shared" si="1"/>
        <v>2</v>
      </c>
      <c r="P268" s="2">
        <f t="array" ref="P268">XLOOKUP($C268,'ADVANCED KEY'!$C$1:$C$4,'ADVANCED KEY'!$B$1:$B$4,"Not Found",0)</f>
        <v>-1</v>
      </c>
      <c r="Q268" s="2">
        <f t="array" ref="Q268">XLOOKUP($D268,'ADVANCED KEY'!$C$7:$C$10,'ADVANCED KEY'!$B$7:$B$10,"Not Found",0)</f>
        <v>-1</v>
      </c>
      <c r="R268" s="2">
        <f t="array" ref="R268">XLOOKUP($E268,'ADVANCED KEY'!$C$13:$C$16,'ADVANCED KEY'!$B$13:$B$16,"Not Found",0)</f>
        <v>0</v>
      </c>
      <c r="S268" s="2">
        <f t="array" ref="S268">XLOOKUP($F268,'ADVANCED KEY'!$C$19:$C$22,'ADVANCED KEY'!$B$19:$B$22,"Not Found",0)</f>
        <v>1</v>
      </c>
      <c r="T268" s="2">
        <f t="array" ref="T268">XLOOKUP($G268,'ADVANCED KEY'!$C$25:$C$28,'ADVANCED KEY'!$B$25:$B$28,"Not Found",0)</f>
        <v>1</v>
      </c>
      <c r="U268" s="2">
        <f t="array" ref="U268">XLOOKUP($H268,'ADVANCED KEY'!$C$31:$C$34,'ADVANCED KEY'!$B$31:$B$34,"Not Found",0)</f>
        <v>-1</v>
      </c>
      <c r="V268" s="2">
        <f t="array" ref="V268">XLOOKUP($I268,'ADVANCED KEY'!$C$37:$C$40,'ADVANCED KEY'!$B$37:$B$40,"Not Found",0)</f>
        <v>0</v>
      </c>
      <c r="W268" s="2">
        <f t="array" ref="W268">XLOOKUP($J268,'ADVANCED KEY'!$C$43:$C$46,'ADVANCED KEY'!$B$43:$B$46,"",0)</f>
        <v>1</v>
      </c>
      <c r="X268" s="2">
        <f t="array" ref="X268">XLOOKUP($K268,'ADVANCED KEY'!$C$49:$C$52,'ADVANCED KEY'!$B$49:$B$52,"Not Found",0)</f>
        <v>1</v>
      </c>
      <c r="Y268" s="2">
        <f t="array" ref="Y268">XLOOKUP($L268,'ADVANCED KEY'!$C$55:$C$58,'ADVANCED KEY'!$B$55:$B$58,"Not Found",0)</f>
        <v>1</v>
      </c>
    </row>
    <row r="269">
      <c r="A269" s="8">
        <v>45528.77601008102</v>
      </c>
      <c r="B269" s="1"/>
      <c r="C269" s="1" t="s">
        <v>5</v>
      </c>
      <c r="D269" s="1" t="s">
        <v>16</v>
      </c>
      <c r="E269" s="1" t="s">
        <v>21</v>
      </c>
      <c r="F269" s="1" t="s">
        <v>21</v>
      </c>
      <c r="G269" s="1" t="s">
        <v>38</v>
      </c>
      <c r="H269" s="1" t="s">
        <v>51</v>
      </c>
      <c r="I269" s="1" t="s">
        <v>58</v>
      </c>
      <c r="J269" s="1" t="s">
        <v>67</v>
      </c>
      <c r="K269" s="1" t="s">
        <v>78</v>
      </c>
      <c r="L269" s="1" t="s">
        <v>85</v>
      </c>
      <c r="M269" s="3" t="s">
        <v>375</v>
      </c>
      <c r="N269" s="3" t="s">
        <v>365</v>
      </c>
      <c r="O269" s="4">
        <f t="shared" si="1"/>
        <v>4</v>
      </c>
      <c r="P269" s="2">
        <f t="array" ref="P269">XLOOKUP($C269,'ADVANCED KEY'!$C$1:$C$4,'ADVANCED KEY'!$B$1:$B$4,"Not Found",0)</f>
        <v>2</v>
      </c>
      <c r="Q269" s="2">
        <f t="array" ref="Q269">XLOOKUP($D269,'ADVANCED KEY'!$C$7:$C$10,'ADVANCED KEY'!$B$7:$B$10,"Not Found",0)</f>
        <v>0</v>
      </c>
      <c r="R269" s="2">
        <f t="array" ref="R269">XLOOKUP($E269,'ADVANCED KEY'!$C$13:$C$16,'ADVANCED KEY'!$B$13:$B$16,"Not Found",0)</f>
        <v>1</v>
      </c>
      <c r="S269" s="2">
        <f t="array" ref="S269">XLOOKUP($F269,'ADVANCED KEY'!$C$19:$C$22,'ADVANCED KEY'!$B$19:$B$22,"Not Found",0)</f>
        <v>1</v>
      </c>
      <c r="T269" s="2">
        <f t="array" ref="T269">XLOOKUP($G269,'ADVANCED KEY'!$C$25:$C$28,'ADVANCED KEY'!$B$25:$B$28,"Not Found",0)</f>
        <v>1</v>
      </c>
      <c r="U269" s="2">
        <f t="array" ref="U269">XLOOKUP($H269,'ADVANCED KEY'!$C$31:$C$34,'ADVANCED KEY'!$B$31:$B$34,"Not Found",0)</f>
        <v>0</v>
      </c>
      <c r="V269" s="2">
        <f t="array" ref="V269">XLOOKUP($I269,'ADVANCED KEY'!$C$37:$C$40,'ADVANCED KEY'!$B$37:$B$40,"Not Found",0)</f>
        <v>-1</v>
      </c>
      <c r="W269" s="2">
        <f t="array" ref="W269">XLOOKUP($J269,'ADVANCED KEY'!$C$43:$C$46,'ADVANCED KEY'!$B$43:$B$46,"",0)</f>
        <v>-1</v>
      </c>
      <c r="X269" s="2">
        <f t="array" ref="X269">XLOOKUP($K269,'ADVANCED KEY'!$C$49:$C$52,'ADVANCED KEY'!$B$49:$B$52,"Not Found",0)</f>
        <v>0</v>
      </c>
      <c r="Y269" s="2">
        <f t="array" ref="Y269">XLOOKUP($L269,'ADVANCED KEY'!$C$55:$C$58,'ADVANCED KEY'!$B$55:$B$58,"Not Found",0)</f>
        <v>1</v>
      </c>
    </row>
    <row r="270">
      <c r="A270" s="8">
        <v>45529.50111111111</v>
      </c>
      <c r="B270" s="1"/>
      <c r="C270" s="1" t="s">
        <v>7</v>
      </c>
      <c r="D270" s="1" t="s">
        <v>10</v>
      </c>
      <c r="E270" s="1" t="s">
        <v>25</v>
      </c>
      <c r="F270" s="1" t="s">
        <v>31</v>
      </c>
      <c r="G270" s="1" t="s">
        <v>40</v>
      </c>
      <c r="H270" s="1" t="s">
        <v>49</v>
      </c>
      <c r="I270" s="1" t="s">
        <v>58</v>
      </c>
      <c r="J270" s="1" t="s">
        <v>67</v>
      </c>
      <c r="K270" s="1" t="s">
        <v>72</v>
      </c>
      <c r="L270" s="1" t="s">
        <v>85</v>
      </c>
      <c r="M270" s="3" t="s">
        <v>376</v>
      </c>
      <c r="N270" s="3" t="s">
        <v>365</v>
      </c>
      <c r="O270" s="4">
        <f t="shared" si="1"/>
        <v>-5</v>
      </c>
      <c r="P270" s="2">
        <f t="array" ref="P270">XLOOKUP($C270,'ADVANCED KEY'!$C$1:$C$4,'ADVANCED KEY'!$B$1:$B$4,"Not Found",0)</f>
        <v>-1</v>
      </c>
      <c r="Q270" s="2">
        <f t="array" ref="Q270">XLOOKUP($D270,'ADVANCED KEY'!$C$7:$C$10,'ADVANCED KEY'!$B$7:$B$10,"Not Found",0)</f>
        <v>-1</v>
      </c>
      <c r="R270" s="2">
        <f t="array" ref="R270">XLOOKUP($E270,'ADVANCED KEY'!$C$13:$C$16,'ADVANCED KEY'!$B$13:$B$16,"Not Found",0)</f>
        <v>0</v>
      </c>
      <c r="S270" s="2">
        <f t="array" ref="S270">XLOOKUP($F270,'ADVANCED KEY'!$C$19:$C$22,'ADVANCED KEY'!$B$19:$B$22,"Not Found",0)</f>
        <v>-1</v>
      </c>
      <c r="T270" s="2">
        <f t="array" ref="T270">XLOOKUP($G270,'ADVANCED KEY'!$C$25:$C$28,'ADVANCED KEY'!$B$25:$B$28,"Not Found",0)</f>
        <v>-1</v>
      </c>
      <c r="U270" s="2">
        <f t="array" ref="U270">XLOOKUP($H270,'ADVANCED KEY'!$C$31:$C$34,'ADVANCED KEY'!$B$31:$B$34,"Not Found",0)</f>
        <v>-1</v>
      </c>
      <c r="V270" s="2">
        <f t="array" ref="V270">XLOOKUP($I270,'ADVANCED KEY'!$C$37:$C$40,'ADVANCED KEY'!$B$37:$B$40,"Not Found",0)</f>
        <v>-1</v>
      </c>
      <c r="W270" s="2">
        <f t="array" ref="W270">XLOOKUP($J270,'ADVANCED KEY'!$C$43:$C$46,'ADVANCED KEY'!$B$43:$B$46,"",0)</f>
        <v>-1</v>
      </c>
      <c r="X270" s="2">
        <f t="array" ref="X270">XLOOKUP($K270,'ADVANCED KEY'!$C$49:$C$52,'ADVANCED KEY'!$B$49:$B$52,"Not Found",0)</f>
        <v>1</v>
      </c>
      <c r="Y270" s="2">
        <f t="array" ref="Y270">XLOOKUP($L270,'ADVANCED KEY'!$C$55:$C$58,'ADVANCED KEY'!$B$55:$B$58,"Not Found",0)</f>
        <v>1</v>
      </c>
    </row>
    <row r="271">
      <c r="A271" s="8">
        <v>45529.69521081018</v>
      </c>
      <c r="B271" s="1"/>
      <c r="C271" s="1" t="s">
        <v>3</v>
      </c>
      <c r="D271" s="1" t="s">
        <v>10</v>
      </c>
      <c r="E271" s="1" t="s">
        <v>21</v>
      </c>
      <c r="F271" s="1" t="s">
        <v>21</v>
      </c>
      <c r="G271" s="1" t="s">
        <v>42</v>
      </c>
      <c r="H271" s="1" t="s">
        <v>49</v>
      </c>
      <c r="I271" s="1" t="s">
        <v>54</v>
      </c>
      <c r="J271" s="1" t="s">
        <v>63</v>
      </c>
      <c r="K271" s="1" t="s">
        <v>72</v>
      </c>
      <c r="L271" s="1" t="s">
        <v>83</v>
      </c>
      <c r="M271" s="3" t="s">
        <v>377</v>
      </c>
      <c r="N271" s="3" t="s">
        <v>362</v>
      </c>
      <c r="O271" s="4">
        <f t="shared" si="1"/>
        <v>5</v>
      </c>
      <c r="P271" s="2">
        <f t="array" ref="P271">XLOOKUP($C271,'ADVANCED KEY'!$C$1:$C$4,'ADVANCED KEY'!$B$1:$B$4,"Not Found",0)</f>
        <v>1</v>
      </c>
      <c r="Q271" s="2">
        <f t="array" ref="Q271">XLOOKUP($D271,'ADVANCED KEY'!$C$7:$C$10,'ADVANCED KEY'!$B$7:$B$10,"Not Found",0)</f>
        <v>-1</v>
      </c>
      <c r="R271" s="2">
        <f t="array" ref="R271">XLOOKUP($E271,'ADVANCED KEY'!$C$13:$C$16,'ADVANCED KEY'!$B$13:$B$16,"Not Found",0)</f>
        <v>1</v>
      </c>
      <c r="S271" s="2">
        <f t="array" ref="S271">XLOOKUP($F271,'ADVANCED KEY'!$C$19:$C$22,'ADVANCED KEY'!$B$19:$B$22,"Not Found",0)</f>
        <v>1</v>
      </c>
      <c r="T271" s="2">
        <f t="array" ref="T271">XLOOKUP($G271,'ADVANCED KEY'!$C$25:$C$28,'ADVANCED KEY'!$B$25:$B$28,"Not Found",0)</f>
        <v>0</v>
      </c>
      <c r="U271" s="2">
        <f t="array" ref="U271">XLOOKUP($H271,'ADVANCED KEY'!$C$31:$C$34,'ADVANCED KEY'!$B$31:$B$34,"Not Found",0)</f>
        <v>-1</v>
      </c>
      <c r="V271" s="2">
        <f t="array" ref="V271">XLOOKUP($I271,'ADVANCED KEY'!$C$37:$C$40,'ADVANCED KEY'!$B$37:$B$40,"Not Found",0)</f>
        <v>2</v>
      </c>
      <c r="W271" s="2">
        <f t="array" ref="W271">XLOOKUP($J271,'ADVANCED KEY'!$C$43:$C$46,'ADVANCED KEY'!$B$43:$B$46,"",0)</f>
        <v>2</v>
      </c>
      <c r="X271" s="2">
        <f t="array" ref="X271">XLOOKUP($K271,'ADVANCED KEY'!$C$49:$C$52,'ADVANCED KEY'!$B$49:$B$52,"Not Found",0)</f>
        <v>1</v>
      </c>
      <c r="Y271" s="2">
        <f t="array" ref="Y271">XLOOKUP($L271,'ADVANCED KEY'!$C$55:$C$58,'ADVANCED KEY'!$B$55:$B$58,"Not Found",0)</f>
        <v>-1</v>
      </c>
    </row>
    <row r="272">
      <c r="A272" s="8">
        <v>45529.737406643515</v>
      </c>
      <c r="B272" s="1"/>
      <c r="C272" s="1" t="s">
        <v>7</v>
      </c>
      <c r="D272" s="1" t="s">
        <v>16</v>
      </c>
      <c r="E272" s="1" t="s">
        <v>25</v>
      </c>
      <c r="F272" s="1" t="s">
        <v>33</v>
      </c>
      <c r="G272" s="1" t="s">
        <v>42</v>
      </c>
      <c r="H272" s="1" t="s">
        <v>49</v>
      </c>
      <c r="I272" s="1" t="s">
        <v>58</v>
      </c>
      <c r="J272" s="1" t="s">
        <v>65</v>
      </c>
      <c r="K272" s="1" t="s">
        <v>78</v>
      </c>
      <c r="L272" s="1" t="s">
        <v>85</v>
      </c>
      <c r="M272" s="3" t="s">
        <v>378</v>
      </c>
      <c r="N272" s="3" t="s">
        <v>362</v>
      </c>
      <c r="O272" s="4">
        <f t="shared" si="1"/>
        <v>-1</v>
      </c>
      <c r="P272" s="2">
        <f t="array" ref="P272">XLOOKUP($C272,'ADVANCED KEY'!$C$1:$C$4,'ADVANCED KEY'!$B$1:$B$4,"Not Found",0)</f>
        <v>-1</v>
      </c>
      <c r="Q272" s="2">
        <f t="array" ref="Q272">XLOOKUP($D272,'ADVANCED KEY'!$C$7:$C$10,'ADVANCED KEY'!$B$7:$B$10,"Not Found",0)</f>
        <v>0</v>
      </c>
      <c r="R272" s="2">
        <f t="array" ref="R272">XLOOKUP($E272,'ADVANCED KEY'!$C$13:$C$16,'ADVANCED KEY'!$B$13:$B$16,"Not Found",0)</f>
        <v>0</v>
      </c>
      <c r="S272" s="2">
        <f t="array" ref="S272">XLOOKUP($F272,'ADVANCED KEY'!$C$19:$C$22,'ADVANCED KEY'!$B$19:$B$22,"Not Found",0)</f>
        <v>0</v>
      </c>
      <c r="T272" s="2">
        <f t="array" ref="T272">XLOOKUP($G272,'ADVANCED KEY'!$C$25:$C$28,'ADVANCED KEY'!$B$25:$B$28,"Not Found",0)</f>
        <v>0</v>
      </c>
      <c r="U272" s="2">
        <f t="array" ref="U272">XLOOKUP($H272,'ADVANCED KEY'!$C$31:$C$34,'ADVANCED KEY'!$B$31:$B$34,"Not Found",0)</f>
        <v>-1</v>
      </c>
      <c r="V272" s="2">
        <f t="array" ref="V272">XLOOKUP($I272,'ADVANCED KEY'!$C$37:$C$40,'ADVANCED KEY'!$B$37:$B$40,"Not Found",0)</f>
        <v>-1</v>
      </c>
      <c r="W272" s="2">
        <f t="array" ref="W272">XLOOKUP($J272,'ADVANCED KEY'!$C$43:$C$46,'ADVANCED KEY'!$B$43:$B$46,"",0)</f>
        <v>1</v>
      </c>
      <c r="X272" s="2">
        <f t="array" ref="X272">XLOOKUP($K272,'ADVANCED KEY'!$C$49:$C$52,'ADVANCED KEY'!$B$49:$B$52,"Not Found",0)</f>
        <v>0</v>
      </c>
      <c r="Y272" s="2">
        <f t="array" ref="Y272">XLOOKUP($L272,'ADVANCED KEY'!$C$55:$C$58,'ADVANCED KEY'!$B$55:$B$58,"Not Found",0)</f>
        <v>1</v>
      </c>
    </row>
    <row r="273">
      <c r="A273" s="8">
        <v>45530.652366469905</v>
      </c>
      <c r="B273" s="1"/>
      <c r="C273" s="1" t="s">
        <v>3</v>
      </c>
      <c r="D273" s="1" t="s">
        <v>10</v>
      </c>
      <c r="E273" s="1" t="s">
        <v>21</v>
      </c>
      <c r="F273" s="1" t="s">
        <v>21</v>
      </c>
      <c r="G273" s="1" t="s">
        <v>36</v>
      </c>
      <c r="H273" s="1" t="s">
        <v>49</v>
      </c>
      <c r="I273" s="1" t="s">
        <v>58</v>
      </c>
      <c r="J273" s="1" t="s">
        <v>65</v>
      </c>
      <c r="K273" s="1" t="s">
        <v>72</v>
      </c>
      <c r="L273" s="1" t="s">
        <v>87</v>
      </c>
      <c r="M273" s="3" t="s">
        <v>379</v>
      </c>
      <c r="N273" s="3" t="s">
        <v>362</v>
      </c>
      <c r="O273" s="4">
        <f t="shared" si="1"/>
        <v>4</v>
      </c>
      <c r="P273" s="2">
        <f t="array" ref="P273">XLOOKUP($C273,'ADVANCED KEY'!$C$1:$C$4,'ADVANCED KEY'!$B$1:$B$4,"Not Found",0)</f>
        <v>1</v>
      </c>
      <c r="Q273" s="2">
        <f t="array" ref="Q273">XLOOKUP($D273,'ADVANCED KEY'!$C$7:$C$10,'ADVANCED KEY'!$B$7:$B$10,"Not Found",0)</f>
        <v>-1</v>
      </c>
      <c r="R273" s="2">
        <f t="array" ref="R273">XLOOKUP($E273,'ADVANCED KEY'!$C$13:$C$16,'ADVANCED KEY'!$B$13:$B$16,"Not Found",0)</f>
        <v>1</v>
      </c>
      <c r="S273" s="2">
        <f t="array" ref="S273">XLOOKUP($F273,'ADVANCED KEY'!$C$19:$C$22,'ADVANCED KEY'!$B$19:$B$22,"Not Found",0)</f>
        <v>1</v>
      </c>
      <c r="T273" s="2">
        <f t="array" ref="T273">XLOOKUP($G273,'ADVANCED KEY'!$C$25:$C$28,'ADVANCED KEY'!$B$25:$B$28,"Not Found",0)</f>
        <v>2</v>
      </c>
      <c r="U273" s="2">
        <f t="array" ref="U273">XLOOKUP($H273,'ADVANCED KEY'!$C$31:$C$34,'ADVANCED KEY'!$B$31:$B$34,"Not Found",0)</f>
        <v>-1</v>
      </c>
      <c r="V273" s="2">
        <f t="array" ref="V273">XLOOKUP($I273,'ADVANCED KEY'!$C$37:$C$40,'ADVANCED KEY'!$B$37:$B$40,"Not Found",0)</f>
        <v>-1</v>
      </c>
      <c r="W273" s="2">
        <f t="array" ref="W273">XLOOKUP($J273,'ADVANCED KEY'!$C$43:$C$46,'ADVANCED KEY'!$B$43:$B$46,"",0)</f>
        <v>1</v>
      </c>
      <c r="X273" s="2">
        <f t="array" ref="X273">XLOOKUP($K273,'ADVANCED KEY'!$C$49:$C$52,'ADVANCED KEY'!$B$49:$B$52,"Not Found",0)</f>
        <v>1</v>
      </c>
      <c r="Y273" s="2">
        <f t="array" ref="Y273">XLOOKUP($L273,'ADVANCED KEY'!$C$55:$C$58,'ADVANCED KEY'!$B$55:$B$58,"Not Found",0)</f>
        <v>0</v>
      </c>
    </row>
    <row r="274">
      <c r="A274" s="8">
        <v>45531.294235381945</v>
      </c>
      <c r="B274" s="1"/>
      <c r="C274" s="1" t="s">
        <v>7</v>
      </c>
      <c r="D274" s="1" t="s">
        <v>16</v>
      </c>
      <c r="E274" s="1" t="s">
        <v>25</v>
      </c>
      <c r="F274" s="1" t="s">
        <v>31</v>
      </c>
      <c r="G274" s="1" t="s">
        <v>38</v>
      </c>
      <c r="H274" s="1" t="s">
        <v>49</v>
      </c>
      <c r="I274" s="1" t="s">
        <v>58</v>
      </c>
      <c r="J274" s="1" t="s">
        <v>65</v>
      </c>
      <c r="K274" s="1" t="s">
        <v>78</v>
      </c>
      <c r="L274" s="1" t="s">
        <v>85</v>
      </c>
      <c r="M274" s="3" t="s">
        <v>380</v>
      </c>
      <c r="N274" s="3" t="s">
        <v>362</v>
      </c>
      <c r="O274" s="4">
        <f t="shared" si="1"/>
        <v>-1</v>
      </c>
      <c r="P274" s="2">
        <f t="array" ref="P274">XLOOKUP($C274,'ADVANCED KEY'!$C$1:$C$4,'ADVANCED KEY'!$B$1:$B$4,"Not Found",0)</f>
        <v>-1</v>
      </c>
      <c r="Q274" s="2">
        <f t="array" ref="Q274">XLOOKUP($D274,'ADVANCED KEY'!$C$7:$C$10,'ADVANCED KEY'!$B$7:$B$10,"Not Found",0)</f>
        <v>0</v>
      </c>
      <c r="R274" s="2">
        <f t="array" ref="R274">XLOOKUP($E274,'ADVANCED KEY'!$C$13:$C$16,'ADVANCED KEY'!$B$13:$B$16,"Not Found",0)</f>
        <v>0</v>
      </c>
      <c r="S274" s="2">
        <f t="array" ref="S274">XLOOKUP($F274,'ADVANCED KEY'!$C$19:$C$22,'ADVANCED KEY'!$B$19:$B$22,"Not Found",0)</f>
        <v>-1</v>
      </c>
      <c r="T274" s="2">
        <f t="array" ref="T274">XLOOKUP($G274,'ADVANCED KEY'!$C$25:$C$28,'ADVANCED KEY'!$B$25:$B$28,"Not Found",0)</f>
        <v>1</v>
      </c>
      <c r="U274" s="2">
        <f t="array" ref="U274">XLOOKUP($H274,'ADVANCED KEY'!$C$31:$C$34,'ADVANCED KEY'!$B$31:$B$34,"Not Found",0)</f>
        <v>-1</v>
      </c>
      <c r="V274" s="2">
        <f t="array" ref="V274">XLOOKUP($I274,'ADVANCED KEY'!$C$37:$C$40,'ADVANCED KEY'!$B$37:$B$40,"Not Found",0)</f>
        <v>-1</v>
      </c>
      <c r="W274" s="2">
        <f t="array" ref="W274">XLOOKUP($J274,'ADVANCED KEY'!$C$43:$C$46,'ADVANCED KEY'!$B$43:$B$46,"",0)</f>
        <v>1</v>
      </c>
      <c r="X274" s="2">
        <f t="array" ref="X274">XLOOKUP($K274,'ADVANCED KEY'!$C$49:$C$52,'ADVANCED KEY'!$B$49:$B$52,"Not Found",0)</f>
        <v>0</v>
      </c>
      <c r="Y274" s="2">
        <f t="array" ref="Y274">XLOOKUP($L274,'ADVANCED KEY'!$C$55:$C$58,'ADVANCED KEY'!$B$55:$B$58,"Not Found",0)</f>
        <v>1</v>
      </c>
    </row>
    <row r="275">
      <c r="A275" s="8">
        <v>45531.35962809028</v>
      </c>
      <c r="B275" s="1"/>
      <c r="C275" s="1" t="s">
        <v>5</v>
      </c>
      <c r="D275" s="1" t="s">
        <v>14</v>
      </c>
      <c r="E275" s="1" t="s">
        <v>19</v>
      </c>
      <c r="F275" s="1" t="s">
        <v>31</v>
      </c>
      <c r="G275" s="1" t="s">
        <v>42</v>
      </c>
      <c r="H275" s="1" t="s">
        <v>45</v>
      </c>
      <c r="I275" s="1" t="s">
        <v>60</v>
      </c>
      <c r="J275" s="1" t="s">
        <v>67</v>
      </c>
      <c r="K275" s="1" t="s">
        <v>78</v>
      </c>
      <c r="L275" s="1" t="s">
        <v>87</v>
      </c>
      <c r="M275" s="3" t="s">
        <v>381</v>
      </c>
      <c r="N275" s="3" t="s">
        <v>365</v>
      </c>
      <c r="O275" s="4">
        <f t="shared" si="1"/>
        <v>5</v>
      </c>
      <c r="P275" s="2">
        <f t="array" ref="P275">XLOOKUP($C275,'ADVANCED KEY'!$C$1:$C$4,'ADVANCED KEY'!$B$1:$B$4,"Not Found",0)</f>
        <v>2</v>
      </c>
      <c r="Q275" s="2">
        <f t="array" ref="Q275">XLOOKUP($D275,'ADVANCED KEY'!$C$7:$C$10,'ADVANCED KEY'!$B$7:$B$10,"Not Found",0)</f>
        <v>1</v>
      </c>
      <c r="R275" s="2">
        <f t="array" ref="R275">XLOOKUP($E275,'ADVANCED KEY'!$C$13:$C$16,'ADVANCED KEY'!$B$13:$B$16,"Not Found",0)</f>
        <v>2</v>
      </c>
      <c r="S275" s="2">
        <f t="array" ref="S275">XLOOKUP($F275,'ADVANCED KEY'!$C$19:$C$22,'ADVANCED KEY'!$B$19:$B$22,"Not Found",0)</f>
        <v>-1</v>
      </c>
      <c r="T275" s="2">
        <f t="array" ref="T275">XLOOKUP($G275,'ADVANCED KEY'!$C$25:$C$28,'ADVANCED KEY'!$B$25:$B$28,"Not Found",0)</f>
        <v>0</v>
      </c>
      <c r="U275" s="2">
        <f t="array" ref="U275">XLOOKUP($H275,'ADVANCED KEY'!$C$31:$C$34,'ADVANCED KEY'!$B$31:$B$34,"Not Found",0)</f>
        <v>2</v>
      </c>
      <c r="V275" s="2">
        <f t="array" ref="V275">XLOOKUP($I275,'ADVANCED KEY'!$C$37:$C$40,'ADVANCED KEY'!$B$37:$B$40,"Not Found",0)</f>
        <v>0</v>
      </c>
      <c r="W275" s="2">
        <f t="array" ref="W275">XLOOKUP($J275,'ADVANCED KEY'!$C$43:$C$46,'ADVANCED KEY'!$B$43:$B$46,"",0)</f>
        <v>-1</v>
      </c>
      <c r="X275" s="2">
        <f t="array" ref="X275">XLOOKUP($K275,'ADVANCED KEY'!$C$49:$C$52,'ADVANCED KEY'!$B$49:$B$52,"Not Found",0)</f>
        <v>0</v>
      </c>
      <c r="Y275" s="2">
        <f t="array" ref="Y275">XLOOKUP($L275,'ADVANCED KEY'!$C$55:$C$58,'ADVANCED KEY'!$B$55:$B$58,"Not Found",0)</f>
        <v>0</v>
      </c>
    </row>
    <row r="276">
      <c r="A276" s="8">
        <v>45531.3628581713</v>
      </c>
      <c r="B276" s="1"/>
      <c r="C276" s="1" t="s">
        <v>5</v>
      </c>
      <c r="D276" s="1" t="s">
        <v>16</v>
      </c>
      <c r="E276" s="1" t="s">
        <v>25</v>
      </c>
      <c r="F276" s="1" t="s">
        <v>31</v>
      </c>
      <c r="G276" s="1" t="s">
        <v>38</v>
      </c>
      <c r="H276" s="1" t="s">
        <v>49</v>
      </c>
      <c r="I276" s="1" t="s">
        <v>58</v>
      </c>
      <c r="J276" s="1" t="s">
        <v>67</v>
      </c>
      <c r="K276" s="1" t="s">
        <v>78</v>
      </c>
      <c r="L276" s="1" t="s">
        <v>87</v>
      </c>
      <c r="M276" s="3" t="s">
        <v>382</v>
      </c>
      <c r="N276" s="3" t="s">
        <v>357</v>
      </c>
      <c r="O276" s="4">
        <f t="shared" si="1"/>
        <v>-1</v>
      </c>
      <c r="P276" s="2">
        <f t="array" ref="P276">XLOOKUP($C276,'ADVANCED KEY'!$C$1:$C$4,'ADVANCED KEY'!$B$1:$B$4,"Not Found",0)</f>
        <v>2</v>
      </c>
      <c r="Q276" s="2">
        <f t="array" ref="Q276">XLOOKUP($D276,'ADVANCED KEY'!$C$7:$C$10,'ADVANCED KEY'!$B$7:$B$10,"Not Found",0)</f>
        <v>0</v>
      </c>
      <c r="R276" s="2">
        <f t="array" ref="R276">XLOOKUP($E276,'ADVANCED KEY'!$C$13:$C$16,'ADVANCED KEY'!$B$13:$B$16,"Not Found",0)</f>
        <v>0</v>
      </c>
      <c r="S276" s="2">
        <f t="array" ref="S276">XLOOKUP($F276,'ADVANCED KEY'!$C$19:$C$22,'ADVANCED KEY'!$B$19:$B$22,"Not Found",0)</f>
        <v>-1</v>
      </c>
      <c r="T276" s="2">
        <f t="array" ref="T276">XLOOKUP($G276,'ADVANCED KEY'!$C$25:$C$28,'ADVANCED KEY'!$B$25:$B$28,"Not Found",0)</f>
        <v>1</v>
      </c>
      <c r="U276" s="2">
        <f t="array" ref="U276">XLOOKUP($H276,'ADVANCED KEY'!$C$31:$C$34,'ADVANCED KEY'!$B$31:$B$34,"Not Found",0)</f>
        <v>-1</v>
      </c>
      <c r="V276" s="2">
        <f t="array" ref="V276">XLOOKUP($I276,'ADVANCED KEY'!$C$37:$C$40,'ADVANCED KEY'!$B$37:$B$40,"Not Found",0)</f>
        <v>-1</v>
      </c>
      <c r="W276" s="2">
        <f t="array" ref="W276">XLOOKUP($J276,'ADVANCED KEY'!$C$43:$C$46,'ADVANCED KEY'!$B$43:$B$46,"",0)</f>
        <v>-1</v>
      </c>
      <c r="X276" s="2">
        <f t="array" ref="X276">XLOOKUP($K276,'ADVANCED KEY'!$C$49:$C$52,'ADVANCED KEY'!$B$49:$B$52,"Not Found",0)</f>
        <v>0</v>
      </c>
      <c r="Y276" s="2">
        <f t="array" ref="Y276">XLOOKUP($L276,'ADVANCED KEY'!$C$55:$C$58,'ADVANCED KEY'!$B$55:$B$58,"Not Found",0)</f>
        <v>0</v>
      </c>
    </row>
    <row r="277">
      <c r="A277" s="8">
        <v>45531.37333306713</v>
      </c>
      <c r="B277" s="1"/>
      <c r="C277" s="1" t="s">
        <v>7</v>
      </c>
      <c r="D277" s="1" t="s">
        <v>10</v>
      </c>
      <c r="E277" s="1" t="s">
        <v>25</v>
      </c>
      <c r="F277" s="1" t="s">
        <v>31</v>
      </c>
      <c r="G277" s="1" t="s">
        <v>38</v>
      </c>
      <c r="H277" s="1" t="s">
        <v>49</v>
      </c>
      <c r="I277" s="1" t="s">
        <v>58</v>
      </c>
      <c r="J277" s="1" t="s">
        <v>65</v>
      </c>
      <c r="K277" s="1" t="s">
        <v>78</v>
      </c>
      <c r="L277" s="1" t="s">
        <v>85</v>
      </c>
      <c r="M277" s="3" t="s">
        <v>383</v>
      </c>
      <c r="N277" s="3" t="s">
        <v>367</v>
      </c>
      <c r="O277" s="4">
        <f t="shared" si="1"/>
        <v>-2</v>
      </c>
      <c r="P277" s="2">
        <f t="array" ref="P277">XLOOKUP($C277,'ADVANCED KEY'!$C$1:$C$4,'ADVANCED KEY'!$B$1:$B$4,"Not Found",0)</f>
        <v>-1</v>
      </c>
      <c r="Q277" s="2">
        <f t="array" ref="Q277">XLOOKUP($D277,'ADVANCED KEY'!$C$7:$C$10,'ADVANCED KEY'!$B$7:$B$10,"Not Found",0)</f>
        <v>-1</v>
      </c>
      <c r="R277" s="2">
        <f t="array" ref="R277">XLOOKUP($E277,'ADVANCED KEY'!$C$13:$C$16,'ADVANCED KEY'!$B$13:$B$16,"Not Found",0)</f>
        <v>0</v>
      </c>
      <c r="S277" s="2">
        <f t="array" ref="S277">XLOOKUP($F277,'ADVANCED KEY'!$C$19:$C$22,'ADVANCED KEY'!$B$19:$B$22,"Not Found",0)</f>
        <v>-1</v>
      </c>
      <c r="T277" s="2">
        <f t="array" ref="T277">XLOOKUP($G277,'ADVANCED KEY'!$C$25:$C$28,'ADVANCED KEY'!$B$25:$B$28,"Not Found",0)</f>
        <v>1</v>
      </c>
      <c r="U277" s="2">
        <f t="array" ref="U277">XLOOKUP($H277,'ADVANCED KEY'!$C$31:$C$34,'ADVANCED KEY'!$B$31:$B$34,"Not Found",0)</f>
        <v>-1</v>
      </c>
      <c r="V277" s="2">
        <f t="array" ref="V277">XLOOKUP($I277,'ADVANCED KEY'!$C$37:$C$40,'ADVANCED KEY'!$B$37:$B$40,"Not Found",0)</f>
        <v>-1</v>
      </c>
      <c r="W277" s="2">
        <f t="array" ref="W277">XLOOKUP($J277,'ADVANCED KEY'!$C$43:$C$46,'ADVANCED KEY'!$B$43:$B$46,"",0)</f>
        <v>1</v>
      </c>
      <c r="X277" s="2">
        <f t="array" ref="X277">XLOOKUP($K277,'ADVANCED KEY'!$C$49:$C$52,'ADVANCED KEY'!$B$49:$B$52,"Not Found",0)</f>
        <v>0</v>
      </c>
      <c r="Y277" s="2">
        <f t="array" ref="Y277">XLOOKUP($L277,'ADVANCED KEY'!$C$55:$C$58,'ADVANCED KEY'!$B$55:$B$58,"Not Found",0)</f>
        <v>1</v>
      </c>
    </row>
    <row r="278">
      <c r="A278" s="8">
        <v>45531.375651574075</v>
      </c>
      <c r="B278" s="1"/>
      <c r="C278" s="1" t="s">
        <v>5</v>
      </c>
      <c r="D278" s="1" t="s">
        <v>16</v>
      </c>
      <c r="E278" s="1" t="s">
        <v>25</v>
      </c>
      <c r="F278" s="1" t="s">
        <v>31</v>
      </c>
      <c r="G278" s="1" t="s">
        <v>36</v>
      </c>
      <c r="H278" s="1" t="s">
        <v>49</v>
      </c>
      <c r="I278" s="1" t="s">
        <v>56</v>
      </c>
      <c r="J278" s="1" t="s">
        <v>65</v>
      </c>
      <c r="K278" s="1" t="s">
        <v>72</v>
      </c>
      <c r="L278" s="1" t="s">
        <v>85</v>
      </c>
      <c r="M278" s="3" t="s">
        <v>384</v>
      </c>
      <c r="N278" s="3" t="s">
        <v>357</v>
      </c>
      <c r="O278" s="4">
        <f t="shared" si="1"/>
        <v>6</v>
      </c>
      <c r="P278" s="2">
        <f t="array" ref="P278">XLOOKUP($C278,'ADVANCED KEY'!$C$1:$C$4,'ADVANCED KEY'!$B$1:$B$4,"Not Found",0)</f>
        <v>2</v>
      </c>
      <c r="Q278" s="2">
        <f t="array" ref="Q278">XLOOKUP($D278,'ADVANCED KEY'!$C$7:$C$10,'ADVANCED KEY'!$B$7:$B$10,"Not Found",0)</f>
        <v>0</v>
      </c>
      <c r="R278" s="2">
        <f t="array" ref="R278">XLOOKUP($E278,'ADVANCED KEY'!$C$13:$C$16,'ADVANCED KEY'!$B$13:$B$16,"Not Found",0)</f>
        <v>0</v>
      </c>
      <c r="S278" s="2">
        <f t="array" ref="S278">XLOOKUP($F278,'ADVANCED KEY'!$C$19:$C$22,'ADVANCED KEY'!$B$19:$B$22,"Not Found",0)</f>
        <v>-1</v>
      </c>
      <c r="T278" s="2">
        <f t="array" ref="T278">XLOOKUP($G278,'ADVANCED KEY'!$C$25:$C$28,'ADVANCED KEY'!$B$25:$B$28,"Not Found",0)</f>
        <v>2</v>
      </c>
      <c r="U278" s="2">
        <f t="array" ref="U278">XLOOKUP($H278,'ADVANCED KEY'!$C$31:$C$34,'ADVANCED KEY'!$B$31:$B$34,"Not Found",0)</f>
        <v>-1</v>
      </c>
      <c r="V278" s="2">
        <f t="array" ref="V278">XLOOKUP($I278,'ADVANCED KEY'!$C$37:$C$40,'ADVANCED KEY'!$B$37:$B$40,"Not Found",0)</f>
        <v>1</v>
      </c>
      <c r="W278" s="2">
        <f t="array" ref="W278">XLOOKUP($J278,'ADVANCED KEY'!$C$43:$C$46,'ADVANCED KEY'!$B$43:$B$46,"",0)</f>
        <v>1</v>
      </c>
      <c r="X278" s="2">
        <f t="array" ref="X278">XLOOKUP($K278,'ADVANCED KEY'!$C$49:$C$52,'ADVANCED KEY'!$B$49:$B$52,"Not Found",0)</f>
        <v>1</v>
      </c>
      <c r="Y278" s="2">
        <f t="array" ref="Y278">XLOOKUP($L278,'ADVANCED KEY'!$C$55:$C$58,'ADVANCED KEY'!$B$55:$B$58,"Not Found",0)</f>
        <v>1</v>
      </c>
    </row>
    <row r="279">
      <c r="A279" s="8">
        <v>45531.38010172454</v>
      </c>
      <c r="B279" s="1"/>
      <c r="C279" s="1" t="s">
        <v>7</v>
      </c>
      <c r="D279" s="1" t="s">
        <v>16</v>
      </c>
      <c r="E279" s="1" t="s">
        <v>23</v>
      </c>
      <c r="F279" s="1" t="s">
        <v>21</v>
      </c>
      <c r="G279" s="1" t="s">
        <v>42</v>
      </c>
      <c r="H279" s="1" t="s">
        <v>51</v>
      </c>
      <c r="I279" s="1" t="s">
        <v>58</v>
      </c>
      <c r="J279" s="1" t="s">
        <v>63</v>
      </c>
      <c r="K279" s="1" t="s">
        <v>76</v>
      </c>
      <c r="L279" s="1" t="s">
        <v>83</v>
      </c>
      <c r="M279" s="3" t="s">
        <v>385</v>
      </c>
      <c r="N279" s="3" t="s">
        <v>367</v>
      </c>
      <c r="O279" s="4">
        <f t="shared" si="1"/>
        <v>1</v>
      </c>
      <c r="P279" s="2">
        <f t="array" ref="P279">XLOOKUP($C279,'ADVANCED KEY'!$C$1:$C$4,'ADVANCED KEY'!$B$1:$B$4,"Not Found",0)</f>
        <v>-1</v>
      </c>
      <c r="Q279" s="2">
        <f t="array" ref="Q279">XLOOKUP($D279,'ADVANCED KEY'!$C$7:$C$10,'ADVANCED KEY'!$B$7:$B$10,"Not Found",0)</f>
        <v>0</v>
      </c>
      <c r="R279" s="2">
        <f t="array" ref="R279">XLOOKUP($E279,'ADVANCED KEY'!$C$13:$C$16,'ADVANCED KEY'!$B$13:$B$16,"Not Found",0)</f>
        <v>-1</v>
      </c>
      <c r="S279" s="2">
        <f t="array" ref="S279">XLOOKUP($F279,'ADVANCED KEY'!$C$19:$C$22,'ADVANCED KEY'!$B$19:$B$22,"Not Found",0)</f>
        <v>1</v>
      </c>
      <c r="T279" s="2">
        <f t="array" ref="T279">XLOOKUP($G279,'ADVANCED KEY'!$C$25:$C$28,'ADVANCED KEY'!$B$25:$B$28,"Not Found",0)</f>
        <v>0</v>
      </c>
      <c r="U279" s="2">
        <f t="array" ref="U279">XLOOKUP($H279,'ADVANCED KEY'!$C$31:$C$34,'ADVANCED KEY'!$B$31:$B$34,"Not Found",0)</f>
        <v>0</v>
      </c>
      <c r="V279" s="2">
        <f t="array" ref="V279">XLOOKUP($I279,'ADVANCED KEY'!$C$37:$C$40,'ADVANCED KEY'!$B$37:$B$40,"Not Found",0)</f>
        <v>-1</v>
      </c>
      <c r="W279" s="2">
        <f t="array" ref="W279">XLOOKUP($J279,'ADVANCED KEY'!$C$43:$C$46,'ADVANCED KEY'!$B$43:$B$46,"",0)</f>
        <v>2</v>
      </c>
      <c r="X279" s="2">
        <f t="array" ref="X279">XLOOKUP($K279,'ADVANCED KEY'!$C$49:$C$52,'ADVANCED KEY'!$B$49:$B$52,"Not Found",0)</f>
        <v>2</v>
      </c>
      <c r="Y279" s="2">
        <f t="array" ref="Y279">XLOOKUP($L279,'ADVANCED KEY'!$C$55:$C$58,'ADVANCED KEY'!$B$55:$B$58,"Not Found",0)</f>
        <v>-1</v>
      </c>
    </row>
    <row r="280">
      <c r="A280" s="8">
        <v>45531.39195377315</v>
      </c>
      <c r="B280" s="1"/>
      <c r="C280" s="1" t="s">
        <v>3</v>
      </c>
      <c r="D280" s="1" t="s">
        <v>10</v>
      </c>
      <c r="E280" s="1" t="s">
        <v>19</v>
      </c>
      <c r="F280" s="1" t="s">
        <v>31</v>
      </c>
      <c r="G280" s="1" t="s">
        <v>38</v>
      </c>
      <c r="H280" s="1" t="s">
        <v>49</v>
      </c>
      <c r="I280" s="1" t="s">
        <v>58</v>
      </c>
      <c r="J280" s="1" t="s">
        <v>65</v>
      </c>
      <c r="K280" s="1" t="s">
        <v>72</v>
      </c>
      <c r="L280" s="1" t="s">
        <v>85</v>
      </c>
      <c r="M280" s="3" t="s">
        <v>386</v>
      </c>
      <c r="N280" s="3" t="s">
        <v>367</v>
      </c>
      <c r="O280" s="4">
        <f t="shared" si="1"/>
        <v>3</v>
      </c>
      <c r="P280" s="2">
        <f t="array" ref="P280">XLOOKUP($C280,'ADVANCED KEY'!$C$1:$C$4,'ADVANCED KEY'!$B$1:$B$4,"Not Found",0)</f>
        <v>1</v>
      </c>
      <c r="Q280" s="2">
        <f t="array" ref="Q280">XLOOKUP($D280,'ADVANCED KEY'!$C$7:$C$10,'ADVANCED KEY'!$B$7:$B$10,"Not Found",0)</f>
        <v>-1</v>
      </c>
      <c r="R280" s="2">
        <f t="array" ref="R280">XLOOKUP($E280,'ADVANCED KEY'!$C$13:$C$16,'ADVANCED KEY'!$B$13:$B$16,"Not Found",0)</f>
        <v>2</v>
      </c>
      <c r="S280" s="2">
        <f t="array" ref="S280">XLOOKUP($F280,'ADVANCED KEY'!$C$19:$C$22,'ADVANCED KEY'!$B$19:$B$22,"Not Found",0)</f>
        <v>-1</v>
      </c>
      <c r="T280" s="2">
        <f t="array" ref="T280">XLOOKUP($G280,'ADVANCED KEY'!$C$25:$C$28,'ADVANCED KEY'!$B$25:$B$28,"Not Found",0)</f>
        <v>1</v>
      </c>
      <c r="U280" s="2">
        <f t="array" ref="U280">XLOOKUP($H280,'ADVANCED KEY'!$C$31:$C$34,'ADVANCED KEY'!$B$31:$B$34,"Not Found",0)</f>
        <v>-1</v>
      </c>
      <c r="V280" s="2">
        <f t="array" ref="V280">XLOOKUP($I280,'ADVANCED KEY'!$C$37:$C$40,'ADVANCED KEY'!$B$37:$B$40,"Not Found",0)</f>
        <v>-1</v>
      </c>
      <c r="W280" s="2">
        <f t="array" ref="W280">XLOOKUP($J280,'ADVANCED KEY'!$C$43:$C$46,'ADVANCED KEY'!$B$43:$B$46,"",0)</f>
        <v>1</v>
      </c>
      <c r="X280" s="2">
        <f t="array" ref="X280">XLOOKUP($K280,'ADVANCED KEY'!$C$49:$C$52,'ADVANCED KEY'!$B$49:$B$52,"Not Found",0)</f>
        <v>1</v>
      </c>
      <c r="Y280" s="2">
        <f t="array" ref="Y280">XLOOKUP($L280,'ADVANCED KEY'!$C$55:$C$58,'ADVANCED KEY'!$B$55:$B$58,"Not Found",0)</f>
        <v>1</v>
      </c>
    </row>
    <row r="281">
      <c r="A281" s="8">
        <v>45531.426512210644</v>
      </c>
      <c r="B281" s="1"/>
      <c r="C281" s="1" t="s">
        <v>7</v>
      </c>
      <c r="D281" s="1" t="s">
        <v>16</v>
      </c>
      <c r="E281" s="1" t="s">
        <v>25</v>
      </c>
      <c r="F281" s="1" t="s">
        <v>31</v>
      </c>
      <c r="G281" s="1" t="s">
        <v>38</v>
      </c>
      <c r="H281" s="1" t="s">
        <v>49</v>
      </c>
      <c r="I281" s="1" t="s">
        <v>56</v>
      </c>
      <c r="J281" s="1" t="s">
        <v>67</v>
      </c>
      <c r="K281" s="1" t="s">
        <v>78</v>
      </c>
      <c r="L281" s="1" t="s">
        <v>87</v>
      </c>
      <c r="M281" s="3" t="s">
        <v>387</v>
      </c>
      <c r="N281" s="3" t="s">
        <v>357</v>
      </c>
      <c r="O281" s="4">
        <f t="shared" si="1"/>
        <v>-2</v>
      </c>
      <c r="P281" s="2">
        <f t="array" ref="P281">XLOOKUP($C281,'ADVANCED KEY'!$C$1:$C$4,'ADVANCED KEY'!$B$1:$B$4,"Not Found",0)</f>
        <v>-1</v>
      </c>
      <c r="Q281" s="2">
        <f t="array" ref="Q281">XLOOKUP($D281,'ADVANCED KEY'!$C$7:$C$10,'ADVANCED KEY'!$B$7:$B$10,"Not Found",0)</f>
        <v>0</v>
      </c>
      <c r="R281" s="2">
        <f t="array" ref="R281">XLOOKUP($E281,'ADVANCED KEY'!$C$13:$C$16,'ADVANCED KEY'!$B$13:$B$16,"Not Found",0)</f>
        <v>0</v>
      </c>
      <c r="S281" s="2">
        <f t="array" ref="S281">XLOOKUP($F281,'ADVANCED KEY'!$C$19:$C$22,'ADVANCED KEY'!$B$19:$B$22,"Not Found",0)</f>
        <v>-1</v>
      </c>
      <c r="T281" s="2">
        <f t="array" ref="T281">XLOOKUP($G281,'ADVANCED KEY'!$C$25:$C$28,'ADVANCED KEY'!$B$25:$B$28,"Not Found",0)</f>
        <v>1</v>
      </c>
      <c r="U281" s="2">
        <f t="array" ref="U281">XLOOKUP($H281,'ADVANCED KEY'!$C$31:$C$34,'ADVANCED KEY'!$B$31:$B$34,"Not Found",0)</f>
        <v>-1</v>
      </c>
      <c r="V281" s="2">
        <f t="array" ref="V281">XLOOKUP($I281,'ADVANCED KEY'!$C$37:$C$40,'ADVANCED KEY'!$B$37:$B$40,"Not Found",0)</f>
        <v>1</v>
      </c>
      <c r="W281" s="2">
        <f t="array" ref="W281">XLOOKUP($J281,'ADVANCED KEY'!$C$43:$C$46,'ADVANCED KEY'!$B$43:$B$46,"",0)</f>
        <v>-1</v>
      </c>
      <c r="X281" s="2">
        <f t="array" ref="X281">XLOOKUP($K281,'ADVANCED KEY'!$C$49:$C$52,'ADVANCED KEY'!$B$49:$B$52,"Not Found",0)</f>
        <v>0</v>
      </c>
      <c r="Y281" s="2">
        <f t="array" ref="Y281">XLOOKUP($L281,'ADVANCED KEY'!$C$55:$C$58,'ADVANCED KEY'!$B$55:$B$58,"Not Found",0)</f>
        <v>0</v>
      </c>
    </row>
    <row r="282">
      <c r="A282" s="8">
        <v>45531.42800054398</v>
      </c>
      <c r="B282" s="1"/>
      <c r="C282" s="1" t="s">
        <v>5</v>
      </c>
      <c r="D282" s="1" t="s">
        <v>10</v>
      </c>
      <c r="E282" s="1" t="s">
        <v>19</v>
      </c>
      <c r="F282" s="1" t="s">
        <v>31</v>
      </c>
      <c r="G282" s="1" t="s">
        <v>42</v>
      </c>
      <c r="H282" s="1" t="s">
        <v>49</v>
      </c>
      <c r="I282" s="1" t="s">
        <v>58</v>
      </c>
      <c r="J282" s="1" t="s">
        <v>65</v>
      </c>
      <c r="K282" s="1" t="s">
        <v>72</v>
      </c>
      <c r="L282" s="1" t="s">
        <v>83</v>
      </c>
      <c r="M282" s="3" t="s">
        <v>388</v>
      </c>
      <c r="N282" s="3" t="s">
        <v>359</v>
      </c>
      <c r="O282" s="4">
        <f t="shared" si="1"/>
        <v>1</v>
      </c>
      <c r="P282" s="2">
        <f t="array" ref="P282">XLOOKUP($C282,'ADVANCED KEY'!$C$1:$C$4,'ADVANCED KEY'!$B$1:$B$4,"Not Found",0)</f>
        <v>2</v>
      </c>
      <c r="Q282" s="2">
        <f t="array" ref="Q282">XLOOKUP($D282,'ADVANCED KEY'!$C$7:$C$10,'ADVANCED KEY'!$B$7:$B$10,"Not Found",0)</f>
        <v>-1</v>
      </c>
      <c r="R282" s="2">
        <f t="array" ref="R282">XLOOKUP($E282,'ADVANCED KEY'!$C$13:$C$16,'ADVANCED KEY'!$B$13:$B$16,"Not Found",0)</f>
        <v>2</v>
      </c>
      <c r="S282" s="2">
        <f t="array" ref="S282">XLOOKUP($F282,'ADVANCED KEY'!$C$19:$C$22,'ADVANCED KEY'!$B$19:$B$22,"Not Found",0)</f>
        <v>-1</v>
      </c>
      <c r="T282" s="2">
        <f t="array" ref="T282">XLOOKUP($G282,'ADVANCED KEY'!$C$25:$C$28,'ADVANCED KEY'!$B$25:$B$28,"Not Found",0)</f>
        <v>0</v>
      </c>
      <c r="U282" s="2">
        <f t="array" ref="U282">XLOOKUP($H282,'ADVANCED KEY'!$C$31:$C$34,'ADVANCED KEY'!$B$31:$B$34,"Not Found",0)</f>
        <v>-1</v>
      </c>
      <c r="V282" s="2">
        <f t="array" ref="V282">XLOOKUP($I282,'ADVANCED KEY'!$C$37:$C$40,'ADVANCED KEY'!$B$37:$B$40,"Not Found",0)</f>
        <v>-1</v>
      </c>
      <c r="W282" s="2">
        <f t="array" ref="W282">XLOOKUP($J282,'ADVANCED KEY'!$C$43:$C$46,'ADVANCED KEY'!$B$43:$B$46,"",0)</f>
        <v>1</v>
      </c>
      <c r="X282" s="2">
        <f t="array" ref="X282">XLOOKUP($K282,'ADVANCED KEY'!$C$49:$C$52,'ADVANCED KEY'!$B$49:$B$52,"Not Found",0)</f>
        <v>1</v>
      </c>
      <c r="Y282" s="2">
        <f t="array" ref="Y282">XLOOKUP($L282,'ADVANCED KEY'!$C$55:$C$58,'ADVANCED KEY'!$B$55:$B$58,"Not Found",0)</f>
        <v>-1</v>
      </c>
    </row>
    <row r="283">
      <c r="A283" s="8">
        <v>45531.47008219907</v>
      </c>
      <c r="B283" s="1"/>
      <c r="C283" s="1" t="s">
        <v>7</v>
      </c>
      <c r="D283" s="1" t="s">
        <v>10</v>
      </c>
      <c r="E283" s="1" t="s">
        <v>25</v>
      </c>
      <c r="F283" s="1" t="s">
        <v>31</v>
      </c>
      <c r="G283" s="1" t="s">
        <v>42</v>
      </c>
      <c r="H283" s="1" t="s">
        <v>51</v>
      </c>
      <c r="I283" s="1" t="s">
        <v>60</v>
      </c>
      <c r="J283" s="1" t="s">
        <v>63</v>
      </c>
      <c r="K283" s="1" t="s">
        <v>74</v>
      </c>
      <c r="L283" s="1" t="s">
        <v>87</v>
      </c>
      <c r="M283" s="3" t="s">
        <v>389</v>
      </c>
      <c r="N283" s="3" t="s">
        <v>357</v>
      </c>
      <c r="O283" s="4">
        <f t="shared" si="1"/>
        <v>-2</v>
      </c>
      <c r="P283" s="2">
        <f t="array" ref="P283">XLOOKUP($C283,'ADVANCED KEY'!$C$1:$C$4,'ADVANCED KEY'!$B$1:$B$4,"Not Found",0)</f>
        <v>-1</v>
      </c>
      <c r="Q283" s="2">
        <f t="array" ref="Q283">XLOOKUP($D283,'ADVANCED KEY'!$C$7:$C$10,'ADVANCED KEY'!$B$7:$B$10,"Not Found",0)</f>
        <v>-1</v>
      </c>
      <c r="R283" s="2">
        <f t="array" ref="R283">XLOOKUP($E283,'ADVANCED KEY'!$C$13:$C$16,'ADVANCED KEY'!$B$13:$B$16,"Not Found",0)</f>
        <v>0</v>
      </c>
      <c r="S283" s="2">
        <f t="array" ref="S283">XLOOKUP($F283,'ADVANCED KEY'!$C$19:$C$22,'ADVANCED KEY'!$B$19:$B$22,"Not Found",0)</f>
        <v>-1</v>
      </c>
      <c r="T283" s="2">
        <f t="array" ref="T283">XLOOKUP($G283,'ADVANCED KEY'!$C$25:$C$28,'ADVANCED KEY'!$B$25:$B$28,"Not Found",0)</f>
        <v>0</v>
      </c>
      <c r="U283" s="2">
        <f t="array" ref="U283">XLOOKUP($H283,'ADVANCED KEY'!$C$31:$C$34,'ADVANCED KEY'!$B$31:$B$34,"Not Found",0)</f>
        <v>0</v>
      </c>
      <c r="V283" s="2">
        <f t="array" ref="V283">XLOOKUP($I283,'ADVANCED KEY'!$C$37:$C$40,'ADVANCED KEY'!$B$37:$B$40,"Not Found",0)</f>
        <v>0</v>
      </c>
      <c r="W283" s="2">
        <f t="array" ref="W283">XLOOKUP($J283,'ADVANCED KEY'!$C$43:$C$46,'ADVANCED KEY'!$B$43:$B$46,"",0)</f>
        <v>2</v>
      </c>
      <c r="X283" s="2">
        <f t="array" ref="X283">XLOOKUP($K283,'ADVANCED KEY'!$C$49:$C$52,'ADVANCED KEY'!$B$49:$B$52,"Not Found",0)</f>
        <v>-1</v>
      </c>
      <c r="Y283" s="2">
        <f t="array" ref="Y283">XLOOKUP($L283,'ADVANCED KEY'!$C$55:$C$58,'ADVANCED KEY'!$B$55:$B$58,"Not Found",0)</f>
        <v>0</v>
      </c>
    </row>
    <row r="284">
      <c r="A284" s="9"/>
      <c r="C284" s="10"/>
      <c r="D284" s="10"/>
      <c r="E284" s="10"/>
      <c r="F284" s="10"/>
      <c r="G284" s="10"/>
      <c r="H284" s="10"/>
      <c r="I284" s="10"/>
      <c r="K284" s="11"/>
      <c r="L284" s="11"/>
      <c r="M284" s="11"/>
      <c r="N284" s="11"/>
      <c r="O284" s="4">
        <f t="shared" si="1"/>
        <v>0</v>
      </c>
      <c r="P284" s="2" t="str">
        <f t="array" ref="P284">XLOOKUP($C284,'ADVANCED KEY'!$C$1:$C$4,'ADVANCED KEY'!$B$1:$B$4,"Not Found",0)</f>
        <v>Not Found</v>
      </c>
      <c r="Q284" s="2" t="str">
        <f t="array" ref="Q284">XLOOKUP($D284,'ADVANCED KEY'!$C$7:$C$10,'ADVANCED KEY'!$B$7:$B$10,"Not Found",0)</f>
        <v>Not Found</v>
      </c>
      <c r="R284" s="2" t="str">
        <f t="array" ref="R284">XLOOKUP($E284,'ADVANCED KEY'!$C$13:$C$16,'ADVANCED KEY'!$B$13:$B$16,"Not Found",0)</f>
        <v>Not Found</v>
      </c>
      <c r="S284" s="2" t="str">
        <f t="array" ref="S284">XLOOKUP($F284,'ADVANCED KEY'!$C$19:$C$22,'ADVANCED KEY'!$B$19:$B$22,"Not Found",0)</f>
        <v>Not Found</v>
      </c>
      <c r="T284" s="2" t="str">
        <f t="array" ref="T284">XLOOKUP($G284,'ADVANCED KEY'!$C$25:$C$28,'ADVANCED KEY'!$B$25:$B$28,"Not Found",0)</f>
        <v>Not Found</v>
      </c>
      <c r="U284" s="2" t="str">
        <f t="array" ref="U284">XLOOKUP($H284,'ADVANCED KEY'!$C$31:$C$34,'ADVANCED KEY'!$B$31:$B$34,"Not Found",0)</f>
        <v>Not Found</v>
      </c>
      <c r="V284" s="2" t="str">
        <f t="array" ref="V284">XLOOKUP($I284,'ADVANCED KEY'!$C$37:$C$40,'ADVANCED KEY'!$B$37:$B$40,"Not Found",0)</f>
        <v>Not Found</v>
      </c>
      <c r="W284" s="2" t="str">
        <f t="array" ref="W284">XLOOKUP($J284,'ADVANCED KEY'!$C$43:$C$46,'ADVANCED KEY'!$B$43:$B$46,"Not Found",0)</f>
        <v>Not Found</v>
      </c>
      <c r="X284" s="2" t="str">
        <f t="array" ref="X284">XLOOKUP($K284,'ADVANCED KEY'!$C$49:$C$52,'ADVANCED KEY'!$B$49:$B$52,"Not Found",0)</f>
        <v>Not Found</v>
      </c>
      <c r="Y284" s="2" t="str">
        <f t="array" ref="Y284">XLOOKUP($L284,'ADVANCED KEY'!$C$55:$C$58,'ADVANCED KEY'!$B$55:$B$58,"Not Found",0)</f>
        <v>Not Found</v>
      </c>
    </row>
    <row r="285">
      <c r="A285" s="9"/>
      <c r="C285" s="10"/>
      <c r="D285" s="10"/>
      <c r="E285" s="10"/>
      <c r="F285" s="10"/>
      <c r="G285" s="10"/>
      <c r="H285" s="10"/>
      <c r="I285" s="10"/>
      <c r="K285" s="11"/>
      <c r="L285" s="11"/>
      <c r="M285" s="11"/>
      <c r="N285" s="11"/>
      <c r="O285" s="4">
        <f t="shared" si="1"/>
        <v>0</v>
      </c>
      <c r="P285" s="2" t="str">
        <f t="array" ref="P285">XLOOKUP($C285,'ADVANCED KEY'!$C$1:$C$4,'ADVANCED KEY'!$B$1:$B$4,"Not Found",0)</f>
        <v>Not Found</v>
      </c>
      <c r="Q285" s="2" t="str">
        <f t="array" ref="Q285">XLOOKUP($D285,'ADVANCED KEY'!$C$7:$C$10,'ADVANCED KEY'!$B$7:$B$10,"Not Found",0)</f>
        <v>Not Found</v>
      </c>
      <c r="R285" s="2" t="str">
        <f t="array" ref="R285">XLOOKUP($E285,'ADVANCED KEY'!$C$13:$C$16,'ADVANCED KEY'!$B$13:$B$16,"Not Found",0)</f>
        <v>Not Found</v>
      </c>
      <c r="S285" s="2" t="str">
        <f t="array" ref="S285">XLOOKUP($F285,'ADVANCED KEY'!$C$19:$C$22,'ADVANCED KEY'!$B$19:$B$22,"Not Found",0)</f>
        <v>Not Found</v>
      </c>
      <c r="T285" s="2" t="str">
        <f t="array" ref="T285">XLOOKUP($G285,'ADVANCED KEY'!$C$25:$C$28,'ADVANCED KEY'!$B$25:$B$28,"Not Found",0)</f>
        <v>Not Found</v>
      </c>
      <c r="U285" s="2" t="str">
        <f t="array" ref="U285">XLOOKUP($H285,'ADVANCED KEY'!$C$31:$C$34,'ADVANCED KEY'!$B$31:$B$34,"Not Found",0)</f>
        <v>Not Found</v>
      </c>
      <c r="V285" s="2" t="str">
        <f t="array" ref="V285">XLOOKUP($I285,'ADVANCED KEY'!$C$37:$C$40,'ADVANCED KEY'!$B$37:$B$40,"Not Found",0)</f>
        <v>Not Found</v>
      </c>
      <c r="W285" s="2" t="str">
        <f t="array" ref="W285">XLOOKUP($J285,'ADVANCED KEY'!$C$43:$C$46,'ADVANCED KEY'!$B$43:$B$46,"Not Found",0)</f>
        <v>Not Found</v>
      </c>
      <c r="X285" s="2" t="str">
        <f t="array" ref="X285">XLOOKUP($K285,'ADVANCED KEY'!$C$49:$C$52,'ADVANCED KEY'!$B$49:$B$52,"Not Found",0)</f>
        <v>Not Found</v>
      </c>
      <c r="Y285" s="2" t="str">
        <f t="array" ref="Y285">XLOOKUP($L285,'ADVANCED KEY'!$C$55:$C$58,'ADVANCED KEY'!$B$55:$B$58,"Not Found",0)</f>
        <v>Not Found</v>
      </c>
    </row>
    <row r="286">
      <c r="A286" s="9"/>
      <c r="C286" s="10"/>
      <c r="D286" s="10"/>
      <c r="E286" s="10"/>
      <c r="F286" s="10"/>
      <c r="G286" s="10"/>
      <c r="H286" s="10"/>
      <c r="I286" s="10"/>
      <c r="K286" s="11"/>
      <c r="L286" s="11"/>
      <c r="M286" s="11"/>
      <c r="N286" s="11"/>
      <c r="O286" s="4">
        <f t="shared" si="1"/>
        <v>0</v>
      </c>
      <c r="P286" s="2" t="str">
        <f t="array" ref="P286">XLOOKUP($C286,'ADVANCED KEY'!$C$1:$C$4,'ADVANCED KEY'!$B$1:$B$4,"Not Found",0)</f>
        <v>Not Found</v>
      </c>
      <c r="Q286" s="2" t="str">
        <f t="array" ref="Q286">XLOOKUP($D286,'ADVANCED KEY'!$C$7:$C$10,'ADVANCED KEY'!$B$7:$B$10,"Not Found",0)</f>
        <v>Not Found</v>
      </c>
      <c r="R286" s="2" t="str">
        <f t="array" ref="R286">XLOOKUP($E286,'ADVANCED KEY'!$C$13:$C$16,'ADVANCED KEY'!$B$13:$B$16,"Not Found",0)</f>
        <v>Not Found</v>
      </c>
      <c r="S286" s="2" t="str">
        <f t="array" ref="S286">XLOOKUP($F286,'ADVANCED KEY'!$C$19:$C$22,'ADVANCED KEY'!$B$19:$B$22,"Not Found",0)</f>
        <v>Not Found</v>
      </c>
      <c r="T286" s="2" t="str">
        <f t="array" ref="T286">XLOOKUP($G286,'ADVANCED KEY'!$C$25:$C$28,'ADVANCED KEY'!$B$25:$B$28,"Not Found",0)</f>
        <v>Not Found</v>
      </c>
      <c r="U286" s="2" t="str">
        <f t="array" ref="U286">XLOOKUP($H286,'ADVANCED KEY'!$C$31:$C$34,'ADVANCED KEY'!$B$31:$B$34,"Not Found",0)</f>
        <v>Not Found</v>
      </c>
      <c r="V286" s="2" t="str">
        <f t="array" ref="V286">XLOOKUP($I286,'ADVANCED KEY'!$C$37:$C$40,'ADVANCED KEY'!$B$37:$B$40,"Not Found",0)</f>
        <v>Not Found</v>
      </c>
      <c r="W286" s="2" t="str">
        <f t="array" ref="W286">XLOOKUP($J286,'ADVANCED KEY'!$C$43:$C$46,'ADVANCED KEY'!$B$43:$B$46,"Not Found",0)</f>
        <v>Not Found</v>
      </c>
      <c r="X286" s="2" t="str">
        <f t="array" ref="X286">XLOOKUP($K286,'ADVANCED KEY'!$C$49:$C$52,'ADVANCED KEY'!$B$49:$B$52,"Not Found",0)</f>
        <v>Not Found</v>
      </c>
      <c r="Y286" s="2" t="str">
        <f t="array" ref="Y286">XLOOKUP($L286,'ADVANCED KEY'!$C$55:$C$58,'ADVANCED KEY'!$B$55:$B$58,"Not Found",0)</f>
        <v>Not Found</v>
      </c>
    </row>
    <row r="287">
      <c r="A287" s="9"/>
      <c r="C287" s="10"/>
      <c r="D287" s="10"/>
      <c r="E287" s="10"/>
      <c r="F287" s="10"/>
      <c r="G287" s="10"/>
      <c r="H287" s="10"/>
      <c r="I287" s="10"/>
      <c r="K287" s="11"/>
      <c r="L287" s="11"/>
      <c r="M287" s="11"/>
      <c r="N287" s="11"/>
      <c r="O287" s="4">
        <f t="shared" si="1"/>
        <v>0</v>
      </c>
      <c r="P287" s="2" t="str">
        <f t="array" ref="P287">XLOOKUP($C287,'ADVANCED KEY'!$C$1:$C$4,'ADVANCED KEY'!$B$1:$B$4,"Not Found",0)</f>
        <v>Not Found</v>
      </c>
      <c r="Q287" s="2" t="str">
        <f t="array" ref="Q287">XLOOKUP($D287,'ADVANCED KEY'!$C$7:$C$10,'ADVANCED KEY'!$B$7:$B$10,"Not Found",0)</f>
        <v>Not Found</v>
      </c>
      <c r="R287" s="2" t="str">
        <f t="array" ref="R287">XLOOKUP($E287,'ADVANCED KEY'!$C$13:$C$16,'ADVANCED KEY'!$B$13:$B$16,"Not Found",0)</f>
        <v>Not Found</v>
      </c>
      <c r="S287" s="2" t="str">
        <f t="array" ref="S287">XLOOKUP($F287,'ADVANCED KEY'!$C$19:$C$22,'ADVANCED KEY'!$B$19:$B$22,"Not Found",0)</f>
        <v>Not Found</v>
      </c>
      <c r="T287" s="2" t="str">
        <f t="array" ref="T287">XLOOKUP($G287,'ADVANCED KEY'!$C$25:$C$28,'ADVANCED KEY'!$B$25:$B$28,"Not Found",0)</f>
        <v>Not Found</v>
      </c>
      <c r="U287" s="2" t="str">
        <f t="array" ref="U287">XLOOKUP($H287,'ADVANCED KEY'!$C$31:$C$34,'ADVANCED KEY'!$B$31:$B$34,"Not Found",0)</f>
        <v>Not Found</v>
      </c>
      <c r="V287" s="2" t="str">
        <f t="array" ref="V287">XLOOKUP($I287,'ADVANCED KEY'!$C$37:$C$40,'ADVANCED KEY'!$B$37:$B$40,"Not Found",0)</f>
        <v>Not Found</v>
      </c>
      <c r="W287" s="2" t="str">
        <f t="array" ref="W287">XLOOKUP($J287,'ADVANCED KEY'!$C$43:$C$46,'ADVANCED KEY'!$B$43:$B$46,"Not Found",0)</f>
        <v>Not Found</v>
      </c>
      <c r="X287" s="2" t="str">
        <f t="array" ref="X287">XLOOKUP($K287,'ADVANCED KEY'!$C$49:$C$52,'ADVANCED KEY'!$B$49:$B$52,"Not Found",0)</f>
        <v>Not Found</v>
      </c>
      <c r="Y287" s="2" t="str">
        <f t="array" ref="Y287">XLOOKUP($L287,'ADVANCED KEY'!$C$55:$C$58,'ADVANCED KEY'!$B$55:$B$58,"Not Found",0)</f>
        <v>Not Found</v>
      </c>
    </row>
    <row r="288">
      <c r="M288" s="7"/>
      <c r="N288" s="7"/>
      <c r="O288" s="4">
        <f t="shared" si="1"/>
        <v>0</v>
      </c>
      <c r="P288" s="2" t="str">
        <f t="array" ref="P288">XLOOKUP($C288,'ADVANCED KEY'!$C$1:$C$4,'ADVANCED KEY'!$B$1:$B$4,"Not Found",0)</f>
        <v>Not Found</v>
      </c>
      <c r="Q288" s="2" t="str">
        <f t="array" ref="Q288">XLOOKUP($D288,'ADVANCED KEY'!$C$7:$C$10,'ADVANCED KEY'!$B$7:$B$10,"Not Found",0)</f>
        <v>Not Found</v>
      </c>
      <c r="R288" s="2" t="str">
        <f t="array" ref="R288">XLOOKUP($E288,'ADVANCED KEY'!$C$13:$C$16,'ADVANCED KEY'!$B$13:$B$16,"Not Found",0)</f>
        <v>Not Found</v>
      </c>
      <c r="S288" s="2" t="str">
        <f t="array" ref="S288">XLOOKUP($F288,'ADVANCED KEY'!$C$19:$C$22,'ADVANCED KEY'!$B$19:$B$22,"Not Found",0)</f>
        <v>Not Found</v>
      </c>
      <c r="T288" s="2" t="str">
        <f t="array" ref="T288">XLOOKUP($G288,'ADVANCED KEY'!$C$25:$C$28,'ADVANCED KEY'!$B$25:$B$28,"Not Found",0)</f>
        <v>Not Found</v>
      </c>
      <c r="U288" s="2" t="str">
        <f t="array" ref="U288">XLOOKUP($H288,'ADVANCED KEY'!$C$31:$C$34,'ADVANCED KEY'!$B$31:$B$34,"Not Found",0)</f>
        <v>Not Found</v>
      </c>
      <c r="V288" s="2" t="str">
        <f t="array" ref="V288">XLOOKUP($I288,'ADVANCED KEY'!$C$37:$C$40,'ADVANCED KEY'!$B$37:$B$40,"Not Found",0)</f>
        <v>Not Found</v>
      </c>
      <c r="W288" s="2" t="str">
        <f t="array" ref="W288">XLOOKUP($J288,'ADVANCED KEY'!$C$43:$C$46,'ADVANCED KEY'!$B$43:$B$46,"Not Found",0)</f>
        <v>Not Found</v>
      </c>
      <c r="X288" s="2" t="str">
        <f t="array" ref="X288">XLOOKUP($K288,'ADVANCED KEY'!$C$49:$C$52,'ADVANCED KEY'!$B$49:$B$52,"Not Found",0)</f>
        <v>Not Found</v>
      </c>
      <c r="Y288" s="2" t="str">
        <f t="array" ref="Y288">XLOOKUP($L288,'ADVANCED KEY'!$C$55:$C$58,'ADVANCED KEY'!$B$55:$B$58,"Not Found",0)</f>
        <v>Not Found</v>
      </c>
    </row>
    <row r="289">
      <c r="M289" s="7"/>
      <c r="N289" s="7"/>
      <c r="O289" s="4">
        <f t="shared" si="1"/>
        <v>0</v>
      </c>
      <c r="P289" s="2" t="str">
        <f t="array" ref="P289">XLOOKUP($C289,'ADVANCED KEY'!$C$1:$C$4,'ADVANCED KEY'!$B$1:$B$4,"Not Found",0)</f>
        <v>Not Found</v>
      </c>
      <c r="Q289" s="2" t="str">
        <f t="array" ref="Q289">XLOOKUP($D289,'ADVANCED KEY'!$C$7:$C$10,'ADVANCED KEY'!$B$7:$B$10,"Not Found",0)</f>
        <v>Not Found</v>
      </c>
      <c r="R289" s="2" t="str">
        <f t="array" ref="R289">XLOOKUP($E289,'ADVANCED KEY'!$C$13:$C$16,'ADVANCED KEY'!$B$13:$B$16,"Not Found",0)</f>
        <v>Not Found</v>
      </c>
      <c r="S289" s="2" t="str">
        <f t="array" ref="S289">XLOOKUP($F289,'ADVANCED KEY'!$C$19:$C$22,'ADVANCED KEY'!$B$19:$B$22,"Not Found",0)</f>
        <v>Not Found</v>
      </c>
      <c r="T289" s="2" t="str">
        <f t="array" ref="T289">XLOOKUP($G289,'ADVANCED KEY'!$C$25:$C$28,'ADVANCED KEY'!$B$25:$B$28,"Not Found",0)</f>
        <v>Not Found</v>
      </c>
      <c r="U289" s="2" t="str">
        <f t="array" ref="U289">XLOOKUP($H289,'ADVANCED KEY'!$C$31:$C$34,'ADVANCED KEY'!$B$31:$B$34,"Not Found",0)</f>
        <v>Not Found</v>
      </c>
      <c r="V289" s="2" t="str">
        <f t="array" ref="V289">XLOOKUP($I289,'ADVANCED KEY'!$C$37:$C$40,'ADVANCED KEY'!$B$37:$B$40,"Not Found",0)</f>
        <v>Not Found</v>
      </c>
      <c r="W289" s="2" t="str">
        <f t="array" ref="W289">XLOOKUP($J289,'ADVANCED KEY'!$C$43:$C$46,'ADVANCED KEY'!$B$43:$B$46,"Not Found",0)</f>
        <v>Not Found</v>
      </c>
      <c r="X289" s="2" t="str">
        <f t="array" ref="X289">XLOOKUP($K289,'ADVANCED KEY'!$C$49:$C$52,'ADVANCED KEY'!$B$49:$B$52,"Not Found",0)</f>
        <v>Not Found</v>
      </c>
      <c r="Y289" s="2" t="str">
        <f t="array" ref="Y289">XLOOKUP($L289,'ADVANCED KEY'!$C$55:$C$58,'ADVANCED KEY'!$B$55:$B$58,"Not Found",0)</f>
        <v>Not Found</v>
      </c>
    </row>
    <row r="290">
      <c r="M290" s="7"/>
      <c r="N290" s="7"/>
      <c r="O290" s="4">
        <f t="shared" si="1"/>
        <v>0</v>
      </c>
      <c r="P290" s="2" t="str">
        <f t="array" ref="P290">XLOOKUP($C290,'ADVANCED KEY'!$C$1:$C$4,'ADVANCED KEY'!$B$1:$B$4,"Not Found",0)</f>
        <v>Not Found</v>
      </c>
      <c r="Q290" s="2" t="str">
        <f t="array" ref="Q290">XLOOKUP($D290,'ADVANCED KEY'!$C$7:$C$10,'ADVANCED KEY'!$B$7:$B$10,"Not Found",0)</f>
        <v>Not Found</v>
      </c>
      <c r="R290" s="2" t="str">
        <f t="array" ref="R290">XLOOKUP($E290,'ADVANCED KEY'!$C$13:$C$16,'ADVANCED KEY'!$B$13:$B$16,"Not Found",0)</f>
        <v>Not Found</v>
      </c>
      <c r="S290" s="2" t="str">
        <f t="array" ref="S290">XLOOKUP($F290,'ADVANCED KEY'!$C$19:$C$22,'ADVANCED KEY'!$B$19:$B$22,"Not Found",0)</f>
        <v>Not Found</v>
      </c>
      <c r="T290" s="2" t="str">
        <f t="array" ref="T290">XLOOKUP($G290,'ADVANCED KEY'!$C$25:$C$28,'ADVANCED KEY'!$B$25:$B$28,"Not Found",0)</f>
        <v>Not Found</v>
      </c>
      <c r="U290" s="2" t="str">
        <f t="array" ref="U290">XLOOKUP($H290,'ADVANCED KEY'!$C$31:$C$34,'ADVANCED KEY'!$B$31:$B$34,"Not Found",0)</f>
        <v>Not Found</v>
      </c>
      <c r="V290" s="2" t="str">
        <f t="array" ref="V290">XLOOKUP($I290,'ADVANCED KEY'!$C$37:$C$40,'ADVANCED KEY'!$B$37:$B$40,"Not Found",0)</f>
        <v>Not Found</v>
      </c>
      <c r="W290" s="2" t="str">
        <f t="array" ref="W290">XLOOKUP($J290,'ADVANCED KEY'!$C$43:$C$46,'ADVANCED KEY'!$B$43:$B$46,"Not Found",0)</f>
        <v>Not Found</v>
      </c>
      <c r="X290" s="2" t="str">
        <f t="array" ref="X290">XLOOKUP($K290,'ADVANCED KEY'!$C$49:$C$52,'ADVANCED KEY'!$B$49:$B$52,"Not Found",0)</f>
        <v>Not Found</v>
      </c>
      <c r="Y290" s="2" t="str">
        <f t="array" ref="Y290">XLOOKUP($L290,'ADVANCED KEY'!$C$55:$C$58,'ADVANCED KEY'!$B$55:$B$58,"Not Found",0)</f>
        <v>Not Found</v>
      </c>
    </row>
    <row r="291">
      <c r="M291" s="7"/>
      <c r="N291" s="7"/>
      <c r="O291" s="4">
        <f t="shared" si="1"/>
        <v>0</v>
      </c>
      <c r="P291" s="2" t="str">
        <f t="array" ref="P291">XLOOKUP($C291,'ADVANCED KEY'!$C$1:$C$4,'ADVANCED KEY'!$B$1:$B$4,"Not Found",0)</f>
        <v>Not Found</v>
      </c>
      <c r="Q291" s="2" t="str">
        <f t="array" ref="Q291">XLOOKUP($D291,'ADVANCED KEY'!$C$7:$C$10,'ADVANCED KEY'!$B$7:$B$10,"Not Found",0)</f>
        <v>Not Found</v>
      </c>
      <c r="R291" s="2" t="str">
        <f t="array" ref="R291">XLOOKUP($E291,'ADVANCED KEY'!$C$13:$C$16,'ADVANCED KEY'!$B$13:$B$16,"Not Found",0)</f>
        <v>Not Found</v>
      </c>
      <c r="S291" s="2" t="str">
        <f t="array" ref="S291">XLOOKUP($F291,'ADVANCED KEY'!$C$19:$C$22,'ADVANCED KEY'!$B$19:$B$22,"Not Found",0)</f>
        <v>Not Found</v>
      </c>
      <c r="T291" s="2" t="str">
        <f t="array" ref="T291">XLOOKUP($G291,'ADVANCED KEY'!$C$25:$C$28,'ADVANCED KEY'!$B$25:$B$28,"Not Found",0)</f>
        <v>Not Found</v>
      </c>
      <c r="U291" s="2" t="str">
        <f t="array" ref="U291">XLOOKUP($H291,'ADVANCED KEY'!$C$31:$C$34,'ADVANCED KEY'!$B$31:$B$34,"Not Found",0)</f>
        <v>Not Found</v>
      </c>
      <c r="V291" s="2" t="str">
        <f t="array" ref="V291">XLOOKUP($I291,'ADVANCED KEY'!$C$37:$C$40,'ADVANCED KEY'!$B$37:$B$40,"Not Found",0)</f>
        <v>Not Found</v>
      </c>
      <c r="W291" s="2" t="str">
        <f t="array" ref="W291">XLOOKUP($J291,'ADVANCED KEY'!$C$43:$C$46,'ADVANCED KEY'!$B$43:$B$46,"Not Found",0)</f>
        <v>Not Found</v>
      </c>
      <c r="X291" s="2" t="str">
        <f t="array" ref="X291">XLOOKUP($K291,'ADVANCED KEY'!$C$49:$C$52,'ADVANCED KEY'!$B$49:$B$52,"Not Found",0)</f>
        <v>Not Found</v>
      </c>
      <c r="Y291" s="2" t="str">
        <f t="array" ref="Y291">XLOOKUP($L291,'ADVANCED KEY'!$C$55:$C$58,'ADVANCED KEY'!$B$55:$B$58,"Not Found",0)</f>
        <v>Not Found</v>
      </c>
    </row>
    <row r="292">
      <c r="M292" s="7"/>
      <c r="N292" s="7"/>
      <c r="O292" s="4">
        <f t="shared" si="1"/>
        <v>0</v>
      </c>
      <c r="P292" s="2" t="str">
        <f t="array" ref="P292">XLOOKUP($C292,'ADVANCED KEY'!$C$1:$C$4,'ADVANCED KEY'!$B$1:$B$4,"Not Found",0)</f>
        <v>Not Found</v>
      </c>
      <c r="Q292" s="2" t="str">
        <f t="array" ref="Q292">XLOOKUP($D292,'ADVANCED KEY'!$C$7:$C$10,'ADVANCED KEY'!$B$7:$B$10,"Not Found",0)</f>
        <v>Not Found</v>
      </c>
      <c r="R292" s="2" t="str">
        <f t="array" ref="R292">XLOOKUP($E292,'ADVANCED KEY'!$C$13:$C$16,'ADVANCED KEY'!$B$13:$B$16,"Not Found",0)</f>
        <v>Not Found</v>
      </c>
      <c r="S292" s="2" t="str">
        <f t="array" ref="S292">XLOOKUP($F292,'ADVANCED KEY'!$C$19:$C$22,'ADVANCED KEY'!$B$19:$B$22,"Not Found",0)</f>
        <v>Not Found</v>
      </c>
      <c r="T292" s="2" t="str">
        <f t="array" ref="T292">XLOOKUP($G292,'ADVANCED KEY'!$C$25:$C$28,'ADVANCED KEY'!$B$25:$B$28,"Not Found",0)</f>
        <v>Not Found</v>
      </c>
      <c r="U292" s="2" t="str">
        <f t="array" ref="U292">XLOOKUP($H292,'ADVANCED KEY'!$C$31:$C$34,'ADVANCED KEY'!$B$31:$B$34,"Not Found",0)</f>
        <v>Not Found</v>
      </c>
      <c r="V292" s="2" t="str">
        <f t="array" ref="V292">XLOOKUP($I292,'ADVANCED KEY'!$C$37:$C$40,'ADVANCED KEY'!$B$37:$B$40,"Not Found",0)</f>
        <v>Not Found</v>
      </c>
      <c r="W292" s="2" t="str">
        <f t="array" ref="W292">XLOOKUP($J292,'ADVANCED KEY'!$C$43:$C$46,'ADVANCED KEY'!$B$43:$B$46,"Not Found",0)</f>
        <v>Not Found</v>
      </c>
      <c r="X292" s="2" t="str">
        <f t="array" ref="X292">XLOOKUP($K292,'ADVANCED KEY'!$C$49:$C$52,'ADVANCED KEY'!$B$49:$B$52,"Not Found",0)</f>
        <v>Not Found</v>
      </c>
      <c r="Y292" s="2" t="str">
        <f t="array" ref="Y292">XLOOKUP($L292,'ADVANCED KEY'!$C$55:$C$58,'ADVANCED KEY'!$B$55:$B$58,"Not Found",0)</f>
        <v>Not Found</v>
      </c>
    </row>
    <row r="293">
      <c r="M293" s="7"/>
      <c r="N293" s="7"/>
      <c r="O293" s="4">
        <f t="shared" si="1"/>
        <v>0</v>
      </c>
      <c r="P293" s="2" t="str">
        <f t="array" ref="P293">XLOOKUP($C293,'ADVANCED KEY'!$C$1:$C$4,'ADVANCED KEY'!$B$1:$B$4,"Not Found",0)</f>
        <v>Not Found</v>
      </c>
      <c r="Q293" s="2" t="str">
        <f t="array" ref="Q293">XLOOKUP($D293,'ADVANCED KEY'!$C$7:$C$10,'ADVANCED KEY'!$B$7:$B$10,"Not Found",0)</f>
        <v>Not Found</v>
      </c>
      <c r="R293" s="2" t="str">
        <f t="array" ref="R293">XLOOKUP($E293,'ADVANCED KEY'!$C$13:$C$16,'ADVANCED KEY'!$B$13:$B$16,"Not Found",0)</f>
        <v>Not Found</v>
      </c>
      <c r="S293" s="2" t="str">
        <f t="array" ref="S293">XLOOKUP($F293,'ADVANCED KEY'!$C$19:$C$22,'ADVANCED KEY'!$B$19:$B$22,"Not Found",0)</f>
        <v>Not Found</v>
      </c>
      <c r="T293" s="2" t="str">
        <f t="array" ref="T293">XLOOKUP($G293,'ADVANCED KEY'!$C$25:$C$28,'ADVANCED KEY'!$B$25:$B$28,"Not Found",0)</f>
        <v>Not Found</v>
      </c>
      <c r="U293" s="2" t="str">
        <f t="array" ref="U293">XLOOKUP($H293,'ADVANCED KEY'!$C$31:$C$34,'ADVANCED KEY'!$B$31:$B$34,"Not Found",0)</f>
        <v>Not Found</v>
      </c>
      <c r="V293" s="2" t="str">
        <f t="array" ref="V293">XLOOKUP($I293,'ADVANCED KEY'!$C$37:$C$40,'ADVANCED KEY'!$B$37:$B$40,"Not Found",0)</f>
        <v>Not Found</v>
      </c>
      <c r="W293" s="2" t="str">
        <f t="array" ref="W293">XLOOKUP($J293,'ADVANCED KEY'!$C$43:$C$46,'ADVANCED KEY'!$B$43:$B$46,"Not Found",0)</f>
        <v>Not Found</v>
      </c>
      <c r="X293" s="2" t="str">
        <f t="array" ref="X293">XLOOKUP($K293,'ADVANCED KEY'!$C$49:$C$52,'ADVANCED KEY'!$B$49:$B$52,"Not Found",0)</f>
        <v>Not Found</v>
      </c>
      <c r="Y293" s="2" t="str">
        <f t="array" ref="Y293">XLOOKUP($L293,'ADVANCED KEY'!$C$55:$C$58,'ADVANCED KEY'!$B$55:$B$58,"Not Found",0)</f>
        <v>Not Found</v>
      </c>
    </row>
    <row r="294">
      <c r="M294" s="7"/>
      <c r="N294" s="7"/>
      <c r="O294" s="4">
        <f t="shared" si="1"/>
        <v>0</v>
      </c>
      <c r="P294" s="2" t="str">
        <f t="array" ref="P294">XLOOKUP($C294,'ADVANCED KEY'!$C$1:$C$4,'ADVANCED KEY'!$B$1:$B$4,"Not Found",0)</f>
        <v>Not Found</v>
      </c>
      <c r="Q294" s="2" t="str">
        <f t="array" ref="Q294">XLOOKUP($D294,'ADVANCED KEY'!$C$7:$C$10,'ADVANCED KEY'!$B$7:$B$10,"Not Found",0)</f>
        <v>Not Found</v>
      </c>
      <c r="R294" s="2" t="str">
        <f t="array" ref="R294">XLOOKUP($E294,'ADVANCED KEY'!$C$13:$C$16,'ADVANCED KEY'!$B$13:$B$16,"Not Found",0)</f>
        <v>Not Found</v>
      </c>
      <c r="S294" s="2" t="str">
        <f t="array" ref="S294">XLOOKUP($F294,'ADVANCED KEY'!$C$19:$C$22,'ADVANCED KEY'!$B$19:$B$22,"Not Found",0)</f>
        <v>Not Found</v>
      </c>
      <c r="T294" s="2" t="str">
        <f t="array" ref="T294">XLOOKUP($G294,'ADVANCED KEY'!$C$25:$C$28,'ADVANCED KEY'!$B$25:$B$28,"Not Found",0)</f>
        <v>Not Found</v>
      </c>
      <c r="U294" s="2" t="str">
        <f t="array" ref="U294">XLOOKUP($H294,'ADVANCED KEY'!$C$31:$C$34,'ADVANCED KEY'!$B$31:$B$34,"Not Found",0)</f>
        <v>Not Found</v>
      </c>
      <c r="V294" s="2" t="str">
        <f t="array" ref="V294">XLOOKUP($I294,'ADVANCED KEY'!$C$37:$C$40,'ADVANCED KEY'!$B$37:$B$40,"Not Found",0)</f>
        <v>Not Found</v>
      </c>
      <c r="W294" s="2" t="str">
        <f t="array" ref="W294">XLOOKUP($J294,'ADVANCED KEY'!$C$43:$C$46,'ADVANCED KEY'!$B$43:$B$46,"Not Found",0)</f>
        <v>Not Found</v>
      </c>
      <c r="X294" s="2" t="str">
        <f t="array" ref="X294">XLOOKUP($K294,'ADVANCED KEY'!$C$49:$C$52,'ADVANCED KEY'!$B$49:$B$52,"Not Found",0)</f>
        <v>Not Found</v>
      </c>
      <c r="Y294" s="2" t="str">
        <f t="array" ref="Y294">XLOOKUP($L294,'ADVANCED KEY'!$C$55:$C$58,'ADVANCED KEY'!$B$55:$B$58,"Not Found",0)</f>
        <v>Not Found</v>
      </c>
    </row>
    <row r="295">
      <c r="M295" s="7"/>
      <c r="N295" s="7"/>
      <c r="O295" s="4">
        <f t="shared" si="1"/>
        <v>0</v>
      </c>
      <c r="P295" s="2" t="str">
        <f t="array" ref="P295">XLOOKUP($C295,'ADVANCED KEY'!$C$1:$C$4,'ADVANCED KEY'!$B$1:$B$4,"Not Found",0)</f>
        <v>Not Found</v>
      </c>
      <c r="Q295" s="2" t="str">
        <f t="array" ref="Q295">XLOOKUP($D295,'ADVANCED KEY'!$C$7:$C$10,'ADVANCED KEY'!$B$7:$B$10,"Not Found",0)</f>
        <v>Not Found</v>
      </c>
      <c r="R295" s="2" t="str">
        <f t="array" ref="R295">XLOOKUP($E295,'ADVANCED KEY'!$C$13:$C$16,'ADVANCED KEY'!$B$13:$B$16,"Not Found",0)</f>
        <v>Not Found</v>
      </c>
      <c r="S295" s="2" t="str">
        <f t="array" ref="S295">XLOOKUP($F295,'ADVANCED KEY'!$C$19:$C$22,'ADVANCED KEY'!$B$19:$B$22,"Not Found",0)</f>
        <v>Not Found</v>
      </c>
      <c r="T295" s="2" t="str">
        <f t="array" ref="T295">XLOOKUP($G295,'ADVANCED KEY'!$C$25:$C$28,'ADVANCED KEY'!$B$25:$B$28,"Not Found",0)</f>
        <v>Not Found</v>
      </c>
      <c r="U295" s="2" t="str">
        <f t="array" ref="U295">XLOOKUP($H295,'ADVANCED KEY'!$C$31:$C$34,'ADVANCED KEY'!$B$31:$B$34,"Not Found",0)</f>
        <v>Not Found</v>
      </c>
      <c r="V295" s="2" t="str">
        <f t="array" ref="V295">XLOOKUP($I295,'ADVANCED KEY'!$C$37:$C$40,'ADVANCED KEY'!$B$37:$B$40,"Not Found",0)</f>
        <v>Not Found</v>
      </c>
      <c r="W295" s="2" t="str">
        <f t="array" ref="W295">XLOOKUP($J295,'ADVANCED KEY'!$C$43:$C$46,'ADVANCED KEY'!$B$43:$B$46,"Not Found",0)</f>
        <v>Not Found</v>
      </c>
      <c r="X295" s="2" t="str">
        <f t="array" ref="X295">XLOOKUP($K295,'ADVANCED KEY'!$C$49:$C$52,'ADVANCED KEY'!$B$49:$B$52,"Not Found",0)</f>
        <v>Not Found</v>
      </c>
      <c r="Y295" s="2" t="str">
        <f t="array" ref="Y295">XLOOKUP($L295,'ADVANCED KEY'!$C$55:$C$58,'ADVANCED KEY'!$B$55:$B$58,"Not Found",0)</f>
        <v>Not Found</v>
      </c>
    </row>
    <row r="296">
      <c r="M296" s="7"/>
      <c r="N296" s="7"/>
      <c r="O296" s="4">
        <f t="shared" si="1"/>
        <v>0</v>
      </c>
      <c r="P296" s="2" t="str">
        <f t="array" ref="P296">XLOOKUP($C296,'ADVANCED KEY'!$C$1:$C$4,'ADVANCED KEY'!$B$1:$B$4,"Not Found",0)</f>
        <v>Not Found</v>
      </c>
      <c r="Q296" s="2" t="str">
        <f t="array" ref="Q296">XLOOKUP($D296,'ADVANCED KEY'!$C$7:$C$10,'ADVANCED KEY'!$B$7:$B$10,"Not Found",0)</f>
        <v>Not Found</v>
      </c>
      <c r="R296" s="2" t="str">
        <f t="array" ref="R296">XLOOKUP($E296,'ADVANCED KEY'!$C$13:$C$16,'ADVANCED KEY'!$B$13:$B$16,"Not Found",0)</f>
        <v>Not Found</v>
      </c>
      <c r="S296" s="2" t="str">
        <f t="array" ref="S296">XLOOKUP($F296,'ADVANCED KEY'!$C$19:$C$22,'ADVANCED KEY'!$B$19:$B$22,"Not Found",0)</f>
        <v>Not Found</v>
      </c>
      <c r="T296" s="2" t="str">
        <f t="array" ref="T296">XLOOKUP($G296,'ADVANCED KEY'!$C$25:$C$28,'ADVANCED KEY'!$B$25:$B$28,"Not Found",0)</f>
        <v>Not Found</v>
      </c>
      <c r="U296" s="2" t="str">
        <f t="array" ref="U296">XLOOKUP($H296,'ADVANCED KEY'!$C$31:$C$34,'ADVANCED KEY'!$B$31:$B$34,"Not Found",0)</f>
        <v>Not Found</v>
      </c>
      <c r="V296" s="2" t="str">
        <f t="array" ref="V296">XLOOKUP($I296,'ADVANCED KEY'!$C$37:$C$40,'ADVANCED KEY'!$B$37:$B$40,"Not Found",0)</f>
        <v>Not Found</v>
      </c>
      <c r="W296" s="2" t="str">
        <f t="array" ref="W296">XLOOKUP($J296,'ADVANCED KEY'!$C$43:$C$46,'ADVANCED KEY'!$B$43:$B$46,"Not Found",0)</f>
        <v>Not Found</v>
      </c>
      <c r="X296" s="2" t="str">
        <f t="array" ref="X296">XLOOKUP($K296,'ADVANCED KEY'!$C$49:$C$52,'ADVANCED KEY'!$B$49:$B$52,"Not Found",0)</f>
        <v>Not Found</v>
      </c>
      <c r="Y296" s="2" t="str">
        <f t="array" ref="Y296">XLOOKUP($L296,'ADVANCED KEY'!$C$55:$C$58,'ADVANCED KEY'!$B$55:$B$58,"Not Found",0)</f>
        <v>Not Found</v>
      </c>
    </row>
    <row r="297">
      <c r="M297" s="7"/>
      <c r="N297" s="7"/>
      <c r="O297" s="4">
        <f t="shared" si="1"/>
        <v>0</v>
      </c>
      <c r="P297" s="2" t="str">
        <f t="array" ref="P297">XLOOKUP($C297,'ADVANCED KEY'!$C$1:$C$4,'ADVANCED KEY'!$B$1:$B$4,"Not Found",0)</f>
        <v>Not Found</v>
      </c>
      <c r="Q297" s="2" t="str">
        <f t="array" ref="Q297">XLOOKUP($D297,'ADVANCED KEY'!$C$7:$C$10,'ADVANCED KEY'!$B$7:$B$10,"Not Found",0)</f>
        <v>Not Found</v>
      </c>
      <c r="R297" s="2" t="str">
        <f t="array" ref="R297">XLOOKUP($E297,'ADVANCED KEY'!$C$13:$C$16,'ADVANCED KEY'!$B$13:$B$16,"Not Found",0)</f>
        <v>Not Found</v>
      </c>
      <c r="S297" s="2" t="str">
        <f t="array" ref="S297">XLOOKUP($F297,'ADVANCED KEY'!$C$19:$C$22,'ADVANCED KEY'!$B$19:$B$22,"Not Found",0)</f>
        <v>Not Found</v>
      </c>
      <c r="T297" s="2" t="str">
        <f t="array" ref="T297">XLOOKUP($G297,'ADVANCED KEY'!$C$25:$C$28,'ADVANCED KEY'!$B$25:$B$28,"Not Found",0)</f>
        <v>Not Found</v>
      </c>
      <c r="U297" s="2" t="str">
        <f t="array" ref="U297">XLOOKUP($H297,'ADVANCED KEY'!$C$31:$C$34,'ADVANCED KEY'!$B$31:$B$34,"Not Found",0)</f>
        <v>Not Found</v>
      </c>
      <c r="V297" s="2" t="str">
        <f t="array" ref="V297">XLOOKUP($I297,'ADVANCED KEY'!$C$37:$C$40,'ADVANCED KEY'!$B$37:$B$40,"Not Found",0)</f>
        <v>Not Found</v>
      </c>
      <c r="W297" s="2" t="str">
        <f t="array" ref="W297">XLOOKUP($J297,'ADVANCED KEY'!$C$43:$C$46,'ADVANCED KEY'!$B$43:$B$46,"Not Found",0)</f>
        <v>Not Found</v>
      </c>
      <c r="X297" s="2" t="str">
        <f t="array" ref="X297">XLOOKUP($K297,'ADVANCED KEY'!$C$49:$C$52,'ADVANCED KEY'!$B$49:$B$52,"Not Found",0)</f>
        <v>Not Found</v>
      </c>
      <c r="Y297" s="2" t="str">
        <f t="array" ref="Y297">XLOOKUP($L297,'ADVANCED KEY'!$C$55:$C$58,'ADVANCED KEY'!$B$55:$B$58,"Not Found",0)</f>
        <v>Not Found</v>
      </c>
    </row>
    <row r="298">
      <c r="M298" s="7"/>
      <c r="N298" s="7"/>
      <c r="O298" s="4">
        <f t="shared" si="1"/>
        <v>0</v>
      </c>
      <c r="P298" s="2" t="str">
        <f t="array" ref="P298">XLOOKUP($C298,'ADVANCED KEY'!$C$1:$C$4,'ADVANCED KEY'!$B$1:$B$4,"Not Found",0)</f>
        <v>Not Found</v>
      </c>
      <c r="Q298" s="2" t="str">
        <f t="array" ref="Q298">XLOOKUP($D298,'ADVANCED KEY'!$C$7:$C$10,'ADVANCED KEY'!$B$7:$B$10,"Not Found",0)</f>
        <v>Not Found</v>
      </c>
      <c r="R298" s="2" t="str">
        <f t="array" ref="R298">XLOOKUP($E298,'ADVANCED KEY'!$C$13:$C$16,'ADVANCED KEY'!$B$13:$B$16,"Not Found",0)</f>
        <v>Not Found</v>
      </c>
      <c r="S298" s="2" t="str">
        <f t="array" ref="S298">XLOOKUP($F298,'ADVANCED KEY'!$C$19:$C$22,'ADVANCED KEY'!$B$19:$B$22,"Not Found",0)</f>
        <v>Not Found</v>
      </c>
      <c r="T298" s="2" t="str">
        <f t="array" ref="T298">XLOOKUP($G298,'ADVANCED KEY'!$C$25:$C$28,'ADVANCED KEY'!$B$25:$B$28,"Not Found",0)</f>
        <v>Not Found</v>
      </c>
      <c r="U298" s="2" t="str">
        <f t="array" ref="U298">XLOOKUP($H298,'ADVANCED KEY'!$C$31:$C$34,'ADVANCED KEY'!$B$31:$B$34,"Not Found",0)</f>
        <v>Not Found</v>
      </c>
      <c r="V298" s="2" t="str">
        <f t="array" ref="V298">XLOOKUP($I298,'ADVANCED KEY'!$C$37:$C$40,'ADVANCED KEY'!$B$37:$B$40,"Not Found",0)</f>
        <v>Not Found</v>
      </c>
      <c r="W298" s="2" t="str">
        <f t="array" ref="W298">XLOOKUP($J298,'ADVANCED KEY'!$C$43:$C$46,'ADVANCED KEY'!$B$43:$B$46,"Not Found",0)</f>
        <v>Not Found</v>
      </c>
      <c r="X298" s="2" t="str">
        <f t="array" ref="X298">XLOOKUP($K298,'ADVANCED KEY'!$C$49:$C$52,'ADVANCED KEY'!$B$49:$B$52,"Not Found",0)</f>
        <v>Not Found</v>
      </c>
      <c r="Y298" s="2" t="str">
        <f t="array" ref="Y298">XLOOKUP($L298,'ADVANCED KEY'!$C$55:$C$58,'ADVANCED KEY'!$B$55:$B$58,"Not Found",0)</f>
        <v>Not Found</v>
      </c>
    </row>
    <row r="299">
      <c r="M299" s="7"/>
      <c r="N299" s="7"/>
      <c r="O299" s="4">
        <f t="shared" si="1"/>
        <v>0</v>
      </c>
      <c r="P299" s="2" t="str">
        <f t="array" ref="P299">XLOOKUP($C299,'ADVANCED KEY'!$C$1:$C$4,'ADVANCED KEY'!$B$1:$B$4,"Not Found",0)</f>
        <v>Not Found</v>
      </c>
      <c r="Q299" s="2" t="str">
        <f t="array" ref="Q299">XLOOKUP($D299,'ADVANCED KEY'!$C$7:$C$10,'ADVANCED KEY'!$B$7:$B$10,"Not Found",0)</f>
        <v>Not Found</v>
      </c>
      <c r="R299" s="2" t="str">
        <f t="array" ref="R299">XLOOKUP($E299,'ADVANCED KEY'!$C$13:$C$16,'ADVANCED KEY'!$B$13:$B$16,"Not Found",0)</f>
        <v>Not Found</v>
      </c>
      <c r="S299" s="2" t="str">
        <f t="array" ref="S299">XLOOKUP($F299,'ADVANCED KEY'!$C$19:$C$22,'ADVANCED KEY'!$B$19:$B$22,"Not Found",0)</f>
        <v>Not Found</v>
      </c>
      <c r="T299" s="2" t="str">
        <f t="array" ref="T299">XLOOKUP($G299,'ADVANCED KEY'!$C$25:$C$28,'ADVANCED KEY'!$B$25:$B$28,"Not Found",0)</f>
        <v>Not Found</v>
      </c>
      <c r="U299" s="2" t="str">
        <f t="array" ref="U299">XLOOKUP($H299,'ADVANCED KEY'!$C$31:$C$34,'ADVANCED KEY'!$B$31:$B$34,"Not Found",0)</f>
        <v>Not Found</v>
      </c>
      <c r="V299" s="2" t="str">
        <f t="array" ref="V299">XLOOKUP($I299,'ADVANCED KEY'!$C$37:$C$40,'ADVANCED KEY'!$B$37:$B$40,"Not Found",0)</f>
        <v>Not Found</v>
      </c>
      <c r="W299" s="2" t="str">
        <f t="array" ref="W299">XLOOKUP($J299,'ADVANCED KEY'!$C$43:$C$46,'ADVANCED KEY'!$B$43:$B$46,"Not Found",0)</f>
        <v>Not Found</v>
      </c>
      <c r="X299" s="2" t="str">
        <f t="array" ref="X299">XLOOKUP($K299,'ADVANCED KEY'!$C$49:$C$52,'ADVANCED KEY'!$B$49:$B$52,"Not Found",0)</f>
        <v>Not Found</v>
      </c>
      <c r="Y299" s="2" t="str">
        <f t="array" ref="Y299">XLOOKUP($L299,'ADVANCED KEY'!$C$55:$C$58,'ADVANCED KEY'!$B$55:$B$58,"Not Found",0)</f>
        <v>Not Found</v>
      </c>
    </row>
    <row r="300">
      <c r="M300" s="7"/>
      <c r="N300" s="7"/>
      <c r="O300" s="4">
        <f t="shared" si="1"/>
        <v>0</v>
      </c>
      <c r="P300" s="2" t="str">
        <f t="array" ref="P300">XLOOKUP($C300,'ADVANCED KEY'!$C$1:$C$4,'ADVANCED KEY'!$B$1:$B$4,"Not Found",0)</f>
        <v>Not Found</v>
      </c>
      <c r="Q300" s="2" t="str">
        <f t="array" ref="Q300">XLOOKUP($D300,'ADVANCED KEY'!$C$7:$C$10,'ADVANCED KEY'!$B$7:$B$10,"Not Found",0)</f>
        <v>Not Found</v>
      </c>
      <c r="R300" s="2" t="str">
        <f t="array" ref="R300">XLOOKUP($E300,'ADVANCED KEY'!$C$13:$C$16,'ADVANCED KEY'!$B$13:$B$16,"Not Found",0)</f>
        <v>Not Found</v>
      </c>
      <c r="S300" s="2" t="str">
        <f t="array" ref="S300">XLOOKUP($F300,'ADVANCED KEY'!$C$19:$C$22,'ADVANCED KEY'!$B$19:$B$22,"Not Found",0)</f>
        <v>Not Found</v>
      </c>
      <c r="T300" s="2" t="str">
        <f t="array" ref="T300">XLOOKUP($G300,'ADVANCED KEY'!$C$25:$C$28,'ADVANCED KEY'!$B$25:$B$28,"Not Found",0)</f>
        <v>Not Found</v>
      </c>
      <c r="U300" s="2" t="str">
        <f t="array" ref="U300">XLOOKUP($H300,'ADVANCED KEY'!$C$31:$C$34,'ADVANCED KEY'!$B$31:$B$34,"Not Found",0)</f>
        <v>Not Found</v>
      </c>
      <c r="V300" s="2" t="str">
        <f t="array" ref="V300">XLOOKUP($I300,'ADVANCED KEY'!$C$37:$C$40,'ADVANCED KEY'!$B$37:$B$40,"Not Found",0)</f>
        <v>Not Found</v>
      </c>
      <c r="W300" s="2" t="str">
        <f t="array" ref="W300">XLOOKUP($J300,'ADVANCED KEY'!$C$43:$C$46,'ADVANCED KEY'!$B$43:$B$46,"Not Found",0)</f>
        <v>Not Found</v>
      </c>
      <c r="X300" s="2" t="str">
        <f t="array" ref="X300">XLOOKUP($K300,'ADVANCED KEY'!$C$49:$C$52,'ADVANCED KEY'!$B$49:$B$52,"Not Found",0)</f>
        <v>Not Found</v>
      </c>
      <c r="Y300" s="2" t="str">
        <f t="array" ref="Y300">XLOOKUP($L300,'ADVANCED KEY'!$C$55:$C$58,'ADVANCED KEY'!$B$55:$B$58,"Not Found",0)</f>
        <v>Not Found</v>
      </c>
    </row>
    <row r="301">
      <c r="M301" s="7"/>
      <c r="N301" s="7"/>
      <c r="R301" s="2" t="str">
        <f t="array" ref="R301">XLOOKUP($E301,'ADVANCED KEY'!$C$13:$C$16,'ADVANCED KEY'!$B$13:$B$16,"Not Found",0)</f>
        <v>Not Found</v>
      </c>
    </row>
    <row r="302">
      <c r="M302" s="7"/>
      <c r="N302" s="7"/>
    </row>
    <row r="303">
      <c r="M303" s="7"/>
      <c r="N303" s="7"/>
    </row>
    <row r="304">
      <c r="M304" s="7"/>
      <c r="N304" s="7"/>
    </row>
    <row r="305">
      <c r="M305" s="7"/>
      <c r="N305" s="7"/>
    </row>
    <row r="306">
      <c r="M306" s="7"/>
      <c r="N306" s="7"/>
    </row>
    <row r="307">
      <c r="M307" s="7"/>
      <c r="N307" s="7"/>
    </row>
    <row r="308">
      <c r="M308" s="7"/>
      <c r="N308" s="7"/>
    </row>
    <row r="309">
      <c r="M309" s="7"/>
      <c r="N309" s="7"/>
    </row>
    <row r="310">
      <c r="M310" s="7"/>
      <c r="N310" s="7"/>
    </row>
    <row r="311">
      <c r="M311" s="7"/>
      <c r="N311" s="7"/>
    </row>
    <row r="312">
      <c r="M312" s="7"/>
      <c r="N312" s="7"/>
    </row>
    <row r="313">
      <c r="M313" s="7"/>
      <c r="N313" s="7"/>
    </row>
    <row r="314">
      <c r="M314" s="7"/>
      <c r="N314" s="7"/>
    </row>
    <row r="315">
      <c r="M315" s="7"/>
      <c r="N315" s="7"/>
    </row>
    <row r="316">
      <c r="M316" s="7"/>
      <c r="N316" s="7"/>
    </row>
    <row r="317">
      <c r="M317" s="7"/>
      <c r="N317" s="7"/>
    </row>
    <row r="318">
      <c r="M318" s="7"/>
      <c r="N318" s="7"/>
    </row>
    <row r="319">
      <c r="M319" s="7"/>
      <c r="N319" s="7"/>
    </row>
    <row r="320">
      <c r="M320" s="7"/>
      <c r="N320" s="7"/>
    </row>
    <row r="321">
      <c r="M321" s="7"/>
      <c r="N321" s="7"/>
    </row>
    <row r="322">
      <c r="M322" s="7"/>
      <c r="N322" s="7"/>
    </row>
    <row r="323">
      <c r="M323" s="7"/>
      <c r="N323" s="7"/>
    </row>
    <row r="324">
      <c r="M324" s="7"/>
      <c r="N324" s="7"/>
    </row>
    <row r="325">
      <c r="M325" s="7"/>
      <c r="N325" s="7"/>
    </row>
    <row r="326">
      <c r="M326" s="7"/>
      <c r="N326" s="7"/>
    </row>
    <row r="327">
      <c r="M327" s="7"/>
      <c r="N327" s="7"/>
    </row>
    <row r="328">
      <c r="M328" s="7"/>
      <c r="N328" s="7"/>
    </row>
    <row r="329">
      <c r="M329" s="7"/>
      <c r="N329" s="7"/>
    </row>
    <row r="330">
      <c r="M330" s="7"/>
      <c r="N330" s="7"/>
    </row>
    <row r="331">
      <c r="M331" s="7"/>
      <c r="N331" s="7"/>
    </row>
    <row r="332">
      <c r="M332" s="7"/>
      <c r="N332" s="7"/>
    </row>
    <row r="333">
      <c r="M333" s="7"/>
      <c r="N333" s="7"/>
    </row>
    <row r="334">
      <c r="M334" s="7"/>
      <c r="N334" s="7"/>
    </row>
    <row r="335">
      <c r="M335" s="7"/>
      <c r="N335" s="7"/>
    </row>
    <row r="336">
      <c r="M336" s="7"/>
      <c r="N336" s="7"/>
    </row>
    <row r="337">
      <c r="M337" s="7"/>
      <c r="N337" s="7"/>
    </row>
    <row r="338">
      <c r="M338" s="7"/>
      <c r="N338" s="7"/>
    </row>
    <row r="339">
      <c r="M339" s="7"/>
      <c r="N339" s="7"/>
    </row>
    <row r="340">
      <c r="M340" s="7"/>
      <c r="N340" s="7"/>
    </row>
    <row r="341">
      <c r="M341" s="7"/>
      <c r="N341" s="7"/>
    </row>
    <row r="342">
      <c r="M342" s="7"/>
      <c r="N342" s="7"/>
    </row>
    <row r="343">
      <c r="M343" s="7"/>
      <c r="N343" s="7"/>
    </row>
    <row r="344">
      <c r="M344" s="7"/>
      <c r="N344" s="7"/>
    </row>
    <row r="345">
      <c r="M345" s="7"/>
      <c r="N345" s="7"/>
    </row>
    <row r="346">
      <c r="M346" s="7"/>
      <c r="N346" s="7"/>
    </row>
    <row r="347">
      <c r="M347" s="7"/>
      <c r="N347" s="7"/>
    </row>
    <row r="348">
      <c r="M348" s="7"/>
      <c r="N348" s="7"/>
    </row>
    <row r="349">
      <c r="M349" s="7"/>
      <c r="N349" s="7"/>
    </row>
    <row r="350">
      <c r="M350" s="7"/>
      <c r="N350" s="7"/>
    </row>
    <row r="351">
      <c r="M351" s="7"/>
      <c r="N351" s="7"/>
    </row>
    <row r="352">
      <c r="M352" s="7"/>
      <c r="N352" s="7"/>
    </row>
    <row r="353">
      <c r="M353" s="7"/>
      <c r="N353" s="7"/>
    </row>
    <row r="354">
      <c r="M354" s="7"/>
      <c r="N354" s="7"/>
    </row>
    <row r="355">
      <c r="M355" s="7"/>
      <c r="N355" s="7"/>
    </row>
    <row r="356">
      <c r="M356" s="7"/>
      <c r="N356" s="7"/>
    </row>
    <row r="357">
      <c r="M357" s="7"/>
      <c r="N357" s="7"/>
    </row>
    <row r="358">
      <c r="M358" s="7"/>
      <c r="N358" s="7"/>
    </row>
    <row r="359">
      <c r="M359" s="7"/>
      <c r="N359" s="7"/>
    </row>
    <row r="360">
      <c r="M360" s="7"/>
      <c r="N360" s="7"/>
    </row>
    <row r="361">
      <c r="M361" s="7"/>
      <c r="N361" s="7"/>
    </row>
    <row r="362">
      <c r="M362" s="7"/>
      <c r="N362" s="7"/>
    </row>
    <row r="363">
      <c r="M363" s="7"/>
      <c r="N363" s="7"/>
    </row>
    <row r="364">
      <c r="M364" s="7"/>
      <c r="N364" s="7"/>
    </row>
    <row r="365">
      <c r="M365" s="7"/>
      <c r="N365" s="7"/>
    </row>
    <row r="366">
      <c r="M366" s="7"/>
      <c r="N366" s="7"/>
    </row>
    <row r="367">
      <c r="M367" s="7"/>
      <c r="N367" s="7"/>
    </row>
    <row r="368">
      <c r="M368" s="7"/>
      <c r="N368" s="7"/>
    </row>
    <row r="369">
      <c r="M369" s="7"/>
      <c r="N369" s="7"/>
    </row>
    <row r="370">
      <c r="M370" s="7"/>
      <c r="N370" s="7"/>
    </row>
    <row r="371">
      <c r="M371" s="7"/>
      <c r="N371" s="7"/>
    </row>
    <row r="372">
      <c r="M372" s="7"/>
      <c r="N372" s="7"/>
    </row>
    <row r="373">
      <c r="M373" s="7"/>
      <c r="N373" s="7"/>
    </row>
    <row r="374">
      <c r="M374" s="7"/>
      <c r="N374" s="7"/>
    </row>
    <row r="375">
      <c r="M375" s="7"/>
      <c r="N375" s="7"/>
    </row>
    <row r="376">
      <c r="M376" s="7"/>
      <c r="N376" s="7"/>
    </row>
    <row r="377">
      <c r="M377" s="7"/>
      <c r="N377" s="7"/>
    </row>
    <row r="378">
      <c r="M378" s="7"/>
      <c r="N378" s="7"/>
    </row>
    <row r="379">
      <c r="M379" s="7"/>
      <c r="N379" s="7"/>
    </row>
    <row r="380">
      <c r="M380" s="7"/>
      <c r="N380" s="7"/>
    </row>
    <row r="381">
      <c r="M381" s="7"/>
      <c r="N381" s="7"/>
    </row>
    <row r="382">
      <c r="M382" s="7"/>
      <c r="N382" s="7"/>
    </row>
    <row r="383">
      <c r="M383" s="7"/>
      <c r="N383" s="7"/>
    </row>
    <row r="384">
      <c r="M384" s="7"/>
      <c r="N384" s="7"/>
    </row>
    <row r="385">
      <c r="M385" s="7"/>
      <c r="N385" s="7"/>
    </row>
    <row r="386">
      <c r="M386" s="7"/>
      <c r="N386" s="7"/>
    </row>
    <row r="387">
      <c r="M387" s="7"/>
      <c r="N387" s="7"/>
    </row>
    <row r="388">
      <c r="M388" s="7"/>
      <c r="N388" s="7"/>
    </row>
    <row r="389">
      <c r="M389" s="7"/>
      <c r="N389" s="7"/>
    </row>
    <row r="390">
      <c r="M390" s="7"/>
      <c r="N390" s="7"/>
    </row>
    <row r="391">
      <c r="M391" s="7"/>
      <c r="N391" s="7"/>
    </row>
    <row r="392">
      <c r="M392" s="7"/>
      <c r="N392" s="7"/>
    </row>
    <row r="393">
      <c r="M393" s="7"/>
      <c r="N393" s="7"/>
    </row>
    <row r="394">
      <c r="M394" s="7"/>
      <c r="N394" s="7"/>
    </row>
    <row r="395">
      <c r="M395" s="7"/>
      <c r="N395" s="7"/>
    </row>
    <row r="396">
      <c r="M396" s="7"/>
      <c r="N396" s="7"/>
    </row>
    <row r="397">
      <c r="M397" s="7"/>
      <c r="N397" s="7"/>
    </row>
    <row r="398">
      <c r="M398" s="7"/>
      <c r="N398" s="7"/>
    </row>
    <row r="399">
      <c r="M399" s="7"/>
      <c r="N399" s="7"/>
    </row>
    <row r="400">
      <c r="M400" s="7"/>
      <c r="N400" s="7"/>
    </row>
    <row r="401">
      <c r="M401" s="7"/>
      <c r="N401" s="7"/>
    </row>
    <row r="402">
      <c r="M402" s="7"/>
      <c r="N402" s="7"/>
    </row>
    <row r="403">
      <c r="M403" s="7"/>
      <c r="N403" s="7"/>
    </row>
    <row r="404">
      <c r="M404" s="7"/>
      <c r="N404" s="7"/>
    </row>
    <row r="405">
      <c r="M405" s="7"/>
      <c r="N405" s="7"/>
    </row>
    <row r="406">
      <c r="M406" s="7"/>
      <c r="N406" s="7"/>
    </row>
    <row r="407">
      <c r="M407" s="7"/>
      <c r="N407" s="7"/>
    </row>
    <row r="408">
      <c r="M408" s="7"/>
      <c r="N408" s="7"/>
    </row>
    <row r="409">
      <c r="M409" s="7"/>
      <c r="N409" s="7"/>
    </row>
    <row r="410">
      <c r="M410" s="7"/>
      <c r="N410" s="7"/>
    </row>
    <row r="411">
      <c r="M411" s="7"/>
      <c r="N411" s="7"/>
    </row>
    <row r="412">
      <c r="M412" s="7"/>
      <c r="N412" s="7"/>
    </row>
    <row r="413">
      <c r="M413" s="7"/>
      <c r="N413" s="7"/>
    </row>
    <row r="414">
      <c r="M414" s="7"/>
      <c r="N414" s="7"/>
    </row>
    <row r="415">
      <c r="M415" s="7"/>
      <c r="N415" s="7"/>
    </row>
    <row r="416">
      <c r="M416" s="7"/>
      <c r="N416" s="7"/>
    </row>
    <row r="417">
      <c r="M417" s="7"/>
      <c r="N417" s="7"/>
    </row>
    <row r="418">
      <c r="M418" s="7"/>
      <c r="N418" s="7"/>
    </row>
    <row r="419">
      <c r="M419" s="7"/>
      <c r="N419" s="7"/>
    </row>
    <row r="420">
      <c r="M420" s="7"/>
      <c r="N420" s="7"/>
    </row>
    <row r="421">
      <c r="M421" s="7"/>
      <c r="N421" s="7"/>
    </row>
    <row r="422">
      <c r="M422" s="7"/>
      <c r="N422" s="7"/>
    </row>
    <row r="423">
      <c r="M423" s="7"/>
      <c r="N423" s="7"/>
    </row>
    <row r="424">
      <c r="M424" s="7"/>
      <c r="N424" s="7"/>
    </row>
    <row r="425">
      <c r="M425" s="7"/>
      <c r="N425" s="7"/>
    </row>
    <row r="426">
      <c r="M426" s="7"/>
      <c r="N426" s="7"/>
    </row>
    <row r="427">
      <c r="M427" s="7"/>
      <c r="N427" s="7"/>
    </row>
    <row r="428">
      <c r="M428" s="7"/>
      <c r="N428" s="7"/>
    </row>
    <row r="429">
      <c r="M429" s="7"/>
      <c r="N429" s="7"/>
    </row>
    <row r="430">
      <c r="M430" s="7"/>
      <c r="N430" s="7"/>
    </row>
    <row r="431">
      <c r="M431" s="7"/>
      <c r="N431" s="7"/>
    </row>
    <row r="432">
      <c r="M432" s="7"/>
      <c r="N432" s="7"/>
    </row>
    <row r="433">
      <c r="M433" s="7"/>
      <c r="N433" s="7"/>
    </row>
    <row r="434">
      <c r="M434" s="7"/>
      <c r="N434" s="7"/>
    </row>
    <row r="435">
      <c r="M435" s="7"/>
      <c r="N435" s="7"/>
    </row>
    <row r="436">
      <c r="M436" s="7"/>
      <c r="N436" s="7"/>
    </row>
    <row r="437">
      <c r="M437" s="7"/>
      <c r="N437" s="7"/>
    </row>
    <row r="438">
      <c r="M438" s="7"/>
      <c r="N438" s="7"/>
    </row>
    <row r="439">
      <c r="M439" s="7"/>
      <c r="N439" s="7"/>
    </row>
    <row r="440">
      <c r="M440" s="7"/>
      <c r="N440" s="7"/>
    </row>
    <row r="441">
      <c r="M441" s="7"/>
      <c r="N441" s="7"/>
    </row>
    <row r="442">
      <c r="M442" s="7"/>
      <c r="N442" s="7"/>
    </row>
    <row r="443">
      <c r="M443" s="7"/>
      <c r="N443" s="7"/>
    </row>
    <row r="444">
      <c r="M444" s="7"/>
      <c r="N444" s="7"/>
    </row>
    <row r="445">
      <c r="M445" s="7"/>
      <c r="N445" s="7"/>
    </row>
    <row r="446">
      <c r="M446" s="7"/>
      <c r="N446" s="7"/>
    </row>
    <row r="447">
      <c r="M447" s="7"/>
      <c r="N447" s="7"/>
    </row>
    <row r="448">
      <c r="M448" s="7"/>
      <c r="N448" s="7"/>
    </row>
    <row r="449">
      <c r="M449" s="7"/>
      <c r="N449" s="7"/>
    </row>
    <row r="450">
      <c r="M450" s="7"/>
      <c r="N450" s="7"/>
    </row>
    <row r="451">
      <c r="M451" s="7"/>
      <c r="N451" s="7"/>
    </row>
    <row r="452">
      <c r="M452" s="7"/>
      <c r="N452" s="7"/>
    </row>
    <row r="453">
      <c r="M453" s="7"/>
      <c r="N453" s="7"/>
    </row>
    <row r="454">
      <c r="M454" s="7"/>
      <c r="N454" s="7"/>
    </row>
    <row r="455">
      <c r="M455" s="7"/>
      <c r="N455" s="7"/>
    </row>
    <row r="456">
      <c r="M456" s="7"/>
      <c r="N456" s="7"/>
    </row>
    <row r="457">
      <c r="M457" s="7"/>
      <c r="N457" s="7"/>
    </row>
    <row r="458">
      <c r="M458" s="7"/>
      <c r="N458" s="7"/>
    </row>
    <row r="459">
      <c r="M459" s="7"/>
      <c r="N459" s="7"/>
    </row>
    <row r="460">
      <c r="M460" s="7"/>
      <c r="N460" s="7"/>
    </row>
    <row r="461">
      <c r="M461" s="7"/>
      <c r="N461" s="7"/>
    </row>
    <row r="462">
      <c r="M462" s="7"/>
      <c r="N462" s="7"/>
    </row>
    <row r="463">
      <c r="M463" s="7"/>
      <c r="N463" s="7"/>
    </row>
    <row r="464">
      <c r="M464" s="7"/>
      <c r="N464" s="7"/>
    </row>
    <row r="465">
      <c r="M465" s="7"/>
      <c r="N465" s="7"/>
    </row>
    <row r="466">
      <c r="M466" s="7"/>
      <c r="N466" s="7"/>
    </row>
    <row r="467">
      <c r="M467" s="7"/>
      <c r="N467" s="7"/>
    </row>
    <row r="468">
      <c r="M468" s="7"/>
      <c r="N468" s="7"/>
    </row>
    <row r="469">
      <c r="M469" s="7"/>
      <c r="N469" s="7"/>
    </row>
    <row r="470">
      <c r="M470" s="7"/>
      <c r="N470" s="7"/>
    </row>
    <row r="471">
      <c r="M471" s="7"/>
      <c r="N471" s="7"/>
    </row>
    <row r="472">
      <c r="M472" s="7"/>
      <c r="N472" s="7"/>
    </row>
    <row r="473">
      <c r="M473" s="7"/>
      <c r="N473" s="7"/>
    </row>
    <row r="474">
      <c r="M474" s="7"/>
      <c r="N474" s="7"/>
    </row>
    <row r="475">
      <c r="M475" s="7"/>
      <c r="N475" s="7"/>
    </row>
    <row r="476">
      <c r="M476" s="7"/>
      <c r="N476" s="7"/>
    </row>
    <row r="477">
      <c r="M477" s="7"/>
      <c r="N477" s="7"/>
    </row>
    <row r="478">
      <c r="M478" s="7"/>
      <c r="N478" s="7"/>
    </row>
    <row r="479">
      <c r="M479" s="7"/>
      <c r="N479" s="7"/>
    </row>
    <row r="480">
      <c r="M480" s="7"/>
      <c r="N480" s="7"/>
    </row>
    <row r="481">
      <c r="M481" s="7"/>
      <c r="N481" s="7"/>
    </row>
    <row r="482">
      <c r="M482" s="7"/>
      <c r="N482" s="7"/>
    </row>
    <row r="483">
      <c r="M483" s="7"/>
      <c r="N483" s="7"/>
    </row>
    <row r="484">
      <c r="M484" s="7"/>
      <c r="N484" s="7"/>
    </row>
    <row r="485">
      <c r="M485" s="7"/>
      <c r="N485" s="7"/>
    </row>
    <row r="486">
      <c r="M486" s="7"/>
      <c r="N486" s="7"/>
    </row>
    <row r="487">
      <c r="M487" s="7"/>
      <c r="N487" s="7"/>
    </row>
    <row r="488">
      <c r="M488" s="7"/>
      <c r="N488" s="7"/>
    </row>
    <row r="489">
      <c r="M489" s="7"/>
      <c r="N489" s="7"/>
    </row>
    <row r="490">
      <c r="M490" s="7"/>
      <c r="N490" s="7"/>
    </row>
    <row r="491">
      <c r="M491" s="7"/>
      <c r="N491" s="7"/>
    </row>
    <row r="492">
      <c r="M492" s="7"/>
      <c r="N492" s="7"/>
    </row>
    <row r="493">
      <c r="M493" s="7"/>
      <c r="N493" s="7"/>
    </row>
    <row r="494">
      <c r="M494" s="7"/>
      <c r="N494" s="7"/>
    </row>
    <row r="495">
      <c r="M495" s="7"/>
      <c r="N495" s="7"/>
    </row>
    <row r="496">
      <c r="M496" s="7"/>
      <c r="N496" s="7"/>
    </row>
    <row r="497">
      <c r="M497" s="7"/>
      <c r="N497" s="7"/>
    </row>
    <row r="498">
      <c r="M498" s="7"/>
      <c r="N498" s="7"/>
    </row>
    <row r="499">
      <c r="M499" s="7"/>
      <c r="N499" s="7"/>
    </row>
    <row r="500">
      <c r="M500" s="7"/>
      <c r="N500" s="7"/>
    </row>
    <row r="501">
      <c r="M501" s="7"/>
      <c r="N501" s="7"/>
    </row>
    <row r="502">
      <c r="M502" s="7"/>
      <c r="N502" s="7"/>
    </row>
    <row r="503">
      <c r="M503" s="7"/>
      <c r="N503" s="7"/>
    </row>
    <row r="504">
      <c r="M504" s="7"/>
      <c r="N504" s="7"/>
    </row>
    <row r="505">
      <c r="M505" s="7"/>
      <c r="N505" s="7"/>
    </row>
    <row r="506">
      <c r="M506" s="7"/>
      <c r="N506" s="7"/>
    </row>
    <row r="507">
      <c r="M507" s="7"/>
      <c r="N507" s="7"/>
    </row>
    <row r="508">
      <c r="M508" s="7"/>
      <c r="N508" s="7"/>
    </row>
    <row r="509">
      <c r="M509" s="7"/>
      <c r="N509" s="7"/>
    </row>
    <row r="510">
      <c r="M510" s="7"/>
      <c r="N510" s="7"/>
    </row>
    <row r="511">
      <c r="M511" s="7"/>
      <c r="N511" s="7"/>
    </row>
    <row r="512">
      <c r="M512" s="7"/>
      <c r="N512" s="7"/>
    </row>
    <row r="513">
      <c r="M513" s="7"/>
      <c r="N513" s="7"/>
    </row>
    <row r="514">
      <c r="M514" s="7"/>
      <c r="N514" s="7"/>
    </row>
    <row r="515">
      <c r="M515" s="7"/>
      <c r="N515" s="7"/>
    </row>
    <row r="516">
      <c r="M516" s="7"/>
      <c r="N516" s="7"/>
    </row>
    <row r="517">
      <c r="M517" s="7"/>
      <c r="N517" s="7"/>
    </row>
    <row r="518">
      <c r="M518" s="7"/>
      <c r="N518" s="7"/>
    </row>
    <row r="519">
      <c r="M519" s="7"/>
      <c r="N519" s="7"/>
    </row>
    <row r="520">
      <c r="M520" s="7"/>
      <c r="N520" s="7"/>
    </row>
    <row r="521">
      <c r="M521" s="7"/>
      <c r="N521" s="7"/>
    </row>
    <row r="522">
      <c r="M522" s="7"/>
      <c r="N522" s="7"/>
    </row>
    <row r="523">
      <c r="M523" s="7"/>
      <c r="N523" s="7"/>
    </row>
    <row r="524">
      <c r="M524" s="7"/>
      <c r="N524" s="7"/>
    </row>
    <row r="525">
      <c r="M525" s="7"/>
      <c r="N525" s="7"/>
    </row>
    <row r="526">
      <c r="M526" s="7"/>
      <c r="N526" s="7"/>
    </row>
    <row r="527">
      <c r="M527" s="7"/>
      <c r="N527" s="7"/>
    </row>
    <row r="528">
      <c r="M528" s="7"/>
      <c r="N528" s="7"/>
    </row>
    <row r="529">
      <c r="M529" s="7"/>
      <c r="N529" s="7"/>
    </row>
    <row r="530">
      <c r="M530" s="7"/>
      <c r="N530" s="7"/>
    </row>
    <row r="531">
      <c r="M531" s="7"/>
      <c r="N531" s="7"/>
    </row>
    <row r="532">
      <c r="M532" s="7"/>
      <c r="N532" s="7"/>
    </row>
    <row r="533">
      <c r="M533" s="7"/>
      <c r="N533" s="7"/>
    </row>
    <row r="534">
      <c r="M534" s="7"/>
      <c r="N534" s="7"/>
    </row>
    <row r="535">
      <c r="M535" s="7"/>
      <c r="N535" s="7"/>
    </row>
    <row r="536">
      <c r="M536" s="7"/>
      <c r="N536" s="7"/>
    </row>
    <row r="537">
      <c r="M537" s="7"/>
      <c r="N537" s="7"/>
    </row>
    <row r="538">
      <c r="M538" s="7"/>
      <c r="N538" s="7"/>
    </row>
    <row r="539">
      <c r="M539" s="7"/>
      <c r="N539" s="7"/>
    </row>
    <row r="540">
      <c r="M540" s="7"/>
      <c r="N540" s="7"/>
    </row>
    <row r="541">
      <c r="M541" s="7"/>
      <c r="N541" s="7"/>
    </row>
    <row r="542">
      <c r="M542" s="7"/>
      <c r="N542" s="7"/>
    </row>
    <row r="543">
      <c r="M543" s="7"/>
      <c r="N543" s="7"/>
    </row>
    <row r="544">
      <c r="M544" s="7"/>
      <c r="N544" s="7"/>
    </row>
    <row r="545">
      <c r="M545" s="7"/>
      <c r="N545" s="7"/>
    </row>
    <row r="546">
      <c r="M546" s="7"/>
      <c r="N546" s="7"/>
    </row>
    <row r="547">
      <c r="M547" s="7"/>
      <c r="N547" s="7"/>
    </row>
    <row r="548">
      <c r="M548" s="7"/>
      <c r="N548" s="7"/>
    </row>
    <row r="549">
      <c r="M549" s="7"/>
      <c r="N549" s="7"/>
    </row>
    <row r="550">
      <c r="M550" s="7"/>
      <c r="N550" s="7"/>
    </row>
    <row r="551">
      <c r="M551" s="7"/>
      <c r="N551" s="7"/>
    </row>
    <row r="552">
      <c r="M552" s="7"/>
      <c r="N552" s="7"/>
    </row>
    <row r="553">
      <c r="M553" s="7"/>
      <c r="N553" s="7"/>
    </row>
    <row r="554">
      <c r="M554" s="7"/>
      <c r="N554" s="7"/>
    </row>
    <row r="555">
      <c r="M555" s="7"/>
      <c r="N555" s="7"/>
    </row>
    <row r="556">
      <c r="M556" s="7"/>
      <c r="N556" s="7"/>
    </row>
    <row r="557">
      <c r="M557" s="7"/>
      <c r="N557" s="7"/>
    </row>
    <row r="558">
      <c r="M558" s="7"/>
      <c r="N558" s="7"/>
    </row>
    <row r="559">
      <c r="M559" s="7"/>
      <c r="N559" s="7"/>
    </row>
    <row r="560">
      <c r="M560" s="7"/>
      <c r="N560" s="7"/>
    </row>
    <row r="561">
      <c r="M561" s="7"/>
      <c r="N561" s="7"/>
    </row>
    <row r="562">
      <c r="M562" s="7"/>
      <c r="N562" s="7"/>
    </row>
    <row r="563">
      <c r="M563" s="7"/>
      <c r="N563" s="7"/>
    </row>
    <row r="564">
      <c r="M564" s="7"/>
      <c r="N564" s="7"/>
    </row>
    <row r="565">
      <c r="M565" s="7"/>
      <c r="N565" s="7"/>
    </row>
    <row r="566">
      <c r="M566" s="7"/>
      <c r="N566" s="7"/>
    </row>
    <row r="567">
      <c r="M567" s="7"/>
      <c r="N567" s="7"/>
    </row>
    <row r="568">
      <c r="M568" s="7"/>
      <c r="N568" s="7"/>
    </row>
    <row r="569">
      <c r="M569" s="7"/>
      <c r="N569" s="7"/>
    </row>
    <row r="570">
      <c r="M570" s="7"/>
      <c r="N570" s="7"/>
    </row>
    <row r="571">
      <c r="M571" s="7"/>
      <c r="N571" s="7"/>
    </row>
    <row r="572">
      <c r="M572" s="7"/>
      <c r="N572" s="7"/>
    </row>
    <row r="573">
      <c r="M573" s="7"/>
      <c r="N573" s="7"/>
    </row>
    <row r="574">
      <c r="M574" s="7"/>
      <c r="N574" s="7"/>
    </row>
    <row r="575">
      <c r="M575" s="7"/>
      <c r="N575" s="7"/>
    </row>
    <row r="576">
      <c r="M576" s="7"/>
      <c r="N576" s="7"/>
    </row>
    <row r="577">
      <c r="M577" s="7"/>
      <c r="N577" s="7"/>
    </row>
    <row r="578">
      <c r="M578" s="7"/>
      <c r="N578" s="7"/>
    </row>
    <row r="579">
      <c r="M579" s="7"/>
      <c r="N579" s="7"/>
    </row>
    <row r="580">
      <c r="M580" s="7"/>
      <c r="N580" s="7"/>
    </row>
    <row r="581">
      <c r="M581" s="7"/>
      <c r="N581" s="7"/>
    </row>
    <row r="582">
      <c r="M582" s="7"/>
      <c r="N582" s="7"/>
    </row>
    <row r="583">
      <c r="M583" s="7"/>
      <c r="N583" s="7"/>
    </row>
    <row r="584">
      <c r="M584" s="7"/>
      <c r="N584" s="7"/>
    </row>
    <row r="585">
      <c r="M585" s="7"/>
      <c r="N585" s="7"/>
    </row>
    <row r="586">
      <c r="M586" s="7"/>
      <c r="N586" s="7"/>
    </row>
    <row r="587">
      <c r="M587" s="7"/>
      <c r="N587" s="7"/>
    </row>
    <row r="588">
      <c r="M588" s="7"/>
      <c r="N588" s="7"/>
    </row>
    <row r="589">
      <c r="M589" s="7"/>
      <c r="N589" s="7"/>
    </row>
    <row r="590">
      <c r="M590" s="7"/>
      <c r="N590" s="7"/>
    </row>
    <row r="591">
      <c r="M591" s="7"/>
      <c r="N591" s="7"/>
    </row>
    <row r="592">
      <c r="M592" s="7"/>
      <c r="N592" s="7"/>
    </row>
    <row r="593">
      <c r="M593" s="7"/>
      <c r="N593" s="7"/>
    </row>
    <row r="594">
      <c r="M594" s="7"/>
      <c r="N594" s="7"/>
    </row>
    <row r="595">
      <c r="M595" s="7"/>
      <c r="N595" s="7"/>
    </row>
    <row r="596">
      <c r="M596" s="7"/>
      <c r="N596" s="7"/>
    </row>
    <row r="597">
      <c r="M597" s="7"/>
      <c r="N597" s="7"/>
    </row>
    <row r="598">
      <c r="M598" s="7"/>
      <c r="N598" s="7"/>
    </row>
    <row r="599">
      <c r="M599" s="7"/>
      <c r="N599" s="7"/>
    </row>
    <row r="600">
      <c r="M600" s="7"/>
      <c r="N600" s="7"/>
    </row>
    <row r="601">
      <c r="M601" s="7"/>
      <c r="N601" s="7"/>
    </row>
    <row r="602">
      <c r="M602" s="7"/>
      <c r="N602" s="7"/>
    </row>
    <row r="603">
      <c r="M603" s="7"/>
      <c r="N603" s="7"/>
    </row>
    <row r="604">
      <c r="M604" s="7"/>
      <c r="N604" s="7"/>
    </row>
    <row r="605">
      <c r="M605" s="7"/>
      <c r="N605" s="7"/>
    </row>
    <row r="606">
      <c r="M606" s="7"/>
      <c r="N606" s="7"/>
    </row>
    <row r="607">
      <c r="M607" s="7"/>
      <c r="N607" s="7"/>
    </row>
    <row r="608">
      <c r="M608" s="7"/>
      <c r="N608" s="7"/>
    </row>
    <row r="609">
      <c r="M609" s="7"/>
      <c r="N609" s="7"/>
    </row>
    <row r="610">
      <c r="M610" s="7"/>
      <c r="N610" s="7"/>
    </row>
    <row r="611">
      <c r="M611" s="7"/>
      <c r="N611" s="7"/>
    </row>
    <row r="612">
      <c r="M612" s="7"/>
      <c r="N612" s="7"/>
    </row>
    <row r="613">
      <c r="M613" s="7"/>
      <c r="N613" s="7"/>
    </row>
    <row r="614">
      <c r="M614" s="7"/>
      <c r="N614" s="7"/>
    </row>
    <row r="615">
      <c r="M615" s="7"/>
      <c r="N615" s="7"/>
    </row>
    <row r="616">
      <c r="M616" s="7"/>
      <c r="N616" s="7"/>
    </row>
    <row r="617">
      <c r="M617" s="7"/>
      <c r="N617" s="7"/>
    </row>
    <row r="618">
      <c r="M618" s="7"/>
      <c r="N618" s="7"/>
    </row>
    <row r="619">
      <c r="M619" s="7"/>
      <c r="N619" s="7"/>
    </row>
    <row r="620">
      <c r="M620" s="7"/>
      <c r="N620" s="7"/>
    </row>
    <row r="621">
      <c r="M621" s="7"/>
      <c r="N621" s="7"/>
    </row>
    <row r="622">
      <c r="M622" s="7"/>
      <c r="N622" s="7"/>
    </row>
    <row r="623">
      <c r="M623" s="7"/>
      <c r="N623" s="7"/>
    </row>
    <row r="624">
      <c r="M624" s="7"/>
      <c r="N624" s="7"/>
    </row>
    <row r="625">
      <c r="M625" s="7"/>
      <c r="N625" s="7"/>
    </row>
    <row r="626">
      <c r="M626" s="7"/>
      <c r="N626" s="7"/>
    </row>
    <row r="627">
      <c r="M627" s="7"/>
      <c r="N627" s="7"/>
    </row>
    <row r="628">
      <c r="M628" s="7"/>
      <c r="N628" s="7"/>
    </row>
    <row r="629">
      <c r="M629" s="7"/>
      <c r="N629" s="7"/>
    </row>
    <row r="630">
      <c r="M630" s="7"/>
      <c r="N630" s="7"/>
    </row>
    <row r="631">
      <c r="M631" s="7"/>
      <c r="N631" s="7"/>
    </row>
    <row r="632">
      <c r="M632" s="7"/>
      <c r="N632" s="7"/>
    </row>
    <row r="633">
      <c r="M633" s="7"/>
      <c r="N633" s="7"/>
    </row>
    <row r="634">
      <c r="M634" s="7"/>
      <c r="N634" s="7"/>
    </row>
    <row r="635">
      <c r="M635" s="7"/>
      <c r="N635" s="7"/>
    </row>
    <row r="636">
      <c r="M636" s="7"/>
      <c r="N636" s="7"/>
    </row>
    <row r="637">
      <c r="M637" s="7"/>
      <c r="N637" s="7"/>
    </row>
    <row r="638">
      <c r="M638" s="7"/>
      <c r="N638" s="7"/>
    </row>
    <row r="639">
      <c r="M639" s="7"/>
      <c r="N639" s="7"/>
    </row>
    <row r="640">
      <c r="M640" s="7"/>
      <c r="N640" s="7"/>
    </row>
    <row r="641">
      <c r="M641" s="7"/>
      <c r="N641" s="7"/>
    </row>
    <row r="642">
      <c r="M642" s="7"/>
      <c r="N642" s="7"/>
    </row>
    <row r="643">
      <c r="M643" s="7"/>
      <c r="N643" s="7"/>
    </row>
    <row r="644">
      <c r="M644" s="7"/>
      <c r="N644" s="7"/>
    </row>
    <row r="645">
      <c r="M645" s="7"/>
      <c r="N645" s="7"/>
    </row>
    <row r="646">
      <c r="M646" s="7"/>
      <c r="N646" s="7"/>
    </row>
    <row r="647">
      <c r="M647" s="7"/>
      <c r="N647" s="7"/>
    </row>
    <row r="648">
      <c r="M648" s="7"/>
      <c r="N648" s="7"/>
    </row>
    <row r="649">
      <c r="M649" s="7"/>
      <c r="N649" s="7"/>
    </row>
    <row r="650">
      <c r="M650" s="7"/>
      <c r="N650" s="7"/>
    </row>
    <row r="651">
      <c r="M651" s="7"/>
      <c r="N651" s="7"/>
    </row>
    <row r="652">
      <c r="M652" s="7"/>
      <c r="N652" s="7"/>
    </row>
    <row r="653">
      <c r="M653" s="7"/>
      <c r="N653" s="7"/>
    </row>
    <row r="654">
      <c r="M654" s="7"/>
      <c r="N654" s="7"/>
    </row>
    <row r="655">
      <c r="M655" s="7"/>
      <c r="N655" s="7"/>
    </row>
    <row r="656">
      <c r="M656" s="7"/>
      <c r="N656" s="7"/>
    </row>
    <row r="657">
      <c r="M657" s="7"/>
      <c r="N657" s="7"/>
    </row>
    <row r="658">
      <c r="M658" s="7"/>
      <c r="N658" s="7"/>
    </row>
    <row r="659">
      <c r="M659" s="7"/>
      <c r="N659" s="7"/>
    </row>
    <row r="660">
      <c r="M660" s="7"/>
      <c r="N660" s="7"/>
    </row>
    <row r="661">
      <c r="M661" s="7"/>
      <c r="N661" s="7"/>
    </row>
    <row r="662">
      <c r="M662" s="7"/>
      <c r="N662" s="7"/>
    </row>
    <row r="663">
      <c r="M663" s="7"/>
      <c r="N663" s="7"/>
    </row>
    <row r="664">
      <c r="M664" s="7"/>
      <c r="N664" s="7"/>
    </row>
    <row r="665">
      <c r="M665" s="7"/>
      <c r="N665" s="7"/>
    </row>
    <row r="666">
      <c r="M666" s="7"/>
      <c r="N666" s="7"/>
    </row>
    <row r="667">
      <c r="M667" s="7"/>
      <c r="N667" s="7"/>
    </row>
    <row r="668">
      <c r="M668" s="7"/>
      <c r="N668" s="7"/>
    </row>
    <row r="669">
      <c r="M669" s="7"/>
      <c r="N669" s="7"/>
    </row>
    <row r="670">
      <c r="M670" s="7"/>
      <c r="N670" s="7"/>
    </row>
    <row r="671">
      <c r="M671" s="7"/>
      <c r="N671" s="7"/>
    </row>
    <row r="672">
      <c r="M672" s="7"/>
      <c r="N672" s="7"/>
    </row>
    <row r="673">
      <c r="M673" s="7"/>
      <c r="N673" s="7"/>
    </row>
    <row r="674">
      <c r="M674" s="7"/>
      <c r="N674" s="7"/>
    </row>
    <row r="675">
      <c r="M675" s="7"/>
      <c r="N675" s="7"/>
    </row>
    <row r="676">
      <c r="M676" s="7"/>
      <c r="N676" s="7"/>
    </row>
    <row r="677">
      <c r="M677" s="7"/>
      <c r="N677" s="7"/>
    </row>
    <row r="678">
      <c r="M678" s="7"/>
      <c r="N678" s="7"/>
    </row>
    <row r="679">
      <c r="M679" s="7"/>
      <c r="N679" s="7"/>
    </row>
    <row r="680">
      <c r="M680" s="7"/>
      <c r="N680" s="7"/>
    </row>
    <row r="681">
      <c r="M681" s="7"/>
      <c r="N681" s="7"/>
    </row>
    <row r="682">
      <c r="M682" s="7"/>
      <c r="N682" s="7"/>
    </row>
    <row r="683">
      <c r="M683" s="7"/>
      <c r="N683" s="7"/>
    </row>
    <row r="684">
      <c r="M684" s="7"/>
      <c r="N684" s="7"/>
    </row>
    <row r="685">
      <c r="M685" s="7"/>
      <c r="N685" s="7"/>
    </row>
    <row r="686">
      <c r="M686" s="7"/>
      <c r="N686" s="7"/>
    </row>
    <row r="687">
      <c r="M687" s="7"/>
      <c r="N687" s="7"/>
    </row>
    <row r="688">
      <c r="M688" s="7"/>
      <c r="N688" s="7"/>
    </row>
    <row r="689">
      <c r="M689" s="7"/>
      <c r="N689" s="7"/>
    </row>
    <row r="690">
      <c r="M690" s="7"/>
      <c r="N690" s="7"/>
    </row>
    <row r="691">
      <c r="M691" s="7"/>
      <c r="N691" s="7"/>
    </row>
    <row r="692">
      <c r="M692" s="7"/>
      <c r="N692" s="7"/>
    </row>
    <row r="693">
      <c r="M693" s="7"/>
      <c r="N693" s="7"/>
    </row>
    <row r="694">
      <c r="M694" s="7"/>
      <c r="N694" s="7"/>
    </row>
    <row r="695">
      <c r="M695" s="7"/>
      <c r="N695" s="7"/>
    </row>
    <row r="696">
      <c r="M696" s="7"/>
      <c r="N696" s="7"/>
    </row>
    <row r="697">
      <c r="M697" s="7"/>
      <c r="N697" s="7"/>
    </row>
    <row r="698">
      <c r="M698" s="7"/>
      <c r="N698" s="7"/>
    </row>
    <row r="699">
      <c r="M699" s="7"/>
      <c r="N699" s="7"/>
    </row>
    <row r="700">
      <c r="M700" s="7"/>
      <c r="N700" s="7"/>
    </row>
    <row r="701">
      <c r="M701" s="7"/>
      <c r="N701" s="7"/>
    </row>
    <row r="702">
      <c r="M702" s="7"/>
      <c r="N702" s="7"/>
    </row>
    <row r="703">
      <c r="M703" s="7"/>
      <c r="N703" s="7"/>
    </row>
    <row r="704">
      <c r="M704" s="7"/>
      <c r="N704" s="7"/>
    </row>
    <row r="705">
      <c r="M705" s="7"/>
      <c r="N705" s="7"/>
    </row>
    <row r="706">
      <c r="M706" s="7"/>
      <c r="N706" s="7"/>
    </row>
    <row r="707">
      <c r="M707" s="7"/>
      <c r="N707" s="7"/>
    </row>
    <row r="708">
      <c r="M708" s="7"/>
      <c r="N708" s="7"/>
    </row>
    <row r="709">
      <c r="M709" s="7"/>
      <c r="N709" s="7"/>
    </row>
    <row r="710">
      <c r="M710" s="7"/>
      <c r="N710" s="7"/>
    </row>
    <row r="711">
      <c r="M711" s="7"/>
      <c r="N711" s="7"/>
    </row>
    <row r="712">
      <c r="M712" s="7"/>
      <c r="N712" s="7"/>
    </row>
    <row r="713">
      <c r="M713" s="7"/>
      <c r="N713" s="7"/>
    </row>
    <row r="714">
      <c r="M714" s="7"/>
      <c r="N714" s="7"/>
    </row>
    <row r="715">
      <c r="M715" s="7"/>
      <c r="N715" s="7"/>
    </row>
    <row r="716">
      <c r="M716" s="7"/>
      <c r="N716" s="7"/>
    </row>
    <row r="717">
      <c r="M717" s="7"/>
      <c r="N717" s="7"/>
    </row>
    <row r="718">
      <c r="M718" s="7"/>
      <c r="N718" s="7"/>
    </row>
    <row r="719">
      <c r="M719" s="7"/>
      <c r="N719" s="7"/>
    </row>
    <row r="720">
      <c r="M720" s="7"/>
      <c r="N720" s="7"/>
    </row>
    <row r="721">
      <c r="M721" s="7"/>
      <c r="N721" s="7"/>
    </row>
    <row r="722">
      <c r="M722" s="7"/>
      <c r="N722" s="7"/>
    </row>
    <row r="723">
      <c r="M723" s="7"/>
      <c r="N723" s="7"/>
    </row>
    <row r="724">
      <c r="M724" s="7"/>
      <c r="N724" s="7"/>
    </row>
    <row r="725">
      <c r="M725" s="7"/>
      <c r="N725" s="7"/>
    </row>
    <row r="726">
      <c r="M726" s="7"/>
      <c r="N726" s="7"/>
    </row>
    <row r="727">
      <c r="M727" s="7"/>
      <c r="N727" s="7"/>
    </row>
    <row r="728">
      <c r="M728" s="7"/>
      <c r="N728" s="7"/>
    </row>
    <row r="729">
      <c r="M729" s="7"/>
      <c r="N729" s="7"/>
    </row>
    <row r="730">
      <c r="M730" s="7"/>
      <c r="N730" s="7"/>
    </row>
    <row r="731">
      <c r="M731" s="7"/>
      <c r="N731" s="7"/>
    </row>
    <row r="732">
      <c r="M732" s="7"/>
      <c r="N732" s="7"/>
    </row>
    <row r="733">
      <c r="M733" s="7"/>
      <c r="N733" s="7"/>
    </row>
    <row r="734">
      <c r="M734" s="7"/>
      <c r="N734" s="7"/>
    </row>
    <row r="735">
      <c r="M735" s="7"/>
      <c r="N735" s="7"/>
    </row>
    <row r="736">
      <c r="M736" s="7"/>
      <c r="N736" s="7"/>
    </row>
    <row r="737">
      <c r="M737" s="7"/>
      <c r="N737" s="7"/>
    </row>
    <row r="738">
      <c r="M738" s="7"/>
      <c r="N738" s="7"/>
    </row>
    <row r="739">
      <c r="M739" s="7"/>
      <c r="N739" s="7"/>
    </row>
    <row r="740">
      <c r="M740" s="7"/>
      <c r="N740" s="7"/>
    </row>
    <row r="741">
      <c r="M741" s="7"/>
      <c r="N741" s="7"/>
    </row>
    <row r="742">
      <c r="M742" s="7"/>
      <c r="N742" s="7"/>
    </row>
    <row r="743">
      <c r="M743" s="7"/>
      <c r="N743" s="7"/>
    </row>
    <row r="744">
      <c r="M744" s="7"/>
      <c r="N744" s="7"/>
    </row>
    <row r="745">
      <c r="M745" s="7"/>
      <c r="N745" s="7"/>
    </row>
    <row r="746">
      <c r="M746" s="7"/>
      <c r="N746" s="7"/>
    </row>
    <row r="747">
      <c r="M747" s="7"/>
      <c r="N747" s="7"/>
    </row>
    <row r="748">
      <c r="M748" s="7"/>
      <c r="N748" s="7"/>
    </row>
    <row r="749">
      <c r="M749" s="7"/>
      <c r="N749" s="7"/>
    </row>
    <row r="750">
      <c r="M750" s="7"/>
      <c r="N750" s="7"/>
    </row>
    <row r="751">
      <c r="M751" s="7"/>
      <c r="N751" s="7"/>
    </row>
    <row r="752">
      <c r="M752" s="7"/>
      <c r="N752" s="7"/>
    </row>
    <row r="753">
      <c r="M753" s="7"/>
      <c r="N753" s="7"/>
    </row>
    <row r="754">
      <c r="M754" s="7"/>
      <c r="N754" s="7"/>
    </row>
    <row r="755">
      <c r="M755" s="7"/>
      <c r="N755" s="7"/>
    </row>
    <row r="756">
      <c r="M756" s="7"/>
      <c r="N756" s="7"/>
    </row>
    <row r="757">
      <c r="M757" s="7"/>
      <c r="N757" s="7"/>
    </row>
    <row r="758">
      <c r="M758" s="7"/>
      <c r="N758" s="7"/>
    </row>
    <row r="759">
      <c r="M759" s="7"/>
      <c r="N759" s="7"/>
    </row>
    <row r="760">
      <c r="M760" s="7"/>
      <c r="N760" s="7"/>
    </row>
    <row r="761">
      <c r="M761" s="7"/>
      <c r="N761" s="7"/>
    </row>
    <row r="762">
      <c r="M762" s="7"/>
      <c r="N762" s="7"/>
    </row>
    <row r="763">
      <c r="M763" s="7"/>
      <c r="N763" s="7"/>
    </row>
    <row r="764">
      <c r="M764" s="7"/>
      <c r="N764" s="7"/>
    </row>
    <row r="765">
      <c r="M765" s="7"/>
      <c r="N765" s="7"/>
    </row>
    <row r="766">
      <c r="M766" s="7"/>
      <c r="N766" s="7"/>
    </row>
    <row r="767">
      <c r="M767" s="7"/>
      <c r="N767" s="7"/>
    </row>
    <row r="768">
      <c r="M768" s="7"/>
      <c r="N768" s="7"/>
    </row>
    <row r="769">
      <c r="M769" s="7"/>
      <c r="N769" s="7"/>
    </row>
    <row r="770">
      <c r="M770" s="7"/>
      <c r="N770" s="7"/>
    </row>
    <row r="771">
      <c r="M771" s="7"/>
      <c r="N771" s="7"/>
    </row>
    <row r="772">
      <c r="M772" s="7"/>
      <c r="N772" s="7"/>
    </row>
    <row r="773">
      <c r="M773" s="7"/>
      <c r="N773" s="7"/>
    </row>
    <row r="774">
      <c r="M774" s="7"/>
      <c r="N774" s="7"/>
    </row>
    <row r="775">
      <c r="M775" s="7"/>
      <c r="N775" s="7"/>
    </row>
    <row r="776">
      <c r="M776" s="7"/>
      <c r="N776" s="7"/>
    </row>
    <row r="777">
      <c r="M777" s="7"/>
      <c r="N777" s="7"/>
    </row>
    <row r="778">
      <c r="M778" s="7"/>
      <c r="N778" s="7"/>
    </row>
    <row r="779">
      <c r="M779" s="7"/>
      <c r="N779" s="7"/>
    </row>
    <row r="780">
      <c r="M780" s="7"/>
      <c r="N780" s="7"/>
    </row>
    <row r="781">
      <c r="M781" s="7"/>
      <c r="N781" s="7"/>
    </row>
    <row r="782">
      <c r="M782" s="7"/>
      <c r="N782" s="7"/>
    </row>
    <row r="783">
      <c r="M783" s="7"/>
      <c r="N783" s="7"/>
    </row>
    <row r="784">
      <c r="M784" s="7"/>
      <c r="N784" s="7"/>
    </row>
    <row r="785">
      <c r="M785" s="7"/>
      <c r="N785" s="7"/>
    </row>
    <row r="786">
      <c r="M786" s="7"/>
      <c r="N786" s="7"/>
    </row>
    <row r="787">
      <c r="M787" s="7"/>
      <c r="N787" s="7"/>
    </row>
    <row r="788">
      <c r="M788" s="7"/>
      <c r="N788" s="7"/>
    </row>
    <row r="789">
      <c r="M789" s="7"/>
      <c r="N789" s="7"/>
    </row>
    <row r="790">
      <c r="M790" s="7"/>
      <c r="N790" s="7"/>
    </row>
    <row r="791">
      <c r="M791" s="7"/>
      <c r="N791" s="7"/>
    </row>
    <row r="792">
      <c r="M792" s="7"/>
      <c r="N792" s="7"/>
    </row>
    <row r="793">
      <c r="M793" s="7"/>
      <c r="N793" s="7"/>
    </row>
    <row r="794">
      <c r="M794" s="7"/>
      <c r="N794" s="7"/>
    </row>
    <row r="795">
      <c r="M795" s="7"/>
      <c r="N795" s="7"/>
    </row>
    <row r="796">
      <c r="M796" s="7"/>
      <c r="N796" s="7"/>
    </row>
    <row r="797">
      <c r="M797" s="7"/>
      <c r="N797" s="7"/>
    </row>
    <row r="798">
      <c r="M798" s="7"/>
      <c r="N798" s="7"/>
    </row>
    <row r="799">
      <c r="M799" s="7"/>
      <c r="N799" s="7"/>
    </row>
    <row r="800">
      <c r="M800" s="7"/>
      <c r="N800" s="7"/>
    </row>
    <row r="801">
      <c r="M801" s="7"/>
      <c r="N801" s="7"/>
    </row>
    <row r="802">
      <c r="M802" s="7"/>
      <c r="N802" s="7"/>
    </row>
    <row r="803">
      <c r="M803" s="7"/>
      <c r="N803" s="7"/>
    </row>
    <row r="804">
      <c r="M804" s="7"/>
      <c r="N804" s="7"/>
    </row>
    <row r="805">
      <c r="M805" s="7"/>
      <c r="N805" s="7"/>
    </row>
    <row r="806">
      <c r="M806" s="7"/>
      <c r="N806" s="7"/>
    </row>
    <row r="807">
      <c r="M807" s="7"/>
      <c r="N807" s="7"/>
    </row>
    <row r="808">
      <c r="M808" s="7"/>
      <c r="N808" s="7"/>
    </row>
    <row r="809">
      <c r="M809" s="7"/>
      <c r="N809" s="7"/>
    </row>
    <row r="810">
      <c r="M810" s="7"/>
      <c r="N810" s="7"/>
    </row>
    <row r="811">
      <c r="M811" s="7"/>
      <c r="N811" s="7"/>
    </row>
    <row r="812">
      <c r="M812" s="7"/>
      <c r="N812" s="7"/>
    </row>
    <row r="813">
      <c r="M813" s="7"/>
      <c r="N813" s="7"/>
    </row>
    <row r="814">
      <c r="M814" s="7"/>
      <c r="N814" s="7"/>
    </row>
    <row r="815">
      <c r="M815" s="7"/>
      <c r="N815" s="7"/>
    </row>
    <row r="816">
      <c r="M816" s="7"/>
      <c r="N816" s="7"/>
    </row>
    <row r="817">
      <c r="M817" s="7"/>
      <c r="N817" s="7"/>
    </row>
    <row r="818">
      <c r="M818" s="7"/>
      <c r="N818" s="7"/>
    </row>
    <row r="819">
      <c r="M819" s="7"/>
      <c r="N819" s="7"/>
    </row>
    <row r="820">
      <c r="M820" s="7"/>
      <c r="N820" s="7"/>
    </row>
    <row r="821">
      <c r="M821" s="7"/>
      <c r="N821" s="7"/>
    </row>
    <row r="822">
      <c r="M822" s="7"/>
      <c r="N822" s="7"/>
    </row>
    <row r="823">
      <c r="M823" s="7"/>
      <c r="N823" s="7"/>
    </row>
    <row r="824">
      <c r="M824" s="7"/>
      <c r="N824" s="7"/>
    </row>
    <row r="825">
      <c r="M825" s="7"/>
      <c r="N825" s="7"/>
    </row>
    <row r="826">
      <c r="M826" s="7"/>
      <c r="N826" s="7"/>
    </row>
    <row r="827">
      <c r="M827" s="7"/>
      <c r="N827" s="7"/>
    </row>
    <row r="828">
      <c r="M828" s="7"/>
      <c r="N828" s="7"/>
    </row>
    <row r="829">
      <c r="M829" s="7"/>
      <c r="N829" s="7"/>
    </row>
    <row r="830">
      <c r="M830" s="7"/>
      <c r="N830" s="7"/>
    </row>
    <row r="831">
      <c r="M831" s="7"/>
      <c r="N831" s="7"/>
    </row>
    <row r="832">
      <c r="M832" s="7"/>
      <c r="N832" s="7"/>
    </row>
    <row r="833">
      <c r="M833" s="7"/>
      <c r="N833" s="7"/>
    </row>
    <row r="834">
      <c r="M834" s="7"/>
      <c r="N834" s="7"/>
    </row>
    <row r="835">
      <c r="M835" s="7"/>
      <c r="N835" s="7"/>
    </row>
    <row r="836">
      <c r="M836" s="7"/>
      <c r="N836" s="7"/>
    </row>
    <row r="837">
      <c r="M837" s="7"/>
      <c r="N837" s="7"/>
    </row>
    <row r="838">
      <c r="M838" s="7"/>
      <c r="N838" s="7"/>
    </row>
    <row r="839">
      <c r="M839" s="7"/>
      <c r="N839" s="7"/>
    </row>
    <row r="840">
      <c r="M840" s="7"/>
      <c r="N840" s="7"/>
    </row>
    <row r="841">
      <c r="M841" s="7"/>
      <c r="N841" s="7"/>
    </row>
    <row r="842">
      <c r="M842" s="7"/>
      <c r="N842" s="7"/>
    </row>
    <row r="843">
      <c r="M843" s="7"/>
      <c r="N843" s="7"/>
    </row>
    <row r="844">
      <c r="M844" s="7"/>
      <c r="N844" s="7"/>
    </row>
    <row r="845">
      <c r="M845" s="7"/>
      <c r="N845" s="7"/>
    </row>
    <row r="846">
      <c r="M846" s="7"/>
      <c r="N846" s="7"/>
    </row>
    <row r="847">
      <c r="M847" s="7"/>
      <c r="N847" s="7"/>
    </row>
    <row r="848">
      <c r="M848" s="7"/>
      <c r="N848" s="7"/>
    </row>
    <row r="849">
      <c r="M849" s="7"/>
      <c r="N849" s="7"/>
    </row>
    <row r="850">
      <c r="M850" s="7"/>
      <c r="N850" s="7"/>
    </row>
    <row r="851">
      <c r="M851" s="7"/>
      <c r="N851" s="7"/>
    </row>
    <row r="852">
      <c r="M852" s="7"/>
      <c r="N852" s="7"/>
    </row>
    <row r="853">
      <c r="M853" s="7"/>
      <c r="N853" s="7"/>
    </row>
    <row r="854">
      <c r="M854" s="7"/>
      <c r="N854" s="7"/>
    </row>
    <row r="855">
      <c r="M855" s="7"/>
      <c r="N855" s="7"/>
    </row>
    <row r="856">
      <c r="M856" s="7"/>
      <c r="N856" s="7"/>
    </row>
    <row r="857">
      <c r="M857" s="7"/>
      <c r="N857" s="7"/>
    </row>
    <row r="858">
      <c r="M858" s="7"/>
      <c r="N858" s="7"/>
    </row>
    <row r="859">
      <c r="M859" s="7"/>
      <c r="N859" s="7"/>
    </row>
    <row r="860">
      <c r="M860" s="7"/>
      <c r="N860" s="7"/>
    </row>
    <row r="861">
      <c r="M861" s="7"/>
      <c r="N861" s="7"/>
    </row>
    <row r="862">
      <c r="M862" s="7"/>
      <c r="N862" s="7"/>
    </row>
    <row r="863">
      <c r="M863" s="7"/>
      <c r="N863" s="7"/>
    </row>
    <row r="864">
      <c r="M864" s="7"/>
      <c r="N864" s="7"/>
    </row>
    <row r="865">
      <c r="M865" s="7"/>
      <c r="N865" s="7"/>
    </row>
    <row r="866">
      <c r="M866" s="7"/>
      <c r="N866" s="7"/>
    </row>
    <row r="867">
      <c r="M867" s="7"/>
      <c r="N867" s="7"/>
    </row>
    <row r="868">
      <c r="M868" s="7"/>
      <c r="N868" s="7"/>
    </row>
    <row r="869">
      <c r="M869" s="7"/>
      <c r="N869" s="7"/>
    </row>
    <row r="870">
      <c r="M870" s="7"/>
      <c r="N870" s="7"/>
    </row>
    <row r="871">
      <c r="M871" s="7"/>
      <c r="N871" s="7"/>
    </row>
    <row r="872">
      <c r="M872" s="7"/>
      <c r="N872" s="7"/>
    </row>
    <row r="873">
      <c r="M873" s="7"/>
      <c r="N873" s="7"/>
    </row>
    <row r="874">
      <c r="M874" s="7"/>
      <c r="N874" s="7"/>
    </row>
    <row r="875">
      <c r="M875" s="7"/>
      <c r="N875" s="7"/>
    </row>
    <row r="876">
      <c r="M876" s="7"/>
      <c r="N876" s="7"/>
    </row>
    <row r="877">
      <c r="M877" s="7"/>
      <c r="N877" s="7"/>
    </row>
    <row r="878">
      <c r="M878" s="7"/>
      <c r="N878" s="7"/>
    </row>
    <row r="879">
      <c r="M879" s="7"/>
      <c r="N879" s="7"/>
    </row>
    <row r="880">
      <c r="M880" s="7"/>
      <c r="N880" s="7"/>
    </row>
    <row r="881">
      <c r="M881" s="7"/>
      <c r="N881" s="7"/>
    </row>
    <row r="882">
      <c r="M882" s="7"/>
      <c r="N882" s="7"/>
    </row>
    <row r="883">
      <c r="M883" s="7"/>
      <c r="N883" s="7"/>
    </row>
    <row r="884">
      <c r="M884" s="7"/>
      <c r="N884" s="7"/>
    </row>
    <row r="885">
      <c r="M885" s="7"/>
      <c r="N885" s="7"/>
    </row>
    <row r="886">
      <c r="M886" s="7"/>
      <c r="N886" s="7"/>
    </row>
    <row r="887">
      <c r="M887" s="7"/>
      <c r="N887" s="7"/>
    </row>
    <row r="888">
      <c r="M888" s="7"/>
      <c r="N888" s="7"/>
    </row>
    <row r="889">
      <c r="M889" s="7"/>
      <c r="N889" s="7"/>
    </row>
    <row r="890">
      <c r="M890" s="7"/>
      <c r="N890" s="7"/>
    </row>
    <row r="891">
      <c r="M891" s="7"/>
      <c r="N891" s="7"/>
    </row>
    <row r="892">
      <c r="M892" s="7"/>
      <c r="N892" s="7"/>
    </row>
    <row r="893">
      <c r="M893" s="7"/>
      <c r="N893" s="7"/>
    </row>
    <row r="894">
      <c r="M894" s="7"/>
      <c r="N894" s="7"/>
    </row>
    <row r="895">
      <c r="M895" s="7"/>
      <c r="N895" s="7"/>
    </row>
    <row r="896">
      <c r="M896" s="7"/>
      <c r="N896" s="7"/>
    </row>
    <row r="897">
      <c r="M897" s="7"/>
      <c r="N897" s="7"/>
    </row>
    <row r="898">
      <c r="M898" s="7"/>
      <c r="N898" s="7"/>
    </row>
    <row r="899">
      <c r="M899" s="7"/>
      <c r="N899" s="7"/>
    </row>
    <row r="900">
      <c r="M900" s="7"/>
      <c r="N900" s="7"/>
    </row>
    <row r="901">
      <c r="M901" s="7"/>
      <c r="N901" s="7"/>
    </row>
    <row r="902">
      <c r="M902" s="7"/>
      <c r="N902" s="7"/>
    </row>
    <row r="903">
      <c r="M903" s="7"/>
      <c r="N903" s="7"/>
    </row>
    <row r="904">
      <c r="M904" s="7"/>
      <c r="N904" s="7"/>
    </row>
    <row r="905">
      <c r="M905" s="7"/>
      <c r="N905" s="7"/>
    </row>
    <row r="906">
      <c r="M906" s="7"/>
      <c r="N906" s="7"/>
    </row>
    <row r="907">
      <c r="M907" s="7"/>
      <c r="N907" s="7"/>
    </row>
    <row r="908">
      <c r="M908" s="7"/>
      <c r="N908" s="7"/>
    </row>
    <row r="909">
      <c r="M909" s="7"/>
      <c r="N909" s="7"/>
    </row>
    <row r="910">
      <c r="M910" s="7"/>
      <c r="N910" s="7"/>
    </row>
    <row r="911">
      <c r="M911" s="7"/>
      <c r="N911" s="7"/>
    </row>
    <row r="912">
      <c r="M912" s="7"/>
      <c r="N912" s="7"/>
    </row>
    <row r="913">
      <c r="M913" s="7"/>
      <c r="N913" s="7"/>
    </row>
    <row r="914">
      <c r="M914" s="7"/>
      <c r="N914" s="7"/>
    </row>
    <row r="915">
      <c r="M915" s="7"/>
      <c r="N915" s="7"/>
    </row>
    <row r="916">
      <c r="M916" s="7"/>
      <c r="N916" s="7"/>
    </row>
    <row r="917">
      <c r="M917" s="7"/>
      <c r="N917" s="7"/>
    </row>
    <row r="918">
      <c r="M918" s="7"/>
      <c r="N918" s="7"/>
    </row>
    <row r="919">
      <c r="M919" s="7"/>
      <c r="N919" s="7"/>
    </row>
    <row r="920">
      <c r="M920" s="7"/>
      <c r="N920" s="7"/>
    </row>
    <row r="921">
      <c r="M921" s="7"/>
      <c r="N921" s="7"/>
    </row>
    <row r="922">
      <c r="M922" s="7"/>
      <c r="N922" s="7"/>
    </row>
    <row r="923">
      <c r="M923" s="7"/>
      <c r="N923" s="7"/>
    </row>
    <row r="924">
      <c r="M924" s="7"/>
      <c r="N924" s="7"/>
    </row>
    <row r="925">
      <c r="M925" s="7"/>
      <c r="N925" s="7"/>
    </row>
    <row r="926">
      <c r="M926" s="7"/>
      <c r="N926" s="7"/>
    </row>
    <row r="927">
      <c r="M927" s="7"/>
      <c r="N927" s="7"/>
    </row>
    <row r="928">
      <c r="M928" s="7"/>
      <c r="N928" s="7"/>
    </row>
    <row r="929">
      <c r="M929" s="7"/>
      <c r="N929" s="7"/>
    </row>
    <row r="930">
      <c r="M930" s="7"/>
      <c r="N930" s="7"/>
    </row>
    <row r="931">
      <c r="M931" s="7"/>
      <c r="N931" s="7"/>
    </row>
    <row r="932">
      <c r="M932" s="7"/>
      <c r="N932" s="7"/>
    </row>
    <row r="933">
      <c r="M933" s="7"/>
      <c r="N933" s="7"/>
    </row>
    <row r="934">
      <c r="M934" s="7"/>
      <c r="N934" s="7"/>
    </row>
    <row r="935">
      <c r="M935" s="7"/>
      <c r="N935" s="7"/>
    </row>
    <row r="936">
      <c r="M936" s="7"/>
      <c r="N936" s="7"/>
    </row>
    <row r="937">
      <c r="M937" s="7"/>
      <c r="N937" s="7"/>
    </row>
    <row r="938">
      <c r="M938" s="7"/>
      <c r="N938" s="7"/>
    </row>
    <row r="939">
      <c r="M939" s="7"/>
      <c r="N939" s="7"/>
    </row>
    <row r="940">
      <c r="M940" s="7"/>
      <c r="N940" s="7"/>
    </row>
    <row r="941">
      <c r="M941" s="7"/>
      <c r="N941" s="7"/>
    </row>
    <row r="942">
      <c r="M942" s="7"/>
      <c r="N942" s="7"/>
    </row>
    <row r="943">
      <c r="M943" s="7"/>
      <c r="N943" s="7"/>
    </row>
    <row r="944">
      <c r="M944" s="7"/>
      <c r="N944" s="7"/>
    </row>
    <row r="945">
      <c r="M945" s="7"/>
      <c r="N945" s="7"/>
    </row>
    <row r="946">
      <c r="M946" s="7"/>
      <c r="N946" s="7"/>
    </row>
    <row r="947">
      <c r="M947" s="7"/>
      <c r="N947" s="7"/>
    </row>
    <row r="948">
      <c r="M948" s="7"/>
      <c r="N948" s="7"/>
    </row>
    <row r="949">
      <c r="M949" s="7"/>
      <c r="N949" s="7"/>
    </row>
    <row r="950">
      <c r="M950" s="7"/>
      <c r="N950" s="7"/>
    </row>
    <row r="951">
      <c r="M951" s="7"/>
      <c r="N951" s="7"/>
    </row>
    <row r="952">
      <c r="M952" s="7"/>
      <c r="N952" s="7"/>
    </row>
    <row r="953">
      <c r="M953" s="7"/>
      <c r="N953" s="7"/>
    </row>
    <row r="954">
      <c r="M954" s="7"/>
      <c r="N954" s="7"/>
    </row>
    <row r="955">
      <c r="M955" s="7"/>
      <c r="N955" s="7"/>
    </row>
    <row r="956">
      <c r="M956" s="7"/>
      <c r="N956" s="7"/>
    </row>
    <row r="957">
      <c r="M957" s="7"/>
      <c r="N957" s="7"/>
    </row>
    <row r="958">
      <c r="M958" s="7"/>
      <c r="N958" s="7"/>
    </row>
    <row r="959">
      <c r="M959" s="7"/>
      <c r="N959" s="7"/>
    </row>
    <row r="960">
      <c r="M960" s="7"/>
      <c r="N960" s="7"/>
    </row>
    <row r="961">
      <c r="M961" s="7"/>
      <c r="N961" s="7"/>
    </row>
    <row r="962">
      <c r="M962" s="7"/>
      <c r="N962" s="7"/>
    </row>
    <row r="963">
      <c r="M963" s="7"/>
      <c r="N963" s="7"/>
    </row>
    <row r="964">
      <c r="M964" s="7"/>
      <c r="N964" s="7"/>
    </row>
    <row r="965">
      <c r="M965" s="7"/>
      <c r="N965" s="7"/>
    </row>
    <row r="966">
      <c r="M966" s="7"/>
      <c r="N966" s="7"/>
    </row>
    <row r="967">
      <c r="M967" s="7"/>
      <c r="N967" s="7"/>
    </row>
    <row r="968">
      <c r="M968" s="7"/>
      <c r="N968" s="7"/>
    </row>
    <row r="969">
      <c r="M969" s="7"/>
      <c r="N969" s="7"/>
    </row>
    <row r="970">
      <c r="M970" s="7"/>
      <c r="N970" s="7"/>
    </row>
    <row r="971">
      <c r="M971" s="7"/>
      <c r="N971" s="7"/>
    </row>
    <row r="972">
      <c r="M972" s="7"/>
      <c r="N972" s="7"/>
    </row>
    <row r="973">
      <c r="M973" s="7"/>
      <c r="N973" s="7"/>
    </row>
    <row r="974">
      <c r="M974" s="7"/>
      <c r="N974" s="7"/>
    </row>
    <row r="975">
      <c r="M975" s="7"/>
      <c r="N975" s="7"/>
    </row>
    <row r="976">
      <c r="M976" s="7"/>
      <c r="N976" s="7"/>
    </row>
    <row r="977">
      <c r="M977" s="7"/>
      <c r="N977" s="7"/>
    </row>
    <row r="978">
      <c r="M978" s="7"/>
      <c r="N978" s="7"/>
    </row>
    <row r="979">
      <c r="M979" s="7"/>
      <c r="N979" s="7"/>
    </row>
    <row r="980">
      <c r="M980" s="7"/>
      <c r="N980" s="7"/>
    </row>
    <row r="981">
      <c r="M981" s="7"/>
      <c r="N981" s="7"/>
    </row>
    <row r="982">
      <c r="M982" s="7"/>
      <c r="N982" s="7"/>
    </row>
    <row r="983">
      <c r="M983" s="7"/>
      <c r="N983" s="7"/>
    </row>
    <row r="984">
      <c r="M984" s="7"/>
      <c r="N984" s="7"/>
    </row>
    <row r="985">
      <c r="M985" s="7"/>
      <c r="N985" s="7"/>
    </row>
    <row r="986">
      <c r="M986" s="7"/>
      <c r="N986" s="7"/>
    </row>
    <row r="987">
      <c r="M987" s="7"/>
      <c r="N987" s="7"/>
    </row>
    <row r="988">
      <c r="M988" s="7"/>
      <c r="N988" s="7"/>
    </row>
    <row r="989">
      <c r="M989" s="7"/>
      <c r="N989" s="7"/>
    </row>
    <row r="990">
      <c r="M990" s="7"/>
      <c r="N990" s="7"/>
    </row>
    <row r="991">
      <c r="M991" s="7"/>
      <c r="N991" s="7"/>
    </row>
    <row r="992">
      <c r="M992" s="7"/>
      <c r="N992" s="7"/>
    </row>
    <row r="993">
      <c r="M993" s="7"/>
      <c r="N993" s="7"/>
    </row>
    <row r="994">
      <c r="M994" s="7"/>
      <c r="N994" s="7"/>
    </row>
    <row r="995">
      <c r="M995" s="7"/>
      <c r="N995" s="7"/>
    </row>
    <row r="996">
      <c r="M996" s="7"/>
      <c r="N996" s="7"/>
    </row>
    <row r="997">
      <c r="M997" s="7"/>
      <c r="N997" s="7"/>
    </row>
    <row r="998">
      <c r="M998" s="7"/>
      <c r="N998" s="7"/>
    </row>
    <row r="999">
      <c r="M999" s="7"/>
      <c r="N999" s="7"/>
    </row>
    <row r="1000">
      <c r="M1000" s="7"/>
      <c r="N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63"/>
    <col customWidth="1" min="12" max="12" width="12.5"/>
  </cols>
  <sheetData>
    <row r="1">
      <c r="A1" s="1" t="s">
        <v>0</v>
      </c>
      <c r="B1" s="2">
        <v>1.0</v>
      </c>
      <c r="C1" s="3" t="s">
        <v>390</v>
      </c>
      <c r="D1" s="1"/>
      <c r="E1" s="2">
        <v>1.0</v>
      </c>
      <c r="F1" s="1" t="s">
        <v>391</v>
      </c>
      <c r="G1" s="1"/>
      <c r="H1" s="1"/>
      <c r="I1" s="1"/>
      <c r="J1" s="1"/>
      <c r="K1" s="1"/>
      <c r="L1" s="2"/>
    </row>
    <row r="2">
      <c r="A2" s="1"/>
      <c r="B2" s="2">
        <v>2.0</v>
      </c>
      <c r="C2" s="3" t="s">
        <v>392</v>
      </c>
      <c r="D2" s="1"/>
      <c r="E2" s="2">
        <v>2.0</v>
      </c>
      <c r="F2" s="1" t="s">
        <v>393</v>
      </c>
      <c r="G2" s="1"/>
      <c r="H2" s="1"/>
      <c r="I2" s="1"/>
      <c r="J2" s="1"/>
      <c r="K2" s="1"/>
      <c r="L2" s="2"/>
    </row>
    <row r="3">
      <c r="A3" s="1"/>
      <c r="B3" s="2">
        <v>-1.0</v>
      </c>
      <c r="C3" s="3" t="s">
        <v>394</v>
      </c>
      <c r="D3" s="1"/>
      <c r="E3" s="2">
        <v>-1.0</v>
      </c>
      <c r="F3" s="1" t="s">
        <v>395</v>
      </c>
      <c r="G3" s="1"/>
      <c r="H3" s="1"/>
      <c r="I3" s="1"/>
      <c r="J3" s="1"/>
      <c r="K3" s="1"/>
      <c r="L3" s="2"/>
    </row>
    <row r="4">
      <c r="A4" s="1"/>
      <c r="B4" s="2">
        <v>0.0</v>
      </c>
      <c r="C4" s="3" t="s">
        <v>396</v>
      </c>
      <c r="D4" s="1"/>
      <c r="E4" s="2">
        <v>0.0</v>
      </c>
      <c r="F4" s="1" t="s">
        <v>397</v>
      </c>
      <c r="G4" s="1"/>
      <c r="H4" s="1"/>
      <c r="I4" s="1"/>
      <c r="J4" s="1"/>
      <c r="K4" s="1"/>
      <c r="L4" s="2"/>
    </row>
    <row r="5">
      <c r="A5" s="1"/>
      <c r="B5" s="1"/>
      <c r="C5" s="3"/>
      <c r="D5" s="1"/>
      <c r="E5" s="1"/>
      <c r="F5" s="1"/>
      <c r="G5" s="1"/>
      <c r="H5" s="1"/>
      <c r="I5" s="1"/>
      <c r="J5" s="1"/>
      <c r="K5" s="1"/>
      <c r="L5" s="1"/>
    </row>
    <row r="6">
      <c r="A6" s="1"/>
      <c r="B6" s="1"/>
      <c r="C6" s="3"/>
      <c r="D6" s="1"/>
      <c r="E6" s="1"/>
      <c r="F6" s="1"/>
      <c r="G6" s="1"/>
      <c r="H6" s="1"/>
      <c r="I6" s="1"/>
      <c r="J6" s="1"/>
      <c r="K6" s="1"/>
      <c r="L6" s="1"/>
    </row>
    <row r="7">
      <c r="A7" s="1" t="s">
        <v>9</v>
      </c>
      <c r="B7" s="2">
        <v>2.0</v>
      </c>
      <c r="C7" s="3" t="s">
        <v>398</v>
      </c>
      <c r="D7" s="1"/>
      <c r="E7" s="2">
        <v>2.0</v>
      </c>
      <c r="F7" s="1" t="s">
        <v>399</v>
      </c>
      <c r="G7" s="1"/>
      <c r="H7" s="1"/>
      <c r="I7" s="1"/>
      <c r="J7" s="1"/>
      <c r="K7" s="1"/>
      <c r="L7" s="2"/>
    </row>
    <row r="8">
      <c r="A8" s="1"/>
      <c r="B8" s="11">
        <v>1.0</v>
      </c>
      <c r="C8" s="3" t="s">
        <v>400</v>
      </c>
      <c r="D8" s="1"/>
      <c r="E8" s="2">
        <v>1.0</v>
      </c>
      <c r="F8" s="1" t="s">
        <v>401</v>
      </c>
      <c r="G8" s="1"/>
      <c r="H8" s="1"/>
      <c r="I8" s="1"/>
      <c r="J8" s="1"/>
      <c r="K8" s="1"/>
      <c r="L8" s="2"/>
    </row>
    <row r="9">
      <c r="A9" s="1"/>
      <c r="B9" s="2">
        <v>0.0</v>
      </c>
      <c r="C9" s="3" t="s">
        <v>402</v>
      </c>
      <c r="D9" s="1"/>
      <c r="E9" s="2">
        <v>0.0</v>
      </c>
      <c r="F9" s="1" t="s">
        <v>403</v>
      </c>
      <c r="G9" s="1"/>
      <c r="H9" s="1"/>
      <c r="I9" s="1"/>
      <c r="J9" s="1"/>
      <c r="K9" s="1"/>
      <c r="L9" s="2"/>
    </row>
    <row r="10">
      <c r="A10" s="1"/>
      <c r="B10" s="2">
        <v>-1.0</v>
      </c>
      <c r="C10" s="3" t="s">
        <v>404</v>
      </c>
      <c r="D10" s="1"/>
      <c r="E10" s="2">
        <v>-1.0</v>
      </c>
      <c r="F10" s="1" t="s">
        <v>405</v>
      </c>
      <c r="G10" s="1"/>
      <c r="H10" s="1"/>
      <c r="I10" s="1"/>
      <c r="J10" s="1"/>
      <c r="K10" s="1"/>
      <c r="L10" s="2"/>
    </row>
    <row r="11">
      <c r="A11" s="1"/>
      <c r="B11" s="1"/>
      <c r="C11" s="3"/>
      <c r="D11" s="1"/>
      <c r="E11" s="1"/>
      <c r="F11" s="1"/>
      <c r="G11" s="1"/>
      <c r="H11" s="1"/>
      <c r="I11" s="1"/>
      <c r="J11" s="1"/>
      <c r="K11" s="1"/>
      <c r="L11" s="1"/>
    </row>
    <row r="12">
      <c r="A12" s="1"/>
      <c r="B12" s="1"/>
      <c r="C12" s="3"/>
      <c r="D12" s="1"/>
      <c r="E12" s="1"/>
      <c r="F12" s="1"/>
      <c r="G12" s="1"/>
      <c r="H12" s="1"/>
      <c r="I12" s="1"/>
      <c r="J12" s="1"/>
      <c r="K12" s="1"/>
      <c r="L12" s="1"/>
    </row>
    <row r="13">
      <c r="A13" s="1" t="s">
        <v>18</v>
      </c>
      <c r="B13" s="2">
        <v>2.0</v>
      </c>
      <c r="C13" s="3" t="s">
        <v>406</v>
      </c>
      <c r="D13" s="1"/>
      <c r="E13" s="2">
        <v>2.0</v>
      </c>
      <c r="F13" s="1" t="s">
        <v>407</v>
      </c>
      <c r="G13" s="1"/>
      <c r="H13" s="1"/>
      <c r="I13" s="1"/>
      <c r="J13" s="1"/>
      <c r="K13" s="1"/>
      <c r="L13" s="2"/>
    </row>
    <row r="14">
      <c r="A14" s="1"/>
      <c r="B14" s="2">
        <v>1.0</v>
      </c>
      <c r="C14" s="3" t="s">
        <v>408</v>
      </c>
      <c r="D14" s="1"/>
      <c r="E14" s="2">
        <v>1.0</v>
      </c>
      <c r="F14" s="1" t="s">
        <v>50</v>
      </c>
      <c r="G14" s="1"/>
      <c r="H14" s="1"/>
      <c r="I14" s="1"/>
      <c r="J14" s="1"/>
      <c r="K14" s="1"/>
      <c r="L14" s="2"/>
    </row>
    <row r="15">
      <c r="A15" s="1"/>
      <c r="B15" s="2">
        <v>0.0</v>
      </c>
      <c r="C15" s="3" t="s">
        <v>409</v>
      </c>
      <c r="D15" s="1"/>
      <c r="E15" s="2">
        <v>0.0</v>
      </c>
      <c r="F15" s="1" t="s">
        <v>410</v>
      </c>
      <c r="G15" s="1"/>
      <c r="H15" s="1"/>
      <c r="I15" s="1"/>
      <c r="J15" s="1"/>
      <c r="K15" s="1"/>
      <c r="L15" s="2"/>
    </row>
    <row r="16">
      <c r="A16" s="1"/>
      <c r="B16" s="2">
        <v>-1.0</v>
      </c>
      <c r="C16" s="3" t="s">
        <v>411</v>
      </c>
      <c r="D16" s="1"/>
      <c r="E16" s="2">
        <v>-1.0</v>
      </c>
      <c r="F16" s="1" t="s">
        <v>412</v>
      </c>
      <c r="G16" s="1"/>
      <c r="H16" s="1"/>
      <c r="I16" s="1"/>
      <c r="J16" s="1"/>
      <c r="K16" s="1"/>
      <c r="L16" s="2"/>
    </row>
    <row r="17">
      <c r="A17" s="1"/>
      <c r="B17" s="1"/>
      <c r="C17" s="3"/>
      <c r="D17" s="1"/>
      <c r="E17" s="1"/>
      <c r="F17" s="1"/>
      <c r="G17" s="1"/>
      <c r="H17" s="1"/>
      <c r="I17" s="1"/>
      <c r="J17" s="1"/>
      <c r="K17" s="1"/>
      <c r="L17" s="1"/>
    </row>
    <row r="18">
      <c r="A18" s="1"/>
      <c r="B18" s="1"/>
      <c r="C18" s="3"/>
      <c r="D18" s="1"/>
      <c r="E18" s="1"/>
      <c r="F18" s="1"/>
      <c r="G18" s="1"/>
      <c r="H18" s="1"/>
      <c r="I18" s="1"/>
      <c r="J18" s="1"/>
      <c r="K18" s="1"/>
      <c r="L18" s="1"/>
    </row>
    <row r="19">
      <c r="A19" s="1" t="s">
        <v>27</v>
      </c>
      <c r="B19" s="2">
        <v>-1.0</v>
      </c>
      <c r="C19" s="3" t="s">
        <v>413</v>
      </c>
      <c r="D19" s="1"/>
      <c r="E19" s="2">
        <v>-1.0</v>
      </c>
      <c r="F19" s="1" t="s">
        <v>414</v>
      </c>
      <c r="G19" s="1"/>
      <c r="H19" s="1"/>
      <c r="I19" s="1"/>
      <c r="J19" s="1"/>
      <c r="K19" s="1"/>
      <c r="L19" s="2"/>
    </row>
    <row r="20">
      <c r="A20" s="1"/>
      <c r="B20" s="2">
        <v>0.0</v>
      </c>
      <c r="C20" s="3" t="s">
        <v>415</v>
      </c>
      <c r="D20" s="1"/>
      <c r="E20" s="2">
        <v>0.0</v>
      </c>
      <c r="F20" s="1" t="s">
        <v>416</v>
      </c>
      <c r="G20" s="1"/>
      <c r="H20" s="1"/>
      <c r="I20" s="1"/>
      <c r="J20" s="1"/>
      <c r="K20" s="1"/>
      <c r="L20" s="2"/>
    </row>
    <row r="21">
      <c r="A21" s="1"/>
      <c r="B21" s="2">
        <v>1.0</v>
      </c>
      <c r="C21" s="3" t="s">
        <v>417</v>
      </c>
      <c r="D21" s="1"/>
      <c r="E21" s="2">
        <v>1.0</v>
      </c>
      <c r="F21" s="1" t="s">
        <v>418</v>
      </c>
      <c r="G21" s="1"/>
      <c r="H21" s="1"/>
      <c r="I21" s="1"/>
      <c r="J21" s="1"/>
      <c r="K21" s="1"/>
      <c r="L21" s="2"/>
    </row>
    <row r="22">
      <c r="A22" s="1"/>
      <c r="B22" s="2">
        <v>2.0</v>
      </c>
      <c r="C22" s="3" t="s">
        <v>419</v>
      </c>
      <c r="D22" s="1"/>
      <c r="E22" s="2">
        <v>2.0</v>
      </c>
      <c r="F22" s="1" t="s">
        <v>420</v>
      </c>
      <c r="G22" s="1"/>
      <c r="H22" s="1"/>
      <c r="I22" s="1"/>
      <c r="J22" s="1"/>
      <c r="K22" s="1"/>
      <c r="L22" s="2"/>
    </row>
    <row r="23">
      <c r="A23" s="1"/>
      <c r="B23" s="1"/>
      <c r="C23" s="3"/>
      <c r="D23" s="1"/>
      <c r="E23" s="1"/>
      <c r="F23" s="1"/>
      <c r="G23" s="1"/>
      <c r="H23" s="1"/>
      <c r="I23" s="1"/>
      <c r="J23" s="1"/>
      <c r="K23" s="1"/>
      <c r="L23" s="1"/>
    </row>
    <row r="24">
      <c r="A24" s="1"/>
      <c r="B24" s="1"/>
      <c r="C24" s="3"/>
      <c r="D24" s="1"/>
      <c r="E24" s="1"/>
      <c r="F24" s="1"/>
      <c r="G24" s="1"/>
      <c r="H24" s="1"/>
      <c r="I24" s="1"/>
      <c r="J24" s="1"/>
      <c r="K24" s="1"/>
      <c r="L24" s="1"/>
    </row>
    <row r="25">
      <c r="A25" s="1" t="s">
        <v>35</v>
      </c>
      <c r="B25" s="2">
        <v>2.0</v>
      </c>
      <c r="C25" s="3" t="s">
        <v>421</v>
      </c>
      <c r="D25" s="1"/>
      <c r="E25" s="2">
        <v>2.0</v>
      </c>
      <c r="F25" s="1" t="s">
        <v>422</v>
      </c>
      <c r="G25" s="1"/>
      <c r="H25" s="1"/>
      <c r="I25" s="1"/>
      <c r="J25" s="1"/>
      <c r="K25" s="1"/>
      <c r="L25" s="2"/>
    </row>
    <row r="26">
      <c r="A26" s="1"/>
      <c r="B26" s="2">
        <v>1.0</v>
      </c>
      <c r="C26" s="3" t="s">
        <v>423</v>
      </c>
      <c r="D26" s="1"/>
      <c r="E26" s="2">
        <v>1.0</v>
      </c>
      <c r="F26" s="1" t="s">
        <v>424</v>
      </c>
      <c r="G26" s="1"/>
      <c r="H26" s="1"/>
      <c r="I26" s="1"/>
      <c r="J26" s="1"/>
      <c r="K26" s="1"/>
      <c r="L26" s="2"/>
    </row>
    <row r="27">
      <c r="A27" s="1"/>
      <c r="B27" s="2">
        <v>0.0</v>
      </c>
      <c r="C27" s="3" t="s">
        <v>425</v>
      </c>
      <c r="D27" s="1"/>
      <c r="E27" s="2">
        <v>0.0</v>
      </c>
      <c r="F27" s="1" t="s">
        <v>426</v>
      </c>
      <c r="G27" s="1"/>
      <c r="H27" s="1"/>
      <c r="I27" s="1"/>
      <c r="J27" s="1"/>
      <c r="K27" s="1"/>
      <c r="L27" s="2"/>
    </row>
    <row r="28">
      <c r="A28" s="1"/>
      <c r="B28" s="2">
        <v>-1.0</v>
      </c>
      <c r="C28" s="3" t="s">
        <v>427</v>
      </c>
      <c r="D28" s="1"/>
      <c r="E28" s="2">
        <v>-1.0</v>
      </c>
      <c r="F28" s="1" t="s">
        <v>428</v>
      </c>
      <c r="G28" s="1"/>
      <c r="H28" s="1"/>
      <c r="I28" s="1"/>
      <c r="J28" s="1"/>
      <c r="K28" s="1"/>
      <c r="L28" s="2"/>
    </row>
    <row r="29">
      <c r="C29" s="7"/>
      <c r="E29" s="1"/>
      <c r="F29" s="1"/>
    </row>
    <row r="30">
      <c r="C30" s="7"/>
      <c r="E30" s="1"/>
      <c r="F30" s="1"/>
    </row>
    <row r="31">
      <c r="C31" s="7"/>
      <c r="E31" s="1"/>
      <c r="F31" s="1"/>
    </row>
    <row r="32">
      <c r="C32" s="7"/>
      <c r="E32" s="1"/>
      <c r="F32" s="1"/>
    </row>
    <row r="33">
      <c r="C33" s="7"/>
      <c r="E33" s="1"/>
      <c r="F33" s="1"/>
    </row>
    <row r="34">
      <c r="C34" s="7"/>
      <c r="E34" s="1"/>
      <c r="F34" s="1"/>
    </row>
    <row r="35">
      <c r="C35" s="7"/>
      <c r="E35" s="1"/>
      <c r="F35" s="1"/>
    </row>
    <row r="36">
      <c r="C36" s="7"/>
      <c r="E36" s="1"/>
      <c r="F36" s="1"/>
    </row>
    <row r="37">
      <c r="C37" s="7"/>
      <c r="E37" s="1"/>
      <c r="F37" s="1"/>
    </row>
    <row r="38">
      <c r="C38" s="7"/>
      <c r="E38" s="1"/>
      <c r="F38" s="1"/>
    </row>
    <row r="39">
      <c r="C39" s="7"/>
      <c r="E39" s="1"/>
      <c r="F39" s="1"/>
    </row>
    <row r="40">
      <c r="C40" s="7"/>
      <c r="E40" s="1"/>
      <c r="F40" s="1"/>
    </row>
    <row r="41">
      <c r="C41" s="7"/>
      <c r="E41" s="1"/>
      <c r="F41" s="1"/>
    </row>
    <row r="42">
      <c r="C42" s="7"/>
      <c r="E42" s="1"/>
      <c r="F42" s="1"/>
    </row>
    <row r="43">
      <c r="C43" s="7"/>
      <c r="E43" s="1"/>
      <c r="F43" s="1"/>
    </row>
    <row r="44">
      <c r="C44" s="7"/>
      <c r="E44" s="1"/>
      <c r="F44" s="1"/>
    </row>
    <row r="45">
      <c r="C45" s="7"/>
      <c r="E45" s="1"/>
      <c r="F45" s="1"/>
    </row>
    <row r="46">
      <c r="C46" s="7"/>
      <c r="E46" s="1"/>
      <c r="F46" s="1"/>
    </row>
    <row r="47">
      <c r="C47" s="7"/>
      <c r="E47" s="1"/>
      <c r="F47" s="1"/>
    </row>
    <row r="48">
      <c r="C48" s="7"/>
      <c r="E48" s="1"/>
      <c r="F48" s="1"/>
    </row>
    <row r="49">
      <c r="C49" s="7"/>
      <c r="E49" s="1"/>
      <c r="F49" s="1"/>
    </row>
    <row r="50">
      <c r="C50" s="7"/>
      <c r="E50" s="1"/>
      <c r="F50" s="1"/>
    </row>
    <row r="51">
      <c r="C51" s="7"/>
      <c r="E51" s="1"/>
      <c r="F51" s="1"/>
    </row>
    <row r="52">
      <c r="C52" s="7"/>
      <c r="E52" s="1"/>
      <c r="F52" s="1"/>
    </row>
    <row r="53">
      <c r="C53" s="7"/>
      <c r="E53" s="1"/>
      <c r="F53" s="1"/>
    </row>
    <row r="54">
      <c r="C54" s="7"/>
      <c r="E54" s="1"/>
      <c r="F54" s="1"/>
    </row>
    <row r="55">
      <c r="C55" s="7"/>
      <c r="E55" s="1"/>
      <c r="F55" s="1"/>
    </row>
    <row r="56">
      <c r="C56" s="7"/>
      <c r="E56" s="1"/>
      <c r="F56" s="1"/>
    </row>
    <row r="57">
      <c r="C57" s="7"/>
      <c r="E57" s="1"/>
      <c r="F57" s="1"/>
    </row>
    <row r="58">
      <c r="C58" s="7"/>
      <c r="E58" s="1"/>
      <c r="F58" s="1"/>
    </row>
    <row r="59">
      <c r="C59" s="7"/>
      <c r="E59" s="1"/>
      <c r="F59" s="1"/>
    </row>
    <row r="60">
      <c r="C60" s="7"/>
      <c r="E60" s="1"/>
      <c r="F60" s="1"/>
    </row>
    <row r="61">
      <c r="C61" s="7"/>
      <c r="E61" s="1"/>
      <c r="F61" s="1"/>
    </row>
    <row r="62">
      <c r="C62" s="7"/>
      <c r="E62" s="1"/>
      <c r="F62" s="1"/>
    </row>
    <row r="63">
      <c r="C63" s="7"/>
      <c r="E63" s="1"/>
      <c r="F63" s="1"/>
    </row>
    <row r="64">
      <c r="C64" s="7"/>
      <c r="E64" s="1"/>
      <c r="F64" s="1"/>
    </row>
    <row r="65">
      <c r="C65" s="7"/>
      <c r="E65" s="1"/>
      <c r="F65" s="1"/>
    </row>
    <row r="66">
      <c r="C66" s="7"/>
      <c r="E66" s="1"/>
      <c r="F66" s="1"/>
    </row>
    <row r="67">
      <c r="C67" s="7"/>
      <c r="E67" s="1"/>
      <c r="F67" s="1"/>
    </row>
    <row r="68">
      <c r="C68" s="7"/>
      <c r="E68" s="1"/>
      <c r="F68" s="1"/>
    </row>
    <row r="69">
      <c r="C69" s="7"/>
      <c r="E69" s="1"/>
      <c r="F69" s="1"/>
    </row>
    <row r="70">
      <c r="C70" s="7"/>
      <c r="E70" s="1"/>
      <c r="F70" s="1"/>
    </row>
    <row r="71">
      <c r="C71" s="7"/>
      <c r="E71" s="1"/>
      <c r="F71" s="1"/>
    </row>
    <row r="72">
      <c r="C72" s="7"/>
      <c r="E72" s="1"/>
      <c r="F72" s="1"/>
    </row>
    <row r="73">
      <c r="C73" s="7"/>
      <c r="E73" s="1"/>
      <c r="F73" s="1"/>
    </row>
    <row r="74">
      <c r="C74" s="7"/>
      <c r="E74" s="1"/>
      <c r="F74" s="1"/>
    </row>
    <row r="75">
      <c r="C75" s="7"/>
      <c r="E75" s="1"/>
      <c r="F75" s="1"/>
    </row>
    <row r="76">
      <c r="C76" s="7"/>
      <c r="E76" s="1"/>
      <c r="F76" s="1"/>
    </row>
    <row r="77">
      <c r="C77" s="7"/>
      <c r="E77" s="1"/>
      <c r="F77" s="1"/>
    </row>
    <row r="78">
      <c r="C78" s="7"/>
      <c r="E78" s="1"/>
      <c r="F78" s="1"/>
    </row>
    <row r="79">
      <c r="C79" s="7"/>
      <c r="E79" s="1"/>
      <c r="F79" s="1"/>
    </row>
    <row r="80">
      <c r="C80" s="7"/>
      <c r="E80" s="1"/>
      <c r="F80" s="1"/>
    </row>
    <row r="81">
      <c r="C81" s="7"/>
      <c r="E81" s="1"/>
      <c r="F81" s="1"/>
    </row>
    <row r="82">
      <c r="C82" s="7"/>
      <c r="E82" s="1"/>
      <c r="F82" s="1"/>
    </row>
    <row r="83">
      <c r="C83" s="7"/>
      <c r="E83" s="1"/>
      <c r="F83" s="1"/>
    </row>
    <row r="84">
      <c r="C84" s="7"/>
      <c r="E84" s="1"/>
      <c r="F84" s="1"/>
    </row>
    <row r="85">
      <c r="C85" s="7"/>
      <c r="E85" s="1"/>
      <c r="F85" s="1"/>
    </row>
    <row r="86">
      <c r="C86" s="7"/>
      <c r="E86" s="1"/>
      <c r="F86" s="1"/>
    </row>
    <row r="87">
      <c r="C87" s="7"/>
      <c r="E87" s="1"/>
      <c r="F87" s="1"/>
    </row>
    <row r="88">
      <c r="C88" s="7"/>
      <c r="E88" s="1"/>
      <c r="F88" s="1"/>
    </row>
    <row r="89">
      <c r="C89" s="7"/>
      <c r="E89" s="1"/>
      <c r="F89" s="1"/>
    </row>
    <row r="90">
      <c r="C90" s="7"/>
      <c r="E90" s="1"/>
      <c r="F90" s="1"/>
    </row>
    <row r="91">
      <c r="C91" s="7"/>
      <c r="E91" s="1"/>
      <c r="F91" s="1"/>
    </row>
    <row r="92">
      <c r="C92" s="7"/>
      <c r="E92" s="1"/>
      <c r="F92" s="1"/>
    </row>
    <row r="93">
      <c r="C93" s="7"/>
      <c r="E93" s="1"/>
      <c r="F93" s="1"/>
    </row>
    <row r="94">
      <c r="C94" s="7"/>
      <c r="E94" s="1"/>
      <c r="F94" s="1"/>
    </row>
    <row r="95">
      <c r="C95" s="7"/>
      <c r="E95" s="1"/>
      <c r="F95" s="1"/>
    </row>
    <row r="96">
      <c r="C96" s="7"/>
      <c r="E96" s="1"/>
      <c r="F96" s="1"/>
    </row>
    <row r="97">
      <c r="C97" s="7"/>
      <c r="E97" s="1"/>
      <c r="F97" s="1"/>
    </row>
    <row r="98">
      <c r="C98" s="7"/>
      <c r="E98" s="1"/>
      <c r="F98" s="1"/>
    </row>
    <row r="99">
      <c r="C99" s="7"/>
      <c r="E99" s="1"/>
      <c r="F99" s="1"/>
    </row>
    <row r="100">
      <c r="C100" s="7"/>
      <c r="E100" s="1"/>
      <c r="F100" s="1"/>
    </row>
    <row r="101">
      <c r="C101" s="7"/>
      <c r="E101" s="1"/>
      <c r="F101" s="1"/>
    </row>
    <row r="102">
      <c r="C102" s="7"/>
      <c r="E102" s="1"/>
      <c r="F102" s="1"/>
    </row>
    <row r="103">
      <c r="C103" s="7"/>
      <c r="E103" s="1"/>
      <c r="F103" s="1"/>
    </row>
    <row r="104">
      <c r="C104" s="7"/>
      <c r="E104" s="1"/>
      <c r="F104" s="1"/>
    </row>
    <row r="105">
      <c r="C105" s="7"/>
      <c r="E105" s="1"/>
      <c r="F105" s="1"/>
    </row>
    <row r="106">
      <c r="C106" s="7"/>
      <c r="E106" s="1"/>
      <c r="F106" s="1"/>
    </row>
    <row r="107">
      <c r="C107" s="7"/>
      <c r="E107" s="1"/>
      <c r="F107" s="1"/>
    </row>
    <row r="108">
      <c r="C108" s="7"/>
      <c r="E108" s="1"/>
      <c r="F108" s="1"/>
    </row>
    <row r="109">
      <c r="C109" s="7"/>
      <c r="E109" s="1"/>
      <c r="F109" s="1"/>
    </row>
    <row r="110">
      <c r="C110" s="7"/>
      <c r="E110" s="1"/>
      <c r="F110" s="1"/>
    </row>
    <row r="111">
      <c r="C111" s="7"/>
      <c r="E111" s="1"/>
      <c r="F111" s="1"/>
    </row>
    <row r="112">
      <c r="C112" s="7"/>
      <c r="E112" s="1"/>
      <c r="F112" s="1"/>
    </row>
    <row r="113">
      <c r="C113" s="7"/>
      <c r="E113" s="1"/>
      <c r="F113" s="1"/>
    </row>
    <row r="114">
      <c r="C114" s="7"/>
      <c r="E114" s="1"/>
      <c r="F114" s="1"/>
    </row>
    <row r="115">
      <c r="C115" s="7"/>
      <c r="E115" s="1"/>
      <c r="F115" s="1"/>
    </row>
    <row r="116">
      <c r="C116" s="7"/>
      <c r="E116" s="1"/>
      <c r="F116" s="1"/>
    </row>
    <row r="117">
      <c r="C117" s="7"/>
      <c r="E117" s="1"/>
      <c r="F117" s="1"/>
    </row>
    <row r="118">
      <c r="C118" s="7"/>
      <c r="E118" s="1"/>
      <c r="F118" s="1"/>
    </row>
    <row r="119">
      <c r="C119" s="7"/>
      <c r="E119" s="1"/>
      <c r="F119" s="1"/>
    </row>
    <row r="120">
      <c r="C120" s="7"/>
      <c r="E120" s="1"/>
      <c r="F120" s="1"/>
    </row>
    <row r="121">
      <c r="C121" s="7"/>
      <c r="E121" s="1"/>
      <c r="F121" s="1"/>
    </row>
    <row r="122">
      <c r="C122" s="7"/>
      <c r="E122" s="1"/>
      <c r="F122" s="1"/>
    </row>
    <row r="123">
      <c r="C123" s="7"/>
      <c r="E123" s="1"/>
      <c r="F123" s="1"/>
    </row>
    <row r="124">
      <c r="C124" s="7"/>
      <c r="E124" s="1"/>
      <c r="F124" s="1"/>
    </row>
    <row r="125">
      <c r="C125" s="7"/>
      <c r="E125" s="1"/>
      <c r="F125" s="1"/>
    </row>
    <row r="126">
      <c r="C126" s="7"/>
      <c r="E126" s="1"/>
      <c r="F126" s="1"/>
    </row>
    <row r="127">
      <c r="C127" s="7"/>
      <c r="E127" s="1"/>
      <c r="F127" s="1"/>
    </row>
    <row r="128">
      <c r="C128" s="7"/>
      <c r="E128" s="1"/>
      <c r="F128" s="1"/>
    </row>
    <row r="129">
      <c r="C129" s="7"/>
      <c r="E129" s="1"/>
      <c r="F129" s="1"/>
    </row>
    <row r="130">
      <c r="C130" s="7"/>
      <c r="E130" s="1"/>
      <c r="F130" s="1"/>
    </row>
    <row r="131">
      <c r="C131" s="7"/>
      <c r="E131" s="1"/>
      <c r="F131" s="1"/>
    </row>
    <row r="132">
      <c r="C132" s="7"/>
      <c r="E132" s="1"/>
      <c r="F132" s="1"/>
    </row>
    <row r="133">
      <c r="C133" s="7"/>
      <c r="E133" s="1"/>
      <c r="F133" s="1"/>
    </row>
    <row r="134">
      <c r="C134" s="7"/>
      <c r="E134" s="1"/>
      <c r="F134" s="1"/>
    </row>
    <row r="135">
      <c r="C135" s="7"/>
      <c r="E135" s="1"/>
      <c r="F135" s="1"/>
    </row>
    <row r="136">
      <c r="C136" s="7"/>
      <c r="E136" s="1"/>
      <c r="F136" s="1"/>
    </row>
    <row r="137">
      <c r="C137" s="7"/>
      <c r="E137" s="1"/>
      <c r="F137" s="1"/>
    </row>
    <row r="138">
      <c r="C138" s="7"/>
      <c r="E138" s="1"/>
      <c r="F138" s="1"/>
    </row>
    <row r="139">
      <c r="C139" s="7"/>
      <c r="E139" s="1"/>
      <c r="F139" s="1"/>
    </row>
    <row r="140">
      <c r="C140" s="7"/>
      <c r="E140" s="1"/>
      <c r="F140" s="1"/>
    </row>
    <row r="141">
      <c r="C141" s="7"/>
      <c r="E141" s="1"/>
      <c r="F141" s="1"/>
    </row>
    <row r="142">
      <c r="C142" s="7"/>
      <c r="E142" s="1"/>
      <c r="F142" s="1"/>
    </row>
    <row r="143">
      <c r="C143" s="7"/>
      <c r="E143" s="1"/>
      <c r="F143" s="1"/>
    </row>
    <row r="144">
      <c r="C144" s="7"/>
      <c r="E144" s="1"/>
      <c r="F144" s="1"/>
    </row>
    <row r="145">
      <c r="C145" s="7"/>
      <c r="E145" s="1"/>
      <c r="F145" s="1"/>
    </row>
    <row r="146">
      <c r="C146" s="7"/>
      <c r="E146" s="1"/>
      <c r="F146" s="1"/>
    </row>
    <row r="147">
      <c r="C147" s="7"/>
      <c r="E147" s="1"/>
      <c r="F147" s="1"/>
    </row>
    <row r="148">
      <c r="C148" s="7"/>
      <c r="E148" s="1"/>
      <c r="F148" s="1"/>
    </row>
    <row r="149">
      <c r="C149" s="7"/>
      <c r="E149" s="1"/>
      <c r="F149" s="1"/>
    </row>
    <row r="150">
      <c r="C150" s="7"/>
      <c r="E150" s="1"/>
      <c r="F150" s="1"/>
    </row>
    <row r="151">
      <c r="C151" s="7"/>
      <c r="E151" s="1"/>
      <c r="F151" s="1"/>
    </row>
    <row r="152">
      <c r="C152" s="7"/>
      <c r="E152" s="1"/>
      <c r="F152" s="1"/>
    </row>
    <row r="153">
      <c r="C153" s="7"/>
      <c r="E153" s="1"/>
      <c r="F153" s="1"/>
    </row>
    <row r="154">
      <c r="C154" s="7"/>
      <c r="E154" s="1"/>
      <c r="F154" s="1"/>
    </row>
    <row r="155">
      <c r="C155" s="7"/>
      <c r="E155" s="1"/>
      <c r="F155" s="1"/>
    </row>
    <row r="156">
      <c r="C156" s="7"/>
      <c r="E156" s="1"/>
      <c r="F156" s="1"/>
    </row>
    <row r="157">
      <c r="C157" s="7"/>
      <c r="E157" s="1"/>
      <c r="F157" s="1"/>
    </row>
    <row r="158">
      <c r="C158" s="7"/>
      <c r="E158" s="1"/>
      <c r="F158" s="1"/>
    </row>
    <row r="159">
      <c r="C159" s="7"/>
      <c r="E159" s="1"/>
      <c r="F159" s="1"/>
    </row>
    <row r="160">
      <c r="C160" s="7"/>
      <c r="E160" s="1"/>
      <c r="F160" s="1"/>
    </row>
    <row r="161">
      <c r="C161" s="7"/>
      <c r="E161" s="1"/>
      <c r="F161" s="1"/>
    </row>
    <row r="162">
      <c r="C162" s="7"/>
      <c r="E162" s="1"/>
      <c r="F162" s="1"/>
    </row>
    <row r="163">
      <c r="C163" s="7"/>
      <c r="E163" s="1"/>
      <c r="F163" s="1"/>
    </row>
    <row r="164">
      <c r="C164" s="7"/>
      <c r="E164" s="1"/>
      <c r="F164" s="1"/>
    </row>
    <row r="165">
      <c r="C165" s="7"/>
      <c r="E165" s="1"/>
      <c r="F165" s="1"/>
    </row>
    <row r="166">
      <c r="C166" s="7"/>
      <c r="E166" s="1"/>
      <c r="F166" s="1"/>
    </row>
    <row r="167">
      <c r="C167" s="7"/>
      <c r="E167" s="1"/>
      <c r="F167" s="1"/>
    </row>
    <row r="168">
      <c r="C168" s="7"/>
      <c r="E168" s="1"/>
      <c r="F168" s="1"/>
    </row>
    <row r="169">
      <c r="C169" s="7"/>
      <c r="E169" s="1"/>
      <c r="F169" s="1"/>
    </row>
    <row r="170">
      <c r="C170" s="7"/>
      <c r="E170" s="1"/>
      <c r="F170" s="1"/>
    </row>
    <row r="171">
      <c r="C171" s="7"/>
      <c r="E171" s="1"/>
      <c r="F171" s="1"/>
    </row>
    <row r="172">
      <c r="C172" s="7"/>
      <c r="E172" s="1"/>
      <c r="F172" s="1"/>
    </row>
    <row r="173">
      <c r="C173" s="7"/>
      <c r="E173" s="1"/>
      <c r="F173" s="1"/>
    </row>
    <row r="174">
      <c r="C174" s="7"/>
      <c r="E174" s="1"/>
      <c r="F174" s="1"/>
    </row>
    <row r="175">
      <c r="C175" s="7"/>
      <c r="E175" s="1"/>
      <c r="F175" s="1"/>
    </row>
    <row r="176">
      <c r="C176" s="7"/>
      <c r="E176" s="1"/>
      <c r="F176" s="1"/>
    </row>
    <row r="177">
      <c r="C177" s="7"/>
      <c r="E177" s="1"/>
      <c r="F177" s="1"/>
    </row>
    <row r="178">
      <c r="C178" s="7"/>
      <c r="E178" s="1"/>
      <c r="F178" s="1"/>
    </row>
    <row r="179">
      <c r="C179" s="7"/>
      <c r="E179" s="1"/>
      <c r="F179" s="1"/>
    </row>
    <row r="180">
      <c r="C180" s="7"/>
      <c r="E180" s="1"/>
      <c r="F180" s="1"/>
    </row>
    <row r="181">
      <c r="C181" s="7"/>
      <c r="E181" s="1"/>
      <c r="F181" s="1"/>
    </row>
    <row r="182">
      <c r="C182" s="7"/>
      <c r="E182" s="1"/>
      <c r="F182" s="1"/>
    </row>
    <row r="183">
      <c r="C183" s="7"/>
      <c r="E183" s="1"/>
      <c r="F183" s="1"/>
    </row>
    <row r="184">
      <c r="C184" s="7"/>
      <c r="E184" s="1"/>
      <c r="F184" s="1"/>
    </row>
    <row r="185">
      <c r="C185" s="7"/>
      <c r="E185" s="1"/>
      <c r="F185" s="1"/>
    </row>
    <row r="186">
      <c r="C186" s="7"/>
      <c r="E186" s="1"/>
      <c r="F186" s="1"/>
    </row>
    <row r="187">
      <c r="C187" s="7"/>
      <c r="E187" s="1"/>
      <c r="F187" s="1"/>
    </row>
    <row r="188">
      <c r="C188" s="7"/>
      <c r="E188" s="1"/>
      <c r="F188" s="1"/>
    </row>
    <row r="189">
      <c r="C189" s="7"/>
      <c r="E189" s="1"/>
      <c r="F189" s="1"/>
    </row>
    <row r="190">
      <c r="C190" s="7"/>
      <c r="E190" s="1"/>
      <c r="F190" s="1"/>
    </row>
    <row r="191">
      <c r="C191" s="7"/>
      <c r="E191" s="1"/>
      <c r="F191" s="1"/>
    </row>
    <row r="192">
      <c r="C192" s="7"/>
      <c r="E192" s="1"/>
      <c r="F192" s="1"/>
    </row>
    <row r="193">
      <c r="C193" s="7"/>
      <c r="E193" s="1"/>
      <c r="F193" s="1"/>
    </row>
    <row r="194">
      <c r="C194" s="7"/>
      <c r="E194" s="1"/>
      <c r="F194" s="1"/>
    </row>
    <row r="195">
      <c r="C195" s="7"/>
      <c r="E195" s="1"/>
      <c r="F195" s="1"/>
    </row>
    <row r="196">
      <c r="C196" s="7"/>
      <c r="E196" s="1"/>
      <c r="F196" s="1"/>
    </row>
    <row r="197">
      <c r="C197" s="7"/>
      <c r="E197" s="1"/>
      <c r="F197" s="1"/>
    </row>
    <row r="198">
      <c r="C198" s="7"/>
      <c r="E198" s="1"/>
      <c r="F198" s="1"/>
    </row>
    <row r="199">
      <c r="C199" s="7"/>
      <c r="E199" s="1"/>
      <c r="F199" s="1"/>
    </row>
    <row r="200">
      <c r="C200" s="7"/>
      <c r="E200" s="1"/>
      <c r="F200" s="1"/>
    </row>
    <row r="201">
      <c r="C201" s="7"/>
      <c r="E201" s="1"/>
      <c r="F201" s="1"/>
    </row>
    <row r="202">
      <c r="C202" s="7"/>
      <c r="E202" s="1"/>
      <c r="F202" s="1"/>
    </row>
    <row r="203">
      <c r="C203" s="7"/>
      <c r="E203" s="1"/>
      <c r="F203" s="1"/>
    </row>
    <row r="204">
      <c r="C204" s="7"/>
      <c r="E204" s="1"/>
      <c r="F204" s="1"/>
    </row>
    <row r="205">
      <c r="C205" s="7"/>
      <c r="E205" s="1"/>
      <c r="F205" s="1"/>
    </row>
    <row r="206">
      <c r="C206" s="7"/>
      <c r="E206" s="1"/>
      <c r="F206" s="1"/>
    </row>
    <row r="207">
      <c r="C207" s="7"/>
      <c r="E207" s="1"/>
      <c r="F207" s="1"/>
    </row>
    <row r="208">
      <c r="C208" s="7"/>
      <c r="E208" s="1"/>
      <c r="F208" s="1"/>
    </row>
    <row r="209">
      <c r="C209" s="7"/>
      <c r="E209" s="1"/>
      <c r="F209" s="1"/>
    </row>
    <row r="210">
      <c r="C210" s="7"/>
      <c r="E210" s="1"/>
      <c r="F210" s="1"/>
    </row>
    <row r="211">
      <c r="C211" s="7"/>
      <c r="E211" s="1"/>
      <c r="F211" s="1"/>
    </row>
    <row r="212">
      <c r="C212" s="7"/>
      <c r="E212" s="1"/>
      <c r="F212" s="1"/>
    </row>
    <row r="213">
      <c r="C213" s="7"/>
      <c r="E213" s="1"/>
      <c r="F213" s="1"/>
    </row>
    <row r="214">
      <c r="C214" s="7"/>
      <c r="E214" s="1"/>
      <c r="F214" s="1"/>
    </row>
    <row r="215">
      <c r="C215" s="7"/>
      <c r="E215" s="1"/>
      <c r="F215" s="1"/>
    </row>
    <row r="216">
      <c r="C216" s="7"/>
      <c r="E216" s="1"/>
      <c r="F216" s="1"/>
    </row>
    <row r="217">
      <c r="C217" s="7"/>
      <c r="E217" s="1"/>
      <c r="F217" s="1"/>
    </row>
    <row r="218">
      <c r="C218" s="7"/>
      <c r="E218" s="1"/>
      <c r="F218" s="1"/>
    </row>
    <row r="219">
      <c r="C219" s="7"/>
      <c r="E219" s="1"/>
      <c r="F219" s="1"/>
    </row>
    <row r="220">
      <c r="C220" s="7"/>
      <c r="E220" s="1"/>
      <c r="F220" s="1"/>
    </row>
    <row r="221">
      <c r="C221" s="7"/>
      <c r="E221" s="1"/>
      <c r="F221" s="1"/>
    </row>
    <row r="222">
      <c r="C222" s="7"/>
      <c r="E222" s="1"/>
      <c r="F222" s="1"/>
    </row>
    <row r="223">
      <c r="C223" s="7"/>
      <c r="E223" s="1"/>
      <c r="F223" s="1"/>
    </row>
    <row r="224">
      <c r="C224" s="7"/>
      <c r="E224" s="1"/>
      <c r="F224" s="1"/>
    </row>
    <row r="225">
      <c r="C225" s="7"/>
      <c r="E225" s="1"/>
      <c r="F225" s="1"/>
    </row>
    <row r="226">
      <c r="C226" s="7"/>
      <c r="E226" s="1"/>
      <c r="F226" s="1"/>
    </row>
    <row r="227">
      <c r="C227" s="7"/>
      <c r="E227" s="1"/>
      <c r="F227" s="1"/>
    </row>
    <row r="228">
      <c r="C228" s="7"/>
      <c r="E228" s="1"/>
      <c r="F228" s="1"/>
    </row>
    <row r="229">
      <c r="C229" s="7"/>
      <c r="E229" s="1"/>
      <c r="F229" s="1"/>
    </row>
    <row r="230">
      <c r="C230" s="7"/>
      <c r="E230" s="1"/>
      <c r="F230" s="1"/>
    </row>
    <row r="231">
      <c r="C231" s="7"/>
      <c r="E231" s="1"/>
      <c r="F231" s="1"/>
    </row>
    <row r="232">
      <c r="C232" s="7"/>
      <c r="E232" s="1"/>
      <c r="F232" s="1"/>
    </row>
    <row r="233">
      <c r="C233" s="7"/>
      <c r="E233" s="1"/>
      <c r="F233" s="1"/>
    </row>
    <row r="234">
      <c r="C234" s="7"/>
      <c r="E234" s="1"/>
      <c r="F234" s="1"/>
    </row>
    <row r="235">
      <c r="C235" s="7"/>
      <c r="E235" s="1"/>
      <c r="F235" s="1"/>
    </row>
    <row r="236">
      <c r="C236" s="7"/>
      <c r="E236" s="1"/>
      <c r="F236" s="1"/>
    </row>
    <row r="237">
      <c r="C237" s="7"/>
      <c r="E237" s="1"/>
      <c r="F237" s="1"/>
    </row>
    <row r="238">
      <c r="C238" s="7"/>
      <c r="E238" s="1"/>
      <c r="F238" s="1"/>
    </row>
    <row r="239">
      <c r="C239" s="7"/>
      <c r="E239" s="1"/>
      <c r="F239" s="1"/>
    </row>
    <row r="240">
      <c r="C240" s="7"/>
      <c r="E240" s="1"/>
      <c r="F240" s="1"/>
    </row>
    <row r="241">
      <c r="C241" s="7"/>
      <c r="E241" s="1"/>
      <c r="F241" s="1"/>
    </row>
    <row r="242">
      <c r="C242" s="7"/>
      <c r="E242" s="1"/>
      <c r="F242" s="1"/>
    </row>
    <row r="243">
      <c r="C243" s="7"/>
      <c r="E243" s="1"/>
      <c r="F243" s="1"/>
    </row>
    <row r="244">
      <c r="C244" s="7"/>
      <c r="E244" s="1"/>
      <c r="F244" s="1"/>
    </row>
    <row r="245">
      <c r="C245" s="7"/>
      <c r="E245" s="1"/>
      <c r="F245" s="1"/>
    </row>
    <row r="246">
      <c r="C246" s="7"/>
      <c r="E246" s="1"/>
      <c r="F246" s="1"/>
    </row>
    <row r="247">
      <c r="C247" s="7"/>
      <c r="E247" s="1"/>
      <c r="F247" s="1"/>
    </row>
    <row r="248">
      <c r="C248" s="7"/>
      <c r="E248" s="1"/>
      <c r="F248" s="1"/>
    </row>
    <row r="249">
      <c r="C249" s="7"/>
      <c r="E249" s="1"/>
      <c r="F249" s="1"/>
    </row>
    <row r="250">
      <c r="C250" s="7"/>
      <c r="E250" s="1"/>
      <c r="F250" s="1"/>
    </row>
    <row r="251">
      <c r="C251" s="7"/>
      <c r="E251" s="1"/>
      <c r="F251" s="1"/>
    </row>
    <row r="252">
      <c r="C252" s="7"/>
      <c r="E252" s="1"/>
      <c r="F252" s="1"/>
    </row>
    <row r="253">
      <c r="C253" s="7"/>
      <c r="E253" s="1"/>
      <c r="F253" s="1"/>
    </row>
    <row r="254">
      <c r="C254" s="7"/>
      <c r="E254" s="1"/>
      <c r="F254" s="1"/>
    </row>
    <row r="255">
      <c r="C255" s="7"/>
      <c r="E255" s="1"/>
      <c r="F255" s="1"/>
    </row>
    <row r="256">
      <c r="C256" s="7"/>
      <c r="E256" s="1"/>
      <c r="F256" s="1"/>
    </row>
    <row r="257">
      <c r="C257" s="7"/>
      <c r="E257" s="1"/>
      <c r="F257" s="1"/>
    </row>
    <row r="258">
      <c r="C258" s="7"/>
      <c r="E258" s="1"/>
      <c r="F258" s="1"/>
    </row>
    <row r="259">
      <c r="C259" s="7"/>
      <c r="E259" s="1"/>
      <c r="F259" s="1"/>
    </row>
    <row r="260">
      <c r="C260" s="7"/>
      <c r="E260" s="1"/>
      <c r="F260" s="1"/>
    </row>
    <row r="261">
      <c r="C261" s="7"/>
      <c r="E261" s="1"/>
      <c r="F261" s="1"/>
    </row>
    <row r="262">
      <c r="C262" s="7"/>
      <c r="E262" s="1"/>
      <c r="F262" s="1"/>
    </row>
    <row r="263">
      <c r="C263" s="7"/>
      <c r="E263" s="1"/>
      <c r="F263" s="1"/>
    </row>
    <row r="264">
      <c r="C264" s="7"/>
      <c r="E264" s="1"/>
      <c r="F264" s="1"/>
    </row>
    <row r="265">
      <c r="C265" s="7"/>
      <c r="E265" s="1"/>
      <c r="F265" s="1"/>
    </row>
    <row r="266">
      <c r="C266" s="7"/>
      <c r="E266" s="1"/>
      <c r="F266" s="1"/>
    </row>
    <row r="267">
      <c r="C267" s="7"/>
      <c r="E267" s="1"/>
      <c r="F267" s="1"/>
    </row>
    <row r="268">
      <c r="C268" s="7"/>
      <c r="E268" s="1"/>
      <c r="F268" s="1"/>
    </row>
    <row r="269">
      <c r="C269" s="7"/>
      <c r="E269" s="1"/>
      <c r="F269" s="1"/>
    </row>
    <row r="270">
      <c r="C270" s="7"/>
      <c r="E270" s="1"/>
      <c r="F270" s="1"/>
    </row>
    <row r="271">
      <c r="C271" s="7"/>
      <c r="E271" s="1"/>
      <c r="F271" s="1"/>
    </row>
    <row r="272">
      <c r="C272" s="7"/>
      <c r="E272" s="1"/>
      <c r="F272" s="1"/>
    </row>
    <row r="273">
      <c r="C273" s="7"/>
      <c r="E273" s="1"/>
      <c r="F273" s="1"/>
    </row>
    <row r="274">
      <c r="C274" s="7"/>
      <c r="E274" s="1"/>
      <c r="F274" s="1"/>
    </row>
    <row r="275">
      <c r="C275" s="7"/>
      <c r="E275" s="1"/>
      <c r="F275" s="1"/>
    </row>
    <row r="276">
      <c r="C276" s="7"/>
      <c r="E276" s="1"/>
      <c r="F276" s="1"/>
    </row>
    <row r="277">
      <c r="C277" s="7"/>
      <c r="E277" s="1"/>
      <c r="F277" s="1"/>
    </row>
    <row r="278">
      <c r="C278" s="7"/>
      <c r="E278" s="1"/>
      <c r="F278" s="1"/>
    </row>
    <row r="279">
      <c r="C279" s="7"/>
      <c r="E279" s="1"/>
      <c r="F279" s="1"/>
    </row>
    <row r="280">
      <c r="C280" s="7"/>
      <c r="E280" s="1"/>
      <c r="F280" s="1"/>
    </row>
    <row r="281">
      <c r="C281" s="7"/>
      <c r="E281" s="1"/>
      <c r="F281" s="1"/>
    </row>
    <row r="282">
      <c r="C282" s="7"/>
      <c r="E282" s="1"/>
      <c r="F282" s="1"/>
    </row>
    <row r="283">
      <c r="C283" s="7"/>
      <c r="E283" s="1"/>
      <c r="F283" s="1"/>
    </row>
    <row r="284">
      <c r="C284" s="7"/>
      <c r="E284" s="1"/>
      <c r="F284" s="1"/>
    </row>
    <row r="285">
      <c r="C285" s="7"/>
      <c r="E285" s="1"/>
      <c r="F285" s="1"/>
    </row>
    <row r="286">
      <c r="C286" s="7"/>
      <c r="E286" s="1"/>
      <c r="F286" s="1"/>
    </row>
    <row r="287">
      <c r="C287" s="7"/>
      <c r="E287" s="1"/>
      <c r="F287" s="1"/>
    </row>
    <row r="288">
      <c r="C288" s="7"/>
      <c r="E288" s="1"/>
      <c r="F288" s="1"/>
    </row>
    <row r="289">
      <c r="C289" s="7"/>
      <c r="E289" s="1"/>
      <c r="F289" s="1"/>
    </row>
    <row r="290">
      <c r="C290" s="7"/>
      <c r="E290" s="1"/>
      <c r="F290" s="1"/>
    </row>
    <row r="291">
      <c r="C291" s="7"/>
      <c r="E291" s="1"/>
      <c r="F291" s="1"/>
    </row>
    <row r="292">
      <c r="C292" s="7"/>
      <c r="E292" s="1"/>
      <c r="F292" s="1"/>
    </row>
    <row r="293">
      <c r="C293" s="7"/>
      <c r="E293" s="1"/>
      <c r="F293" s="1"/>
    </row>
    <row r="294">
      <c r="C294" s="7"/>
      <c r="E294" s="1"/>
      <c r="F294" s="1"/>
    </row>
    <row r="295">
      <c r="C295" s="7"/>
      <c r="E295" s="1"/>
      <c r="F295" s="1"/>
    </row>
    <row r="296">
      <c r="C296" s="7"/>
      <c r="E296" s="1"/>
      <c r="F296" s="1"/>
    </row>
    <row r="297">
      <c r="C297" s="7"/>
      <c r="E297" s="1"/>
      <c r="F297" s="1"/>
    </row>
    <row r="298">
      <c r="C298" s="7"/>
      <c r="E298" s="1"/>
      <c r="F298" s="1"/>
    </row>
    <row r="299">
      <c r="C299" s="7"/>
      <c r="E299" s="1"/>
      <c r="F299" s="1"/>
    </row>
    <row r="300">
      <c r="C300" s="7"/>
      <c r="E300" s="1"/>
      <c r="F300" s="1"/>
    </row>
    <row r="301">
      <c r="C301" s="7"/>
      <c r="E301" s="1"/>
      <c r="F301" s="1"/>
    </row>
    <row r="302">
      <c r="C302" s="7"/>
      <c r="E302" s="1"/>
      <c r="F302" s="1"/>
    </row>
    <row r="303">
      <c r="C303" s="7"/>
      <c r="E303" s="1"/>
      <c r="F303" s="1"/>
    </row>
    <row r="304">
      <c r="C304" s="7"/>
      <c r="E304" s="1"/>
      <c r="F304" s="1"/>
    </row>
    <row r="305">
      <c r="C305" s="7"/>
      <c r="E305" s="1"/>
      <c r="F305" s="1"/>
    </row>
    <row r="306">
      <c r="C306" s="7"/>
      <c r="E306" s="1"/>
      <c r="F306" s="1"/>
    </row>
    <row r="307">
      <c r="C307" s="7"/>
      <c r="E307" s="1"/>
      <c r="F307" s="1"/>
    </row>
    <row r="308">
      <c r="C308" s="7"/>
      <c r="E308" s="1"/>
      <c r="F308" s="1"/>
    </row>
    <row r="309">
      <c r="C309" s="7"/>
      <c r="E309" s="1"/>
      <c r="F309" s="1"/>
    </row>
    <row r="310">
      <c r="C310" s="7"/>
      <c r="E310" s="1"/>
      <c r="F310" s="1"/>
    </row>
    <row r="311">
      <c r="C311" s="7"/>
      <c r="E311" s="1"/>
      <c r="F311" s="1"/>
    </row>
    <row r="312">
      <c r="C312" s="7"/>
      <c r="E312" s="1"/>
      <c r="F312" s="1"/>
    </row>
    <row r="313">
      <c r="C313" s="7"/>
      <c r="E313" s="1"/>
      <c r="F313" s="1"/>
    </row>
    <row r="314">
      <c r="C314" s="7"/>
      <c r="E314" s="1"/>
      <c r="F314" s="1"/>
    </row>
    <row r="315">
      <c r="C315" s="7"/>
      <c r="E315" s="1"/>
      <c r="F315" s="1"/>
    </row>
    <row r="316">
      <c r="C316" s="7"/>
      <c r="E316" s="1"/>
      <c r="F316" s="1"/>
    </row>
    <row r="317">
      <c r="C317" s="7"/>
      <c r="E317" s="1"/>
      <c r="F317" s="1"/>
    </row>
    <row r="318">
      <c r="C318" s="7"/>
      <c r="E318" s="1"/>
      <c r="F318" s="1"/>
    </row>
    <row r="319">
      <c r="C319" s="7"/>
      <c r="E319" s="1"/>
      <c r="F319" s="1"/>
    </row>
    <row r="320">
      <c r="C320" s="7"/>
      <c r="E320" s="1"/>
      <c r="F320" s="1"/>
    </row>
    <row r="321">
      <c r="C321" s="7"/>
      <c r="E321" s="1"/>
      <c r="F321" s="1"/>
    </row>
    <row r="322">
      <c r="C322" s="7"/>
      <c r="E322" s="1"/>
      <c r="F322" s="1"/>
    </row>
    <row r="323">
      <c r="C323" s="7"/>
      <c r="E323" s="1"/>
      <c r="F323" s="1"/>
    </row>
    <row r="324">
      <c r="C324" s="7"/>
      <c r="E324" s="1"/>
      <c r="F324" s="1"/>
    </row>
    <row r="325">
      <c r="C325" s="7"/>
      <c r="E325" s="1"/>
      <c r="F325" s="1"/>
    </row>
    <row r="326">
      <c r="C326" s="7"/>
      <c r="E326" s="1"/>
      <c r="F326" s="1"/>
    </row>
    <row r="327">
      <c r="C327" s="7"/>
      <c r="E327" s="1"/>
      <c r="F327" s="1"/>
    </row>
    <row r="328">
      <c r="C328" s="7"/>
      <c r="E328" s="1"/>
      <c r="F328" s="1"/>
    </row>
    <row r="329">
      <c r="C329" s="7"/>
      <c r="E329" s="1"/>
      <c r="F329" s="1"/>
    </row>
    <row r="330">
      <c r="C330" s="7"/>
      <c r="E330" s="1"/>
      <c r="F330" s="1"/>
    </row>
    <row r="331">
      <c r="C331" s="7"/>
      <c r="E331" s="1"/>
      <c r="F331" s="1"/>
    </row>
    <row r="332">
      <c r="C332" s="7"/>
      <c r="E332" s="1"/>
      <c r="F332" s="1"/>
    </row>
    <row r="333">
      <c r="C333" s="7"/>
      <c r="E333" s="1"/>
      <c r="F333" s="1"/>
    </row>
    <row r="334">
      <c r="C334" s="7"/>
      <c r="E334" s="1"/>
      <c r="F334" s="1"/>
    </row>
    <row r="335">
      <c r="C335" s="7"/>
      <c r="E335" s="1"/>
      <c r="F335" s="1"/>
    </row>
    <row r="336">
      <c r="C336" s="7"/>
      <c r="E336" s="1"/>
      <c r="F336" s="1"/>
    </row>
    <row r="337">
      <c r="C337" s="7"/>
      <c r="E337" s="1"/>
      <c r="F337" s="1"/>
    </row>
    <row r="338">
      <c r="C338" s="7"/>
      <c r="E338" s="1"/>
      <c r="F338" s="1"/>
    </row>
    <row r="339">
      <c r="C339" s="7"/>
      <c r="E339" s="1"/>
      <c r="F339" s="1"/>
    </row>
    <row r="340">
      <c r="C340" s="7"/>
      <c r="E340" s="1"/>
      <c r="F340" s="1"/>
    </row>
    <row r="341">
      <c r="C341" s="7"/>
      <c r="E341" s="1"/>
      <c r="F341" s="1"/>
    </row>
    <row r="342">
      <c r="C342" s="7"/>
      <c r="E342" s="1"/>
      <c r="F342" s="1"/>
    </row>
    <row r="343">
      <c r="C343" s="7"/>
      <c r="E343" s="1"/>
      <c r="F343" s="1"/>
    </row>
    <row r="344">
      <c r="C344" s="7"/>
      <c r="E344" s="1"/>
      <c r="F344" s="1"/>
    </row>
    <row r="345">
      <c r="C345" s="7"/>
      <c r="E345" s="1"/>
      <c r="F345" s="1"/>
    </row>
    <row r="346">
      <c r="C346" s="7"/>
      <c r="E346" s="1"/>
      <c r="F346" s="1"/>
    </row>
    <row r="347">
      <c r="C347" s="7"/>
      <c r="E347" s="1"/>
      <c r="F347" s="1"/>
    </row>
    <row r="348">
      <c r="C348" s="7"/>
      <c r="E348" s="1"/>
      <c r="F348" s="1"/>
    </row>
    <row r="349">
      <c r="C349" s="7"/>
      <c r="E349" s="1"/>
      <c r="F349" s="1"/>
    </row>
    <row r="350">
      <c r="C350" s="7"/>
      <c r="E350" s="1"/>
      <c r="F350" s="1"/>
    </row>
    <row r="351">
      <c r="C351" s="7"/>
      <c r="E351" s="1"/>
      <c r="F351" s="1"/>
    </row>
    <row r="352">
      <c r="C352" s="7"/>
      <c r="E352" s="1"/>
      <c r="F352" s="1"/>
    </row>
    <row r="353">
      <c r="C353" s="7"/>
      <c r="E353" s="1"/>
      <c r="F353" s="1"/>
    </row>
    <row r="354">
      <c r="C354" s="7"/>
      <c r="E354" s="1"/>
      <c r="F354" s="1"/>
    </row>
    <row r="355">
      <c r="C355" s="7"/>
      <c r="E355" s="1"/>
      <c r="F355" s="1"/>
    </row>
    <row r="356">
      <c r="C356" s="7"/>
      <c r="E356" s="1"/>
      <c r="F356" s="1"/>
    </row>
    <row r="357">
      <c r="C357" s="7"/>
      <c r="E357" s="1"/>
      <c r="F357" s="1"/>
    </row>
    <row r="358">
      <c r="C358" s="7"/>
      <c r="E358" s="1"/>
      <c r="F358" s="1"/>
    </row>
    <row r="359">
      <c r="C359" s="7"/>
      <c r="E359" s="1"/>
      <c r="F359" s="1"/>
    </row>
    <row r="360">
      <c r="C360" s="7"/>
      <c r="E360" s="1"/>
      <c r="F360" s="1"/>
    </row>
    <row r="361">
      <c r="C361" s="7"/>
      <c r="E361" s="1"/>
      <c r="F361" s="1"/>
    </row>
    <row r="362">
      <c r="C362" s="7"/>
      <c r="E362" s="1"/>
      <c r="F362" s="1"/>
    </row>
    <row r="363">
      <c r="C363" s="7"/>
      <c r="E363" s="1"/>
      <c r="F363" s="1"/>
    </row>
    <row r="364">
      <c r="C364" s="7"/>
      <c r="E364" s="1"/>
      <c r="F364" s="1"/>
    </row>
    <row r="365">
      <c r="C365" s="7"/>
      <c r="E365" s="1"/>
      <c r="F365" s="1"/>
    </row>
    <row r="366">
      <c r="C366" s="7"/>
      <c r="E366" s="1"/>
      <c r="F366" s="1"/>
    </row>
    <row r="367">
      <c r="C367" s="7"/>
      <c r="E367" s="1"/>
      <c r="F367" s="1"/>
    </row>
    <row r="368">
      <c r="C368" s="7"/>
      <c r="E368" s="1"/>
      <c r="F368" s="1"/>
    </row>
    <row r="369">
      <c r="C369" s="7"/>
      <c r="E369" s="1"/>
      <c r="F369" s="1"/>
    </row>
    <row r="370">
      <c r="C370" s="7"/>
      <c r="E370" s="1"/>
      <c r="F370" s="1"/>
    </row>
    <row r="371">
      <c r="C371" s="7"/>
      <c r="E371" s="1"/>
      <c r="F371" s="1"/>
    </row>
    <row r="372">
      <c r="C372" s="7"/>
      <c r="E372" s="1"/>
      <c r="F372" s="1"/>
    </row>
    <row r="373">
      <c r="C373" s="7"/>
      <c r="E373" s="1"/>
      <c r="F373" s="1"/>
    </row>
    <row r="374">
      <c r="C374" s="7"/>
      <c r="E374" s="1"/>
      <c r="F374" s="1"/>
    </row>
    <row r="375">
      <c r="C375" s="7"/>
      <c r="E375" s="1"/>
      <c r="F375" s="1"/>
    </row>
    <row r="376">
      <c r="C376" s="7"/>
      <c r="E376" s="1"/>
      <c r="F376" s="1"/>
    </row>
    <row r="377">
      <c r="C377" s="7"/>
      <c r="E377" s="1"/>
      <c r="F377" s="1"/>
    </row>
    <row r="378">
      <c r="C378" s="7"/>
      <c r="E378" s="1"/>
      <c r="F378" s="1"/>
    </row>
    <row r="379">
      <c r="C379" s="7"/>
      <c r="E379" s="1"/>
      <c r="F379" s="1"/>
    </row>
    <row r="380">
      <c r="C380" s="7"/>
      <c r="E380" s="1"/>
      <c r="F380" s="1"/>
    </row>
    <row r="381">
      <c r="C381" s="7"/>
      <c r="E381" s="1"/>
      <c r="F381" s="1"/>
    </row>
    <row r="382">
      <c r="C382" s="7"/>
      <c r="E382" s="1"/>
      <c r="F382" s="1"/>
    </row>
    <row r="383">
      <c r="C383" s="7"/>
      <c r="E383" s="1"/>
      <c r="F383" s="1"/>
    </row>
    <row r="384">
      <c r="C384" s="7"/>
      <c r="E384" s="1"/>
      <c r="F384" s="1"/>
    </row>
    <row r="385">
      <c r="C385" s="7"/>
      <c r="E385" s="1"/>
      <c r="F385" s="1"/>
    </row>
    <row r="386">
      <c r="C386" s="7"/>
      <c r="E386" s="1"/>
      <c r="F386" s="1"/>
    </row>
    <row r="387">
      <c r="C387" s="7"/>
      <c r="E387" s="1"/>
      <c r="F387" s="1"/>
    </row>
    <row r="388">
      <c r="C388" s="7"/>
      <c r="E388" s="1"/>
      <c r="F388" s="1"/>
    </row>
    <row r="389">
      <c r="C389" s="7"/>
      <c r="E389" s="1"/>
      <c r="F389" s="1"/>
    </row>
    <row r="390">
      <c r="C390" s="7"/>
      <c r="E390" s="1"/>
      <c r="F390" s="1"/>
    </row>
    <row r="391">
      <c r="C391" s="7"/>
      <c r="E391" s="1"/>
      <c r="F391" s="1"/>
    </row>
    <row r="392">
      <c r="C392" s="7"/>
      <c r="E392" s="1"/>
      <c r="F392" s="1"/>
    </row>
    <row r="393">
      <c r="C393" s="7"/>
      <c r="E393" s="1"/>
      <c r="F393" s="1"/>
    </row>
    <row r="394">
      <c r="C394" s="7"/>
      <c r="E394" s="1"/>
      <c r="F394" s="1"/>
    </row>
    <row r="395">
      <c r="C395" s="7"/>
      <c r="E395" s="1"/>
      <c r="F395" s="1"/>
    </row>
    <row r="396">
      <c r="C396" s="7"/>
      <c r="E396" s="1"/>
      <c r="F396" s="1"/>
    </row>
    <row r="397">
      <c r="C397" s="7"/>
      <c r="E397" s="1"/>
      <c r="F397" s="1"/>
    </row>
    <row r="398">
      <c r="C398" s="7"/>
      <c r="E398" s="1"/>
      <c r="F398" s="1"/>
    </row>
    <row r="399">
      <c r="C399" s="7"/>
      <c r="E399" s="1"/>
      <c r="F399" s="1"/>
    </row>
    <row r="400">
      <c r="C400" s="7"/>
      <c r="E400" s="1"/>
      <c r="F400" s="1"/>
    </row>
    <row r="401">
      <c r="C401" s="7"/>
      <c r="E401" s="1"/>
      <c r="F401" s="1"/>
    </row>
    <row r="402">
      <c r="C402" s="7"/>
      <c r="E402" s="1"/>
      <c r="F402" s="1"/>
    </row>
    <row r="403">
      <c r="C403" s="7"/>
      <c r="E403" s="1"/>
      <c r="F403" s="1"/>
    </row>
    <row r="404">
      <c r="C404" s="7"/>
      <c r="E404" s="1"/>
      <c r="F404" s="1"/>
    </row>
    <row r="405">
      <c r="C405" s="7"/>
      <c r="E405" s="1"/>
      <c r="F405" s="1"/>
    </row>
    <row r="406">
      <c r="C406" s="7"/>
      <c r="E406" s="1"/>
      <c r="F406" s="1"/>
    </row>
    <row r="407">
      <c r="C407" s="7"/>
      <c r="E407" s="1"/>
      <c r="F407" s="1"/>
    </row>
    <row r="408">
      <c r="C408" s="7"/>
      <c r="E408" s="1"/>
      <c r="F408" s="1"/>
    </row>
    <row r="409">
      <c r="C409" s="7"/>
      <c r="E409" s="1"/>
      <c r="F409" s="1"/>
    </row>
    <row r="410">
      <c r="C410" s="7"/>
      <c r="E410" s="1"/>
      <c r="F410" s="1"/>
    </row>
    <row r="411">
      <c r="C411" s="7"/>
      <c r="E411" s="1"/>
      <c r="F411" s="1"/>
    </row>
    <row r="412">
      <c r="C412" s="7"/>
      <c r="E412" s="1"/>
      <c r="F412" s="1"/>
    </row>
    <row r="413">
      <c r="C413" s="7"/>
      <c r="E413" s="1"/>
      <c r="F413" s="1"/>
    </row>
    <row r="414">
      <c r="C414" s="7"/>
      <c r="E414" s="1"/>
      <c r="F414" s="1"/>
    </row>
    <row r="415">
      <c r="C415" s="7"/>
      <c r="E415" s="1"/>
      <c r="F415" s="1"/>
    </row>
    <row r="416">
      <c r="C416" s="7"/>
      <c r="E416" s="1"/>
      <c r="F416" s="1"/>
    </row>
    <row r="417">
      <c r="C417" s="7"/>
      <c r="E417" s="1"/>
      <c r="F417" s="1"/>
    </row>
    <row r="418">
      <c r="C418" s="7"/>
      <c r="E418" s="1"/>
      <c r="F418" s="1"/>
    </row>
    <row r="419">
      <c r="C419" s="7"/>
      <c r="E419" s="1"/>
      <c r="F419" s="1"/>
    </row>
    <row r="420">
      <c r="C420" s="7"/>
      <c r="E420" s="1"/>
      <c r="F420" s="1"/>
    </row>
    <row r="421">
      <c r="C421" s="7"/>
      <c r="E421" s="1"/>
      <c r="F421" s="1"/>
    </row>
    <row r="422">
      <c r="C422" s="7"/>
      <c r="E422" s="1"/>
      <c r="F422" s="1"/>
    </row>
    <row r="423">
      <c r="C423" s="7"/>
      <c r="E423" s="1"/>
      <c r="F423" s="1"/>
    </row>
    <row r="424">
      <c r="C424" s="7"/>
      <c r="E424" s="1"/>
      <c r="F424" s="1"/>
    </row>
    <row r="425">
      <c r="C425" s="7"/>
      <c r="E425" s="1"/>
      <c r="F425" s="1"/>
    </row>
    <row r="426">
      <c r="C426" s="7"/>
      <c r="E426" s="1"/>
      <c r="F426" s="1"/>
    </row>
    <row r="427">
      <c r="C427" s="7"/>
      <c r="E427" s="1"/>
      <c r="F427" s="1"/>
    </row>
    <row r="428">
      <c r="C428" s="7"/>
      <c r="E428" s="1"/>
      <c r="F428" s="1"/>
    </row>
    <row r="429">
      <c r="C429" s="7"/>
      <c r="E429" s="1"/>
      <c r="F429" s="1"/>
    </row>
    <row r="430">
      <c r="C430" s="7"/>
      <c r="E430" s="1"/>
      <c r="F430" s="1"/>
    </row>
    <row r="431">
      <c r="C431" s="7"/>
      <c r="E431" s="1"/>
      <c r="F431" s="1"/>
    </row>
    <row r="432">
      <c r="C432" s="7"/>
      <c r="E432" s="1"/>
      <c r="F432" s="1"/>
    </row>
    <row r="433">
      <c r="C433" s="7"/>
      <c r="E433" s="1"/>
      <c r="F433" s="1"/>
    </row>
    <row r="434">
      <c r="C434" s="7"/>
      <c r="E434" s="1"/>
      <c r="F434" s="1"/>
    </row>
    <row r="435">
      <c r="C435" s="7"/>
      <c r="E435" s="1"/>
      <c r="F435" s="1"/>
    </row>
    <row r="436">
      <c r="C436" s="7"/>
      <c r="E436" s="1"/>
      <c r="F436" s="1"/>
    </row>
    <row r="437">
      <c r="C437" s="7"/>
      <c r="E437" s="1"/>
      <c r="F437" s="1"/>
    </row>
    <row r="438">
      <c r="C438" s="7"/>
      <c r="E438" s="1"/>
      <c r="F438" s="1"/>
    </row>
    <row r="439">
      <c r="C439" s="7"/>
      <c r="E439" s="1"/>
      <c r="F439" s="1"/>
    </row>
    <row r="440">
      <c r="C440" s="7"/>
      <c r="E440" s="1"/>
      <c r="F440" s="1"/>
    </row>
    <row r="441">
      <c r="C441" s="7"/>
      <c r="E441" s="1"/>
      <c r="F441" s="1"/>
    </row>
    <row r="442">
      <c r="C442" s="7"/>
      <c r="E442" s="1"/>
      <c r="F442" s="1"/>
    </row>
    <row r="443">
      <c r="C443" s="7"/>
      <c r="E443" s="1"/>
      <c r="F443" s="1"/>
    </row>
    <row r="444">
      <c r="C444" s="7"/>
      <c r="E444" s="1"/>
      <c r="F444" s="1"/>
    </row>
    <row r="445">
      <c r="C445" s="7"/>
      <c r="E445" s="1"/>
      <c r="F445" s="1"/>
    </row>
    <row r="446">
      <c r="C446" s="7"/>
      <c r="E446" s="1"/>
      <c r="F446" s="1"/>
    </row>
    <row r="447">
      <c r="C447" s="7"/>
      <c r="E447" s="1"/>
      <c r="F447" s="1"/>
    </row>
    <row r="448">
      <c r="C448" s="7"/>
      <c r="E448" s="1"/>
      <c r="F448" s="1"/>
    </row>
    <row r="449">
      <c r="C449" s="7"/>
      <c r="E449" s="1"/>
      <c r="F449" s="1"/>
    </row>
    <row r="450">
      <c r="C450" s="7"/>
      <c r="E450" s="1"/>
      <c r="F450" s="1"/>
    </row>
    <row r="451">
      <c r="C451" s="7"/>
      <c r="E451" s="1"/>
      <c r="F451" s="1"/>
    </row>
    <row r="452">
      <c r="C452" s="7"/>
      <c r="E452" s="1"/>
      <c r="F452" s="1"/>
    </row>
    <row r="453">
      <c r="C453" s="7"/>
      <c r="E453" s="1"/>
      <c r="F453" s="1"/>
    </row>
    <row r="454">
      <c r="C454" s="7"/>
      <c r="E454" s="1"/>
      <c r="F454" s="1"/>
    </row>
    <row r="455">
      <c r="C455" s="7"/>
      <c r="E455" s="1"/>
      <c r="F455" s="1"/>
    </row>
    <row r="456">
      <c r="C456" s="7"/>
      <c r="E456" s="1"/>
      <c r="F456" s="1"/>
    </row>
    <row r="457">
      <c r="C457" s="7"/>
      <c r="E457" s="1"/>
      <c r="F457" s="1"/>
    </row>
    <row r="458">
      <c r="C458" s="7"/>
      <c r="E458" s="1"/>
      <c r="F458" s="1"/>
    </row>
    <row r="459">
      <c r="C459" s="7"/>
      <c r="E459" s="1"/>
      <c r="F459" s="1"/>
    </row>
    <row r="460">
      <c r="C460" s="7"/>
      <c r="E460" s="1"/>
      <c r="F460" s="1"/>
    </row>
    <row r="461">
      <c r="C461" s="7"/>
      <c r="E461" s="1"/>
      <c r="F461" s="1"/>
    </row>
    <row r="462">
      <c r="C462" s="7"/>
      <c r="E462" s="1"/>
      <c r="F462" s="1"/>
    </row>
    <row r="463">
      <c r="C463" s="7"/>
      <c r="E463" s="1"/>
      <c r="F463" s="1"/>
    </row>
    <row r="464">
      <c r="C464" s="7"/>
      <c r="E464" s="1"/>
      <c r="F464" s="1"/>
    </row>
    <row r="465">
      <c r="C465" s="7"/>
      <c r="E465" s="1"/>
      <c r="F465" s="1"/>
    </row>
    <row r="466">
      <c r="C466" s="7"/>
      <c r="E466" s="1"/>
      <c r="F466" s="1"/>
    </row>
    <row r="467">
      <c r="C467" s="7"/>
      <c r="E467" s="1"/>
      <c r="F467" s="1"/>
    </row>
    <row r="468">
      <c r="C468" s="7"/>
      <c r="E468" s="1"/>
      <c r="F468" s="1"/>
    </row>
    <row r="469">
      <c r="C469" s="7"/>
      <c r="E469" s="1"/>
      <c r="F469" s="1"/>
    </row>
    <row r="470">
      <c r="C470" s="7"/>
      <c r="E470" s="1"/>
      <c r="F470" s="1"/>
    </row>
    <row r="471">
      <c r="C471" s="7"/>
      <c r="E471" s="1"/>
      <c r="F471" s="1"/>
    </row>
    <row r="472">
      <c r="C472" s="7"/>
      <c r="E472" s="1"/>
      <c r="F472" s="1"/>
    </row>
    <row r="473">
      <c r="C473" s="7"/>
      <c r="E473" s="1"/>
      <c r="F473" s="1"/>
    </row>
    <row r="474">
      <c r="C474" s="7"/>
      <c r="E474" s="1"/>
      <c r="F474" s="1"/>
    </row>
    <row r="475">
      <c r="C475" s="7"/>
      <c r="E475" s="1"/>
      <c r="F475" s="1"/>
    </row>
    <row r="476">
      <c r="C476" s="7"/>
      <c r="E476" s="1"/>
      <c r="F476" s="1"/>
    </row>
    <row r="477">
      <c r="C477" s="7"/>
      <c r="E477" s="1"/>
      <c r="F477" s="1"/>
    </row>
    <row r="478">
      <c r="C478" s="7"/>
      <c r="E478" s="1"/>
      <c r="F478" s="1"/>
    </row>
    <row r="479">
      <c r="C479" s="7"/>
      <c r="E479" s="1"/>
      <c r="F479" s="1"/>
    </row>
    <row r="480">
      <c r="C480" s="7"/>
      <c r="E480" s="1"/>
      <c r="F480" s="1"/>
    </row>
    <row r="481">
      <c r="C481" s="7"/>
      <c r="E481" s="1"/>
      <c r="F481" s="1"/>
    </row>
    <row r="482">
      <c r="C482" s="7"/>
      <c r="E482" s="1"/>
      <c r="F482" s="1"/>
    </row>
    <row r="483">
      <c r="C483" s="7"/>
      <c r="E483" s="1"/>
      <c r="F483" s="1"/>
    </row>
    <row r="484">
      <c r="C484" s="7"/>
      <c r="E484" s="1"/>
      <c r="F484" s="1"/>
    </row>
    <row r="485">
      <c r="C485" s="7"/>
      <c r="E485" s="1"/>
      <c r="F485" s="1"/>
    </row>
    <row r="486">
      <c r="C486" s="7"/>
      <c r="E486" s="1"/>
      <c r="F486" s="1"/>
    </row>
    <row r="487">
      <c r="C487" s="7"/>
      <c r="E487" s="1"/>
      <c r="F487" s="1"/>
    </row>
    <row r="488">
      <c r="C488" s="7"/>
      <c r="E488" s="1"/>
      <c r="F488" s="1"/>
    </row>
    <row r="489">
      <c r="C489" s="7"/>
      <c r="E489" s="1"/>
      <c r="F489" s="1"/>
    </row>
    <row r="490">
      <c r="C490" s="7"/>
      <c r="E490" s="1"/>
      <c r="F490" s="1"/>
    </row>
    <row r="491">
      <c r="C491" s="7"/>
      <c r="E491" s="1"/>
      <c r="F491" s="1"/>
    </row>
    <row r="492">
      <c r="C492" s="7"/>
      <c r="E492" s="1"/>
      <c r="F492" s="1"/>
    </row>
    <row r="493">
      <c r="C493" s="7"/>
      <c r="E493" s="1"/>
      <c r="F493" s="1"/>
    </row>
    <row r="494">
      <c r="C494" s="7"/>
      <c r="E494" s="1"/>
      <c r="F494" s="1"/>
    </row>
    <row r="495">
      <c r="C495" s="7"/>
      <c r="E495" s="1"/>
      <c r="F495" s="1"/>
    </row>
    <row r="496">
      <c r="C496" s="7"/>
      <c r="E496" s="1"/>
      <c r="F496" s="1"/>
    </row>
    <row r="497">
      <c r="C497" s="7"/>
      <c r="E497" s="1"/>
      <c r="F497" s="1"/>
    </row>
    <row r="498">
      <c r="C498" s="7"/>
      <c r="E498" s="1"/>
      <c r="F498" s="1"/>
    </row>
    <row r="499">
      <c r="C499" s="7"/>
      <c r="E499" s="1"/>
      <c r="F499" s="1"/>
    </row>
    <row r="500">
      <c r="C500" s="7"/>
      <c r="E500" s="1"/>
      <c r="F500" s="1"/>
    </row>
    <row r="501">
      <c r="C501" s="7"/>
      <c r="E501" s="1"/>
      <c r="F501" s="1"/>
    </row>
    <row r="502">
      <c r="C502" s="7"/>
      <c r="E502" s="1"/>
      <c r="F502" s="1"/>
    </row>
    <row r="503">
      <c r="C503" s="7"/>
      <c r="E503" s="1"/>
      <c r="F503" s="1"/>
    </row>
    <row r="504">
      <c r="C504" s="7"/>
      <c r="E504" s="1"/>
      <c r="F504" s="1"/>
    </row>
    <row r="505">
      <c r="C505" s="7"/>
      <c r="E505" s="1"/>
      <c r="F505" s="1"/>
    </row>
    <row r="506">
      <c r="C506" s="7"/>
      <c r="E506" s="1"/>
      <c r="F506" s="1"/>
    </row>
    <row r="507">
      <c r="C507" s="7"/>
      <c r="E507" s="1"/>
      <c r="F507" s="1"/>
    </row>
    <row r="508">
      <c r="C508" s="7"/>
      <c r="E508" s="1"/>
      <c r="F508" s="1"/>
    </row>
    <row r="509">
      <c r="C509" s="7"/>
      <c r="E509" s="1"/>
      <c r="F509" s="1"/>
    </row>
    <row r="510">
      <c r="C510" s="7"/>
      <c r="E510" s="1"/>
      <c r="F510" s="1"/>
    </row>
    <row r="511">
      <c r="C511" s="7"/>
      <c r="E511" s="1"/>
      <c r="F511" s="1"/>
    </row>
    <row r="512">
      <c r="C512" s="7"/>
      <c r="E512" s="1"/>
      <c r="F512" s="1"/>
    </row>
    <row r="513">
      <c r="C513" s="7"/>
      <c r="E513" s="1"/>
      <c r="F513" s="1"/>
    </row>
    <row r="514">
      <c r="C514" s="7"/>
      <c r="E514" s="1"/>
      <c r="F514" s="1"/>
    </row>
    <row r="515">
      <c r="C515" s="7"/>
      <c r="E515" s="1"/>
      <c r="F515" s="1"/>
    </row>
    <row r="516">
      <c r="C516" s="7"/>
      <c r="E516" s="1"/>
      <c r="F516" s="1"/>
    </row>
    <row r="517">
      <c r="C517" s="7"/>
      <c r="E517" s="1"/>
      <c r="F517" s="1"/>
    </row>
    <row r="518">
      <c r="C518" s="7"/>
      <c r="E518" s="1"/>
      <c r="F518" s="1"/>
    </row>
    <row r="519">
      <c r="C519" s="7"/>
      <c r="E519" s="1"/>
      <c r="F519" s="1"/>
    </row>
    <row r="520">
      <c r="C520" s="7"/>
      <c r="E520" s="1"/>
      <c r="F520" s="1"/>
    </row>
    <row r="521">
      <c r="C521" s="7"/>
      <c r="E521" s="1"/>
      <c r="F521" s="1"/>
    </row>
    <row r="522">
      <c r="C522" s="7"/>
      <c r="E522" s="1"/>
      <c r="F522" s="1"/>
    </row>
    <row r="523">
      <c r="C523" s="7"/>
      <c r="E523" s="1"/>
      <c r="F523" s="1"/>
    </row>
    <row r="524">
      <c r="C524" s="7"/>
      <c r="E524" s="1"/>
      <c r="F524" s="1"/>
    </row>
    <row r="525">
      <c r="C525" s="7"/>
      <c r="E525" s="1"/>
      <c r="F525" s="1"/>
    </row>
    <row r="526">
      <c r="C526" s="7"/>
      <c r="E526" s="1"/>
      <c r="F526" s="1"/>
    </row>
    <row r="527">
      <c r="C527" s="7"/>
      <c r="E527" s="1"/>
      <c r="F527" s="1"/>
    </row>
    <row r="528">
      <c r="C528" s="7"/>
      <c r="E528" s="1"/>
      <c r="F528" s="1"/>
    </row>
    <row r="529">
      <c r="C529" s="7"/>
      <c r="E529" s="1"/>
      <c r="F529" s="1"/>
    </row>
    <row r="530">
      <c r="C530" s="7"/>
      <c r="E530" s="1"/>
      <c r="F530" s="1"/>
    </row>
    <row r="531">
      <c r="C531" s="7"/>
      <c r="E531" s="1"/>
      <c r="F531" s="1"/>
    </row>
    <row r="532">
      <c r="C532" s="7"/>
      <c r="E532" s="1"/>
      <c r="F532" s="1"/>
    </row>
    <row r="533">
      <c r="C533" s="7"/>
      <c r="E533" s="1"/>
      <c r="F533" s="1"/>
    </row>
    <row r="534">
      <c r="C534" s="7"/>
      <c r="E534" s="1"/>
      <c r="F534" s="1"/>
    </row>
    <row r="535">
      <c r="C535" s="7"/>
      <c r="E535" s="1"/>
      <c r="F535" s="1"/>
    </row>
    <row r="536">
      <c r="C536" s="7"/>
      <c r="E536" s="1"/>
      <c r="F536" s="1"/>
    </row>
    <row r="537">
      <c r="C537" s="7"/>
      <c r="E537" s="1"/>
      <c r="F537" s="1"/>
    </row>
    <row r="538">
      <c r="C538" s="7"/>
      <c r="E538" s="1"/>
      <c r="F538" s="1"/>
    </row>
    <row r="539">
      <c r="C539" s="7"/>
      <c r="E539" s="1"/>
      <c r="F539" s="1"/>
    </row>
    <row r="540">
      <c r="C540" s="7"/>
      <c r="E540" s="1"/>
      <c r="F540" s="1"/>
    </row>
    <row r="541">
      <c r="C541" s="7"/>
      <c r="E541" s="1"/>
      <c r="F541" s="1"/>
    </row>
    <row r="542">
      <c r="C542" s="7"/>
      <c r="E542" s="1"/>
      <c r="F542" s="1"/>
    </row>
    <row r="543">
      <c r="C543" s="7"/>
      <c r="E543" s="1"/>
      <c r="F543" s="1"/>
    </row>
    <row r="544">
      <c r="C544" s="7"/>
      <c r="E544" s="1"/>
      <c r="F544" s="1"/>
    </row>
    <row r="545">
      <c r="C545" s="7"/>
      <c r="E545" s="1"/>
      <c r="F545" s="1"/>
    </row>
    <row r="546">
      <c r="C546" s="7"/>
      <c r="E546" s="1"/>
      <c r="F546" s="1"/>
    </row>
    <row r="547">
      <c r="C547" s="7"/>
      <c r="E547" s="1"/>
      <c r="F547" s="1"/>
    </row>
    <row r="548">
      <c r="C548" s="7"/>
      <c r="E548" s="1"/>
      <c r="F548" s="1"/>
    </row>
    <row r="549">
      <c r="C549" s="7"/>
      <c r="E549" s="1"/>
      <c r="F549" s="1"/>
    </row>
    <row r="550">
      <c r="C550" s="7"/>
      <c r="E550" s="1"/>
      <c r="F550" s="1"/>
    </row>
    <row r="551">
      <c r="C551" s="7"/>
      <c r="E551" s="1"/>
      <c r="F551" s="1"/>
    </row>
    <row r="552">
      <c r="C552" s="7"/>
      <c r="E552" s="1"/>
      <c r="F552" s="1"/>
    </row>
    <row r="553">
      <c r="C553" s="7"/>
      <c r="E553" s="1"/>
      <c r="F553" s="1"/>
    </row>
    <row r="554">
      <c r="C554" s="7"/>
      <c r="E554" s="1"/>
      <c r="F554" s="1"/>
    </row>
    <row r="555">
      <c r="C555" s="7"/>
      <c r="E555" s="1"/>
      <c r="F555" s="1"/>
    </row>
    <row r="556">
      <c r="C556" s="7"/>
      <c r="E556" s="1"/>
      <c r="F556" s="1"/>
    </row>
    <row r="557">
      <c r="C557" s="7"/>
      <c r="E557" s="1"/>
      <c r="F557" s="1"/>
    </row>
    <row r="558">
      <c r="C558" s="7"/>
      <c r="E558" s="1"/>
      <c r="F558" s="1"/>
    </row>
    <row r="559">
      <c r="C559" s="7"/>
      <c r="E559" s="1"/>
      <c r="F559" s="1"/>
    </row>
    <row r="560">
      <c r="C560" s="7"/>
      <c r="E560" s="1"/>
      <c r="F560" s="1"/>
    </row>
    <row r="561">
      <c r="C561" s="7"/>
      <c r="E561" s="1"/>
      <c r="F561" s="1"/>
    </row>
    <row r="562">
      <c r="C562" s="7"/>
      <c r="E562" s="1"/>
      <c r="F562" s="1"/>
    </row>
    <row r="563">
      <c r="C563" s="7"/>
      <c r="E563" s="1"/>
      <c r="F563" s="1"/>
    </row>
    <row r="564">
      <c r="C564" s="7"/>
      <c r="E564" s="1"/>
      <c r="F564" s="1"/>
    </row>
    <row r="565">
      <c r="C565" s="7"/>
      <c r="E565" s="1"/>
      <c r="F565" s="1"/>
    </row>
    <row r="566">
      <c r="C566" s="7"/>
      <c r="E566" s="1"/>
      <c r="F566" s="1"/>
    </row>
    <row r="567">
      <c r="C567" s="7"/>
      <c r="E567" s="1"/>
      <c r="F567" s="1"/>
    </row>
    <row r="568">
      <c r="C568" s="7"/>
      <c r="E568" s="1"/>
      <c r="F568" s="1"/>
    </row>
    <row r="569">
      <c r="C569" s="7"/>
      <c r="E569" s="1"/>
      <c r="F569" s="1"/>
    </row>
    <row r="570">
      <c r="C570" s="7"/>
      <c r="E570" s="1"/>
      <c r="F570" s="1"/>
    </row>
    <row r="571">
      <c r="C571" s="7"/>
      <c r="E571" s="1"/>
      <c r="F571" s="1"/>
    </row>
    <row r="572">
      <c r="C572" s="7"/>
      <c r="E572" s="1"/>
      <c r="F572" s="1"/>
    </row>
    <row r="573">
      <c r="C573" s="7"/>
      <c r="E573" s="1"/>
      <c r="F573" s="1"/>
    </row>
    <row r="574">
      <c r="C574" s="7"/>
      <c r="E574" s="1"/>
      <c r="F574" s="1"/>
    </row>
    <row r="575">
      <c r="C575" s="7"/>
      <c r="E575" s="1"/>
      <c r="F575" s="1"/>
    </row>
    <row r="576">
      <c r="C576" s="7"/>
      <c r="E576" s="1"/>
      <c r="F576" s="1"/>
    </row>
    <row r="577">
      <c r="C577" s="7"/>
      <c r="E577" s="1"/>
      <c r="F577" s="1"/>
    </row>
    <row r="578">
      <c r="C578" s="7"/>
      <c r="E578" s="1"/>
      <c r="F578" s="1"/>
    </row>
    <row r="579">
      <c r="C579" s="7"/>
      <c r="E579" s="1"/>
      <c r="F579" s="1"/>
    </row>
    <row r="580">
      <c r="C580" s="7"/>
      <c r="E580" s="1"/>
      <c r="F580" s="1"/>
    </row>
    <row r="581">
      <c r="C581" s="7"/>
      <c r="E581" s="1"/>
      <c r="F581" s="1"/>
    </row>
    <row r="582">
      <c r="C582" s="7"/>
      <c r="E582" s="1"/>
      <c r="F582" s="1"/>
    </row>
    <row r="583">
      <c r="C583" s="7"/>
      <c r="E583" s="1"/>
      <c r="F583" s="1"/>
    </row>
    <row r="584">
      <c r="C584" s="7"/>
      <c r="E584" s="1"/>
      <c r="F584" s="1"/>
    </row>
    <row r="585">
      <c r="C585" s="7"/>
      <c r="E585" s="1"/>
      <c r="F585" s="1"/>
    </row>
    <row r="586">
      <c r="C586" s="7"/>
      <c r="E586" s="1"/>
      <c r="F586" s="1"/>
    </row>
    <row r="587">
      <c r="C587" s="7"/>
      <c r="E587" s="1"/>
      <c r="F587" s="1"/>
    </row>
    <row r="588">
      <c r="C588" s="7"/>
      <c r="E588" s="1"/>
      <c r="F588" s="1"/>
    </row>
    <row r="589">
      <c r="C589" s="7"/>
      <c r="E589" s="1"/>
      <c r="F589" s="1"/>
    </row>
    <row r="590">
      <c r="C590" s="7"/>
      <c r="E590" s="1"/>
      <c r="F590" s="1"/>
    </row>
    <row r="591">
      <c r="C591" s="7"/>
      <c r="E591" s="1"/>
      <c r="F591" s="1"/>
    </row>
    <row r="592">
      <c r="C592" s="7"/>
      <c r="E592" s="1"/>
      <c r="F592" s="1"/>
    </row>
    <row r="593">
      <c r="C593" s="7"/>
      <c r="E593" s="1"/>
      <c r="F593" s="1"/>
    </row>
    <row r="594">
      <c r="C594" s="7"/>
      <c r="E594" s="1"/>
      <c r="F594" s="1"/>
    </row>
    <row r="595">
      <c r="C595" s="7"/>
      <c r="E595" s="1"/>
      <c r="F595" s="1"/>
    </row>
    <row r="596">
      <c r="C596" s="7"/>
      <c r="E596" s="1"/>
      <c r="F596" s="1"/>
    </row>
    <row r="597">
      <c r="C597" s="7"/>
      <c r="E597" s="1"/>
      <c r="F597" s="1"/>
    </row>
    <row r="598">
      <c r="C598" s="7"/>
      <c r="E598" s="1"/>
      <c r="F598" s="1"/>
    </row>
    <row r="599">
      <c r="C599" s="7"/>
      <c r="E599" s="1"/>
      <c r="F599" s="1"/>
    </row>
    <row r="600">
      <c r="C600" s="7"/>
      <c r="E600" s="1"/>
      <c r="F600" s="1"/>
    </row>
    <row r="601">
      <c r="C601" s="7"/>
      <c r="E601" s="1"/>
      <c r="F601" s="1"/>
    </row>
    <row r="602">
      <c r="C602" s="7"/>
      <c r="E602" s="1"/>
      <c r="F602" s="1"/>
    </row>
    <row r="603">
      <c r="C603" s="7"/>
      <c r="E603" s="1"/>
      <c r="F603" s="1"/>
    </row>
    <row r="604">
      <c r="C604" s="7"/>
      <c r="E604" s="1"/>
      <c r="F604" s="1"/>
    </row>
    <row r="605">
      <c r="C605" s="7"/>
      <c r="E605" s="1"/>
      <c r="F605" s="1"/>
    </row>
    <row r="606">
      <c r="C606" s="7"/>
      <c r="E606" s="1"/>
      <c r="F606" s="1"/>
    </row>
    <row r="607">
      <c r="C607" s="7"/>
      <c r="E607" s="1"/>
      <c r="F607" s="1"/>
    </row>
    <row r="608">
      <c r="C608" s="7"/>
      <c r="E608" s="1"/>
      <c r="F608" s="1"/>
    </row>
    <row r="609">
      <c r="C609" s="7"/>
      <c r="E609" s="1"/>
      <c r="F609" s="1"/>
    </row>
    <row r="610">
      <c r="C610" s="7"/>
      <c r="E610" s="1"/>
      <c r="F610" s="1"/>
    </row>
    <row r="611">
      <c r="C611" s="7"/>
      <c r="E611" s="1"/>
      <c r="F611" s="1"/>
    </row>
    <row r="612">
      <c r="C612" s="7"/>
      <c r="E612" s="1"/>
      <c r="F612" s="1"/>
    </row>
    <row r="613">
      <c r="C613" s="7"/>
      <c r="E613" s="1"/>
      <c r="F613" s="1"/>
    </row>
    <row r="614">
      <c r="C614" s="7"/>
      <c r="E614" s="1"/>
      <c r="F614" s="1"/>
    </row>
    <row r="615">
      <c r="C615" s="7"/>
      <c r="E615" s="1"/>
      <c r="F615" s="1"/>
    </row>
    <row r="616">
      <c r="C616" s="7"/>
      <c r="E616" s="1"/>
      <c r="F616" s="1"/>
    </row>
    <row r="617">
      <c r="C617" s="7"/>
      <c r="E617" s="1"/>
      <c r="F617" s="1"/>
    </row>
    <row r="618">
      <c r="C618" s="7"/>
      <c r="E618" s="1"/>
      <c r="F618" s="1"/>
    </row>
    <row r="619">
      <c r="C619" s="7"/>
      <c r="E619" s="1"/>
      <c r="F619" s="1"/>
    </row>
    <row r="620">
      <c r="C620" s="7"/>
      <c r="E620" s="1"/>
      <c r="F620" s="1"/>
    </row>
    <row r="621">
      <c r="C621" s="7"/>
      <c r="E621" s="1"/>
      <c r="F621" s="1"/>
    </row>
    <row r="622">
      <c r="C622" s="7"/>
      <c r="E622" s="1"/>
      <c r="F622" s="1"/>
    </row>
    <row r="623">
      <c r="C623" s="7"/>
      <c r="E623" s="1"/>
      <c r="F623" s="1"/>
    </row>
    <row r="624">
      <c r="C624" s="7"/>
      <c r="E624" s="1"/>
      <c r="F624" s="1"/>
    </row>
    <row r="625">
      <c r="C625" s="7"/>
      <c r="E625" s="1"/>
      <c r="F625" s="1"/>
    </row>
    <row r="626">
      <c r="C626" s="7"/>
      <c r="E626" s="1"/>
      <c r="F626" s="1"/>
    </row>
    <row r="627">
      <c r="C627" s="7"/>
      <c r="E627" s="1"/>
      <c r="F627" s="1"/>
    </row>
    <row r="628">
      <c r="C628" s="7"/>
      <c r="E628" s="1"/>
      <c r="F628" s="1"/>
    </row>
    <row r="629">
      <c r="C629" s="7"/>
      <c r="E629" s="1"/>
      <c r="F629" s="1"/>
    </row>
    <row r="630">
      <c r="C630" s="7"/>
      <c r="E630" s="1"/>
      <c r="F630" s="1"/>
    </row>
    <row r="631">
      <c r="C631" s="7"/>
      <c r="E631" s="1"/>
      <c r="F631" s="1"/>
    </row>
    <row r="632">
      <c r="C632" s="7"/>
      <c r="E632" s="1"/>
      <c r="F632" s="1"/>
    </row>
    <row r="633">
      <c r="C633" s="7"/>
      <c r="E633" s="1"/>
      <c r="F633" s="1"/>
    </row>
    <row r="634">
      <c r="C634" s="7"/>
      <c r="E634" s="1"/>
      <c r="F634" s="1"/>
    </row>
    <row r="635">
      <c r="C635" s="7"/>
      <c r="E635" s="1"/>
      <c r="F635" s="1"/>
    </row>
    <row r="636">
      <c r="C636" s="7"/>
      <c r="E636" s="1"/>
      <c r="F636" s="1"/>
    </row>
    <row r="637">
      <c r="C637" s="7"/>
      <c r="E637" s="1"/>
      <c r="F637" s="1"/>
    </row>
    <row r="638">
      <c r="C638" s="7"/>
      <c r="E638" s="1"/>
      <c r="F638" s="1"/>
    </row>
    <row r="639">
      <c r="C639" s="7"/>
      <c r="E639" s="1"/>
      <c r="F639" s="1"/>
    </row>
    <row r="640">
      <c r="C640" s="7"/>
      <c r="E640" s="1"/>
      <c r="F640" s="1"/>
    </row>
    <row r="641">
      <c r="C641" s="7"/>
      <c r="E641" s="1"/>
      <c r="F641" s="1"/>
    </row>
    <row r="642">
      <c r="C642" s="7"/>
      <c r="E642" s="1"/>
      <c r="F642" s="1"/>
    </row>
    <row r="643">
      <c r="C643" s="7"/>
      <c r="E643" s="1"/>
      <c r="F643" s="1"/>
    </row>
    <row r="644">
      <c r="C644" s="7"/>
      <c r="E644" s="1"/>
      <c r="F644" s="1"/>
    </row>
    <row r="645">
      <c r="C645" s="7"/>
      <c r="E645" s="1"/>
      <c r="F645" s="1"/>
    </row>
    <row r="646">
      <c r="C646" s="7"/>
      <c r="E646" s="1"/>
      <c r="F646" s="1"/>
    </row>
    <row r="647">
      <c r="C647" s="7"/>
      <c r="E647" s="1"/>
      <c r="F647" s="1"/>
    </row>
    <row r="648">
      <c r="C648" s="7"/>
      <c r="E648" s="1"/>
      <c r="F648" s="1"/>
    </row>
    <row r="649">
      <c r="C649" s="7"/>
      <c r="E649" s="1"/>
      <c r="F649" s="1"/>
    </row>
    <row r="650">
      <c r="C650" s="7"/>
      <c r="E650" s="1"/>
      <c r="F650" s="1"/>
    </row>
    <row r="651">
      <c r="C651" s="7"/>
      <c r="E651" s="1"/>
      <c r="F651" s="1"/>
    </row>
    <row r="652">
      <c r="C652" s="7"/>
      <c r="E652" s="1"/>
      <c r="F652" s="1"/>
    </row>
    <row r="653">
      <c r="C653" s="7"/>
      <c r="E653" s="1"/>
      <c r="F653" s="1"/>
    </row>
    <row r="654">
      <c r="C654" s="7"/>
      <c r="E654" s="1"/>
      <c r="F654" s="1"/>
    </row>
    <row r="655">
      <c r="C655" s="7"/>
      <c r="E655" s="1"/>
      <c r="F655" s="1"/>
    </row>
    <row r="656">
      <c r="C656" s="7"/>
      <c r="E656" s="1"/>
      <c r="F656" s="1"/>
    </row>
    <row r="657">
      <c r="C657" s="7"/>
      <c r="E657" s="1"/>
      <c r="F657" s="1"/>
    </row>
    <row r="658">
      <c r="C658" s="7"/>
      <c r="E658" s="1"/>
      <c r="F658" s="1"/>
    </row>
    <row r="659">
      <c r="C659" s="7"/>
      <c r="E659" s="1"/>
      <c r="F659" s="1"/>
    </row>
    <row r="660">
      <c r="C660" s="7"/>
      <c r="E660" s="1"/>
      <c r="F660" s="1"/>
    </row>
    <row r="661">
      <c r="C661" s="7"/>
      <c r="E661" s="1"/>
      <c r="F661" s="1"/>
    </row>
    <row r="662">
      <c r="C662" s="7"/>
      <c r="E662" s="1"/>
      <c r="F662" s="1"/>
    </row>
    <row r="663">
      <c r="C663" s="7"/>
      <c r="E663" s="1"/>
      <c r="F663" s="1"/>
    </row>
    <row r="664">
      <c r="C664" s="7"/>
      <c r="E664" s="1"/>
      <c r="F664" s="1"/>
    </row>
    <row r="665">
      <c r="C665" s="7"/>
      <c r="E665" s="1"/>
      <c r="F665" s="1"/>
    </row>
    <row r="666">
      <c r="C666" s="7"/>
      <c r="E666" s="1"/>
      <c r="F666" s="1"/>
    </row>
    <row r="667">
      <c r="C667" s="7"/>
      <c r="E667" s="1"/>
      <c r="F667" s="1"/>
    </row>
    <row r="668">
      <c r="C668" s="7"/>
      <c r="E668" s="1"/>
      <c r="F668" s="1"/>
    </row>
    <row r="669">
      <c r="C669" s="7"/>
      <c r="E669" s="1"/>
      <c r="F669" s="1"/>
    </row>
    <row r="670">
      <c r="C670" s="7"/>
      <c r="E670" s="1"/>
      <c r="F670" s="1"/>
    </row>
    <row r="671">
      <c r="C671" s="7"/>
      <c r="E671" s="1"/>
      <c r="F671" s="1"/>
    </row>
    <row r="672">
      <c r="C672" s="7"/>
      <c r="E672" s="1"/>
      <c r="F672" s="1"/>
    </row>
    <row r="673">
      <c r="C673" s="7"/>
      <c r="E673" s="1"/>
      <c r="F673" s="1"/>
    </row>
    <row r="674">
      <c r="C674" s="7"/>
      <c r="E674" s="1"/>
      <c r="F674" s="1"/>
    </row>
    <row r="675">
      <c r="C675" s="7"/>
      <c r="E675" s="1"/>
      <c r="F675" s="1"/>
    </row>
    <row r="676">
      <c r="C676" s="7"/>
      <c r="E676" s="1"/>
      <c r="F676" s="1"/>
    </row>
    <row r="677">
      <c r="C677" s="7"/>
      <c r="E677" s="1"/>
      <c r="F677" s="1"/>
    </row>
    <row r="678">
      <c r="C678" s="7"/>
      <c r="E678" s="1"/>
      <c r="F678" s="1"/>
    </row>
    <row r="679">
      <c r="C679" s="7"/>
      <c r="E679" s="1"/>
      <c r="F679" s="1"/>
    </row>
    <row r="680">
      <c r="C680" s="7"/>
      <c r="E680" s="1"/>
      <c r="F680" s="1"/>
    </row>
    <row r="681">
      <c r="C681" s="7"/>
      <c r="E681" s="1"/>
      <c r="F681" s="1"/>
    </row>
    <row r="682">
      <c r="C682" s="7"/>
      <c r="E682" s="1"/>
      <c r="F682" s="1"/>
    </row>
    <row r="683">
      <c r="C683" s="7"/>
      <c r="E683" s="1"/>
      <c r="F683" s="1"/>
    </row>
    <row r="684">
      <c r="C684" s="7"/>
      <c r="E684" s="1"/>
      <c r="F684" s="1"/>
    </row>
    <row r="685">
      <c r="C685" s="7"/>
      <c r="E685" s="1"/>
      <c r="F685" s="1"/>
    </row>
    <row r="686">
      <c r="C686" s="7"/>
      <c r="E686" s="1"/>
      <c r="F686" s="1"/>
    </row>
    <row r="687">
      <c r="C687" s="7"/>
      <c r="E687" s="1"/>
      <c r="F687" s="1"/>
    </row>
    <row r="688">
      <c r="C688" s="7"/>
      <c r="E688" s="1"/>
      <c r="F688" s="1"/>
    </row>
    <row r="689">
      <c r="C689" s="7"/>
      <c r="E689" s="1"/>
      <c r="F689" s="1"/>
    </row>
    <row r="690">
      <c r="C690" s="7"/>
      <c r="E690" s="1"/>
      <c r="F690" s="1"/>
    </row>
    <row r="691">
      <c r="C691" s="7"/>
      <c r="E691" s="1"/>
      <c r="F691" s="1"/>
    </row>
    <row r="692">
      <c r="C692" s="7"/>
      <c r="E692" s="1"/>
      <c r="F692" s="1"/>
    </row>
    <row r="693">
      <c r="C693" s="7"/>
      <c r="E693" s="1"/>
      <c r="F693" s="1"/>
    </row>
    <row r="694">
      <c r="C694" s="7"/>
      <c r="E694" s="1"/>
      <c r="F694" s="1"/>
    </row>
    <row r="695">
      <c r="C695" s="7"/>
      <c r="E695" s="1"/>
      <c r="F695" s="1"/>
    </row>
    <row r="696">
      <c r="C696" s="7"/>
      <c r="E696" s="1"/>
      <c r="F696" s="1"/>
    </row>
    <row r="697">
      <c r="C697" s="7"/>
      <c r="E697" s="1"/>
      <c r="F697" s="1"/>
    </row>
    <row r="698">
      <c r="C698" s="7"/>
      <c r="E698" s="1"/>
      <c r="F698" s="1"/>
    </row>
    <row r="699">
      <c r="C699" s="7"/>
      <c r="E699" s="1"/>
      <c r="F699" s="1"/>
    </row>
    <row r="700">
      <c r="C700" s="7"/>
      <c r="E700" s="1"/>
      <c r="F700" s="1"/>
    </row>
    <row r="701">
      <c r="C701" s="7"/>
      <c r="E701" s="1"/>
      <c r="F701" s="1"/>
    </row>
    <row r="702">
      <c r="C702" s="7"/>
      <c r="E702" s="1"/>
      <c r="F702" s="1"/>
    </row>
    <row r="703">
      <c r="C703" s="7"/>
      <c r="E703" s="1"/>
      <c r="F703" s="1"/>
    </row>
    <row r="704">
      <c r="C704" s="7"/>
      <c r="E704" s="1"/>
      <c r="F704" s="1"/>
    </row>
    <row r="705">
      <c r="C705" s="7"/>
      <c r="E705" s="1"/>
      <c r="F705" s="1"/>
    </row>
    <row r="706">
      <c r="C706" s="7"/>
      <c r="E706" s="1"/>
      <c r="F706" s="1"/>
    </row>
    <row r="707">
      <c r="C707" s="7"/>
      <c r="E707" s="1"/>
      <c r="F707" s="1"/>
    </row>
    <row r="708">
      <c r="C708" s="7"/>
      <c r="E708" s="1"/>
      <c r="F708" s="1"/>
    </row>
    <row r="709">
      <c r="C709" s="7"/>
      <c r="E709" s="1"/>
      <c r="F709" s="1"/>
    </row>
    <row r="710">
      <c r="C710" s="7"/>
      <c r="E710" s="1"/>
      <c r="F710" s="1"/>
    </row>
    <row r="711">
      <c r="C711" s="7"/>
      <c r="E711" s="1"/>
      <c r="F711" s="1"/>
    </row>
    <row r="712">
      <c r="C712" s="7"/>
      <c r="E712" s="1"/>
      <c r="F712" s="1"/>
    </row>
    <row r="713">
      <c r="C713" s="7"/>
      <c r="E713" s="1"/>
      <c r="F713" s="1"/>
    </row>
    <row r="714">
      <c r="C714" s="7"/>
      <c r="E714" s="1"/>
      <c r="F714" s="1"/>
    </row>
    <row r="715">
      <c r="C715" s="7"/>
      <c r="E715" s="1"/>
      <c r="F715" s="1"/>
    </row>
    <row r="716">
      <c r="C716" s="7"/>
      <c r="E716" s="1"/>
      <c r="F716" s="1"/>
    </row>
    <row r="717">
      <c r="C717" s="7"/>
      <c r="E717" s="1"/>
      <c r="F717" s="1"/>
    </row>
    <row r="718">
      <c r="C718" s="7"/>
      <c r="E718" s="1"/>
      <c r="F718" s="1"/>
    </row>
    <row r="719">
      <c r="C719" s="7"/>
      <c r="E719" s="1"/>
      <c r="F719" s="1"/>
    </row>
    <row r="720">
      <c r="C720" s="7"/>
      <c r="E720" s="1"/>
      <c r="F720" s="1"/>
    </row>
    <row r="721">
      <c r="C721" s="7"/>
      <c r="E721" s="1"/>
      <c r="F721" s="1"/>
    </row>
    <row r="722">
      <c r="C722" s="7"/>
      <c r="E722" s="1"/>
      <c r="F722" s="1"/>
    </row>
    <row r="723">
      <c r="C723" s="7"/>
      <c r="E723" s="1"/>
      <c r="F723" s="1"/>
    </row>
    <row r="724">
      <c r="C724" s="7"/>
      <c r="E724" s="1"/>
      <c r="F724" s="1"/>
    </row>
    <row r="725">
      <c r="C725" s="7"/>
      <c r="E725" s="1"/>
      <c r="F725" s="1"/>
    </row>
    <row r="726">
      <c r="C726" s="7"/>
      <c r="E726" s="1"/>
      <c r="F726" s="1"/>
    </row>
    <row r="727">
      <c r="C727" s="7"/>
      <c r="E727" s="1"/>
      <c r="F727" s="1"/>
    </row>
    <row r="728">
      <c r="C728" s="7"/>
      <c r="E728" s="1"/>
      <c r="F728" s="1"/>
    </row>
    <row r="729">
      <c r="C729" s="7"/>
      <c r="E729" s="1"/>
      <c r="F729" s="1"/>
    </row>
    <row r="730">
      <c r="C730" s="7"/>
      <c r="E730" s="1"/>
      <c r="F730" s="1"/>
    </row>
    <row r="731">
      <c r="C731" s="7"/>
      <c r="E731" s="1"/>
      <c r="F731" s="1"/>
    </row>
    <row r="732">
      <c r="C732" s="7"/>
      <c r="E732" s="1"/>
      <c r="F732" s="1"/>
    </row>
    <row r="733">
      <c r="C733" s="7"/>
      <c r="E733" s="1"/>
      <c r="F733" s="1"/>
    </row>
    <row r="734">
      <c r="C734" s="7"/>
      <c r="E734" s="1"/>
      <c r="F734" s="1"/>
    </row>
    <row r="735">
      <c r="C735" s="7"/>
      <c r="E735" s="1"/>
      <c r="F735" s="1"/>
    </row>
    <row r="736">
      <c r="C736" s="7"/>
      <c r="E736" s="1"/>
      <c r="F736" s="1"/>
    </row>
    <row r="737">
      <c r="C737" s="7"/>
      <c r="E737" s="1"/>
      <c r="F737" s="1"/>
    </row>
    <row r="738">
      <c r="C738" s="7"/>
      <c r="E738" s="1"/>
      <c r="F738" s="1"/>
    </row>
    <row r="739">
      <c r="C739" s="7"/>
      <c r="E739" s="1"/>
      <c r="F739" s="1"/>
    </row>
    <row r="740">
      <c r="C740" s="7"/>
      <c r="E740" s="1"/>
      <c r="F740" s="1"/>
    </row>
    <row r="741">
      <c r="C741" s="7"/>
      <c r="E741" s="1"/>
      <c r="F741" s="1"/>
    </row>
    <row r="742">
      <c r="C742" s="7"/>
      <c r="E742" s="1"/>
      <c r="F742" s="1"/>
    </row>
    <row r="743">
      <c r="C743" s="7"/>
      <c r="E743" s="1"/>
      <c r="F743" s="1"/>
    </row>
    <row r="744">
      <c r="C744" s="7"/>
      <c r="E744" s="1"/>
      <c r="F744" s="1"/>
    </row>
    <row r="745">
      <c r="C745" s="7"/>
      <c r="E745" s="1"/>
      <c r="F745" s="1"/>
    </row>
    <row r="746">
      <c r="C746" s="7"/>
      <c r="E746" s="1"/>
      <c r="F746" s="1"/>
    </row>
    <row r="747">
      <c r="C747" s="7"/>
      <c r="E747" s="1"/>
      <c r="F747" s="1"/>
    </row>
    <row r="748">
      <c r="C748" s="7"/>
      <c r="E748" s="1"/>
      <c r="F748" s="1"/>
    </row>
    <row r="749">
      <c r="C749" s="7"/>
      <c r="E749" s="1"/>
      <c r="F749" s="1"/>
    </row>
    <row r="750">
      <c r="C750" s="7"/>
      <c r="E750" s="1"/>
      <c r="F750" s="1"/>
    </row>
    <row r="751">
      <c r="C751" s="7"/>
      <c r="E751" s="1"/>
      <c r="F751" s="1"/>
    </row>
    <row r="752">
      <c r="C752" s="7"/>
      <c r="E752" s="1"/>
      <c r="F752" s="1"/>
    </row>
    <row r="753">
      <c r="C753" s="7"/>
      <c r="E753" s="1"/>
      <c r="F753" s="1"/>
    </row>
    <row r="754">
      <c r="C754" s="7"/>
      <c r="E754" s="1"/>
      <c r="F754" s="1"/>
    </row>
    <row r="755">
      <c r="C755" s="7"/>
      <c r="E755" s="1"/>
      <c r="F755" s="1"/>
    </row>
    <row r="756">
      <c r="C756" s="7"/>
      <c r="E756" s="1"/>
      <c r="F756" s="1"/>
    </row>
    <row r="757">
      <c r="C757" s="7"/>
      <c r="E757" s="1"/>
      <c r="F757" s="1"/>
    </row>
    <row r="758">
      <c r="C758" s="7"/>
      <c r="E758" s="1"/>
      <c r="F758" s="1"/>
    </row>
    <row r="759">
      <c r="C759" s="7"/>
      <c r="E759" s="1"/>
      <c r="F759" s="1"/>
    </row>
    <row r="760">
      <c r="C760" s="7"/>
      <c r="E760" s="1"/>
      <c r="F760" s="1"/>
    </row>
    <row r="761">
      <c r="C761" s="7"/>
      <c r="E761" s="1"/>
      <c r="F761" s="1"/>
    </row>
    <row r="762">
      <c r="C762" s="7"/>
      <c r="E762" s="1"/>
      <c r="F762" s="1"/>
    </row>
    <row r="763">
      <c r="C763" s="7"/>
      <c r="E763" s="1"/>
      <c r="F763" s="1"/>
    </row>
    <row r="764">
      <c r="C764" s="7"/>
      <c r="E764" s="1"/>
      <c r="F764" s="1"/>
    </row>
    <row r="765">
      <c r="C765" s="7"/>
      <c r="E765" s="1"/>
      <c r="F765" s="1"/>
    </row>
    <row r="766">
      <c r="C766" s="7"/>
      <c r="E766" s="1"/>
      <c r="F766" s="1"/>
    </row>
    <row r="767">
      <c r="C767" s="7"/>
      <c r="E767" s="1"/>
      <c r="F767" s="1"/>
    </row>
    <row r="768">
      <c r="C768" s="7"/>
      <c r="E768" s="1"/>
      <c r="F768" s="1"/>
    </row>
    <row r="769">
      <c r="C769" s="7"/>
      <c r="E769" s="1"/>
      <c r="F769" s="1"/>
    </row>
    <row r="770">
      <c r="C770" s="7"/>
      <c r="E770" s="1"/>
      <c r="F770" s="1"/>
    </row>
    <row r="771">
      <c r="C771" s="7"/>
      <c r="E771" s="1"/>
      <c r="F771" s="1"/>
    </row>
    <row r="772">
      <c r="C772" s="7"/>
      <c r="E772" s="1"/>
      <c r="F772" s="1"/>
    </row>
    <row r="773">
      <c r="C773" s="7"/>
      <c r="E773" s="1"/>
      <c r="F773" s="1"/>
    </row>
    <row r="774">
      <c r="C774" s="7"/>
      <c r="E774" s="1"/>
      <c r="F774" s="1"/>
    </row>
    <row r="775">
      <c r="C775" s="7"/>
      <c r="E775" s="1"/>
      <c r="F775" s="1"/>
    </row>
    <row r="776">
      <c r="C776" s="7"/>
      <c r="E776" s="1"/>
      <c r="F776" s="1"/>
    </row>
    <row r="777">
      <c r="C777" s="7"/>
      <c r="E777" s="1"/>
      <c r="F777" s="1"/>
    </row>
    <row r="778">
      <c r="C778" s="7"/>
      <c r="E778" s="1"/>
      <c r="F778" s="1"/>
    </row>
    <row r="779">
      <c r="C779" s="7"/>
      <c r="E779" s="1"/>
      <c r="F779" s="1"/>
    </row>
    <row r="780">
      <c r="C780" s="7"/>
      <c r="E780" s="1"/>
      <c r="F780" s="1"/>
    </row>
    <row r="781">
      <c r="C781" s="7"/>
      <c r="E781" s="1"/>
      <c r="F781" s="1"/>
    </row>
    <row r="782">
      <c r="C782" s="7"/>
      <c r="E782" s="1"/>
      <c r="F782" s="1"/>
    </row>
    <row r="783">
      <c r="C783" s="7"/>
      <c r="E783" s="1"/>
      <c r="F783" s="1"/>
    </row>
    <row r="784">
      <c r="C784" s="7"/>
      <c r="E784" s="1"/>
      <c r="F784" s="1"/>
    </row>
    <row r="785">
      <c r="C785" s="7"/>
      <c r="E785" s="1"/>
      <c r="F785" s="1"/>
    </row>
    <row r="786">
      <c r="C786" s="7"/>
      <c r="E786" s="1"/>
      <c r="F786" s="1"/>
    </row>
    <row r="787">
      <c r="C787" s="7"/>
      <c r="E787" s="1"/>
      <c r="F787" s="1"/>
    </row>
    <row r="788">
      <c r="C788" s="7"/>
      <c r="E788" s="1"/>
      <c r="F788" s="1"/>
    </row>
    <row r="789">
      <c r="C789" s="7"/>
      <c r="E789" s="1"/>
      <c r="F789" s="1"/>
    </row>
    <row r="790">
      <c r="C790" s="7"/>
      <c r="E790" s="1"/>
      <c r="F790" s="1"/>
    </row>
    <row r="791">
      <c r="C791" s="7"/>
      <c r="E791" s="1"/>
      <c r="F791" s="1"/>
    </row>
    <row r="792">
      <c r="C792" s="7"/>
      <c r="E792" s="1"/>
      <c r="F792" s="1"/>
    </row>
    <row r="793">
      <c r="C793" s="7"/>
      <c r="E793" s="1"/>
      <c r="F793" s="1"/>
    </row>
    <row r="794">
      <c r="C794" s="7"/>
      <c r="E794" s="1"/>
      <c r="F794" s="1"/>
    </row>
    <row r="795">
      <c r="C795" s="7"/>
      <c r="E795" s="1"/>
      <c r="F795" s="1"/>
    </row>
    <row r="796">
      <c r="C796" s="7"/>
      <c r="E796" s="1"/>
      <c r="F796" s="1"/>
    </row>
    <row r="797">
      <c r="C797" s="7"/>
      <c r="E797" s="1"/>
      <c r="F797" s="1"/>
    </row>
    <row r="798">
      <c r="C798" s="7"/>
      <c r="E798" s="1"/>
      <c r="F798" s="1"/>
    </row>
    <row r="799">
      <c r="C799" s="7"/>
      <c r="E799" s="1"/>
      <c r="F799" s="1"/>
    </row>
    <row r="800">
      <c r="C800" s="7"/>
      <c r="E800" s="1"/>
      <c r="F800" s="1"/>
    </row>
    <row r="801">
      <c r="C801" s="7"/>
      <c r="E801" s="1"/>
      <c r="F801" s="1"/>
    </row>
    <row r="802">
      <c r="C802" s="7"/>
      <c r="E802" s="1"/>
      <c r="F802" s="1"/>
    </row>
    <row r="803">
      <c r="C803" s="7"/>
      <c r="E803" s="1"/>
      <c r="F803" s="1"/>
    </row>
    <row r="804">
      <c r="C804" s="7"/>
      <c r="E804" s="1"/>
      <c r="F804" s="1"/>
    </row>
    <row r="805">
      <c r="C805" s="7"/>
      <c r="E805" s="1"/>
      <c r="F805" s="1"/>
    </row>
    <row r="806">
      <c r="C806" s="7"/>
      <c r="E806" s="1"/>
      <c r="F806" s="1"/>
    </row>
    <row r="807">
      <c r="C807" s="7"/>
      <c r="E807" s="1"/>
      <c r="F807" s="1"/>
    </row>
    <row r="808">
      <c r="C808" s="7"/>
      <c r="E808" s="1"/>
      <c r="F808" s="1"/>
    </row>
    <row r="809">
      <c r="C809" s="7"/>
      <c r="E809" s="1"/>
      <c r="F809" s="1"/>
    </row>
    <row r="810">
      <c r="C810" s="7"/>
      <c r="E810" s="1"/>
      <c r="F810" s="1"/>
    </row>
    <row r="811">
      <c r="C811" s="7"/>
      <c r="E811" s="1"/>
      <c r="F811" s="1"/>
    </row>
    <row r="812">
      <c r="C812" s="7"/>
      <c r="E812" s="1"/>
      <c r="F812" s="1"/>
    </row>
    <row r="813">
      <c r="C813" s="7"/>
      <c r="E813" s="1"/>
      <c r="F813" s="1"/>
    </row>
    <row r="814">
      <c r="C814" s="7"/>
      <c r="E814" s="1"/>
      <c r="F814" s="1"/>
    </row>
    <row r="815">
      <c r="C815" s="7"/>
      <c r="E815" s="1"/>
      <c r="F815" s="1"/>
    </row>
    <row r="816">
      <c r="C816" s="7"/>
      <c r="E816" s="1"/>
      <c r="F816" s="1"/>
    </row>
    <row r="817">
      <c r="C817" s="7"/>
      <c r="E817" s="1"/>
      <c r="F817" s="1"/>
    </row>
    <row r="818">
      <c r="C818" s="7"/>
      <c r="E818" s="1"/>
      <c r="F818" s="1"/>
    </row>
    <row r="819">
      <c r="C819" s="7"/>
      <c r="E819" s="1"/>
      <c r="F819" s="1"/>
    </row>
    <row r="820">
      <c r="C820" s="7"/>
      <c r="E820" s="1"/>
      <c r="F820" s="1"/>
    </row>
    <row r="821">
      <c r="C821" s="7"/>
      <c r="E821" s="1"/>
      <c r="F821" s="1"/>
    </row>
    <row r="822">
      <c r="C822" s="7"/>
      <c r="E822" s="1"/>
      <c r="F822" s="1"/>
    </row>
    <row r="823">
      <c r="C823" s="7"/>
      <c r="E823" s="1"/>
      <c r="F823" s="1"/>
    </row>
    <row r="824">
      <c r="C824" s="7"/>
      <c r="E824" s="1"/>
      <c r="F824" s="1"/>
    </row>
    <row r="825">
      <c r="C825" s="7"/>
      <c r="E825" s="1"/>
      <c r="F825" s="1"/>
    </row>
    <row r="826">
      <c r="C826" s="7"/>
      <c r="E826" s="1"/>
      <c r="F826" s="1"/>
    </row>
    <row r="827">
      <c r="C827" s="7"/>
      <c r="E827" s="1"/>
      <c r="F827" s="1"/>
    </row>
    <row r="828">
      <c r="C828" s="7"/>
      <c r="E828" s="1"/>
      <c r="F828" s="1"/>
    </row>
    <row r="829">
      <c r="C829" s="7"/>
      <c r="E829" s="1"/>
      <c r="F829" s="1"/>
    </row>
    <row r="830">
      <c r="C830" s="7"/>
      <c r="E830" s="1"/>
      <c r="F830" s="1"/>
    </row>
    <row r="831">
      <c r="C831" s="7"/>
      <c r="E831" s="1"/>
      <c r="F831" s="1"/>
    </row>
    <row r="832">
      <c r="C832" s="7"/>
      <c r="E832" s="1"/>
      <c r="F832" s="1"/>
    </row>
    <row r="833">
      <c r="C833" s="7"/>
      <c r="E833" s="1"/>
      <c r="F833" s="1"/>
    </row>
    <row r="834">
      <c r="C834" s="7"/>
      <c r="E834" s="1"/>
      <c r="F834" s="1"/>
    </row>
    <row r="835">
      <c r="C835" s="7"/>
      <c r="E835" s="1"/>
      <c r="F835" s="1"/>
    </row>
    <row r="836">
      <c r="C836" s="7"/>
      <c r="E836" s="1"/>
      <c r="F836" s="1"/>
    </row>
    <row r="837">
      <c r="C837" s="7"/>
      <c r="E837" s="1"/>
      <c r="F837" s="1"/>
    </row>
    <row r="838">
      <c r="C838" s="7"/>
      <c r="E838" s="1"/>
      <c r="F838" s="1"/>
    </row>
    <row r="839">
      <c r="C839" s="7"/>
      <c r="E839" s="1"/>
      <c r="F839" s="1"/>
    </row>
    <row r="840">
      <c r="C840" s="7"/>
      <c r="E840" s="1"/>
      <c r="F840" s="1"/>
    </row>
    <row r="841">
      <c r="C841" s="7"/>
      <c r="E841" s="1"/>
      <c r="F841" s="1"/>
    </row>
    <row r="842">
      <c r="C842" s="7"/>
      <c r="E842" s="1"/>
      <c r="F842" s="1"/>
    </row>
    <row r="843">
      <c r="C843" s="7"/>
      <c r="E843" s="1"/>
      <c r="F843" s="1"/>
    </row>
    <row r="844">
      <c r="C844" s="7"/>
      <c r="E844" s="1"/>
      <c r="F844" s="1"/>
    </row>
    <row r="845">
      <c r="C845" s="7"/>
      <c r="E845" s="1"/>
      <c r="F845" s="1"/>
    </row>
    <row r="846">
      <c r="C846" s="7"/>
      <c r="E846" s="1"/>
      <c r="F846" s="1"/>
    </row>
    <row r="847">
      <c r="C847" s="7"/>
      <c r="E847" s="1"/>
      <c r="F847" s="1"/>
    </row>
    <row r="848">
      <c r="C848" s="7"/>
      <c r="E848" s="1"/>
      <c r="F848" s="1"/>
    </row>
    <row r="849">
      <c r="C849" s="7"/>
      <c r="E849" s="1"/>
      <c r="F849" s="1"/>
    </row>
    <row r="850">
      <c r="C850" s="7"/>
      <c r="E850" s="1"/>
      <c r="F850" s="1"/>
    </row>
    <row r="851">
      <c r="C851" s="7"/>
      <c r="E851" s="1"/>
      <c r="F851" s="1"/>
    </row>
    <row r="852">
      <c r="C852" s="7"/>
      <c r="E852" s="1"/>
      <c r="F852" s="1"/>
    </row>
    <row r="853">
      <c r="C853" s="7"/>
      <c r="E853" s="1"/>
      <c r="F853" s="1"/>
    </row>
    <row r="854">
      <c r="C854" s="7"/>
      <c r="E854" s="1"/>
      <c r="F854" s="1"/>
    </row>
    <row r="855">
      <c r="C855" s="7"/>
      <c r="E855" s="1"/>
      <c r="F855" s="1"/>
    </row>
    <row r="856">
      <c r="C856" s="7"/>
      <c r="E856" s="1"/>
      <c r="F856" s="1"/>
    </row>
    <row r="857">
      <c r="C857" s="7"/>
      <c r="E857" s="1"/>
      <c r="F857" s="1"/>
    </row>
    <row r="858">
      <c r="C858" s="7"/>
      <c r="E858" s="1"/>
      <c r="F858" s="1"/>
    </row>
    <row r="859">
      <c r="C859" s="7"/>
      <c r="E859" s="1"/>
      <c r="F859" s="1"/>
    </row>
    <row r="860">
      <c r="C860" s="7"/>
      <c r="E860" s="1"/>
      <c r="F860" s="1"/>
    </row>
    <row r="861">
      <c r="C861" s="7"/>
      <c r="E861" s="1"/>
      <c r="F861" s="1"/>
    </row>
    <row r="862">
      <c r="C862" s="7"/>
      <c r="E862" s="1"/>
      <c r="F862" s="1"/>
    </row>
    <row r="863">
      <c r="C863" s="7"/>
      <c r="E863" s="1"/>
      <c r="F863" s="1"/>
    </row>
    <row r="864">
      <c r="C864" s="7"/>
      <c r="E864" s="1"/>
      <c r="F864" s="1"/>
    </row>
    <row r="865">
      <c r="C865" s="7"/>
      <c r="E865" s="1"/>
      <c r="F865" s="1"/>
    </row>
    <row r="866">
      <c r="C866" s="7"/>
      <c r="E866" s="1"/>
      <c r="F866" s="1"/>
    </row>
    <row r="867">
      <c r="C867" s="7"/>
      <c r="E867" s="1"/>
      <c r="F867" s="1"/>
    </row>
    <row r="868">
      <c r="C868" s="7"/>
      <c r="E868" s="1"/>
      <c r="F868" s="1"/>
    </row>
    <row r="869">
      <c r="C869" s="7"/>
      <c r="E869" s="1"/>
      <c r="F869" s="1"/>
    </row>
    <row r="870">
      <c r="C870" s="7"/>
      <c r="E870" s="1"/>
      <c r="F870" s="1"/>
    </row>
    <row r="871">
      <c r="C871" s="7"/>
      <c r="E871" s="1"/>
      <c r="F871" s="1"/>
    </row>
    <row r="872">
      <c r="C872" s="7"/>
      <c r="E872" s="1"/>
      <c r="F872" s="1"/>
    </row>
    <row r="873">
      <c r="C873" s="7"/>
      <c r="E873" s="1"/>
      <c r="F873" s="1"/>
    </row>
    <row r="874">
      <c r="C874" s="7"/>
      <c r="E874" s="1"/>
      <c r="F874" s="1"/>
    </row>
    <row r="875">
      <c r="C875" s="7"/>
      <c r="E875" s="1"/>
      <c r="F875" s="1"/>
    </row>
    <row r="876">
      <c r="C876" s="7"/>
      <c r="E876" s="1"/>
      <c r="F876" s="1"/>
    </row>
    <row r="877">
      <c r="C877" s="7"/>
      <c r="E877" s="1"/>
      <c r="F877" s="1"/>
    </row>
    <row r="878">
      <c r="C878" s="7"/>
      <c r="E878" s="1"/>
      <c r="F878" s="1"/>
    </row>
    <row r="879">
      <c r="C879" s="7"/>
      <c r="E879" s="1"/>
      <c r="F879" s="1"/>
    </row>
    <row r="880">
      <c r="C880" s="7"/>
      <c r="E880" s="1"/>
      <c r="F880" s="1"/>
    </row>
    <row r="881">
      <c r="C881" s="7"/>
      <c r="E881" s="1"/>
      <c r="F881" s="1"/>
    </row>
    <row r="882">
      <c r="C882" s="7"/>
      <c r="E882" s="1"/>
      <c r="F882" s="1"/>
    </row>
    <row r="883">
      <c r="C883" s="7"/>
      <c r="E883" s="1"/>
      <c r="F883" s="1"/>
    </row>
    <row r="884">
      <c r="C884" s="7"/>
      <c r="E884" s="1"/>
      <c r="F884" s="1"/>
    </row>
    <row r="885">
      <c r="C885" s="7"/>
      <c r="E885" s="1"/>
      <c r="F885" s="1"/>
    </row>
    <row r="886">
      <c r="C886" s="7"/>
      <c r="E886" s="1"/>
      <c r="F886" s="1"/>
    </row>
    <row r="887">
      <c r="C887" s="7"/>
      <c r="E887" s="1"/>
      <c r="F887" s="1"/>
    </row>
    <row r="888">
      <c r="C888" s="7"/>
      <c r="E888" s="1"/>
      <c r="F888" s="1"/>
    </row>
    <row r="889">
      <c r="C889" s="7"/>
      <c r="E889" s="1"/>
      <c r="F889" s="1"/>
    </row>
    <row r="890">
      <c r="C890" s="7"/>
      <c r="E890" s="1"/>
      <c r="F890" s="1"/>
    </row>
    <row r="891">
      <c r="C891" s="7"/>
      <c r="E891" s="1"/>
      <c r="F891" s="1"/>
    </row>
    <row r="892">
      <c r="C892" s="7"/>
      <c r="E892" s="1"/>
      <c r="F892" s="1"/>
    </row>
    <row r="893">
      <c r="C893" s="7"/>
      <c r="E893" s="1"/>
      <c r="F893" s="1"/>
    </row>
    <row r="894">
      <c r="C894" s="7"/>
      <c r="E894" s="1"/>
      <c r="F894" s="1"/>
    </row>
    <row r="895">
      <c r="C895" s="7"/>
      <c r="E895" s="1"/>
      <c r="F895" s="1"/>
    </row>
    <row r="896">
      <c r="C896" s="7"/>
      <c r="E896" s="1"/>
      <c r="F896" s="1"/>
    </row>
    <row r="897">
      <c r="C897" s="7"/>
      <c r="E897" s="1"/>
      <c r="F897" s="1"/>
    </row>
    <row r="898">
      <c r="C898" s="7"/>
      <c r="E898" s="1"/>
      <c r="F898" s="1"/>
    </row>
    <row r="899">
      <c r="C899" s="7"/>
      <c r="E899" s="1"/>
      <c r="F899" s="1"/>
    </row>
    <row r="900">
      <c r="C900" s="7"/>
      <c r="E900" s="1"/>
      <c r="F900" s="1"/>
    </row>
    <row r="901">
      <c r="C901" s="7"/>
      <c r="E901" s="1"/>
      <c r="F901" s="1"/>
    </row>
    <row r="902">
      <c r="C902" s="7"/>
      <c r="E902" s="1"/>
      <c r="F902" s="1"/>
    </row>
    <row r="903">
      <c r="C903" s="7"/>
      <c r="E903" s="1"/>
      <c r="F903" s="1"/>
    </row>
    <row r="904">
      <c r="C904" s="7"/>
      <c r="E904" s="1"/>
      <c r="F904" s="1"/>
    </row>
    <row r="905">
      <c r="C905" s="7"/>
      <c r="E905" s="1"/>
      <c r="F905" s="1"/>
    </row>
    <row r="906">
      <c r="C906" s="7"/>
      <c r="E906" s="1"/>
      <c r="F906" s="1"/>
    </row>
    <row r="907">
      <c r="C907" s="7"/>
      <c r="E907" s="1"/>
      <c r="F907" s="1"/>
    </row>
    <row r="908">
      <c r="C908" s="7"/>
      <c r="E908" s="1"/>
      <c r="F908" s="1"/>
    </row>
    <row r="909">
      <c r="C909" s="7"/>
      <c r="E909" s="1"/>
      <c r="F909" s="1"/>
    </row>
    <row r="910">
      <c r="C910" s="7"/>
      <c r="E910" s="1"/>
      <c r="F910" s="1"/>
    </row>
    <row r="911">
      <c r="C911" s="7"/>
      <c r="E911" s="1"/>
      <c r="F911" s="1"/>
    </row>
    <row r="912">
      <c r="C912" s="7"/>
      <c r="E912" s="1"/>
      <c r="F912" s="1"/>
    </row>
    <row r="913">
      <c r="C913" s="7"/>
      <c r="E913" s="1"/>
      <c r="F913" s="1"/>
    </row>
    <row r="914">
      <c r="C914" s="7"/>
      <c r="E914" s="1"/>
      <c r="F914" s="1"/>
    </row>
    <row r="915">
      <c r="C915" s="7"/>
      <c r="E915" s="1"/>
      <c r="F915" s="1"/>
    </row>
    <row r="916">
      <c r="C916" s="7"/>
      <c r="E916" s="1"/>
      <c r="F916" s="1"/>
    </row>
    <row r="917">
      <c r="C917" s="7"/>
      <c r="E917" s="1"/>
      <c r="F917" s="1"/>
    </row>
    <row r="918">
      <c r="C918" s="7"/>
      <c r="E918" s="1"/>
      <c r="F918" s="1"/>
    </row>
    <row r="919">
      <c r="C919" s="7"/>
      <c r="E919" s="1"/>
      <c r="F919" s="1"/>
    </row>
    <row r="920">
      <c r="C920" s="7"/>
      <c r="E920" s="1"/>
      <c r="F920" s="1"/>
    </row>
    <row r="921">
      <c r="C921" s="7"/>
      <c r="E921" s="1"/>
      <c r="F921" s="1"/>
    </row>
    <row r="922">
      <c r="C922" s="7"/>
      <c r="E922" s="1"/>
      <c r="F922" s="1"/>
    </row>
    <row r="923">
      <c r="C923" s="7"/>
      <c r="E923" s="1"/>
      <c r="F923" s="1"/>
    </row>
    <row r="924">
      <c r="C924" s="7"/>
      <c r="E924" s="1"/>
      <c r="F924" s="1"/>
    </row>
    <row r="925">
      <c r="C925" s="7"/>
      <c r="E925" s="1"/>
      <c r="F925" s="1"/>
    </row>
    <row r="926">
      <c r="C926" s="7"/>
      <c r="E926" s="1"/>
      <c r="F926" s="1"/>
    </row>
    <row r="927">
      <c r="C927" s="7"/>
      <c r="E927" s="1"/>
      <c r="F927" s="1"/>
    </row>
    <row r="928">
      <c r="C928" s="7"/>
      <c r="E928" s="1"/>
      <c r="F928" s="1"/>
    </row>
    <row r="929">
      <c r="C929" s="7"/>
      <c r="E929" s="1"/>
      <c r="F929" s="1"/>
    </row>
    <row r="930">
      <c r="C930" s="7"/>
      <c r="E930" s="1"/>
      <c r="F930" s="1"/>
    </row>
    <row r="931">
      <c r="C931" s="7"/>
      <c r="E931" s="1"/>
      <c r="F931" s="1"/>
    </row>
    <row r="932">
      <c r="C932" s="7"/>
      <c r="E932" s="1"/>
      <c r="F932" s="1"/>
    </row>
    <row r="933">
      <c r="C933" s="7"/>
      <c r="E933" s="1"/>
      <c r="F933" s="1"/>
    </row>
    <row r="934">
      <c r="C934" s="7"/>
      <c r="E934" s="1"/>
      <c r="F934" s="1"/>
    </row>
    <row r="935">
      <c r="C935" s="7"/>
      <c r="E935" s="1"/>
      <c r="F935" s="1"/>
    </row>
    <row r="936">
      <c r="C936" s="7"/>
      <c r="E936" s="1"/>
      <c r="F936" s="1"/>
    </row>
    <row r="937">
      <c r="C937" s="7"/>
      <c r="E937" s="1"/>
      <c r="F937" s="1"/>
    </row>
    <row r="938">
      <c r="C938" s="7"/>
      <c r="E938" s="1"/>
      <c r="F938" s="1"/>
    </row>
    <row r="939">
      <c r="C939" s="7"/>
      <c r="E939" s="1"/>
      <c r="F939" s="1"/>
    </row>
    <row r="940">
      <c r="C940" s="7"/>
      <c r="E940" s="1"/>
      <c r="F940" s="1"/>
    </row>
    <row r="941">
      <c r="C941" s="7"/>
      <c r="E941" s="1"/>
      <c r="F941" s="1"/>
    </row>
    <row r="942">
      <c r="C942" s="7"/>
      <c r="E942" s="1"/>
      <c r="F942" s="1"/>
    </row>
    <row r="943">
      <c r="C943" s="7"/>
      <c r="E943" s="1"/>
      <c r="F943" s="1"/>
    </row>
    <row r="944">
      <c r="C944" s="7"/>
      <c r="E944" s="1"/>
      <c r="F944" s="1"/>
    </row>
    <row r="945">
      <c r="C945" s="7"/>
      <c r="E945" s="1"/>
      <c r="F945" s="1"/>
    </row>
    <row r="946">
      <c r="C946" s="7"/>
      <c r="E946" s="1"/>
      <c r="F946" s="1"/>
    </row>
    <row r="947">
      <c r="C947" s="7"/>
      <c r="E947" s="1"/>
      <c r="F947" s="1"/>
    </row>
    <row r="948">
      <c r="C948" s="7"/>
      <c r="E948" s="1"/>
      <c r="F948" s="1"/>
    </row>
    <row r="949">
      <c r="C949" s="7"/>
      <c r="E949" s="1"/>
      <c r="F949" s="1"/>
    </row>
    <row r="950">
      <c r="C950" s="7"/>
      <c r="E950" s="1"/>
      <c r="F950" s="1"/>
    </row>
    <row r="951">
      <c r="C951" s="7"/>
      <c r="E951" s="1"/>
      <c r="F951" s="1"/>
    </row>
    <row r="952">
      <c r="C952" s="7"/>
      <c r="E952" s="1"/>
      <c r="F952" s="1"/>
    </row>
    <row r="953">
      <c r="C953" s="7"/>
      <c r="E953" s="1"/>
      <c r="F953" s="1"/>
    </row>
    <row r="954">
      <c r="C954" s="7"/>
      <c r="E954" s="1"/>
      <c r="F954" s="1"/>
    </row>
    <row r="955">
      <c r="C955" s="7"/>
      <c r="E955" s="1"/>
      <c r="F955" s="1"/>
    </row>
    <row r="956">
      <c r="C956" s="7"/>
      <c r="E956" s="1"/>
      <c r="F956" s="1"/>
    </row>
    <row r="957">
      <c r="C957" s="7"/>
      <c r="E957" s="1"/>
      <c r="F957" s="1"/>
    </row>
    <row r="958">
      <c r="C958" s="7"/>
      <c r="E958" s="1"/>
      <c r="F958" s="1"/>
    </row>
    <row r="959">
      <c r="C959" s="7"/>
      <c r="E959" s="1"/>
      <c r="F959" s="1"/>
    </row>
    <row r="960">
      <c r="C960" s="7"/>
      <c r="E960" s="1"/>
      <c r="F960" s="1"/>
    </row>
    <row r="961">
      <c r="C961" s="7"/>
      <c r="E961" s="1"/>
      <c r="F961" s="1"/>
    </row>
    <row r="962">
      <c r="C962" s="7"/>
      <c r="E962" s="1"/>
      <c r="F962" s="1"/>
    </row>
    <row r="963">
      <c r="C963" s="7"/>
      <c r="E963" s="1"/>
      <c r="F963" s="1"/>
    </row>
    <row r="964">
      <c r="C964" s="7"/>
      <c r="E964" s="1"/>
      <c r="F964" s="1"/>
    </row>
    <row r="965">
      <c r="C965" s="7"/>
      <c r="E965" s="1"/>
      <c r="F965" s="1"/>
    </row>
    <row r="966">
      <c r="C966" s="7"/>
      <c r="E966" s="1"/>
      <c r="F966" s="1"/>
    </row>
    <row r="967">
      <c r="C967" s="7"/>
      <c r="E967" s="1"/>
      <c r="F967" s="1"/>
    </row>
    <row r="968">
      <c r="C968" s="7"/>
      <c r="E968" s="1"/>
      <c r="F968" s="1"/>
    </row>
    <row r="969">
      <c r="C969" s="7"/>
      <c r="E969" s="1"/>
      <c r="F969" s="1"/>
    </row>
    <row r="970">
      <c r="C970" s="7"/>
      <c r="E970" s="1"/>
      <c r="F970" s="1"/>
    </row>
    <row r="971">
      <c r="C971" s="7"/>
      <c r="E971" s="1"/>
      <c r="F971" s="1"/>
    </row>
    <row r="972">
      <c r="C972" s="7"/>
      <c r="E972" s="1"/>
      <c r="F972" s="1"/>
    </row>
    <row r="973">
      <c r="C973" s="7"/>
      <c r="E973" s="1"/>
      <c r="F973" s="1"/>
    </row>
    <row r="974">
      <c r="C974" s="7"/>
      <c r="E974" s="1"/>
      <c r="F974" s="1"/>
    </row>
    <row r="975">
      <c r="C975" s="7"/>
      <c r="E975" s="1"/>
      <c r="F975" s="1"/>
    </row>
    <row r="976">
      <c r="C976" s="7"/>
      <c r="E976" s="1"/>
      <c r="F976" s="1"/>
    </row>
    <row r="977">
      <c r="C977" s="7"/>
      <c r="E977" s="1"/>
      <c r="F977" s="1"/>
    </row>
    <row r="978">
      <c r="C978" s="7"/>
      <c r="E978" s="1"/>
      <c r="F978" s="1"/>
    </row>
    <row r="979">
      <c r="C979" s="7"/>
      <c r="E979" s="1"/>
      <c r="F979" s="1"/>
    </row>
    <row r="980">
      <c r="C980" s="7"/>
      <c r="E980" s="1"/>
      <c r="F980" s="1"/>
    </row>
    <row r="981">
      <c r="C981" s="7"/>
      <c r="E981" s="1"/>
      <c r="F981" s="1"/>
    </row>
    <row r="982">
      <c r="C982" s="7"/>
      <c r="E982" s="1"/>
      <c r="F982" s="1"/>
    </row>
    <row r="983">
      <c r="C983" s="7"/>
      <c r="E983" s="1"/>
      <c r="F983" s="1"/>
    </row>
    <row r="984">
      <c r="C984" s="7"/>
      <c r="E984" s="1"/>
      <c r="F984" s="1"/>
    </row>
    <row r="985">
      <c r="C985" s="7"/>
      <c r="E985" s="1"/>
      <c r="F985" s="1"/>
    </row>
    <row r="986">
      <c r="C986" s="7"/>
      <c r="E986" s="1"/>
      <c r="F986" s="1"/>
    </row>
    <row r="987">
      <c r="C987" s="7"/>
      <c r="E987" s="1"/>
      <c r="F987" s="1"/>
    </row>
    <row r="988">
      <c r="C988" s="7"/>
      <c r="E988" s="1"/>
      <c r="F988" s="1"/>
    </row>
    <row r="989">
      <c r="C989" s="7"/>
      <c r="E989" s="1"/>
      <c r="F989" s="1"/>
    </row>
    <row r="990">
      <c r="C990" s="7"/>
      <c r="E990" s="1"/>
      <c r="F990" s="1"/>
    </row>
    <row r="991">
      <c r="C991" s="7"/>
      <c r="E991" s="1"/>
      <c r="F991" s="1"/>
    </row>
    <row r="992">
      <c r="C992" s="7"/>
      <c r="E992" s="1"/>
      <c r="F992" s="1"/>
    </row>
    <row r="993">
      <c r="C993" s="7"/>
      <c r="E993" s="1"/>
      <c r="F993" s="1"/>
    </row>
    <row r="994">
      <c r="C994" s="7"/>
      <c r="E994" s="1"/>
      <c r="F994" s="1"/>
    </row>
    <row r="995">
      <c r="C995" s="7"/>
      <c r="E995" s="1"/>
      <c r="F995" s="1"/>
    </row>
    <row r="996">
      <c r="C996" s="7"/>
      <c r="E996" s="1"/>
      <c r="F996" s="1"/>
    </row>
    <row r="997">
      <c r="C997" s="7"/>
      <c r="E997" s="1"/>
      <c r="F997" s="1"/>
    </row>
    <row r="998">
      <c r="C998" s="7"/>
      <c r="E998" s="1"/>
      <c r="F998" s="1"/>
    </row>
    <row r="999">
      <c r="C999" s="7"/>
      <c r="E999" s="1"/>
      <c r="F999" s="1"/>
    </row>
    <row r="1000">
      <c r="C1000" s="7"/>
      <c r="E1000" s="1"/>
      <c r="F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38"/>
    <col customWidth="1" min="9" max="9" width="19.88"/>
    <col customWidth="1" min="11" max="11" width="6.25"/>
    <col customWidth="1" min="12" max="12" width="6.13"/>
    <col customWidth="1" min="13" max="13" width="6.25"/>
    <col customWidth="1" min="14" max="14" width="5.13"/>
    <col customWidth="1" min="15" max="15" width="6.25"/>
    <col customWidth="1" min="17" max="17" width="9.5"/>
    <col customWidth="1" min="18" max="18" width="17.0"/>
    <col customWidth="1" min="19" max="19" width="14.13"/>
    <col customWidth="1" min="20" max="20" width="13.13"/>
    <col customWidth="1" min="23" max="23" width="64.13"/>
  </cols>
  <sheetData>
    <row r="1">
      <c r="A1" s="1" t="s">
        <v>89</v>
      </c>
      <c r="B1" s="1" t="s">
        <v>429</v>
      </c>
      <c r="C1" s="3" t="s">
        <v>430</v>
      </c>
      <c r="D1" s="3" t="s">
        <v>431</v>
      </c>
      <c r="E1" s="3" t="s">
        <v>432</v>
      </c>
      <c r="F1" s="3" t="s">
        <v>433</v>
      </c>
      <c r="G1" s="3" t="s">
        <v>434</v>
      </c>
      <c r="H1" s="3" t="s">
        <v>435</v>
      </c>
      <c r="I1" s="10" t="s">
        <v>436</v>
      </c>
      <c r="J1" s="1" t="s">
        <v>437</v>
      </c>
      <c r="K1" s="1" t="s">
        <v>0</v>
      </c>
      <c r="L1" s="1" t="s">
        <v>9</v>
      </c>
      <c r="M1" s="1" t="s">
        <v>18</v>
      </c>
      <c r="N1" s="1" t="s">
        <v>27</v>
      </c>
      <c r="O1" s="1" t="s">
        <v>35</v>
      </c>
      <c r="P1" s="1" t="s">
        <v>103</v>
      </c>
      <c r="Q1" s="12" t="s">
        <v>438</v>
      </c>
      <c r="R1" s="4" t="s">
        <v>439</v>
      </c>
      <c r="S1" s="4" t="s">
        <v>440</v>
      </c>
      <c r="T1" s="4" t="s">
        <v>441</v>
      </c>
      <c r="U1" s="4" t="s">
        <v>442</v>
      </c>
      <c r="V1" s="4" t="s">
        <v>443</v>
      </c>
      <c r="X1" s="12" t="s">
        <v>444</v>
      </c>
    </row>
    <row r="2">
      <c r="A2" s="8">
        <v>45491.626083194446</v>
      </c>
      <c r="B2" s="1"/>
      <c r="C2" s="3" t="s">
        <v>392</v>
      </c>
      <c r="D2" s="3" t="s">
        <v>392</v>
      </c>
      <c r="E2" s="3" t="s">
        <v>392</v>
      </c>
      <c r="F2" s="3" t="s">
        <v>392</v>
      </c>
      <c r="G2" s="3" t="s">
        <v>392</v>
      </c>
      <c r="H2" s="3" t="s">
        <v>104</v>
      </c>
      <c r="I2" s="7" t="str">
        <f>LOWER(TRIM(CLEAN(H2:H1000)))</f>
        <v>ritvik aggarwal</v>
      </c>
      <c r="J2" s="1"/>
      <c r="K2" s="2">
        <f t="array" ref="K2">XLOOKUP($C2:$C$1000, 'BASIC KEY'!$C$1:$C$4, 'BASIC KEY'!$B$1:$B$4, "", 0)
</f>
        <v>2</v>
      </c>
      <c r="L2" s="2" t="str">
        <f t="array" ref="L2">XLOOKUP($D2, 'BASIC KEY'!$C$7:$C$10, 'BASIC KEY'!$B$7:$B$10, "", 0)
</f>
        <v/>
      </c>
      <c r="M2" s="11" t="str">
        <f t="array" ref="M2">XLOOKUP($E2, 'BASIC KEY'!$C$13:$C$16, 'BASIC KEY'!$B$13:$B$16, "", 0)
</f>
        <v/>
      </c>
      <c r="N2" s="11" t="str">
        <f t="array" ref="N2">XLOOKUP($F2, 'BASIC KEY'!$C$19:$C$22, 'BASIC KEY'!$B$19:$B$22, "", 0)
</f>
        <v/>
      </c>
      <c r="O2" s="11" t="str">
        <f t="array" ref="O2">XLOOKUP($G2, 'BASIC KEY'!$C$25:$C$28, 'BASIC KEY'!$B$25:$B$28, "", 0)
</f>
        <v/>
      </c>
      <c r="P2" s="2">
        <f t="shared" ref="P2:P309" si="1">SUM($K2:$O2)</f>
        <v>2</v>
      </c>
      <c r="Q2" s="13">
        <f t="shared" ref="Q2:Q309" si="2">IFERROR(_xlfn.PERCENTRANK.INC($P2:$P309,$P2)*100,"")</f>
        <v>0.3</v>
      </c>
      <c r="R2" s="13" t="str">
        <f t="array" ref="R2">XLOOKUP($K2,'BASIC KEY'!$E$1:$E$4,'BASIC KEY'!$F$1:$F$4,"",0)</f>
        <v>passionate explorer</v>
      </c>
      <c r="S2" s="13" t="str">
        <f t="array" ref="S2">XLOOKUP($L2, 'BASIC KEY'!$E$7:$E$10, 'BASIC KEY'!$F$7:$F$10, "", 0)
</f>
        <v/>
      </c>
      <c r="T2" s="13" t="str">
        <f t="array" ref="T2">XLOOKUP($M2, 'BASIC KEY'!$E$13:$E$16, 'BASIC KEY'!$F$13:$F$16, "", 0)
</f>
        <v/>
      </c>
      <c r="U2" s="13" t="str">
        <f t="array" ref="U2">XLOOKUP($N2, 'BASIC KEY'!$E$19:$E$22, 'BASIC KEY'!$F$19:$F$22, "", 0)
</f>
        <v/>
      </c>
      <c r="V2" s="13" t="str">
        <f t="array" ref="V2">XLOOKUP($O2, 'BASIC KEY'!$E$25:$E$28, 'BASIC KEY'!$F$25:$F$28, "", 0)
</f>
        <v/>
      </c>
      <c r="W2" s="13" t="str">
        <f t="shared" ref="W2:W309" si="3">CONCATENATE(R2,",",S2,",",T2,",",U2,",",V2)</f>
        <v>passionate explorer,,,,</v>
      </c>
      <c r="X2" s="13">
        <f t="shared" ref="X2:X309" si="4">IFERROR(RANK($Q2,$Q$2:$Q$309,0),"")</f>
        <v>302</v>
      </c>
    </row>
    <row r="3">
      <c r="A3" s="8">
        <v>45491.627420150464</v>
      </c>
      <c r="B3" s="1"/>
      <c r="C3" s="3" t="s">
        <v>390</v>
      </c>
      <c r="D3" s="3" t="s">
        <v>398</v>
      </c>
      <c r="E3" s="3" t="s">
        <v>408</v>
      </c>
      <c r="F3" s="3" t="s">
        <v>419</v>
      </c>
      <c r="G3" s="3" t="s">
        <v>421</v>
      </c>
      <c r="H3" s="3" t="s">
        <v>445</v>
      </c>
      <c r="I3" s="7" t="str">
        <f t="shared" ref="I3:I309" si="5">LOWER(TRIM(CLEAN(H3:H1000)))</f>
        <v>lakshya</v>
      </c>
      <c r="J3" s="1"/>
      <c r="K3" s="2">
        <f t="array" ref="K3">XLOOKUP($C3:$C$1000, 'BASIC KEY'!$C$1:$C$4, 'BASIC KEY'!$B$1:$B$4, "", 0)
</f>
        <v>1</v>
      </c>
      <c r="L3" s="2">
        <f t="array" ref="L3">XLOOKUP($D3, 'BASIC KEY'!$C$7:$C$10, 'BASIC KEY'!$B$7:$B$10, "", 0)
</f>
        <v>2</v>
      </c>
      <c r="M3" s="11">
        <f t="array" ref="M3">XLOOKUP($E3, 'BASIC KEY'!$C$13:$C$16, 'BASIC KEY'!$B$13:$B$16, "", 0)
</f>
        <v>1</v>
      </c>
      <c r="N3" s="11">
        <f t="array" ref="N3">XLOOKUP($F3, 'BASIC KEY'!$C$19:$C$22, 'BASIC KEY'!$B$19:$B$22, "", 0)
</f>
        <v>2</v>
      </c>
      <c r="O3" s="11">
        <f t="array" ref="O3">XLOOKUP($G3, 'BASIC KEY'!$C$25:$C$28, 'BASIC KEY'!$B$25:$B$28, "", 0)
</f>
        <v>2</v>
      </c>
      <c r="P3" s="2">
        <f t="shared" si="1"/>
        <v>8</v>
      </c>
      <c r="Q3" s="13">
        <f t="shared" si="2"/>
        <v>50.3</v>
      </c>
      <c r="R3" s="13" t="str">
        <f t="array" ref="R3">XLOOKUP($K3,'BASIC KEY'!$E$1:$E$4,'BASIC KEY'!$F$1:$F$4,"",0)</f>
        <v>career focused</v>
      </c>
      <c r="S3" s="13" t="str">
        <f t="array" ref="S3">XLOOKUP($L3, 'BASIC KEY'!$E$7:$E$10, 'BASIC KEY'!$F$7:$F$10, "", 0)
</f>
        <v>Growth seeker</v>
      </c>
      <c r="T3" s="13" t="str">
        <f t="array" ref="T3">XLOOKUP($M3, 'BASIC KEY'!$E$13:$E$16, 'BASIC KEY'!$F$13:$F$16, "", 0)
</f>
        <v>Balancer</v>
      </c>
      <c r="U3" s="13" t="str">
        <f t="array" ref="U3">XLOOKUP($N3, 'BASIC KEY'!$E$19:$E$22, 'BASIC KEY'!$F$19:$F$22, "", 0)
</f>
        <v>Pleasant tactful</v>
      </c>
      <c r="V3" s="13" t="str">
        <f t="array" ref="V3">XLOOKUP($O3, 'BASIC KEY'!$E$25:$E$28, 'BASIC KEY'!$F$25:$F$28, "", 0)
</f>
        <v>Self Focused</v>
      </c>
      <c r="W3" s="13" t="str">
        <f t="shared" si="3"/>
        <v>career focused,Growth seeker,Balancer,Pleasant tactful,Self Focused</v>
      </c>
      <c r="X3" s="13">
        <f t="shared" si="4"/>
        <v>105</v>
      </c>
    </row>
    <row r="4">
      <c r="A4" s="8">
        <v>45491.631105057866</v>
      </c>
      <c r="B4" s="1"/>
      <c r="C4" s="3" t="s">
        <v>390</v>
      </c>
      <c r="D4" s="3" t="s">
        <v>398</v>
      </c>
      <c r="E4" s="3" t="s">
        <v>408</v>
      </c>
      <c r="F4" s="3" t="s">
        <v>419</v>
      </c>
      <c r="G4" s="3" t="s">
        <v>421</v>
      </c>
      <c r="H4" s="3" t="s">
        <v>105</v>
      </c>
      <c r="I4" s="7" t="str">
        <f t="shared" si="5"/>
        <v>sania almeida</v>
      </c>
      <c r="J4" s="1"/>
      <c r="K4" s="2">
        <f t="array" ref="K4">XLOOKUP($C4:$C$1000, 'BASIC KEY'!$C$1:$C$4, 'BASIC KEY'!$B$1:$B$4, "", 0)
</f>
        <v>1</v>
      </c>
      <c r="L4" s="2">
        <f t="array" ref="L4">XLOOKUP($D4, 'BASIC KEY'!$C$7:$C$10, 'BASIC KEY'!$B$7:$B$10, "", 0)
</f>
        <v>2</v>
      </c>
      <c r="M4" s="11">
        <f t="array" ref="M4">XLOOKUP($E4, 'BASIC KEY'!$C$13:$C$16, 'BASIC KEY'!$B$13:$B$16, "", 0)
</f>
        <v>1</v>
      </c>
      <c r="N4" s="11">
        <f t="array" ref="N4">XLOOKUP($F4, 'BASIC KEY'!$C$19:$C$22, 'BASIC KEY'!$B$19:$B$22, "", 0)
</f>
        <v>2</v>
      </c>
      <c r="O4" s="11">
        <f t="array" ref="O4">XLOOKUP($G4, 'BASIC KEY'!$C$25:$C$28, 'BASIC KEY'!$B$25:$B$28, "", 0)
</f>
        <v>2</v>
      </c>
      <c r="P4" s="2">
        <f t="shared" si="1"/>
        <v>8</v>
      </c>
      <c r="Q4" s="13">
        <f t="shared" si="2"/>
        <v>50.5</v>
      </c>
      <c r="R4" s="13" t="str">
        <f t="array" ref="R4">XLOOKUP($K4,'BASIC KEY'!$E$1:$E$4,'BASIC KEY'!$F$1:$F$4,"",0)</f>
        <v>career focused</v>
      </c>
      <c r="S4" s="13" t="str">
        <f t="array" ref="S4">XLOOKUP($L4, 'BASIC KEY'!$E$7:$E$10, 'BASIC KEY'!$F$7:$F$10, "", 0)
</f>
        <v>Growth seeker</v>
      </c>
      <c r="T4" s="13" t="str">
        <f t="array" ref="T4">XLOOKUP($M4, 'BASIC KEY'!$E$13:$E$16, 'BASIC KEY'!$F$13:$F$16, "", 0)
</f>
        <v>Balancer</v>
      </c>
      <c r="U4" s="13" t="str">
        <f t="array" ref="U4">XLOOKUP($N4, 'BASIC KEY'!$E$19:$E$22, 'BASIC KEY'!$F$19:$F$22, "", 0)
</f>
        <v>Pleasant tactful</v>
      </c>
      <c r="V4" s="13" t="str">
        <f t="array" ref="V4">XLOOKUP($O4, 'BASIC KEY'!$E$25:$E$28, 'BASIC KEY'!$F$25:$F$28, "", 0)
</f>
        <v>Self Focused</v>
      </c>
      <c r="W4" s="13" t="str">
        <f t="shared" si="3"/>
        <v>career focused,Growth seeker,Balancer,Pleasant tactful,Self Focused</v>
      </c>
      <c r="X4" s="13">
        <f t="shared" si="4"/>
        <v>102</v>
      </c>
    </row>
    <row r="5">
      <c r="A5" s="8">
        <v>45491.632177430554</v>
      </c>
      <c r="B5" s="1"/>
      <c r="C5" s="3" t="s">
        <v>392</v>
      </c>
      <c r="D5" s="3" t="s">
        <v>398</v>
      </c>
      <c r="E5" s="3" t="s">
        <v>408</v>
      </c>
      <c r="F5" s="3" t="s">
        <v>419</v>
      </c>
      <c r="G5" s="3" t="s">
        <v>421</v>
      </c>
      <c r="H5" s="3" t="s">
        <v>106</v>
      </c>
      <c r="I5" s="7" t="str">
        <f t="shared" si="5"/>
        <v>dhyanesh sudhir dikkar</v>
      </c>
      <c r="J5" s="1"/>
      <c r="K5" s="2">
        <f t="array" ref="K5">XLOOKUP($C5:$C$1000, 'BASIC KEY'!$C$1:$C$4, 'BASIC KEY'!$B$1:$B$4, "", 0)
</f>
        <v>2</v>
      </c>
      <c r="L5" s="2">
        <f t="array" ref="L5">XLOOKUP($D5, 'BASIC KEY'!$C$7:$C$10, 'BASIC KEY'!$B$7:$B$10, "", 0)
</f>
        <v>2</v>
      </c>
      <c r="M5" s="11">
        <f t="array" ref="M5">XLOOKUP($E5, 'BASIC KEY'!$C$13:$C$16, 'BASIC KEY'!$B$13:$B$16, "", 0)
</f>
        <v>1</v>
      </c>
      <c r="N5" s="11">
        <f t="array" ref="N5">XLOOKUP($F5, 'BASIC KEY'!$C$19:$C$22, 'BASIC KEY'!$B$19:$B$22, "", 0)
</f>
        <v>2</v>
      </c>
      <c r="O5" s="11">
        <f t="array" ref="O5">XLOOKUP($G5, 'BASIC KEY'!$C$25:$C$28, 'BASIC KEY'!$B$25:$B$28, "", 0)
</f>
        <v>2</v>
      </c>
      <c r="P5" s="2">
        <f t="shared" si="1"/>
        <v>9</v>
      </c>
      <c r="Q5" s="13">
        <f t="shared" si="2"/>
        <v>72</v>
      </c>
      <c r="R5" s="13" t="str">
        <f t="array" ref="R5">XLOOKUP($K5,'BASIC KEY'!$E$1:$E$4,'BASIC KEY'!$F$1:$F$4,"",0)</f>
        <v>passionate explorer</v>
      </c>
      <c r="S5" s="13" t="str">
        <f t="array" ref="S5">XLOOKUP($L5, 'BASIC KEY'!$E$7:$E$10, 'BASIC KEY'!$F$7:$F$10, "", 0)
</f>
        <v>Growth seeker</v>
      </c>
      <c r="T5" s="13" t="str">
        <f t="array" ref="T5">XLOOKUP($M5, 'BASIC KEY'!$E$13:$E$16, 'BASIC KEY'!$F$13:$F$16, "", 0)
</f>
        <v>Balancer</v>
      </c>
      <c r="U5" s="13" t="str">
        <f t="array" ref="U5">XLOOKUP($N5, 'BASIC KEY'!$E$19:$E$22, 'BASIC KEY'!$F$19:$F$22, "", 0)
</f>
        <v>Pleasant tactful</v>
      </c>
      <c r="V5" s="13" t="str">
        <f t="array" ref="V5">XLOOKUP($O5, 'BASIC KEY'!$E$25:$E$28, 'BASIC KEY'!$F$25:$F$28, "", 0)
</f>
        <v>Self Focused</v>
      </c>
      <c r="W5" s="13" t="str">
        <f t="shared" si="3"/>
        <v>passionate explorer,Growth seeker,Balancer,Pleasant tactful,Self Focused</v>
      </c>
      <c r="X5" s="13">
        <f t="shared" si="4"/>
        <v>29</v>
      </c>
    </row>
    <row r="6">
      <c r="A6" s="8">
        <v>45491.64127954861</v>
      </c>
      <c r="B6" s="1"/>
      <c r="C6" s="3" t="s">
        <v>390</v>
      </c>
      <c r="D6" s="3" t="s">
        <v>398</v>
      </c>
      <c r="E6" s="3" t="s">
        <v>408</v>
      </c>
      <c r="F6" s="3" t="s">
        <v>419</v>
      </c>
      <c r="G6" s="3" t="s">
        <v>423</v>
      </c>
      <c r="H6" s="3" t="s">
        <v>107</v>
      </c>
      <c r="I6" s="7" t="str">
        <f t="shared" si="5"/>
        <v>ankit sahu</v>
      </c>
      <c r="J6" s="1"/>
      <c r="K6" s="2">
        <f t="array" ref="K6">XLOOKUP($C6:$C$1000, 'BASIC KEY'!$C$1:$C$4, 'BASIC KEY'!$B$1:$B$4, "", 0)
</f>
        <v>1</v>
      </c>
      <c r="L6" s="2">
        <f t="array" ref="L6">XLOOKUP($D6, 'BASIC KEY'!$C$7:$C$10, 'BASIC KEY'!$B$7:$B$10, "", 0)
</f>
        <v>2</v>
      </c>
      <c r="M6" s="11">
        <f t="array" ref="M6">XLOOKUP($E6, 'BASIC KEY'!$C$13:$C$16, 'BASIC KEY'!$B$13:$B$16, "", 0)
</f>
        <v>1</v>
      </c>
      <c r="N6" s="11">
        <f t="array" ref="N6">XLOOKUP($F6, 'BASIC KEY'!$C$19:$C$22, 'BASIC KEY'!$B$19:$B$22, "", 0)
</f>
        <v>2</v>
      </c>
      <c r="O6" s="11">
        <f t="array" ref="O6">XLOOKUP($G6, 'BASIC KEY'!$C$25:$C$28, 'BASIC KEY'!$B$25:$B$28, "", 0)
</f>
        <v>1</v>
      </c>
      <c r="P6" s="2">
        <f t="shared" si="1"/>
        <v>7</v>
      </c>
      <c r="Q6" s="13">
        <f t="shared" si="2"/>
        <v>24.4</v>
      </c>
      <c r="R6" s="13" t="str">
        <f t="array" ref="R6">XLOOKUP($K6,'BASIC KEY'!$E$1:$E$4,'BASIC KEY'!$F$1:$F$4,"",0)</f>
        <v>career focused</v>
      </c>
      <c r="S6" s="13" t="str">
        <f t="array" ref="S6">XLOOKUP($L6, 'BASIC KEY'!$E$7:$E$10, 'BASIC KEY'!$F$7:$F$10, "", 0)
</f>
        <v>Growth seeker</v>
      </c>
      <c r="T6" s="13" t="str">
        <f t="array" ref="T6">XLOOKUP($M6, 'BASIC KEY'!$E$13:$E$16, 'BASIC KEY'!$F$13:$F$16, "", 0)
</f>
        <v>Balancer</v>
      </c>
      <c r="U6" s="13" t="str">
        <f t="array" ref="U6">XLOOKUP($N6, 'BASIC KEY'!$E$19:$E$22, 'BASIC KEY'!$F$19:$F$22, "", 0)
</f>
        <v>Pleasant tactful</v>
      </c>
      <c r="V6" s="13" t="str">
        <f t="array" ref="V6">XLOOKUP($O6, 'BASIC KEY'!$E$25:$E$28, 'BASIC KEY'!$F$25:$F$28, "", 0)
</f>
        <v>Competitor</v>
      </c>
      <c r="W6" s="13" t="str">
        <f t="shared" si="3"/>
        <v>career focused,Growth seeker,Balancer,Pleasant tactful,Competitor</v>
      </c>
      <c r="X6" s="13">
        <f t="shared" si="4"/>
        <v>198</v>
      </c>
    </row>
    <row r="7">
      <c r="A7" s="8">
        <v>45491.64648821759</v>
      </c>
      <c r="B7" s="1"/>
      <c r="C7" s="3" t="s">
        <v>392</v>
      </c>
      <c r="D7" s="3" t="s">
        <v>398</v>
      </c>
      <c r="E7" s="3" t="s">
        <v>408</v>
      </c>
      <c r="F7" s="3" t="s">
        <v>419</v>
      </c>
      <c r="G7" s="3" t="s">
        <v>421</v>
      </c>
      <c r="H7" s="3" t="s">
        <v>108</v>
      </c>
      <c r="I7" s="7" t="str">
        <f t="shared" si="5"/>
        <v>kavya reddy y</v>
      </c>
      <c r="J7" s="1"/>
      <c r="K7" s="2">
        <f t="array" ref="K7">XLOOKUP($C7:$C$1000, 'BASIC KEY'!$C$1:$C$4, 'BASIC KEY'!$B$1:$B$4, "", 0)
</f>
        <v>2</v>
      </c>
      <c r="L7" s="2">
        <f t="array" ref="L7">XLOOKUP($D7, 'BASIC KEY'!$C$7:$C$10, 'BASIC KEY'!$B$7:$B$10, "", 0)
</f>
        <v>2</v>
      </c>
      <c r="M7" s="11">
        <f t="array" ref="M7">XLOOKUP($E7, 'BASIC KEY'!$C$13:$C$16, 'BASIC KEY'!$B$13:$B$16, "", 0)
</f>
        <v>1</v>
      </c>
      <c r="N7" s="11">
        <f t="array" ref="N7">XLOOKUP($F7, 'BASIC KEY'!$C$19:$C$22, 'BASIC KEY'!$B$19:$B$22, "", 0)
</f>
        <v>2</v>
      </c>
      <c r="O7" s="11">
        <f t="array" ref="O7">XLOOKUP($G7, 'BASIC KEY'!$C$25:$C$28, 'BASIC KEY'!$B$25:$B$28, "", 0)
</f>
        <v>2</v>
      </c>
      <c r="P7" s="2">
        <f t="shared" si="1"/>
        <v>9</v>
      </c>
      <c r="Q7" s="13">
        <f t="shared" si="2"/>
        <v>72.2</v>
      </c>
      <c r="R7" s="13" t="str">
        <f t="array" ref="R7">XLOOKUP($K7,'BASIC KEY'!$E$1:$E$4,'BASIC KEY'!$F$1:$F$4,"",0)</f>
        <v>passionate explorer</v>
      </c>
      <c r="S7" s="13" t="str">
        <f t="array" ref="S7">XLOOKUP($L7, 'BASIC KEY'!$E$7:$E$10, 'BASIC KEY'!$F$7:$F$10, "", 0)
</f>
        <v>Growth seeker</v>
      </c>
      <c r="T7" s="13" t="str">
        <f t="array" ref="T7">XLOOKUP($M7, 'BASIC KEY'!$E$13:$E$16, 'BASIC KEY'!$F$13:$F$16, "", 0)
</f>
        <v>Balancer</v>
      </c>
      <c r="U7" s="13" t="str">
        <f t="array" ref="U7">XLOOKUP($N7, 'BASIC KEY'!$E$19:$E$22, 'BASIC KEY'!$F$19:$F$22, "", 0)
</f>
        <v>Pleasant tactful</v>
      </c>
      <c r="V7" s="13" t="str">
        <f t="array" ref="V7">XLOOKUP($O7, 'BASIC KEY'!$E$25:$E$28, 'BASIC KEY'!$F$25:$F$28, "", 0)
</f>
        <v>Self Focused</v>
      </c>
      <c r="W7" s="13" t="str">
        <f t="shared" si="3"/>
        <v>passionate explorer,Growth seeker,Balancer,Pleasant tactful,Self Focused</v>
      </c>
      <c r="X7" s="13">
        <f t="shared" si="4"/>
        <v>23</v>
      </c>
    </row>
    <row r="8">
      <c r="A8" s="8">
        <v>45491.660698611115</v>
      </c>
      <c r="B8" s="1"/>
      <c r="C8" s="3" t="s">
        <v>392</v>
      </c>
      <c r="D8" s="3" t="s">
        <v>398</v>
      </c>
      <c r="E8" s="3" t="s">
        <v>406</v>
      </c>
      <c r="F8" s="3" t="s">
        <v>415</v>
      </c>
      <c r="G8" s="3" t="s">
        <v>423</v>
      </c>
      <c r="H8" s="3" t="s">
        <v>109</v>
      </c>
      <c r="I8" s="7" t="str">
        <f t="shared" si="5"/>
        <v>naman jain</v>
      </c>
      <c r="J8" s="1"/>
      <c r="K8" s="2">
        <f t="array" ref="K8">XLOOKUP($C8:$C$1000, 'BASIC KEY'!$C$1:$C$4, 'BASIC KEY'!$B$1:$B$4, "", 0)
</f>
        <v>2</v>
      </c>
      <c r="L8" s="2">
        <f t="array" ref="L8">XLOOKUP($D8, 'BASIC KEY'!$C$7:$C$10, 'BASIC KEY'!$B$7:$B$10, "", 0)
</f>
        <v>2</v>
      </c>
      <c r="M8" s="11">
        <f t="array" ref="M8">XLOOKUP($E8, 'BASIC KEY'!$C$13:$C$16, 'BASIC KEY'!$B$13:$B$16, "", 0)
</f>
        <v>2</v>
      </c>
      <c r="N8" s="11">
        <f t="array" ref="N8">XLOOKUP($F8, 'BASIC KEY'!$C$19:$C$22, 'BASIC KEY'!$B$19:$B$22, "", 0)
</f>
        <v>0</v>
      </c>
      <c r="O8" s="11">
        <f t="array" ref="O8">XLOOKUP($G8, 'BASIC KEY'!$C$25:$C$28, 'BASIC KEY'!$B$25:$B$28, "", 0)
</f>
        <v>1</v>
      </c>
      <c r="P8" s="2">
        <f t="shared" si="1"/>
        <v>7</v>
      </c>
      <c r="Q8" s="13">
        <f t="shared" si="2"/>
        <v>24.6</v>
      </c>
      <c r="R8" s="13" t="str">
        <f t="array" ref="R8">XLOOKUP($K8,'BASIC KEY'!$E$1:$E$4,'BASIC KEY'!$F$1:$F$4,"",0)</f>
        <v>passionate explorer</v>
      </c>
      <c r="S8" s="13" t="str">
        <f t="array" ref="S8">XLOOKUP($L8, 'BASIC KEY'!$E$7:$E$10, 'BASIC KEY'!$F$7:$F$10, "", 0)
</f>
        <v>Growth seeker</v>
      </c>
      <c r="T8" s="13" t="str">
        <f t="array" ref="T8">XLOOKUP($M8, 'BASIC KEY'!$E$13:$E$16, 'BASIC KEY'!$F$13:$F$16, "", 0)
</f>
        <v>Dedicated learner</v>
      </c>
      <c r="U8" s="13" t="str">
        <f t="array" ref="U8">XLOOKUP($N8, 'BASIC KEY'!$E$19:$E$22, 'BASIC KEY'!$F$19:$F$22, "", 0)
</f>
        <v>Feedback taker</v>
      </c>
      <c r="V8" s="13" t="str">
        <f t="array" ref="V8">XLOOKUP($O8, 'BASIC KEY'!$E$25:$E$28, 'BASIC KEY'!$F$25:$F$28, "", 0)
</f>
        <v>Competitor</v>
      </c>
      <c r="W8" s="13" t="str">
        <f t="shared" si="3"/>
        <v>passionate explorer,Growth seeker,Dedicated learner,Feedback taker,Competitor</v>
      </c>
      <c r="X8" s="13">
        <f t="shared" si="4"/>
        <v>193</v>
      </c>
    </row>
    <row r="9">
      <c r="A9" s="8">
        <v>45491.66117755787</v>
      </c>
      <c r="B9" s="1"/>
      <c r="C9" s="3" t="s">
        <v>392</v>
      </c>
      <c r="D9" s="3" t="s">
        <v>398</v>
      </c>
      <c r="E9" s="3" t="s">
        <v>408</v>
      </c>
      <c r="F9" s="3" t="s">
        <v>415</v>
      </c>
      <c r="G9" s="3" t="s">
        <v>421</v>
      </c>
      <c r="H9" s="3" t="s">
        <v>111</v>
      </c>
      <c r="I9" s="7" t="str">
        <f t="shared" si="5"/>
        <v>sheth mili d.</v>
      </c>
      <c r="J9" s="1"/>
      <c r="K9" s="2">
        <f t="array" ref="K9">XLOOKUP($C9:$C$1000, 'BASIC KEY'!$C$1:$C$4, 'BASIC KEY'!$B$1:$B$4, "", 0)
</f>
        <v>2</v>
      </c>
      <c r="L9" s="2">
        <f t="array" ref="L9">XLOOKUP($D9, 'BASIC KEY'!$C$7:$C$10, 'BASIC KEY'!$B$7:$B$10, "", 0)
</f>
        <v>2</v>
      </c>
      <c r="M9" s="11">
        <f t="array" ref="M9">XLOOKUP($E9, 'BASIC KEY'!$C$13:$C$16, 'BASIC KEY'!$B$13:$B$16, "", 0)
</f>
        <v>1</v>
      </c>
      <c r="N9" s="11">
        <f t="array" ref="N9">XLOOKUP($F9, 'BASIC KEY'!$C$19:$C$22, 'BASIC KEY'!$B$19:$B$22, "", 0)
</f>
        <v>0</v>
      </c>
      <c r="O9" s="11">
        <f t="array" ref="O9">XLOOKUP($G9, 'BASIC KEY'!$C$25:$C$28, 'BASIC KEY'!$B$25:$B$28, "", 0)
</f>
        <v>2</v>
      </c>
      <c r="P9" s="2">
        <f t="shared" si="1"/>
        <v>7</v>
      </c>
      <c r="Q9" s="13">
        <f t="shared" si="2"/>
        <v>24.7</v>
      </c>
      <c r="R9" s="13" t="str">
        <f t="array" ref="R9">XLOOKUP($K9,'BASIC KEY'!$E$1:$E$4,'BASIC KEY'!$F$1:$F$4,"",0)</f>
        <v>passionate explorer</v>
      </c>
      <c r="S9" s="13" t="str">
        <f t="array" ref="S9">XLOOKUP($L9, 'BASIC KEY'!$E$7:$E$10, 'BASIC KEY'!$F$7:$F$10, "", 0)
</f>
        <v>Growth seeker</v>
      </c>
      <c r="T9" s="13" t="str">
        <f t="array" ref="T9">XLOOKUP($M9, 'BASIC KEY'!$E$13:$E$16, 'BASIC KEY'!$F$13:$F$16, "", 0)
</f>
        <v>Balancer</v>
      </c>
      <c r="U9" s="13" t="str">
        <f t="array" ref="U9">XLOOKUP($N9, 'BASIC KEY'!$E$19:$E$22, 'BASIC KEY'!$F$19:$F$22, "", 0)
</f>
        <v>Feedback taker</v>
      </c>
      <c r="V9" s="13" t="str">
        <f t="array" ref="V9">XLOOKUP($O9, 'BASIC KEY'!$E$25:$E$28, 'BASIC KEY'!$F$25:$F$28, "", 0)
</f>
        <v>Self Focused</v>
      </c>
      <c r="W9" s="13" t="str">
        <f t="shared" si="3"/>
        <v>passionate explorer,Growth seeker,Balancer,Feedback taker,Self Focused</v>
      </c>
      <c r="X9" s="13">
        <f t="shared" si="4"/>
        <v>192</v>
      </c>
    </row>
    <row r="10">
      <c r="A10" s="8">
        <v>45491.66677752315</v>
      </c>
      <c r="B10" s="1"/>
      <c r="C10" s="3" t="s">
        <v>392</v>
      </c>
      <c r="D10" s="3" t="s">
        <v>398</v>
      </c>
      <c r="E10" s="3" t="s">
        <v>408</v>
      </c>
      <c r="F10" s="3" t="s">
        <v>419</v>
      </c>
      <c r="G10" s="3" t="s">
        <v>423</v>
      </c>
      <c r="H10" s="3" t="s">
        <v>113</v>
      </c>
      <c r="I10" s="7" t="str">
        <f t="shared" si="5"/>
        <v>dhruv rishikesh janakala</v>
      </c>
      <c r="J10" s="1"/>
      <c r="K10" s="2">
        <f t="array" ref="K10">XLOOKUP($C10:$C$1000, 'BASIC KEY'!$C$1:$C$4, 'BASIC KEY'!$B$1:$B$4, "", 0)
</f>
        <v>2</v>
      </c>
      <c r="L10" s="2">
        <f t="array" ref="L10">XLOOKUP($D10, 'BASIC KEY'!$C$7:$C$10, 'BASIC KEY'!$B$7:$B$10, "", 0)
</f>
        <v>2</v>
      </c>
      <c r="M10" s="11">
        <f t="array" ref="M10">XLOOKUP($E10, 'BASIC KEY'!$C$13:$C$16, 'BASIC KEY'!$B$13:$B$16, "", 0)
</f>
        <v>1</v>
      </c>
      <c r="N10" s="11">
        <f t="array" ref="N10">XLOOKUP($F10, 'BASIC KEY'!$C$19:$C$22, 'BASIC KEY'!$B$19:$B$22, "", 0)
</f>
        <v>2</v>
      </c>
      <c r="O10" s="11">
        <f t="array" ref="O10">XLOOKUP($G10, 'BASIC KEY'!$C$25:$C$28, 'BASIC KEY'!$B$25:$B$28, "", 0)
</f>
        <v>1</v>
      </c>
      <c r="P10" s="2">
        <f t="shared" si="1"/>
        <v>8</v>
      </c>
      <c r="Q10" s="13">
        <f t="shared" si="2"/>
        <v>50.5</v>
      </c>
      <c r="R10" s="13" t="str">
        <f t="array" ref="R10">XLOOKUP($K10,'BASIC KEY'!$E$1:$E$4,'BASIC KEY'!$F$1:$F$4,"",0)</f>
        <v>passionate explorer</v>
      </c>
      <c r="S10" s="13" t="str">
        <f t="array" ref="S10">XLOOKUP($L10, 'BASIC KEY'!$E$7:$E$10, 'BASIC KEY'!$F$7:$F$10, "", 0)
</f>
        <v>Growth seeker</v>
      </c>
      <c r="T10" s="13" t="str">
        <f t="array" ref="T10">XLOOKUP($M10, 'BASIC KEY'!$E$13:$E$16, 'BASIC KEY'!$F$13:$F$16, "", 0)
</f>
        <v>Balancer</v>
      </c>
      <c r="U10" s="13" t="str">
        <f t="array" ref="U10">XLOOKUP($N10, 'BASIC KEY'!$E$19:$E$22, 'BASIC KEY'!$F$19:$F$22, "", 0)
</f>
        <v>Pleasant tactful</v>
      </c>
      <c r="V10" s="13" t="str">
        <f t="array" ref="V10">XLOOKUP($O10, 'BASIC KEY'!$E$25:$E$28, 'BASIC KEY'!$F$25:$F$28, "", 0)
</f>
        <v>Competitor</v>
      </c>
      <c r="W10" s="13" t="str">
        <f t="shared" si="3"/>
        <v>passionate explorer,Growth seeker,Balancer,Pleasant tactful,Competitor</v>
      </c>
      <c r="X10" s="13">
        <f t="shared" si="4"/>
        <v>102</v>
      </c>
    </row>
    <row r="11">
      <c r="A11" s="8">
        <v>45491.67035675926</v>
      </c>
      <c r="B11" s="1"/>
      <c r="C11" s="3" t="s">
        <v>392</v>
      </c>
      <c r="D11" s="3" t="s">
        <v>398</v>
      </c>
      <c r="E11" s="3" t="s">
        <v>406</v>
      </c>
      <c r="F11" s="3" t="s">
        <v>419</v>
      </c>
      <c r="G11" s="3" t="s">
        <v>423</v>
      </c>
      <c r="H11" s="3" t="s">
        <v>446</v>
      </c>
      <c r="I11" s="7" t="str">
        <f t="shared" si="5"/>
        <v>ruthvik</v>
      </c>
      <c r="J11" s="1"/>
      <c r="K11" s="2">
        <f t="array" ref="K11">XLOOKUP($C11:$C$1000, 'BASIC KEY'!$C$1:$C$4, 'BASIC KEY'!$B$1:$B$4, "", 0)
</f>
        <v>2</v>
      </c>
      <c r="L11" s="2">
        <f t="array" ref="L11">XLOOKUP($D11, 'BASIC KEY'!$C$7:$C$10, 'BASIC KEY'!$B$7:$B$10, "", 0)
</f>
        <v>2</v>
      </c>
      <c r="M11" s="11">
        <f t="array" ref="M11">XLOOKUP($E11, 'BASIC KEY'!$C$13:$C$16, 'BASIC KEY'!$B$13:$B$16, "", 0)
</f>
        <v>2</v>
      </c>
      <c r="N11" s="11">
        <f t="array" ref="N11">XLOOKUP($F11, 'BASIC KEY'!$C$19:$C$22, 'BASIC KEY'!$B$19:$B$22, "", 0)
</f>
        <v>2</v>
      </c>
      <c r="O11" s="11">
        <f t="array" ref="O11">XLOOKUP($G11, 'BASIC KEY'!$C$25:$C$28, 'BASIC KEY'!$B$25:$B$28, "", 0)
</f>
        <v>1</v>
      </c>
      <c r="P11" s="2">
        <f t="shared" si="1"/>
        <v>9</v>
      </c>
      <c r="Q11" s="13">
        <f t="shared" si="2"/>
        <v>72.1</v>
      </c>
      <c r="R11" s="13" t="str">
        <f t="array" ref="R11">XLOOKUP($K11,'BASIC KEY'!$E$1:$E$4,'BASIC KEY'!$F$1:$F$4,"",0)</f>
        <v>passionate explorer</v>
      </c>
      <c r="S11" s="13" t="str">
        <f t="array" ref="S11">XLOOKUP($L11, 'BASIC KEY'!$E$7:$E$10, 'BASIC KEY'!$F$7:$F$10, "", 0)
</f>
        <v>Growth seeker</v>
      </c>
      <c r="T11" s="13" t="str">
        <f t="array" ref="T11">XLOOKUP($M11, 'BASIC KEY'!$E$13:$E$16, 'BASIC KEY'!$F$13:$F$16, "", 0)
</f>
        <v>Dedicated learner</v>
      </c>
      <c r="U11" s="13" t="str">
        <f t="array" ref="U11">XLOOKUP($N11, 'BASIC KEY'!$E$19:$E$22, 'BASIC KEY'!$F$19:$F$22, "", 0)
</f>
        <v>Pleasant tactful</v>
      </c>
      <c r="V11" s="13" t="str">
        <f t="array" ref="V11">XLOOKUP($O11, 'BASIC KEY'!$E$25:$E$28, 'BASIC KEY'!$F$25:$F$28, "", 0)
</f>
        <v>Competitor</v>
      </c>
      <c r="W11" s="13" t="str">
        <f t="shared" si="3"/>
        <v>passionate explorer,Growth seeker,Dedicated learner,Pleasant tactful,Competitor</v>
      </c>
      <c r="X11" s="13">
        <f t="shared" si="4"/>
        <v>27</v>
      </c>
    </row>
    <row r="12">
      <c r="A12" s="8">
        <v>45491.685588622684</v>
      </c>
      <c r="B12" s="1"/>
      <c r="C12" s="3" t="s">
        <v>390</v>
      </c>
      <c r="D12" s="3" t="s">
        <v>400</v>
      </c>
      <c r="E12" s="3" t="s">
        <v>408</v>
      </c>
      <c r="F12" s="3" t="s">
        <v>419</v>
      </c>
      <c r="G12" s="3" t="s">
        <v>421</v>
      </c>
      <c r="H12" s="3" t="s">
        <v>114</v>
      </c>
      <c r="I12" s="7" t="str">
        <f t="shared" si="5"/>
        <v>shreya sathyanarayanan</v>
      </c>
      <c r="J12" s="1"/>
      <c r="K12" s="2">
        <f t="array" ref="K12">XLOOKUP($C12:$C$1000, 'BASIC KEY'!$C$1:$C$4, 'BASIC KEY'!$B$1:$B$4, "", 0)
</f>
        <v>1</v>
      </c>
      <c r="L12" s="2">
        <f t="array" ref="L12">XLOOKUP($D12, 'BASIC KEY'!$C$7:$C$10, 'BASIC KEY'!$B$7:$B$10, "", 0)
</f>
        <v>1</v>
      </c>
      <c r="M12" s="11">
        <f t="array" ref="M12">XLOOKUP($E12, 'BASIC KEY'!$C$13:$C$16, 'BASIC KEY'!$B$13:$B$16, "", 0)
</f>
        <v>1</v>
      </c>
      <c r="N12" s="11">
        <f t="array" ref="N12">XLOOKUP($F12, 'BASIC KEY'!$C$19:$C$22, 'BASIC KEY'!$B$19:$B$22, "", 0)
</f>
        <v>2</v>
      </c>
      <c r="O12" s="11">
        <f t="array" ref="O12">XLOOKUP($G12, 'BASIC KEY'!$C$25:$C$28, 'BASIC KEY'!$B$25:$B$28, "", 0)
</f>
        <v>2</v>
      </c>
      <c r="P12" s="2">
        <f t="shared" si="1"/>
        <v>7</v>
      </c>
      <c r="Q12" s="13">
        <f t="shared" si="2"/>
        <v>24.9</v>
      </c>
      <c r="R12" s="13" t="str">
        <f t="array" ref="R12">XLOOKUP($K12,'BASIC KEY'!$E$1:$E$4,'BASIC KEY'!$F$1:$F$4,"",0)</f>
        <v>career focused</v>
      </c>
      <c r="S12" s="13" t="str">
        <f t="array" ref="S12">XLOOKUP($L12, 'BASIC KEY'!$E$7:$E$10, 'BASIC KEY'!$F$7:$F$10, "", 0)
</f>
        <v>Balanced explorer</v>
      </c>
      <c r="T12" s="13" t="str">
        <f t="array" ref="T12">XLOOKUP($M12, 'BASIC KEY'!$E$13:$E$16, 'BASIC KEY'!$F$13:$F$16, "", 0)
</f>
        <v>Balancer</v>
      </c>
      <c r="U12" s="13" t="str">
        <f t="array" ref="U12">XLOOKUP($N12, 'BASIC KEY'!$E$19:$E$22, 'BASIC KEY'!$F$19:$F$22, "", 0)
</f>
        <v>Pleasant tactful</v>
      </c>
      <c r="V12" s="13" t="str">
        <f t="array" ref="V12">XLOOKUP($O12, 'BASIC KEY'!$E$25:$E$28, 'BASIC KEY'!$F$25:$F$28, "", 0)
</f>
        <v>Self Focused</v>
      </c>
      <c r="W12" s="13" t="str">
        <f t="shared" si="3"/>
        <v>career focused,Balanced explorer,Balancer,Pleasant tactful,Self Focused</v>
      </c>
      <c r="X12" s="13">
        <f t="shared" si="4"/>
        <v>185</v>
      </c>
    </row>
    <row r="13">
      <c r="A13" s="8">
        <v>45491.69436671297</v>
      </c>
      <c r="B13" s="1"/>
      <c r="C13" s="3" t="s">
        <v>392</v>
      </c>
      <c r="D13" s="3" t="s">
        <v>402</v>
      </c>
      <c r="E13" s="3" t="s">
        <v>408</v>
      </c>
      <c r="F13" s="3" t="s">
        <v>419</v>
      </c>
      <c r="G13" s="3" t="s">
        <v>421</v>
      </c>
      <c r="H13" s="3" t="s">
        <v>117</v>
      </c>
      <c r="I13" s="7" t="str">
        <f t="shared" si="5"/>
        <v>anay pund</v>
      </c>
      <c r="J13" s="1"/>
      <c r="K13" s="2">
        <f t="array" ref="K13">XLOOKUP($C13:$C$1000, 'BASIC KEY'!$C$1:$C$4, 'BASIC KEY'!$B$1:$B$4, "", 0)
</f>
        <v>2</v>
      </c>
      <c r="L13" s="2">
        <f t="array" ref="L13">XLOOKUP($D13, 'BASIC KEY'!$C$7:$C$10, 'BASIC KEY'!$B$7:$B$10, "", 0)
</f>
        <v>0</v>
      </c>
      <c r="M13" s="11">
        <f t="array" ref="M13">XLOOKUP($E13, 'BASIC KEY'!$C$13:$C$16, 'BASIC KEY'!$B$13:$B$16, "", 0)
</f>
        <v>1</v>
      </c>
      <c r="N13" s="11">
        <f t="array" ref="N13">XLOOKUP($F13, 'BASIC KEY'!$C$19:$C$22, 'BASIC KEY'!$B$19:$B$22, "", 0)
</f>
        <v>2</v>
      </c>
      <c r="O13" s="11">
        <f t="array" ref="O13">XLOOKUP($G13, 'BASIC KEY'!$C$25:$C$28, 'BASIC KEY'!$B$25:$B$28, "", 0)
</f>
        <v>2</v>
      </c>
      <c r="P13" s="2">
        <f t="shared" si="1"/>
        <v>7</v>
      </c>
      <c r="Q13" s="13">
        <f t="shared" si="2"/>
        <v>25</v>
      </c>
      <c r="R13" s="13" t="str">
        <f t="array" ref="R13">XLOOKUP($K13,'BASIC KEY'!$E$1:$E$4,'BASIC KEY'!$F$1:$F$4,"",0)</f>
        <v>passionate explorer</v>
      </c>
      <c r="S13" s="13" t="str">
        <f t="array" ref="S13">XLOOKUP($L13, 'BASIC KEY'!$E$7:$E$10, 'BASIC KEY'!$F$7:$F$10, "", 0)
</f>
        <v>Non curious</v>
      </c>
      <c r="T13" s="13" t="str">
        <f t="array" ref="T13">XLOOKUP($M13, 'BASIC KEY'!$E$13:$E$16, 'BASIC KEY'!$F$13:$F$16, "", 0)
</f>
        <v>Balancer</v>
      </c>
      <c r="U13" s="13" t="str">
        <f t="array" ref="U13">XLOOKUP($N13, 'BASIC KEY'!$E$19:$E$22, 'BASIC KEY'!$F$19:$F$22, "", 0)
</f>
        <v>Pleasant tactful</v>
      </c>
      <c r="V13" s="13" t="str">
        <f t="array" ref="V13">XLOOKUP($O13, 'BASIC KEY'!$E$25:$E$28, 'BASIC KEY'!$F$25:$F$28, "", 0)
</f>
        <v>Self Focused</v>
      </c>
      <c r="W13" s="13" t="str">
        <f t="shared" si="3"/>
        <v>passionate explorer,Non curious,Balancer,Pleasant tactful,Self Focused</v>
      </c>
      <c r="X13" s="13">
        <f t="shared" si="4"/>
        <v>179</v>
      </c>
    </row>
    <row r="14">
      <c r="A14" s="8">
        <v>45491.69471447916</v>
      </c>
      <c r="B14" s="1"/>
      <c r="C14" s="3" t="s">
        <v>392</v>
      </c>
      <c r="D14" s="3" t="s">
        <v>398</v>
      </c>
      <c r="E14" s="3" t="s">
        <v>406</v>
      </c>
      <c r="F14" s="3" t="s">
        <v>419</v>
      </c>
      <c r="G14" s="3" t="s">
        <v>421</v>
      </c>
      <c r="H14" s="3" t="s">
        <v>115</v>
      </c>
      <c r="I14" s="7" t="str">
        <f t="shared" si="5"/>
        <v>hitesh badhan</v>
      </c>
      <c r="J14" s="1"/>
      <c r="K14" s="2">
        <f t="array" ref="K14">XLOOKUP($C14:$C$1000, 'BASIC KEY'!$C$1:$C$4, 'BASIC KEY'!$B$1:$B$4, "", 0)
</f>
        <v>2</v>
      </c>
      <c r="L14" s="2">
        <f t="array" ref="L14">XLOOKUP($D14, 'BASIC KEY'!$C$7:$C$10, 'BASIC KEY'!$B$7:$B$10, "", 0)
</f>
        <v>2</v>
      </c>
      <c r="M14" s="11">
        <f t="array" ref="M14">XLOOKUP($E14, 'BASIC KEY'!$C$13:$C$16, 'BASIC KEY'!$B$13:$B$16, "", 0)
</f>
        <v>2</v>
      </c>
      <c r="N14" s="11">
        <f t="array" ref="N14">XLOOKUP($F14, 'BASIC KEY'!$C$19:$C$22, 'BASIC KEY'!$B$19:$B$22, "", 0)
</f>
        <v>2</v>
      </c>
      <c r="O14" s="11">
        <f t="array" ref="O14">XLOOKUP($G14, 'BASIC KEY'!$C$25:$C$28, 'BASIC KEY'!$B$25:$B$28, "", 0)
</f>
        <v>2</v>
      </c>
      <c r="P14" s="2">
        <f t="shared" si="1"/>
        <v>10</v>
      </c>
      <c r="Q14" s="13">
        <f t="shared" si="2"/>
        <v>96.6</v>
      </c>
      <c r="R14" s="13" t="str">
        <f t="array" ref="R14">XLOOKUP($K14,'BASIC KEY'!$E$1:$E$4,'BASIC KEY'!$F$1:$F$4,"",0)</f>
        <v>passionate explorer</v>
      </c>
      <c r="S14" s="13" t="str">
        <f t="array" ref="S14">XLOOKUP($L14, 'BASIC KEY'!$E$7:$E$10, 'BASIC KEY'!$F$7:$F$10, "", 0)
</f>
        <v>Growth seeker</v>
      </c>
      <c r="T14" s="13" t="str">
        <f t="array" ref="T14">XLOOKUP($M14, 'BASIC KEY'!$E$13:$E$16, 'BASIC KEY'!$F$13:$F$16, "", 0)
</f>
        <v>Dedicated learner</v>
      </c>
      <c r="U14" s="13" t="str">
        <f t="array" ref="U14">XLOOKUP($N14, 'BASIC KEY'!$E$19:$E$22, 'BASIC KEY'!$F$19:$F$22, "", 0)
</f>
        <v>Pleasant tactful</v>
      </c>
      <c r="V14" s="13" t="str">
        <f t="array" ref="V14">XLOOKUP($O14, 'BASIC KEY'!$E$25:$E$28, 'BASIC KEY'!$F$25:$F$28, "", 0)
</f>
        <v>Self Focused</v>
      </c>
      <c r="W14" s="13" t="str">
        <f t="shared" si="3"/>
        <v>passionate explorer,Growth seeker,Dedicated learner,Pleasant tactful,Self Focused</v>
      </c>
      <c r="X14" s="13">
        <f t="shared" si="4"/>
        <v>8</v>
      </c>
    </row>
    <row r="15">
      <c r="A15" s="8">
        <v>45491.703824502314</v>
      </c>
      <c r="B15" s="1"/>
      <c r="C15" s="3" t="s">
        <v>390</v>
      </c>
      <c r="D15" s="3" t="s">
        <v>400</v>
      </c>
      <c r="E15" s="3" t="s">
        <v>408</v>
      </c>
      <c r="F15" s="3" t="s">
        <v>415</v>
      </c>
      <c r="G15" s="3" t="s">
        <v>421</v>
      </c>
      <c r="H15" s="3" t="s">
        <v>116</v>
      </c>
      <c r="I15" s="7" t="str">
        <f t="shared" si="5"/>
        <v>nabeel ghalib</v>
      </c>
      <c r="J15" s="1"/>
      <c r="K15" s="2">
        <f t="array" ref="K15">XLOOKUP($C15:$C$1000, 'BASIC KEY'!$C$1:$C$4, 'BASIC KEY'!$B$1:$B$4, "", 0)
</f>
        <v>1</v>
      </c>
      <c r="L15" s="2">
        <f t="array" ref="L15">XLOOKUP($D15, 'BASIC KEY'!$C$7:$C$10, 'BASIC KEY'!$B$7:$B$10, "", 0)
</f>
        <v>1</v>
      </c>
      <c r="M15" s="11">
        <f t="array" ref="M15">XLOOKUP($E15, 'BASIC KEY'!$C$13:$C$16, 'BASIC KEY'!$B$13:$B$16, "", 0)
</f>
        <v>1</v>
      </c>
      <c r="N15" s="11">
        <f t="array" ref="N15">XLOOKUP($F15, 'BASIC KEY'!$C$19:$C$22, 'BASIC KEY'!$B$19:$B$22, "", 0)
</f>
        <v>0</v>
      </c>
      <c r="O15" s="11">
        <f t="array" ref="O15">XLOOKUP($G15, 'BASIC KEY'!$C$25:$C$28, 'BASIC KEY'!$B$25:$B$28, "", 0)
</f>
        <v>2</v>
      </c>
      <c r="P15" s="2">
        <f t="shared" si="1"/>
        <v>5</v>
      </c>
      <c r="Q15" s="13">
        <f t="shared" si="2"/>
        <v>3.7</v>
      </c>
      <c r="R15" s="13" t="str">
        <f t="array" ref="R15">XLOOKUP($K15,'BASIC KEY'!$E$1:$E$4,'BASIC KEY'!$F$1:$F$4,"",0)</f>
        <v>career focused</v>
      </c>
      <c r="S15" s="13" t="str">
        <f t="array" ref="S15">XLOOKUP($L15, 'BASIC KEY'!$E$7:$E$10, 'BASIC KEY'!$F$7:$F$10, "", 0)
</f>
        <v>Balanced explorer</v>
      </c>
      <c r="T15" s="13" t="str">
        <f t="array" ref="T15">XLOOKUP($M15, 'BASIC KEY'!$E$13:$E$16, 'BASIC KEY'!$F$13:$F$16, "", 0)
</f>
        <v>Balancer</v>
      </c>
      <c r="U15" s="13" t="str">
        <f t="array" ref="U15">XLOOKUP($N15, 'BASIC KEY'!$E$19:$E$22, 'BASIC KEY'!$F$19:$F$22, "", 0)
</f>
        <v>Feedback taker</v>
      </c>
      <c r="V15" s="13" t="str">
        <f t="array" ref="V15">XLOOKUP($O15, 'BASIC KEY'!$E$25:$E$28, 'BASIC KEY'!$F$25:$F$28, "", 0)
</f>
        <v>Self Focused</v>
      </c>
      <c r="W15" s="13" t="str">
        <f t="shared" si="3"/>
        <v>career focused,Balanced explorer,Balancer,Feedback taker,Self Focused</v>
      </c>
      <c r="X15" s="13">
        <f t="shared" si="4"/>
        <v>279</v>
      </c>
    </row>
    <row r="16">
      <c r="A16" s="8">
        <v>45491.71725120371</v>
      </c>
      <c r="B16" s="1"/>
      <c r="C16" s="3" t="s">
        <v>390</v>
      </c>
      <c r="D16" s="3" t="s">
        <v>398</v>
      </c>
      <c r="E16" s="3" t="s">
        <v>406</v>
      </c>
      <c r="F16" s="3" t="s">
        <v>415</v>
      </c>
      <c r="G16" s="3" t="s">
        <v>421</v>
      </c>
      <c r="H16" s="3" t="s">
        <v>118</v>
      </c>
      <c r="I16" s="7" t="str">
        <f t="shared" si="5"/>
        <v>hemashree m s</v>
      </c>
      <c r="J16" s="1"/>
      <c r="K16" s="2">
        <f t="array" ref="K16">XLOOKUP($C16:$C$1000, 'BASIC KEY'!$C$1:$C$4, 'BASIC KEY'!$B$1:$B$4, "", 0)
</f>
        <v>1</v>
      </c>
      <c r="L16" s="2">
        <f t="array" ref="L16">XLOOKUP($D16, 'BASIC KEY'!$C$7:$C$10, 'BASIC KEY'!$B$7:$B$10, "", 0)
</f>
        <v>2</v>
      </c>
      <c r="M16" s="11">
        <f t="array" ref="M16">XLOOKUP($E16, 'BASIC KEY'!$C$13:$C$16, 'BASIC KEY'!$B$13:$B$16, "", 0)
</f>
        <v>2</v>
      </c>
      <c r="N16" s="11">
        <f t="array" ref="N16">XLOOKUP($F16, 'BASIC KEY'!$C$19:$C$22, 'BASIC KEY'!$B$19:$B$22, "", 0)
</f>
        <v>0</v>
      </c>
      <c r="O16" s="11">
        <f t="array" ref="O16">XLOOKUP($G16, 'BASIC KEY'!$C$25:$C$28, 'BASIC KEY'!$B$25:$B$28, "", 0)
</f>
        <v>2</v>
      </c>
      <c r="P16" s="2">
        <f t="shared" si="1"/>
        <v>7</v>
      </c>
      <c r="Q16" s="13">
        <f t="shared" si="2"/>
        <v>24.9</v>
      </c>
      <c r="R16" s="13" t="str">
        <f t="array" ref="R16">XLOOKUP($K16,'BASIC KEY'!$E$1:$E$4,'BASIC KEY'!$F$1:$F$4,"",0)</f>
        <v>career focused</v>
      </c>
      <c r="S16" s="13" t="str">
        <f t="array" ref="S16">XLOOKUP($L16, 'BASIC KEY'!$E$7:$E$10, 'BASIC KEY'!$F$7:$F$10, "", 0)
</f>
        <v>Growth seeker</v>
      </c>
      <c r="T16" s="13" t="str">
        <f t="array" ref="T16">XLOOKUP($M16, 'BASIC KEY'!$E$13:$E$16, 'BASIC KEY'!$F$13:$F$16, "", 0)
</f>
        <v>Dedicated learner</v>
      </c>
      <c r="U16" s="13" t="str">
        <f t="array" ref="U16">XLOOKUP($N16, 'BASIC KEY'!$E$19:$E$22, 'BASIC KEY'!$F$19:$F$22, "", 0)
</f>
        <v>Feedback taker</v>
      </c>
      <c r="V16" s="13" t="str">
        <f t="array" ref="V16">XLOOKUP($O16, 'BASIC KEY'!$E$25:$E$28, 'BASIC KEY'!$F$25:$F$28, "", 0)
</f>
        <v>Self Focused</v>
      </c>
      <c r="W16" s="13" t="str">
        <f t="shared" si="3"/>
        <v>career focused,Growth seeker,Dedicated learner,Feedback taker,Self Focused</v>
      </c>
      <c r="X16" s="13">
        <f t="shared" si="4"/>
        <v>185</v>
      </c>
    </row>
    <row r="17">
      <c r="A17" s="8">
        <v>45491.72013782407</v>
      </c>
      <c r="B17" s="1"/>
      <c r="C17" s="3" t="s">
        <v>394</v>
      </c>
      <c r="D17" s="3" t="s">
        <v>398</v>
      </c>
      <c r="E17" s="3" t="s">
        <v>409</v>
      </c>
      <c r="F17" s="3" t="s">
        <v>419</v>
      </c>
      <c r="G17" s="3" t="s">
        <v>421</v>
      </c>
      <c r="H17" s="3" t="s">
        <v>123</v>
      </c>
      <c r="I17" s="7" t="str">
        <f t="shared" si="5"/>
        <v>shiva krishna reddy burra</v>
      </c>
      <c r="J17" s="1"/>
      <c r="K17" s="2">
        <f t="array" ref="K17">XLOOKUP($C17:$C$1000, 'BASIC KEY'!$C$1:$C$4, 'BASIC KEY'!$B$1:$B$4, "", 0)
</f>
        <v>-1</v>
      </c>
      <c r="L17" s="2">
        <f t="array" ref="L17">XLOOKUP($D17, 'BASIC KEY'!$C$7:$C$10, 'BASIC KEY'!$B$7:$B$10, "", 0)
</f>
        <v>2</v>
      </c>
      <c r="M17" s="11">
        <f t="array" ref="M17">XLOOKUP($E17, 'BASIC KEY'!$C$13:$C$16, 'BASIC KEY'!$B$13:$B$16, "", 0)
</f>
        <v>0</v>
      </c>
      <c r="N17" s="11">
        <f t="array" ref="N17">XLOOKUP($F17, 'BASIC KEY'!$C$19:$C$22, 'BASIC KEY'!$B$19:$B$22, "", 0)
</f>
        <v>2</v>
      </c>
      <c r="O17" s="11">
        <f t="array" ref="O17">XLOOKUP($G17, 'BASIC KEY'!$C$25:$C$28, 'BASIC KEY'!$B$25:$B$28, "", 0)
</f>
        <v>2</v>
      </c>
      <c r="P17" s="2">
        <f t="shared" si="1"/>
        <v>5</v>
      </c>
      <c r="Q17" s="13">
        <f t="shared" si="2"/>
        <v>3.8</v>
      </c>
      <c r="R17" s="13" t="str">
        <f t="array" ref="R17">XLOOKUP($K17,'BASIC KEY'!$E$1:$E$4,'BASIC KEY'!$F$1:$F$4,"",0)</f>
        <v>Resume enhancer</v>
      </c>
      <c r="S17" s="13" t="str">
        <f t="array" ref="S17">XLOOKUP($L17, 'BASIC KEY'!$E$7:$E$10, 'BASIC KEY'!$F$7:$F$10, "", 0)
</f>
        <v>Growth seeker</v>
      </c>
      <c r="T17" s="13" t="str">
        <f t="array" ref="T17">XLOOKUP($M17, 'BASIC KEY'!$E$13:$E$16, 'BASIC KEY'!$F$13:$F$16, "", 0)
</f>
        <v>Weakend learner</v>
      </c>
      <c r="U17" s="13" t="str">
        <f t="array" ref="U17">XLOOKUP($N17, 'BASIC KEY'!$E$19:$E$22, 'BASIC KEY'!$F$19:$F$22, "", 0)
</f>
        <v>Pleasant tactful</v>
      </c>
      <c r="V17" s="13" t="str">
        <f t="array" ref="V17">XLOOKUP($O17, 'BASIC KEY'!$E$25:$E$28, 'BASIC KEY'!$F$25:$F$28, "", 0)
</f>
        <v>Self Focused</v>
      </c>
      <c r="W17" s="13" t="str">
        <f t="shared" si="3"/>
        <v>Resume enhancer,Growth seeker,Weakend learner,Pleasant tactful,Self Focused</v>
      </c>
      <c r="X17" s="13">
        <f t="shared" si="4"/>
        <v>277</v>
      </c>
    </row>
    <row r="18">
      <c r="A18" s="8">
        <v>45491.720505046294</v>
      </c>
      <c r="B18" s="1"/>
      <c r="C18" s="3" t="s">
        <v>392</v>
      </c>
      <c r="D18" s="3" t="s">
        <v>398</v>
      </c>
      <c r="E18" s="3" t="s">
        <v>408</v>
      </c>
      <c r="F18" s="3" t="s">
        <v>419</v>
      </c>
      <c r="G18" s="3" t="s">
        <v>421</v>
      </c>
      <c r="H18" s="3" t="s">
        <v>120</v>
      </c>
      <c r="I18" s="7" t="str">
        <f t="shared" si="5"/>
        <v>anshika sharma</v>
      </c>
      <c r="J18" s="1"/>
      <c r="K18" s="2">
        <f t="array" ref="K18">XLOOKUP($C18:$C$1000, 'BASIC KEY'!$C$1:$C$4, 'BASIC KEY'!$B$1:$B$4, "", 0)
</f>
        <v>2</v>
      </c>
      <c r="L18" s="2">
        <f t="array" ref="L18">XLOOKUP($D18, 'BASIC KEY'!$C$7:$C$10, 'BASIC KEY'!$B$7:$B$10, "", 0)
</f>
        <v>2</v>
      </c>
      <c r="M18" s="11">
        <f t="array" ref="M18">XLOOKUP($E18, 'BASIC KEY'!$C$13:$C$16, 'BASIC KEY'!$B$13:$B$16, "", 0)
</f>
        <v>1</v>
      </c>
      <c r="N18" s="11">
        <f t="array" ref="N18">XLOOKUP($F18, 'BASIC KEY'!$C$19:$C$22, 'BASIC KEY'!$B$19:$B$22, "", 0)
</f>
        <v>2</v>
      </c>
      <c r="O18" s="11">
        <f t="array" ref="O18">XLOOKUP($G18, 'BASIC KEY'!$C$25:$C$28, 'BASIC KEY'!$B$25:$B$28, "", 0)
</f>
        <v>2</v>
      </c>
      <c r="P18" s="2">
        <f t="shared" si="1"/>
        <v>9</v>
      </c>
      <c r="Q18" s="13">
        <f t="shared" si="2"/>
        <v>72.2</v>
      </c>
      <c r="R18" s="13" t="str">
        <f t="array" ref="R18">XLOOKUP($K18,'BASIC KEY'!$E$1:$E$4,'BASIC KEY'!$F$1:$F$4,"",0)</f>
        <v>passionate explorer</v>
      </c>
      <c r="S18" s="13" t="str">
        <f t="array" ref="S18">XLOOKUP($L18, 'BASIC KEY'!$E$7:$E$10, 'BASIC KEY'!$F$7:$F$10, "", 0)
</f>
        <v>Growth seeker</v>
      </c>
      <c r="T18" s="13" t="str">
        <f t="array" ref="T18">XLOOKUP($M18, 'BASIC KEY'!$E$13:$E$16, 'BASIC KEY'!$F$13:$F$16, "", 0)
</f>
        <v>Balancer</v>
      </c>
      <c r="U18" s="13" t="str">
        <f t="array" ref="U18">XLOOKUP($N18, 'BASIC KEY'!$E$19:$E$22, 'BASIC KEY'!$F$19:$F$22, "", 0)
</f>
        <v>Pleasant tactful</v>
      </c>
      <c r="V18" s="13" t="str">
        <f t="array" ref="V18">XLOOKUP($O18, 'BASIC KEY'!$E$25:$E$28, 'BASIC KEY'!$F$25:$F$28, "", 0)
</f>
        <v>Self Focused</v>
      </c>
      <c r="W18" s="13" t="str">
        <f t="shared" si="3"/>
        <v>passionate explorer,Growth seeker,Balancer,Pleasant tactful,Self Focused</v>
      </c>
      <c r="X18" s="13">
        <f t="shared" si="4"/>
        <v>23</v>
      </c>
    </row>
    <row r="19">
      <c r="A19" s="8">
        <v>45491.72104797454</v>
      </c>
      <c r="B19" s="1"/>
      <c r="C19" s="3" t="s">
        <v>390</v>
      </c>
      <c r="D19" s="3" t="s">
        <v>400</v>
      </c>
      <c r="E19" s="3" t="s">
        <v>408</v>
      </c>
      <c r="F19" s="3" t="s">
        <v>415</v>
      </c>
      <c r="G19" s="3" t="s">
        <v>423</v>
      </c>
      <c r="H19" s="3" t="s">
        <v>127</v>
      </c>
      <c r="I19" s="7" t="str">
        <f t="shared" si="5"/>
        <v>rajni kant</v>
      </c>
      <c r="J19" s="1"/>
      <c r="K19" s="2">
        <f t="array" ref="K19">XLOOKUP($C19:$C$1000, 'BASIC KEY'!$C$1:$C$4, 'BASIC KEY'!$B$1:$B$4, "", 0)
</f>
        <v>1</v>
      </c>
      <c r="L19" s="2">
        <f t="array" ref="L19">XLOOKUP($D19, 'BASIC KEY'!$C$7:$C$10, 'BASIC KEY'!$B$7:$B$10, "", 0)
</f>
        <v>1</v>
      </c>
      <c r="M19" s="11">
        <f t="array" ref="M19">XLOOKUP($E19, 'BASIC KEY'!$C$13:$C$16, 'BASIC KEY'!$B$13:$B$16, "", 0)
</f>
        <v>1</v>
      </c>
      <c r="N19" s="11">
        <f t="array" ref="N19">XLOOKUP($F19, 'BASIC KEY'!$C$19:$C$22, 'BASIC KEY'!$B$19:$B$22, "", 0)
</f>
        <v>0</v>
      </c>
      <c r="O19" s="11">
        <f t="array" ref="O19">XLOOKUP($G19, 'BASIC KEY'!$C$25:$C$28, 'BASIC KEY'!$B$25:$B$28, "", 0)
</f>
        <v>1</v>
      </c>
      <c r="P19" s="2">
        <f t="shared" si="1"/>
        <v>4</v>
      </c>
      <c r="Q19" s="13">
        <f t="shared" si="2"/>
        <v>2.8</v>
      </c>
      <c r="R19" s="13" t="str">
        <f t="array" ref="R19">XLOOKUP($K19,'BASIC KEY'!$E$1:$E$4,'BASIC KEY'!$F$1:$F$4,"",0)</f>
        <v>career focused</v>
      </c>
      <c r="S19" s="13" t="str">
        <f t="array" ref="S19">XLOOKUP($L19, 'BASIC KEY'!$E$7:$E$10, 'BASIC KEY'!$F$7:$F$10, "", 0)
</f>
        <v>Balanced explorer</v>
      </c>
      <c r="T19" s="13" t="str">
        <f t="array" ref="T19">XLOOKUP($M19, 'BASIC KEY'!$E$13:$E$16, 'BASIC KEY'!$F$13:$F$16, "", 0)
</f>
        <v>Balancer</v>
      </c>
      <c r="U19" s="13" t="str">
        <f t="array" ref="U19">XLOOKUP($N19, 'BASIC KEY'!$E$19:$E$22, 'BASIC KEY'!$F$19:$F$22, "", 0)
</f>
        <v>Feedback taker</v>
      </c>
      <c r="V19" s="13" t="str">
        <f t="array" ref="V19">XLOOKUP($O19, 'BASIC KEY'!$E$25:$E$28, 'BASIC KEY'!$F$25:$F$28, "", 0)
</f>
        <v>Competitor</v>
      </c>
      <c r="W19" s="13" t="str">
        <f t="shared" si="3"/>
        <v>career focused,Balanced explorer,Balancer,Feedback taker,Competitor</v>
      </c>
      <c r="X19" s="13">
        <f t="shared" si="4"/>
        <v>284</v>
      </c>
    </row>
    <row r="20">
      <c r="A20" s="8">
        <v>45491.72149827547</v>
      </c>
      <c r="B20" s="1"/>
      <c r="C20" s="3" t="s">
        <v>390</v>
      </c>
      <c r="D20" s="3" t="s">
        <v>400</v>
      </c>
      <c r="E20" s="3" t="s">
        <v>408</v>
      </c>
      <c r="F20" s="3" t="s">
        <v>419</v>
      </c>
      <c r="G20" s="3" t="s">
        <v>421</v>
      </c>
      <c r="H20" s="3" t="s">
        <v>121</v>
      </c>
      <c r="I20" s="7" t="str">
        <f t="shared" si="5"/>
        <v>mitali</v>
      </c>
      <c r="J20" s="1"/>
      <c r="K20" s="2">
        <f t="array" ref="K20">XLOOKUP($C20:$C$1000, 'BASIC KEY'!$C$1:$C$4, 'BASIC KEY'!$B$1:$B$4, "", 0)
</f>
        <v>1</v>
      </c>
      <c r="L20" s="2">
        <f t="array" ref="L20">XLOOKUP($D20, 'BASIC KEY'!$C$7:$C$10, 'BASIC KEY'!$B$7:$B$10, "", 0)
</f>
        <v>1</v>
      </c>
      <c r="M20" s="11">
        <f t="array" ref="M20">XLOOKUP($E20, 'BASIC KEY'!$C$13:$C$16, 'BASIC KEY'!$B$13:$B$16, "", 0)
</f>
        <v>1</v>
      </c>
      <c r="N20" s="11">
        <f t="array" ref="N20">XLOOKUP($F20, 'BASIC KEY'!$C$19:$C$22, 'BASIC KEY'!$B$19:$B$22, "", 0)
</f>
        <v>2</v>
      </c>
      <c r="O20" s="11">
        <f t="array" ref="O20">XLOOKUP($G20, 'BASIC KEY'!$C$25:$C$28, 'BASIC KEY'!$B$25:$B$28, "", 0)
</f>
        <v>2</v>
      </c>
      <c r="P20" s="2">
        <f t="shared" si="1"/>
        <v>7</v>
      </c>
      <c r="Q20" s="13">
        <f t="shared" si="2"/>
        <v>24.6</v>
      </c>
      <c r="R20" s="13" t="str">
        <f t="array" ref="R20">XLOOKUP($K20,'BASIC KEY'!$E$1:$E$4,'BASIC KEY'!$F$1:$F$4,"",0)</f>
        <v>career focused</v>
      </c>
      <c r="S20" s="13" t="str">
        <f t="array" ref="S20">XLOOKUP($L20, 'BASIC KEY'!$E$7:$E$10, 'BASIC KEY'!$F$7:$F$10, "", 0)
</f>
        <v>Balanced explorer</v>
      </c>
      <c r="T20" s="13" t="str">
        <f t="array" ref="T20">XLOOKUP($M20, 'BASIC KEY'!$E$13:$E$16, 'BASIC KEY'!$F$13:$F$16, "", 0)
</f>
        <v>Balancer</v>
      </c>
      <c r="U20" s="13" t="str">
        <f t="array" ref="U20">XLOOKUP($N20, 'BASIC KEY'!$E$19:$E$22, 'BASIC KEY'!$F$19:$F$22, "", 0)
</f>
        <v>Pleasant tactful</v>
      </c>
      <c r="V20" s="13" t="str">
        <f t="array" ref="V20">XLOOKUP($O20, 'BASIC KEY'!$E$25:$E$28, 'BASIC KEY'!$F$25:$F$28, "", 0)
</f>
        <v>Self Focused</v>
      </c>
      <c r="W20" s="13" t="str">
        <f t="shared" si="3"/>
        <v>career focused,Balanced explorer,Balancer,Pleasant tactful,Self Focused</v>
      </c>
      <c r="X20" s="13">
        <f t="shared" si="4"/>
        <v>193</v>
      </c>
    </row>
    <row r="21">
      <c r="A21" s="8">
        <v>45491.72199109953</v>
      </c>
      <c r="B21" s="1"/>
      <c r="C21" s="3" t="s">
        <v>392</v>
      </c>
      <c r="D21" s="3" t="s">
        <v>398</v>
      </c>
      <c r="E21" s="3" t="s">
        <v>406</v>
      </c>
      <c r="F21" s="3" t="s">
        <v>419</v>
      </c>
      <c r="G21" s="3" t="s">
        <v>421</v>
      </c>
      <c r="H21" s="3" t="s">
        <v>124</v>
      </c>
      <c r="I21" s="7" t="str">
        <f t="shared" si="5"/>
        <v>gayatri rane</v>
      </c>
      <c r="J21" s="1"/>
      <c r="K21" s="2">
        <f t="array" ref="K21">XLOOKUP($C21:$C$1000, 'BASIC KEY'!$C$1:$C$4, 'BASIC KEY'!$B$1:$B$4, "", 0)
</f>
        <v>2</v>
      </c>
      <c r="L21" s="2">
        <f t="array" ref="L21">XLOOKUP($D21, 'BASIC KEY'!$C$7:$C$10, 'BASIC KEY'!$B$7:$B$10, "", 0)
</f>
        <v>2</v>
      </c>
      <c r="M21" s="11">
        <f t="array" ref="M21">XLOOKUP($E21, 'BASIC KEY'!$C$13:$C$16, 'BASIC KEY'!$B$13:$B$16, "", 0)
</f>
        <v>2</v>
      </c>
      <c r="N21" s="11">
        <f t="array" ref="N21">XLOOKUP($F21, 'BASIC KEY'!$C$19:$C$22, 'BASIC KEY'!$B$19:$B$22, "", 0)
</f>
        <v>2</v>
      </c>
      <c r="O21" s="11">
        <f t="array" ref="O21">XLOOKUP($G21, 'BASIC KEY'!$C$25:$C$28, 'BASIC KEY'!$B$25:$B$28, "", 0)
</f>
        <v>2</v>
      </c>
      <c r="P21" s="2">
        <f t="shared" si="1"/>
        <v>10</v>
      </c>
      <c r="Q21" s="13">
        <f t="shared" si="2"/>
        <v>96.9</v>
      </c>
      <c r="R21" s="13" t="str">
        <f t="array" ref="R21">XLOOKUP($K21,'BASIC KEY'!$E$1:$E$4,'BASIC KEY'!$F$1:$F$4,"",0)</f>
        <v>passionate explorer</v>
      </c>
      <c r="S21" s="13" t="str">
        <f t="array" ref="S21">XLOOKUP($L21, 'BASIC KEY'!$E$7:$E$10, 'BASIC KEY'!$F$7:$F$10, "", 0)
</f>
        <v>Growth seeker</v>
      </c>
      <c r="T21" s="13" t="str">
        <f t="array" ref="T21">XLOOKUP($M21, 'BASIC KEY'!$E$13:$E$16, 'BASIC KEY'!$F$13:$F$16, "", 0)
</f>
        <v>Dedicated learner</v>
      </c>
      <c r="U21" s="13" t="str">
        <f t="array" ref="U21">XLOOKUP($N21, 'BASIC KEY'!$E$19:$E$22, 'BASIC KEY'!$F$19:$F$22, "", 0)
</f>
        <v>Pleasant tactful</v>
      </c>
      <c r="V21" s="13" t="str">
        <f t="array" ref="V21">XLOOKUP($O21, 'BASIC KEY'!$E$25:$E$28, 'BASIC KEY'!$F$25:$F$28, "", 0)
</f>
        <v>Self Focused</v>
      </c>
      <c r="W21" s="13" t="str">
        <f t="shared" si="3"/>
        <v>passionate explorer,Growth seeker,Dedicated learner,Pleasant tactful,Self Focused</v>
      </c>
      <c r="X21" s="13">
        <f t="shared" si="4"/>
        <v>7</v>
      </c>
    </row>
    <row r="22">
      <c r="A22" s="8">
        <v>45491.72230915509</v>
      </c>
      <c r="B22" s="1"/>
      <c r="C22" s="3" t="s">
        <v>390</v>
      </c>
      <c r="D22" s="3" t="s">
        <v>398</v>
      </c>
      <c r="E22" s="3" t="s">
        <v>408</v>
      </c>
      <c r="F22" s="3" t="s">
        <v>419</v>
      </c>
      <c r="G22" s="3" t="s">
        <v>421</v>
      </c>
      <c r="H22" s="3" t="s">
        <v>122</v>
      </c>
      <c r="I22" s="7" t="str">
        <f t="shared" si="5"/>
        <v>prince</v>
      </c>
      <c r="J22" s="1"/>
      <c r="K22" s="2">
        <f t="array" ref="K22">XLOOKUP($C22:$C$1000, 'BASIC KEY'!$C$1:$C$4, 'BASIC KEY'!$B$1:$B$4, "", 0)
</f>
        <v>1</v>
      </c>
      <c r="L22" s="2">
        <f t="array" ref="L22">XLOOKUP($D22, 'BASIC KEY'!$C$7:$C$10, 'BASIC KEY'!$B$7:$B$10, "", 0)
</f>
        <v>2</v>
      </c>
      <c r="M22" s="11">
        <f t="array" ref="M22">XLOOKUP($E22, 'BASIC KEY'!$C$13:$C$16, 'BASIC KEY'!$B$13:$B$16, "", 0)
</f>
        <v>1</v>
      </c>
      <c r="N22" s="11">
        <f t="array" ref="N22">XLOOKUP($F22, 'BASIC KEY'!$C$19:$C$22, 'BASIC KEY'!$B$19:$B$22, "", 0)
</f>
        <v>2</v>
      </c>
      <c r="O22" s="11">
        <f t="array" ref="O22">XLOOKUP($G22, 'BASIC KEY'!$C$25:$C$28, 'BASIC KEY'!$B$25:$B$28, "", 0)
</f>
        <v>2</v>
      </c>
      <c r="P22" s="2">
        <f t="shared" si="1"/>
        <v>8</v>
      </c>
      <c r="Q22" s="13">
        <f t="shared" si="2"/>
        <v>50.2</v>
      </c>
      <c r="R22" s="13" t="str">
        <f t="array" ref="R22">XLOOKUP($K22,'BASIC KEY'!$E$1:$E$4,'BASIC KEY'!$F$1:$F$4,"",0)</f>
        <v>career focused</v>
      </c>
      <c r="S22" s="13" t="str">
        <f t="array" ref="S22">XLOOKUP($L22, 'BASIC KEY'!$E$7:$E$10, 'BASIC KEY'!$F$7:$F$10, "", 0)
</f>
        <v>Growth seeker</v>
      </c>
      <c r="T22" s="13" t="str">
        <f t="array" ref="T22">XLOOKUP($M22, 'BASIC KEY'!$E$13:$E$16, 'BASIC KEY'!$F$13:$F$16, "", 0)
</f>
        <v>Balancer</v>
      </c>
      <c r="U22" s="13" t="str">
        <f t="array" ref="U22">XLOOKUP($N22, 'BASIC KEY'!$E$19:$E$22, 'BASIC KEY'!$F$19:$F$22, "", 0)
</f>
        <v>Pleasant tactful</v>
      </c>
      <c r="V22" s="13" t="str">
        <f t="array" ref="V22">XLOOKUP($O22, 'BASIC KEY'!$E$25:$E$28, 'BASIC KEY'!$F$25:$F$28, "", 0)
</f>
        <v>Self Focused</v>
      </c>
      <c r="W22" s="13" t="str">
        <f t="shared" si="3"/>
        <v>career focused,Growth seeker,Balancer,Pleasant tactful,Self Focused</v>
      </c>
      <c r="X22" s="13">
        <f t="shared" si="4"/>
        <v>107</v>
      </c>
    </row>
    <row r="23">
      <c r="A23" s="8">
        <v>45491.72257304398</v>
      </c>
      <c r="B23" s="1"/>
      <c r="C23" s="3" t="s">
        <v>392</v>
      </c>
      <c r="D23" s="3" t="s">
        <v>400</v>
      </c>
      <c r="E23" s="3" t="s">
        <v>406</v>
      </c>
      <c r="F23" s="3" t="s">
        <v>419</v>
      </c>
      <c r="G23" s="3" t="s">
        <v>423</v>
      </c>
      <c r="H23" s="3" t="s">
        <v>129</v>
      </c>
      <c r="I23" s="7" t="str">
        <f t="shared" si="5"/>
        <v>diya shah</v>
      </c>
      <c r="J23" s="1"/>
      <c r="K23" s="2">
        <f t="array" ref="K23">XLOOKUP($C23:$C$1000, 'BASIC KEY'!$C$1:$C$4, 'BASIC KEY'!$B$1:$B$4, "", 0)
</f>
        <v>2</v>
      </c>
      <c r="L23" s="2">
        <f t="array" ref="L23">XLOOKUP($D23, 'BASIC KEY'!$C$7:$C$10, 'BASIC KEY'!$B$7:$B$10, "", 0)
</f>
        <v>1</v>
      </c>
      <c r="M23" s="11">
        <f t="array" ref="M23">XLOOKUP($E23, 'BASIC KEY'!$C$13:$C$16, 'BASIC KEY'!$B$13:$B$16, "", 0)
</f>
        <v>2</v>
      </c>
      <c r="N23" s="11">
        <f t="array" ref="N23">XLOOKUP($F23, 'BASIC KEY'!$C$19:$C$22, 'BASIC KEY'!$B$19:$B$22, "", 0)
</f>
        <v>2</v>
      </c>
      <c r="O23" s="11">
        <f t="array" ref="O23">XLOOKUP($G23, 'BASIC KEY'!$C$25:$C$28, 'BASIC KEY'!$B$25:$B$28, "", 0)
</f>
        <v>1</v>
      </c>
      <c r="P23" s="2">
        <f t="shared" si="1"/>
        <v>8</v>
      </c>
      <c r="Q23" s="13">
        <f t="shared" si="2"/>
        <v>50.3</v>
      </c>
      <c r="R23" s="13" t="str">
        <f t="array" ref="R23">XLOOKUP($K23,'BASIC KEY'!$E$1:$E$4,'BASIC KEY'!$F$1:$F$4,"",0)</f>
        <v>passionate explorer</v>
      </c>
      <c r="S23" s="13" t="str">
        <f t="array" ref="S23">XLOOKUP($L23, 'BASIC KEY'!$E$7:$E$10, 'BASIC KEY'!$F$7:$F$10, "", 0)
</f>
        <v>Balanced explorer</v>
      </c>
      <c r="T23" s="13" t="str">
        <f t="array" ref="T23">XLOOKUP($M23, 'BASIC KEY'!$E$13:$E$16, 'BASIC KEY'!$F$13:$F$16, "", 0)
</f>
        <v>Dedicated learner</v>
      </c>
      <c r="U23" s="13" t="str">
        <f t="array" ref="U23">XLOOKUP($N23, 'BASIC KEY'!$E$19:$E$22, 'BASIC KEY'!$F$19:$F$22, "", 0)
</f>
        <v>Pleasant tactful</v>
      </c>
      <c r="V23" s="13" t="str">
        <f t="array" ref="V23">XLOOKUP($O23, 'BASIC KEY'!$E$25:$E$28, 'BASIC KEY'!$F$25:$F$28, "", 0)
</f>
        <v>Competitor</v>
      </c>
      <c r="W23" s="13" t="str">
        <f t="shared" si="3"/>
        <v>passionate explorer,Balanced explorer,Dedicated learner,Pleasant tactful,Competitor</v>
      </c>
      <c r="X23" s="13">
        <f t="shared" si="4"/>
        <v>105</v>
      </c>
    </row>
    <row r="24">
      <c r="A24" s="8">
        <v>45491.722921215274</v>
      </c>
      <c r="B24" s="1"/>
      <c r="C24" s="3" t="s">
        <v>392</v>
      </c>
      <c r="D24" s="3" t="s">
        <v>398</v>
      </c>
      <c r="E24" s="3" t="s">
        <v>406</v>
      </c>
      <c r="F24" s="3" t="s">
        <v>419</v>
      </c>
      <c r="G24" s="3" t="s">
        <v>421</v>
      </c>
      <c r="H24" s="3" t="s">
        <v>126</v>
      </c>
      <c r="I24" s="7" t="str">
        <f t="shared" si="5"/>
        <v>paridhi gupta</v>
      </c>
      <c r="J24" s="1"/>
      <c r="K24" s="2">
        <f t="array" ref="K24">XLOOKUP($C24:$C$1000, 'BASIC KEY'!$C$1:$C$4, 'BASIC KEY'!$B$1:$B$4, "", 0)
</f>
        <v>2</v>
      </c>
      <c r="L24" s="2">
        <f t="array" ref="L24">XLOOKUP($D24, 'BASIC KEY'!$C$7:$C$10, 'BASIC KEY'!$B$7:$B$10, "", 0)
</f>
        <v>2</v>
      </c>
      <c r="M24" s="11">
        <f t="array" ref="M24">XLOOKUP($E24, 'BASIC KEY'!$C$13:$C$16, 'BASIC KEY'!$B$13:$B$16, "", 0)
</f>
        <v>2</v>
      </c>
      <c r="N24" s="11">
        <f t="array" ref="N24">XLOOKUP($F24, 'BASIC KEY'!$C$19:$C$22, 'BASIC KEY'!$B$19:$B$22, "", 0)
</f>
        <v>2</v>
      </c>
      <c r="O24" s="11">
        <f t="array" ref="O24">XLOOKUP($G24, 'BASIC KEY'!$C$25:$C$28, 'BASIC KEY'!$B$25:$B$28, "", 0)
</f>
        <v>2</v>
      </c>
      <c r="P24" s="2">
        <f t="shared" si="1"/>
        <v>10</v>
      </c>
      <c r="Q24" s="13">
        <f t="shared" si="2"/>
        <v>97.2</v>
      </c>
      <c r="R24" s="13" t="str">
        <f t="array" ref="R24">XLOOKUP($K24,'BASIC KEY'!$E$1:$E$4,'BASIC KEY'!$F$1:$F$4,"",0)</f>
        <v>passionate explorer</v>
      </c>
      <c r="S24" s="13" t="str">
        <f t="array" ref="S24">XLOOKUP($L24, 'BASIC KEY'!$E$7:$E$10, 'BASIC KEY'!$F$7:$F$10, "", 0)
</f>
        <v>Growth seeker</v>
      </c>
      <c r="T24" s="13" t="str">
        <f t="array" ref="T24">XLOOKUP($M24, 'BASIC KEY'!$E$13:$E$16, 'BASIC KEY'!$F$13:$F$16, "", 0)
</f>
        <v>Dedicated learner</v>
      </c>
      <c r="U24" s="13" t="str">
        <f t="array" ref="U24">XLOOKUP($N24, 'BASIC KEY'!$E$19:$E$22, 'BASIC KEY'!$F$19:$F$22, "", 0)
</f>
        <v>Pleasant tactful</v>
      </c>
      <c r="V24" s="13" t="str">
        <f t="array" ref="V24">XLOOKUP($O24, 'BASIC KEY'!$E$25:$E$28, 'BASIC KEY'!$F$25:$F$28, "", 0)
</f>
        <v>Self Focused</v>
      </c>
      <c r="W24" s="13" t="str">
        <f t="shared" si="3"/>
        <v>passionate explorer,Growth seeker,Dedicated learner,Pleasant tactful,Self Focused</v>
      </c>
      <c r="X24" s="13">
        <f t="shared" si="4"/>
        <v>5</v>
      </c>
    </row>
    <row r="25">
      <c r="A25" s="8">
        <v>45491.72525940972</v>
      </c>
      <c r="B25" s="1"/>
      <c r="C25" s="3" t="s">
        <v>392</v>
      </c>
      <c r="D25" s="3" t="s">
        <v>398</v>
      </c>
      <c r="E25" s="3" t="s">
        <v>408</v>
      </c>
      <c r="F25" s="3" t="s">
        <v>415</v>
      </c>
      <c r="G25" s="3" t="s">
        <v>421</v>
      </c>
      <c r="H25" s="3" t="s">
        <v>125</v>
      </c>
      <c r="I25" s="7" t="str">
        <f t="shared" si="5"/>
        <v>pratibha yaduvanshi</v>
      </c>
      <c r="J25" s="1"/>
      <c r="K25" s="2">
        <f t="array" ref="K25">XLOOKUP($C25:$C$1000, 'BASIC KEY'!$C$1:$C$4, 'BASIC KEY'!$B$1:$B$4, "", 0)
</f>
        <v>2</v>
      </c>
      <c r="L25" s="2">
        <f t="array" ref="L25">XLOOKUP($D25, 'BASIC KEY'!$C$7:$C$10, 'BASIC KEY'!$B$7:$B$10, "", 0)
</f>
        <v>2</v>
      </c>
      <c r="M25" s="11">
        <f t="array" ref="M25">XLOOKUP($E25, 'BASIC KEY'!$C$13:$C$16, 'BASIC KEY'!$B$13:$B$16, "", 0)
</f>
        <v>1</v>
      </c>
      <c r="N25" s="11">
        <f t="array" ref="N25">XLOOKUP($F25, 'BASIC KEY'!$C$19:$C$22, 'BASIC KEY'!$B$19:$B$22, "", 0)
</f>
        <v>0</v>
      </c>
      <c r="O25" s="11">
        <f t="array" ref="O25">XLOOKUP($G25, 'BASIC KEY'!$C$25:$C$28, 'BASIC KEY'!$B$25:$B$28, "", 0)
</f>
        <v>2</v>
      </c>
      <c r="P25" s="2">
        <f t="shared" si="1"/>
        <v>7</v>
      </c>
      <c r="Q25" s="13">
        <f t="shared" si="2"/>
        <v>25</v>
      </c>
      <c r="R25" s="13" t="str">
        <f t="array" ref="R25">XLOOKUP($K25,'BASIC KEY'!$E$1:$E$4,'BASIC KEY'!$F$1:$F$4,"",0)</f>
        <v>passionate explorer</v>
      </c>
      <c r="S25" s="13" t="str">
        <f t="array" ref="S25">XLOOKUP($L25, 'BASIC KEY'!$E$7:$E$10, 'BASIC KEY'!$F$7:$F$10, "", 0)
</f>
        <v>Growth seeker</v>
      </c>
      <c r="T25" s="13" t="str">
        <f t="array" ref="T25">XLOOKUP($M25, 'BASIC KEY'!$E$13:$E$16, 'BASIC KEY'!$F$13:$F$16, "", 0)
</f>
        <v>Balancer</v>
      </c>
      <c r="U25" s="13" t="str">
        <f t="array" ref="U25">XLOOKUP($N25, 'BASIC KEY'!$E$19:$E$22, 'BASIC KEY'!$F$19:$F$22, "", 0)
</f>
        <v>Feedback taker</v>
      </c>
      <c r="V25" s="13" t="str">
        <f t="array" ref="V25">XLOOKUP($O25, 'BASIC KEY'!$E$25:$E$28, 'BASIC KEY'!$F$25:$F$28, "", 0)
</f>
        <v>Self Focused</v>
      </c>
      <c r="W25" s="13" t="str">
        <f t="shared" si="3"/>
        <v>passionate explorer,Growth seeker,Balancer,Feedback taker,Self Focused</v>
      </c>
      <c r="X25" s="13">
        <f t="shared" si="4"/>
        <v>179</v>
      </c>
    </row>
    <row r="26">
      <c r="A26" s="8">
        <v>45491.72952317129</v>
      </c>
      <c r="B26" s="1"/>
      <c r="C26" s="3" t="s">
        <v>390</v>
      </c>
      <c r="D26" s="3" t="s">
        <v>400</v>
      </c>
      <c r="E26" s="3" t="s">
        <v>406</v>
      </c>
      <c r="F26" s="3" t="s">
        <v>415</v>
      </c>
      <c r="G26" s="3" t="s">
        <v>421</v>
      </c>
      <c r="H26" s="3" t="s">
        <v>128</v>
      </c>
      <c r="I26" s="7" t="str">
        <f t="shared" si="5"/>
        <v>ayush gour</v>
      </c>
      <c r="J26" s="1"/>
      <c r="K26" s="2">
        <f t="array" ref="K26">XLOOKUP($C26:$C$1000, 'BASIC KEY'!$C$1:$C$4, 'BASIC KEY'!$B$1:$B$4, "", 0)
</f>
        <v>1</v>
      </c>
      <c r="L26" s="2">
        <f t="array" ref="L26">XLOOKUP($D26, 'BASIC KEY'!$C$7:$C$10, 'BASIC KEY'!$B$7:$B$10, "", 0)
</f>
        <v>1</v>
      </c>
      <c r="M26" s="11">
        <f t="array" ref="M26">XLOOKUP($E26, 'BASIC KEY'!$C$13:$C$16, 'BASIC KEY'!$B$13:$B$16, "", 0)
</f>
        <v>2</v>
      </c>
      <c r="N26" s="11">
        <f t="array" ref="N26">XLOOKUP($F26, 'BASIC KEY'!$C$19:$C$22, 'BASIC KEY'!$B$19:$B$22, "", 0)
</f>
        <v>0</v>
      </c>
      <c r="O26" s="11">
        <f t="array" ref="O26">XLOOKUP($G26, 'BASIC KEY'!$C$25:$C$28, 'BASIC KEY'!$B$25:$B$28, "", 0)
</f>
        <v>2</v>
      </c>
      <c r="P26" s="2">
        <f t="shared" si="1"/>
        <v>6</v>
      </c>
      <c r="Q26" s="13">
        <f t="shared" si="2"/>
        <v>12.4</v>
      </c>
      <c r="R26" s="13" t="str">
        <f t="array" ref="R26">XLOOKUP($K26,'BASIC KEY'!$E$1:$E$4,'BASIC KEY'!$F$1:$F$4,"",0)</f>
        <v>career focused</v>
      </c>
      <c r="S26" s="13" t="str">
        <f t="array" ref="S26">XLOOKUP($L26, 'BASIC KEY'!$E$7:$E$10, 'BASIC KEY'!$F$7:$F$10, "", 0)
</f>
        <v>Balanced explorer</v>
      </c>
      <c r="T26" s="13" t="str">
        <f t="array" ref="T26">XLOOKUP($M26, 'BASIC KEY'!$E$13:$E$16, 'BASIC KEY'!$F$13:$F$16, "", 0)
</f>
        <v>Dedicated learner</v>
      </c>
      <c r="U26" s="13" t="str">
        <f t="array" ref="U26">XLOOKUP($N26, 'BASIC KEY'!$E$19:$E$22, 'BASIC KEY'!$F$19:$F$22, "", 0)
</f>
        <v>Feedback taker</v>
      </c>
      <c r="V26" s="13" t="str">
        <f t="array" ref="V26">XLOOKUP($O26, 'BASIC KEY'!$E$25:$E$28, 'BASIC KEY'!$F$25:$F$28, "", 0)
</f>
        <v>Self Focused</v>
      </c>
      <c r="W26" s="13" t="str">
        <f t="shared" si="3"/>
        <v>career focused,Balanced explorer,Dedicated learner,Feedback taker,Self Focused</v>
      </c>
      <c r="X26" s="13">
        <f t="shared" si="4"/>
        <v>247</v>
      </c>
    </row>
    <row r="27">
      <c r="A27" s="8">
        <v>45491.73145168982</v>
      </c>
      <c r="B27" s="1"/>
      <c r="C27" s="3" t="s">
        <v>390</v>
      </c>
      <c r="D27" s="3" t="s">
        <v>398</v>
      </c>
      <c r="E27" s="3" t="s">
        <v>408</v>
      </c>
      <c r="F27" s="3" t="s">
        <v>419</v>
      </c>
      <c r="G27" s="3" t="s">
        <v>423</v>
      </c>
      <c r="H27" s="3" t="s">
        <v>119</v>
      </c>
      <c r="I27" s="7" t="str">
        <f t="shared" si="5"/>
        <v>daksh sankhla</v>
      </c>
      <c r="J27" s="1"/>
      <c r="K27" s="2">
        <f t="array" ref="K27">XLOOKUP($C27:$C$1000, 'BASIC KEY'!$C$1:$C$4, 'BASIC KEY'!$B$1:$B$4, "", 0)
</f>
        <v>1</v>
      </c>
      <c r="L27" s="2">
        <f t="array" ref="L27">XLOOKUP($D27, 'BASIC KEY'!$C$7:$C$10, 'BASIC KEY'!$B$7:$B$10, "", 0)
</f>
        <v>2</v>
      </c>
      <c r="M27" s="11">
        <f t="array" ref="M27">XLOOKUP($E27, 'BASIC KEY'!$C$13:$C$16, 'BASIC KEY'!$B$13:$B$16, "", 0)
</f>
        <v>1</v>
      </c>
      <c r="N27" s="11">
        <f t="array" ref="N27">XLOOKUP($F27, 'BASIC KEY'!$C$19:$C$22, 'BASIC KEY'!$B$19:$B$22, "", 0)
</f>
        <v>2</v>
      </c>
      <c r="O27" s="11">
        <f t="array" ref="O27">XLOOKUP($G27, 'BASIC KEY'!$C$25:$C$28, 'BASIC KEY'!$B$25:$B$28, "", 0)
</f>
        <v>1</v>
      </c>
      <c r="P27" s="2">
        <f t="shared" si="1"/>
        <v>7</v>
      </c>
      <c r="Q27" s="13">
        <f t="shared" si="2"/>
        <v>24.8</v>
      </c>
      <c r="R27" s="13" t="str">
        <f t="array" ref="R27">XLOOKUP($K27,'BASIC KEY'!$E$1:$E$4,'BASIC KEY'!$F$1:$F$4,"",0)</f>
        <v>career focused</v>
      </c>
      <c r="S27" s="13" t="str">
        <f t="array" ref="S27">XLOOKUP($L27, 'BASIC KEY'!$E$7:$E$10, 'BASIC KEY'!$F$7:$F$10, "", 0)
</f>
        <v>Growth seeker</v>
      </c>
      <c r="T27" s="13" t="str">
        <f t="array" ref="T27">XLOOKUP($M27, 'BASIC KEY'!$E$13:$E$16, 'BASIC KEY'!$F$13:$F$16, "", 0)
</f>
        <v>Balancer</v>
      </c>
      <c r="U27" s="13" t="str">
        <f t="array" ref="U27">XLOOKUP($N27, 'BASIC KEY'!$E$19:$E$22, 'BASIC KEY'!$F$19:$F$22, "", 0)
</f>
        <v>Pleasant tactful</v>
      </c>
      <c r="V27" s="13" t="str">
        <f t="array" ref="V27">XLOOKUP($O27, 'BASIC KEY'!$E$25:$E$28, 'BASIC KEY'!$F$25:$F$28, "", 0)
</f>
        <v>Competitor</v>
      </c>
      <c r="W27" s="13" t="str">
        <f t="shared" si="3"/>
        <v>career focused,Growth seeker,Balancer,Pleasant tactful,Competitor</v>
      </c>
      <c r="X27" s="13">
        <f t="shared" si="4"/>
        <v>191</v>
      </c>
    </row>
    <row r="28">
      <c r="A28" s="8">
        <v>45491.74676381944</v>
      </c>
      <c r="B28" s="1"/>
      <c r="C28" s="3" t="s">
        <v>392</v>
      </c>
      <c r="D28" s="3" t="s">
        <v>398</v>
      </c>
      <c r="E28" s="3" t="s">
        <v>408</v>
      </c>
      <c r="F28" s="3" t="s">
        <v>417</v>
      </c>
      <c r="G28" s="3" t="s">
        <v>423</v>
      </c>
      <c r="H28" s="3" t="s">
        <v>132</v>
      </c>
      <c r="I28" s="7" t="str">
        <f t="shared" si="5"/>
        <v>dinesh kumar</v>
      </c>
      <c r="J28" s="1"/>
      <c r="K28" s="2">
        <f t="array" ref="K28">XLOOKUP($C28:$C$1000, 'BASIC KEY'!$C$1:$C$4, 'BASIC KEY'!$B$1:$B$4, "", 0)
</f>
        <v>2</v>
      </c>
      <c r="L28" s="2">
        <f t="array" ref="L28">XLOOKUP($D28, 'BASIC KEY'!$C$7:$C$10, 'BASIC KEY'!$B$7:$B$10, "", 0)
</f>
        <v>2</v>
      </c>
      <c r="M28" s="11">
        <f t="array" ref="M28">XLOOKUP($E28, 'BASIC KEY'!$C$13:$C$16, 'BASIC KEY'!$B$13:$B$16, "", 0)
</f>
        <v>1</v>
      </c>
      <c r="N28" s="11">
        <f t="array" ref="N28">XLOOKUP($F28, 'BASIC KEY'!$C$19:$C$22, 'BASIC KEY'!$B$19:$B$22, "", 0)
</f>
        <v>1</v>
      </c>
      <c r="O28" s="11">
        <f t="array" ref="O28">XLOOKUP($G28, 'BASIC KEY'!$C$25:$C$28, 'BASIC KEY'!$B$25:$B$28, "", 0)
</f>
        <v>1</v>
      </c>
      <c r="P28" s="2">
        <f t="shared" si="1"/>
        <v>7</v>
      </c>
      <c r="Q28" s="13">
        <f t="shared" si="2"/>
        <v>24.9</v>
      </c>
      <c r="R28" s="13" t="str">
        <f t="array" ref="R28">XLOOKUP($K28,'BASIC KEY'!$E$1:$E$4,'BASIC KEY'!$F$1:$F$4,"",0)</f>
        <v>passionate explorer</v>
      </c>
      <c r="S28" s="13" t="str">
        <f t="array" ref="S28">XLOOKUP($L28, 'BASIC KEY'!$E$7:$E$10, 'BASIC KEY'!$F$7:$F$10, "", 0)
</f>
        <v>Growth seeker</v>
      </c>
      <c r="T28" s="13" t="str">
        <f t="array" ref="T28">XLOOKUP($M28, 'BASIC KEY'!$E$13:$E$16, 'BASIC KEY'!$F$13:$F$16, "", 0)
</f>
        <v>Balancer</v>
      </c>
      <c r="U28" s="13" t="str">
        <f t="array" ref="U28">XLOOKUP($N28, 'BASIC KEY'!$E$19:$E$22, 'BASIC KEY'!$F$19:$F$22, "", 0)
</f>
        <v>Dtermined Doer</v>
      </c>
      <c r="V28" s="13" t="str">
        <f t="array" ref="V28">XLOOKUP($O28, 'BASIC KEY'!$E$25:$E$28, 'BASIC KEY'!$F$25:$F$28, "", 0)
</f>
        <v>Competitor</v>
      </c>
      <c r="W28" s="13" t="str">
        <f t="shared" si="3"/>
        <v>passionate explorer,Growth seeker,Balancer,Dtermined Doer,Competitor</v>
      </c>
      <c r="X28" s="13">
        <f t="shared" si="4"/>
        <v>185</v>
      </c>
    </row>
    <row r="29">
      <c r="A29" s="8">
        <v>45491.85050554398</v>
      </c>
      <c r="B29" s="1"/>
      <c r="C29" s="3" t="s">
        <v>392</v>
      </c>
      <c r="D29" s="3" t="s">
        <v>400</v>
      </c>
      <c r="E29" s="3" t="s">
        <v>408</v>
      </c>
      <c r="F29" s="3" t="s">
        <v>419</v>
      </c>
      <c r="G29" s="3" t="s">
        <v>423</v>
      </c>
      <c r="H29" s="3" t="s">
        <v>131</v>
      </c>
      <c r="I29" s="7" t="str">
        <f t="shared" si="5"/>
        <v>saumitra chaubey</v>
      </c>
      <c r="J29" s="1"/>
      <c r="K29" s="2">
        <f t="array" ref="K29">XLOOKUP($C29:$C$1000, 'BASIC KEY'!$C$1:$C$4, 'BASIC KEY'!$B$1:$B$4, "", 0)
</f>
        <v>2</v>
      </c>
      <c r="L29" s="2">
        <f t="array" ref="L29">XLOOKUP($D29, 'BASIC KEY'!$C$7:$C$10, 'BASIC KEY'!$B$7:$B$10, "", 0)
</f>
        <v>1</v>
      </c>
      <c r="M29" s="11">
        <f t="array" ref="M29">XLOOKUP($E29, 'BASIC KEY'!$C$13:$C$16, 'BASIC KEY'!$B$13:$B$16, "", 0)
</f>
        <v>1</v>
      </c>
      <c r="N29" s="11">
        <f t="array" ref="N29">XLOOKUP($F29, 'BASIC KEY'!$C$19:$C$22, 'BASIC KEY'!$B$19:$B$22, "", 0)
</f>
        <v>2</v>
      </c>
      <c r="O29" s="11">
        <f t="array" ref="O29">XLOOKUP($G29, 'BASIC KEY'!$C$25:$C$28, 'BASIC KEY'!$B$25:$B$28, "", 0)
</f>
        <v>1</v>
      </c>
      <c r="P29" s="2">
        <f t="shared" si="1"/>
        <v>7</v>
      </c>
      <c r="Q29" s="13">
        <f t="shared" si="2"/>
        <v>25</v>
      </c>
      <c r="R29" s="13" t="str">
        <f t="array" ref="R29">XLOOKUP($K29,'BASIC KEY'!$E$1:$E$4,'BASIC KEY'!$F$1:$F$4,"",0)</f>
        <v>passionate explorer</v>
      </c>
      <c r="S29" s="13" t="str">
        <f t="array" ref="S29">XLOOKUP($L29, 'BASIC KEY'!$E$7:$E$10, 'BASIC KEY'!$F$7:$F$10, "", 0)
</f>
        <v>Balanced explorer</v>
      </c>
      <c r="T29" s="13" t="str">
        <f t="array" ref="T29">XLOOKUP($M29, 'BASIC KEY'!$E$13:$E$16, 'BASIC KEY'!$F$13:$F$16, "", 0)
</f>
        <v>Balancer</v>
      </c>
      <c r="U29" s="13" t="str">
        <f t="array" ref="U29">XLOOKUP($N29, 'BASIC KEY'!$E$19:$E$22, 'BASIC KEY'!$F$19:$F$22, "", 0)
</f>
        <v>Pleasant tactful</v>
      </c>
      <c r="V29" s="13" t="str">
        <f t="array" ref="V29">XLOOKUP($O29, 'BASIC KEY'!$E$25:$E$28, 'BASIC KEY'!$F$25:$F$28, "", 0)
</f>
        <v>Competitor</v>
      </c>
      <c r="W29" s="13" t="str">
        <f t="shared" si="3"/>
        <v>passionate explorer,Balanced explorer,Balancer,Pleasant tactful,Competitor</v>
      </c>
      <c r="X29" s="13">
        <f t="shared" si="4"/>
        <v>179</v>
      </c>
    </row>
    <row r="30">
      <c r="A30" s="8">
        <v>45491.867125370365</v>
      </c>
      <c r="B30" s="1"/>
      <c r="C30" s="3" t="s">
        <v>390</v>
      </c>
      <c r="D30" s="3" t="s">
        <v>398</v>
      </c>
      <c r="E30" s="3" t="s">
        <v>408</v>
      </c>
      <c r="F30" s="3" t="s">
        <v>415</v>
      </c>
      <c r="G30" s="3" t="s">
        <v>423</v>
      </c>
      <c r="H30" s="3" t="s">
        <v>134</v>
      </c>
      <c r="I30" s="7" t="str">
        <f t="shared" si="5"/>
        <v>sahil singh</v>
      </c>
      <c r="J30" s="1"/>
      <c r="K30" s="2">
        <f t="array" ref="K30">XLOOKUP($C30:$C$1000, 'BASIC KEY'!$C$1:$C$4, 'BASIC KEY'!$B$1:$B$4, "", 0)
</f>
        <v>1</v>
      </c>
      <c r="L30" s="2">
        <f t="array" ref="L30">XLOOKUP($D30, 'BASIC KEY'!$C$7:$C$10, 'BASIC KEY'!$B$7:$B$10, "", 0)
</f>
        <v>2</v>
      </c>
      <c r="M30" s="11">
        <f t="array" ref="M30">XLOOKUP($E30, 'BASIC KEY'!$C$13:$C$16, 'BASIC KEY'!$B$13:$B$16, "", 0)
</f>
        <v>1</v>
      </c>
      <c r="N30" s="11">
        <f t="array" ref="N30">XLOOKUP($F30, 'BASIC KEY'!$C$19:$C$22, 'BASIC KEY'!$B$19:$B$22, "", 0)
</f>
        <v>0</v>
      </c>
      <c r="O30" s="11">
        <f t="array" ref="O30">XLOOKUP($G30, 'BASIC KEY'!$C$25:$C$28, 'BASIC KEY'!$B$25:$B$28, "", 0)
</f>
        <v>1</v>
      </c>
      <c r="P30" s="2">
        <f t="shared" si="1"/>
        <v>5</v>
      </c>
      <c r="Q30" s="13">
        <f t="shared" si="2"/>
        <v>3.6</v>
      </c>
      <c r="R30" s="13" t="str">
        <f t="array" ref="R30">XLOOKUP($K30,'BASIC KEY'!$E$1:$E$4,'BASIC KEY'!$F$1:$F$4,"",0)</f>
        <v>career focused</v>
      </c>
      <c r="S30" s="13" t="str">
        <f t="array" ref="S30">XLOOKUP($L30, 'BASIC KEY'!$E$7:$E$10, 'BASIC KEY'!$F$7:$F$10, "", 0)
</f>
        <v>Growth seeker</v>
      </c>
      <c r="T30" s="13" t="str">
        <f t="array" ref="T30">XLOOKUP($M30, 'BASIC KEY'!$E$13:$E$16, 'BASIC KEY'!$F$13:$F$16, "", 0)
</f>
        <v>Balancer</v>
      </c>
      <c r="U30" s="13" t="str">
        <f t="array" ref="U30">XLOOKUP($N30, 'BASIC KEY'!$E$19:$E$22, 'BASIC KEY'!$F$19:$F$22, "", 0)
</f>
        <v>Feedback taker</v>
      </c>
      <c r="V30" s="13" t="str">
        <f t="array" ref="V30">XLOOKUP($O30, 'BASIC KEY'!$E$25:$E$28, 'BASIC KEY'!$F$25:$F$28, "", 0)
</f>
        <v>Competitor</v>
      </c>
      <c r="W30" s="13" t="str">
        <f t="shared" si="3"/>
        <v>career focused,Growth seeker,Balancer,Feedback taker,Competitor</v>
      </c>
      <c r="X30" s="13">
        <f t="shared" si="4"/>
        <v>280</v>
      </c>
    </row>
    <row r="31">
      <c r="A31" s="8">
        <v>45491.86900533565</v>
      </c>
      <c r="B31" s="1"/>
      <c r="C31" s="3" t="s">
        <v>392</v>
      </c>
      <c r="D31" s="3" t="s">
        <v>398</v>
      </c>
      <c r="E31" s="3" t="s">
        <v>406</v>
      </c>
      <c r="F31" s="3" t="s">
        <v>419</v>
      </c>
      <c r="G31" s="3" t="s">
        <v>423</v>
      </c>
      <c r="H31" s="3" t="s">
        <v>133</v>
      </c>
      <c r="I31" s="7" t="str">
        <f t="shared" si="5"/>
        <v>samruddhi jha</v>
      </c>
      <c r="J31" s="1"/>
      <c r="K31" s="2">
        <f t="array" ref="K31">XLOOKUP($C31:$C$1000, 'BASIC KEY'!$C$1:$C$4, 'BASIC KEY'!$B$1:$B$4, "", 0)
</f>
        <v>2</v>
      </c>
      <c r="L31" s="2">
        <f t="array" ref="L31">XLOOKUP($D31, 'BASIC KEY'!$C$7:$C$10, 'BASIC KEY'!$B$7:$B$10, "", 0)
</f>
        <v>2</v>
      </c>
      <c r="M31" s="11">
        <f t="array" ref="M31">XLOOKUP($E31, 'BASIC KEY'!$C$13:$C$16, 'BASIC KEY'!$B$13:$B$16, "", 0)
</f>
        <v>2</v>
      </c>
      <c r="N31" s="11">
        <f t="array" ref="N31">XLOOKUP($F31, 'BASIC KEY'!$C$19:$C$22, 'BASIC KEY'!$B$19:$B$22, "", 0)
</f>
        <v>2</v>
      </c>
      <c r="O31" s="11">
        <f t="array" ref="O31">XLOOKUP($G31, 'BASIC KEY'!$C$25:$C$28, 'BASIC KEY'!$B$25:$B$28, "", 0)
</f>
        <v>1</v>
      </c>
      <c r="P31" s="2">
        <f t="shared" si="1"/>
        <v>9</v>
      </c>
      <c r="Q31" s="13">
        <f t="shared" si="2"/>
        <v>71.9</v>
      </c>
      <c r="R31" s="13" t="str">
        <f t="array" ref="R31">XLOOKUP($K31,'BASIC KEY'!$E$1:$E$4,'BASIC KEY'!$F$1:$F$4,"",0)</f>
        <v>passionate explorer</v>
      </c>
      <c r="S31" s="13" t="str">
        <f t="array" ref="S31">XLOOKUP($L31, 'BASIC KEY'!$E$7:$E$10, 'BASIC KEY'!$F$7:$F$10, "", 0)
</f>
        <v>Growth seeker</v>
      </c>
      <c r="T31" s="13" t="str">
        <f t="array" ref="T31">XLOOKUP($M31, 'BASIC KEY'!$E$13:$E$16, 'BASIC KEY'!$F$13:$F$16, "", 0)
</f>
        <v>Dedicated learner</v>
      </c>
      <c r="U31" s="13" t="str">
        <f t="array" ref="U31">XLOOKUP($N31, 'BASIC KEY'!$E$19:$E$22, 'BASIC KEY'!$F$19:$F$22, "", 0)
</f>
        <v>Pleasant tactful</v>
      </c>
      <c r="V31" s="13" t="str">
        <f t="array" ref="V31">XLOOKUP($O31, 'BASIC KEY'!$E$25:$E$28, 'BASIC KEY'!$F$25:$F$28, "", 0)
</f>
        <v>Competitor</v>
      </c>
      <c r="W31" s="13" t="str">
        <f t="shared" si="3"/>
        <v>passionate explorer,Growth seeker,Dedicated learner,Pleasant tactful,Competitor</v>
      </c>
      <c r="X31" s="13">
        <f t="shared" si="4"/>
        <v>32</v>
      </c>
    </row>
    <row r="32">
      <c r="A32" s="8">
        <v>45491.872050763894</v>
      </c>
      <c r="B32" s="1"/>
      <c r="C32" s="3" t="s">
        <v>390</v>
      </c>
      <c r="D32" s="3" t="s">
        <v>398</v>
      </c>
      <c r="E32" s="3" t="s">
        <v>408</v>
      </c>
      <c r="F32" s="3" t="s">
        <v>419</v>
      </c>
      <c r="G32" s="3" t="s">
        <v>423</v>
      </c>
      <c r="H32" s="3" t="s">
        <v>135</v>
      </c>
      <c r="I32" s="7" t="str">
        <f t="shared" si="5"/>
        <v>aarzoo baliyan</v>
      </c>
      <c r="J32" s="1"/>
      <c r="K32" s="2">
        <f t="array" ref="K32">XLOOKUP($C32:$C$1000, 'BASIC KEY'!$C$1:$C$4, 'BASIC KEY'!$B$1:$B$4, "", 0)
</f>
        <v>1</v>
      </c>
      <c r="L32" s="2">
        <f t="array" ref="L32">XLOOKUP($D32, 'BASIC KEY'!$C$7:$C$10, 'BASIC KEY'!$B$7:$B$10, "", 0)
</f>
        <v>2</v>
      </c>
      <c r="M32" s="11">
        <f t="array" ref="M32">XLOOKUP($E32, 'BASIC KEY'!$C$13:$C$16, 'BASIC KEY'!$B$13:$B$16, "", 0)
</f>
        <v>1</v>
      </c>
      <c r="N32" s="11">
        <f t="array" ref="N32">XLOOKUP($F32, 'BASIC KEY'!$C$19:$C$22, 'BASIC KEY'!$B$19:$B$22, "", 0)
</f>
        <v>2</v>
      </c>
      <c r="O32" s="11">
        <f t="array" ref="O32">XLOOKUP($G32, 'BASIC KEY'!$C$25:$C$28, 'BASIC KEY'!$B$25:$B$28, "", 0)
</f>
        <v>1</v>
      </c>
      <c r="P32" s="2">
        <f t="shared" si="1"/>
        <v>7</v>
      </c>
      <c r="Q32" s="13">
        <f t="shared" si="2"/>
        <v>24.9</v>
      </c>
      <c r="R32" s="13" t="str">
        <f t="array" ref="R32">XLOOKUP($K32,'BASIC KEY'!$E$1:$E$4,'BASIC KEY'!$F$1:$F$4,"",0)</f>
        <v>career focused</v>
      </c>
      <c r="S32" s="13" t="str">
        <f t="array" ref="S32">XLOOKUP($L32, 'BASIC KEY'!$E$7:$E$10, 'BASIC KEY'!$F$7:$F$10, "", 0)
</f>
        <v>Growth seeker</v>
      </c>
      <c r="T32" s="13" t="str">
        <f t="array" ref="T32">XLOOKUP($M32, 'BASIC KEY'!$E$13:$E$16, 'BASIC KEY'!$F$13:$F$16, "", 0)
</f>
        <v>Balancer</v>
      </c>
      <c r="U32" s="13" t="str">
        <f t="array" ref="U32">XLOOKUP($N32, 'BASIC KEY'!$E$19:$E$22, 'BASIC KEY'!$F$19:$F$22, "", 0)
</f>
        <v>Pleasant tactful</v>
      </c>
      <c r="V32" s="13" t="str">
        <f t="array" ref="V32">XLOOKUP($O32, 'BASIC KEY'!$E$25:$E$28, 'BASIC KEY'!$F$25:$F$28, "", 0)
</f>
        <v>Competitor</v>
      </c>
      <c r="W32" s="13" t="str">
        <f t="shared" si="3"/>
        <v>career focused,Growth seeker,Balancer,Pleasant tactful,Competitor</v>
      </c>
      <c r="X32" s="13">
        <f t="shared" si="4"/>
        <v>185</v>
      </c>
    </row>
    <row r="33">
      <c r="A33" s="8">
        <v>45491.87624619213</v>
      </c>
      <c r="B33" s="1"/>
      <c r="C33" s="3" t="s">
        <v>390</v>
      </c>
      <c r="D33" s="3" t="s">
        <v>398</v>
      </c>
      <c r="E33" s="3" t="s">
        <v>408</v>
      </c>
      <c r="F33" s="3" t="s">
        <v>419</v>
      </c>
      <c r="G33" s="3" t="s">
        <v>421</v>
      </c>
      <c r="H33" s="3" t="s">
        <v>137</v>
      </c>
      <c r="I33" s="7" t="str">
        <f t="shared" si="5"/>
        <v>malaika khan</v>
      </c>
      <c r="J33" s="1"/>
      <c r="K33" s="2">
        <f t="array" ref="K33">XLOOKUP($C33:$C$1000, 'BASIC KEY'!$C$1:$C$4, 'BASIC KEY'!$B$1:$B$4, "", 0)
</f>
        <v>1</v>
      </c>
      <c r="L33" s="2">
        <f t="array" ref="L33">XLOOKUP($D33, 'BASIC KEY'!$C$7:$C$10, 'BASIC KEY'!$B$7:$B$10, "", 0)
</f>
        <v>2</v>
      </c>
      <c r="M33" s="11">
        <f t="array" ref="M33">XLOOKUP($E33, 'BASIC KEY'!$C$13:$C$16, 'BASIC KEY'!$B$13:$B$16, "", 0)
</f>
        <v>1</v>
      </c>
      <c r="N33" s="11">
        <f t="array" ref="N33">XLOOKUP($F33, 'BASIC KEY'!$C$19:$C$22, 'BASIC KEY'!$B$19:$B$22, "", 0)
</f>
        <v>2</v>
      </c>
      <c r="O33" s="11">
        <f t="array" ref="O33">XLOOKUP($G33, 'BASIC KEY'!$C$25:$C$28, 'BASIC KEY'!$B$25:$B$28, "", 0)
</f>
        <v>2</v>
      </c>
      <c r="P33" s="2">
        <f t="shared" si="1"/>
        <v>8</v>
      </c>
      <c r="Q33" s="13">
        <f t="shared" si="2"/>
        <v>49.6</v>
      </c>
      <c r="R33" s="13" t="str">
        <f t="array" ref="R33">XLOOKUP($K33,'BASIC KEY'!$E$1:$E$4,'BASIC KEY'!$F$1:$F$4,"",0)</f>
        <v>career focused</v>
      </c>
      <c r="S33" s="13" t="str">
        <f t="array" ref="S33">XLOOKUP($L33, 'BASIC KEY'!$E$7:$E$10, 'BASIC KEY'!$F$7:$F$10, "", 0)
</f>
        <v>Growth seeker</v>
      </c>
      <c r="T33" s="13" t="str">
        <f t="array" ref="T33">XLOOKUP($M33, 'BASIC KEY'!$E$13:$E$16, 'BASIC KEY'!$F$13:$F$16, "", 0)
</f>
        <v>Balancer</v>
      </c>
      <c r="U33" s="13" t="str">
        <f t="array" ref="U33">XLOOKUP($N33, 'BASIC KEY'!$E$19:$E$22, 'BASIC KEY'!$F$19:$F$22, "", 0)
</f>
        <v>Pleasant tactful</v>
      </c>
      <c r="V33" s="13" t="str">
        <f t="array" ref="V33">XLOOKUP($O33, 'BASIC KEY'!$E$25:$E$28, 'BASIC KEY'!$F$25:$F$28, "", 0)
</f>
        <v>Self Focused</v>
      </c>
      <c r="W33" s="13" t="str">
        <f t="shared" si="3"/>
        <v>career focused,Growth seeker,Balancer,Pleasant tactful,Self Focused</v>
      </c>
      <c r="X33" s="13">
        <f t="shared" si="4"/>
        <v>114</v>
      </c>
    </row>
    <row r="34">
      <c r="A34" s="8">
        <v>45491.88593204861</v>
      </c>
      <c r="B34" s="1"/>
      <c r="C34" s="3" t="s">
        <v>392</v>
      </c>
      <c r="D34" s="3" t="s">
        <v>398</v>
      </c>
      <c r="E34" s="3" t="s">
        <v>409</v>
      </c>
      <c r="F34" s="3" t="s">
        <v>415</v>
      </c>
      <c r="G34" s="3" t="s">
        <v>421</v>
      </c>
      <c r="H34" s="3" t="s">
        <v>130</v>
      </c>
      <c r="I34" s="7" t="str">
        <f t="shared" si="5"/>
        <v>ujjal roy</v>
      </c>
      <c r="J34" s="1"/>
      <c r="K34" s="2">
        <f t="array" ref="K34">XLOOKUP($C34:$C$1000, 'BASIC KEY'!$C$1:$C$4, 'BASIC KEY'!$B$1:$B$4, "", 0)
</f>
        <v>2</v>
      </c>
      <c r="L34" s="2">
        <f t="array" ref="L34">XLOOKUP($D34, 'BASIC KEY'!$C$7:$C$10, 'BASIC KEY'!$B$7:$B$10, "", 0)
</f>
        <v>2</v>
      </c>
      <c r="M34" s="11">
        <f t="array" ref="M34">XLOOKUP($E34, 'BASIC KEY'!$C$13:$C$16, 'BASIC KEY'!$B$13:$B$16, "", 0)
</f>
        <v>0</v>
      </c>
      <c r="N34" s="11">
        <f t="array" ref="N34">XLOOKUP($F34, 'BASIC KEY'!$C$19:$C$22, 'BASIC KEY'!$B$19:$B$22, "", 0)
</f>
        <v>0</v>
      </c>
      <c r="O34" s="11">
        <f t="array" ref="O34">XLOOKUP($G34, 'BASIC KEY'!$C$25:$C$28, 'BASIC KEY'!$B$25:$B$28, "", 0)
</f>
        <v>2</v>
      </c>
      <c r="P34" s="2">
        <f t="shared" si="1"/>
        <v>6</v>
      </c>
      <c r="Q34" s="13">
        <f t="shared" si="2"/>
        <v>12.4</v>
      </c>
      <c r="R34" s="13" t="str">
        <f t="array" ref="R34">XLOOKUP($K34,'BASIC KEY'!$E$1:$E$4,'BASIC KEY'!$F$1:$F$4,"",0)</f>
        <v>passionate explorer</v>
      </c>
      <c r="S34" s="13" t="str">
        <f t="array" ref="S34">XLOOKUP($L34, 'BASIC KEY'!$E$7:$E$10, 'BASIC KEY'!$F$7:$F$10, "", 0)
</f>
        <v>Growth seeker</v>
      </c>
      <c r="T34" s="13" t="str">
        <f t="array" ref="T34">XLOOKUP($M34, 'BASIC KEY'!$E$13:$E$16, 'BASIC KEY'!$F$13:$F$16, "", 0)
</f>
        <v>Weakend learner</v>
      </c>
      <c r="U34" s="13" t="str">
        <f t="array" ref="U34">XLOOKUP($N34, 'BASIC KEY'!$E$19:$E$22, 'BASIC KEY'!$F$19:$F$22, "", 0)
</f>
        <v>Feedback taker</v>
      </c>
      <c r="V34" s="13" t="str">
        <f t="array" ref="V34">XLOOKUP($O34, 'BASIC KEY'!$E$25:$E$28, 'BASIC KEY'!$F$25:$F$28, "", 0)
</f>
        <v>Self Focused</v>
      </c>
      <c r="W34" s="13" t="str">
        <f t="shared" si="3"/>
        <v>passionate explorer,Growth seeker,Weakend learner,Feedback taker,Self Focused</v>
      </c>
      <c r="X34" s="13">
        <f t="shared" si="4"/>
        <v>247</v>
      </c>
    </row>
    <row r="35">
      <c r="A35" s="8">
        <v>45491.888595972225</v>
      </c>
      <c r="B35" s="1"/>
      <c r="C35" s="3" t="s">
        <v>390</v>
      </c>
      <c r="D35" s="3" t="s">
        <v>398</v>
      </c>
      <c r="E35" s="3" t="s">
        <v>408</v>
      </c>
      <c r="F35" s="3" t="s">
        <v>417</v>
      </c>
      <c r="G35" s="3" t="s">
        <v>423</v>
      </c>
      <c r="H35" s="3" t="s">
        <v>136</v>
      </c>
      <c r="I35" s="7" t="str">
        <f t="shared" si="5"/>
        <v>gamini sai mahindra</v>
      </c>
      <c r="J35" s="1"/>
      <c r="K35" s="2">
        <f t="array" ref="K35">XLOOKUP($C35:$C$1000, 'BASIC KEY'!$C$1:$C$4, 'BASIC KEY'!$B$1:$B$4, "", 0)
</f>
        <v>1</v>
      </c>
      <c r="L35" s="2">
        <f t="array" ref="L35">XLOOKUP($D35, 'BASIC KEY'!$C$7:$C$10, 'BASIC KEY'!$B$7:$B$10, "", 0)
</f>
        <v>2</v>
      </c>
      <c r="M35" s="11">
        <f t="array" ref="M35">XLOOKUP($E35, 'BASIC KEY'!$C$13:$C$16, 'BASIC KEY'!$B$13:$B$16, "", 0)
</f>
        <v>1</v>
      </c>
      <c r="N35" s="11">
        <f t="array" ref="N35">XLOOKUP($F35, 'BASIC KEY'!$C$19:$C$22, 'BASIC KEY'!$B$19:$B$22, "", 0)
</f>
        <v>1</v>
      </c>
      <c r="O35" s="11">
        <f t="array" ref="O35">XLOOKUP($G35, 'BASIC KEY'!$C$25:$C$28, 'BASIC KEY'!$B$25:$B$28, "", 0)
</f>
        <v>1</v>
      </c>
      <c r="P35" s="2">
        <f t="shared" si="1"/>
        <v>6</v>
      </c>
      <c r="Q35" s="13">
        <f t="shared" si="2"/>
        <v>12.4</v>
      </c>
      <c r="R35" s="13" t="str">
        <f t="array" ref="R35">XLOOKUP($K35,'BASIC KEY'!$E$1:$E$4,'BASIC KEY'!$F$1:$F$4,"",0)</f>
        <v>career focused</v>
      </c>
      <c r="S35" s="13" t="str">
        <f t="array" ref="S35">XLOOKUP($L35, 'BASIC KEY'!$E$7:$E$10, 'BASIC KEY'!$F$7:$F$10, "", 0)
</f>
        <v>Growth seeker</v>
      </c>
      <c r="T35" s="13" t="str">
        <f t="array" ref="T35">XLOOKUP($M35, 'BASIC KEY'!$E$13:$E$16, 'BASIC KEY'!$F$13:$F$16, "", 0)
</f>
        <v>Balancer</v>
      </c>
      <c r="U35" s="13" t="str">
        <f t="array" ref="U35">XLOOKUP($N35, 'BASIC KEY'!$E$19:$E$22, 'BASIC KEY'!$F$19:$F$22, "", 0)
</f>
        <v>Dtermined Doer</v>
      </c>
      <c r="V35" s="13" t="str">
        <f t="array" ref="V35">XLOOKUP($O35, 'BASIC KEY'!$E$25:$E$28, 'BASIC KEY'!$F$25:$F$28, "", 0)
</f>
        <v>Competitor</v>
      </c>
      <c r="W35" s="13" t="str">
        <f t="shared" si="3"/>
        <v>career focused,Growth seeker,Balancer,Dtermined Doer,Competitor</v>
      </c>
      <c r="X35" s="13">
        <f t="shared" si="4"/>
        <v>247</v>
      </c>
    </row>
    <row r="36">
      <c r="A36" s="8">
        <v>45491.88941207176</v>
      </c>
      <c r="B36" s="1"/>
      <c r="C36" s="3" t="s">
        <v>394</v>
      </c>
      <c r="D36" s="3" t="s">
        <v>398</v>
      </c>
      <c r="E36" s="3" t="s">
        <v>408</v>
      </c>
      <c r="F36" s="3" t="s">
        <v>413</v>
      </c>
      <c r="G36" s="3" t="s">
        <v>423</v>
      </c>
      <c r="H36" s="3" t="s">
        <v>142</v>
      </c>
      <c r="I36" s="7" t="str">
        <f t="shared" si="5"/>
        <v>madhav sharma .</v>
      </c>
      <c r="J36" s="1"/>
      <c r="K36" s="2">
        <f t="array" ref="K36">XLOOKUP($C36:$C$1000, 'BASIC KEY'!$C$1:$C$4, 'BASIC KEY'!$B$1:$B$4, "", 0)
</f>
        <v>-1</v>
      </c>
      <c r="L36" s="2">
        <f t="array" ref="L36">XLOOKUP($D36, 'BASIC KEY'!$C$7:$C$10, 'BASIC KEY'!$B$7:$B$10, "", 0)
</f>
        <v>2</v>
      </c>
      <c r="M36" s="11">
        <f t="array" ref="M36">XLOOKUP($E36, 'BASIC KEY'!$C$13:$C$16, 'BASIC KEY'!$B$13:$B$16, "", 0)
</f>
        <v>1</v>
      </c>
      <c r="N36" s="11">
        <f t="array" ref="N36">XLOOKUP($F36, 'BASIC KEY'!$C$19:$C$22, 'BASIC KEY'!$B$19:$B$22, "", 0)
</f>
        <v>-1</v>
      </c>
      <c r="O36" s="11">
        <f t="array" ref="O36">XLOOKUP($G36, 'BASIC KEY'!$C$25:$C$28, 'BASIC KEY'!$B$25:$B$28, "", 0)
</f>
        <v>1</v>
      </c>
      <c r="P36" s="2">
        <f t="shared" si="1"/>
        <v>2</v>
      </c>
      <c r="Q36" s="13">
        <f t="shared" si="2"/>
        <v>0.4</v>
      </c>
      <c r="R36" s="13" t="str">
        <f t="array" ref="R36">XLOOKUP($K36,'BASIC KEY'!$E$1:$E$4,'BASIC KEY'!$F$1:$F$4,"",0)</f>
        <v>Resume enhancer</v>
      </c>
      <c r="S36" s="13" t="str">
        <f t="array" ref="S36">XLOOKUP($L36, 'BASIC KEY'!$E$7:$E$10, 'BASIC KEY'!$F$7:$F$10, "", 0)
</f>
        <v>Growth seeker</v>
      </c>
      <c r="T36" s="13" t="str">
        <f t="array" ref="T36">XLOOKUP($M36, 'BASIC KEY'!$E$13:$E$16, 'BASIC KEY'!$F$13:$F$16, "", 0)
</f>
        <v>Balancer</v>
      </c>
      <c r="U36" s="13" t="str">
        <f t="array" ref="U36">XLOOKUP($N36, 'BASIC KEY'!$E$19:$E$22, 'BASIC KEY'!$F$19:$F$22, "", 0)
</f>
        <v>Pause strategist</v>
      </c>
      <c r="V36" s="13" t="str">
        <f t="array" ref="V36">XLOOKUP($O36, 'BASIC KEY'!$E$25:$E$28, 'BASIC KEY'!$F$25:$F$28, "", 0)
</f>
        <v>Competitor</v>
      </c>
      <c r="W36" s="13" t="str">
        <f t="shared" si="3"/>
        <v>Resume enhancer,Growth seeker,Balancer,Pause strategist,Competitor</v>
      </c>
      <c r="X36" s="13">
        <f t="shared" si="4"/>
        <v>301</v>
      </c>
    </row>
    <row r="37">
      <c r="A37" s="8">
        <v>45491.889815787035</v>
      </c>
      <c r="B37" s="1"/>
      <c r="C37" s="3" t="s">
        <v>392</v>
      </c>
      <c r="D37" s="3" t="s">
        <v>398</v>
      </c>
      <c r="E37" s="3" t="s">
        <v>408</v>
      </c>
      <c r="F37" s="3" t="s">
        <v>419</v>
      </c>
      <c r="G37" s="3" t="s">
        <v>421</v>
      </c>
      <c r="H37" s="3" t="s">
        <v>140</v>
      </c>
      <c r="I37" s="7" t="str">
        <f t="shared" si="5"/>
        <v>keerthana elsa mammen</v>
      </c>
      <c r="J37" s="1"/>
      <c r="K37" s="2">
        <f t="array" ref="K37">XLOOKUP($C37:$C$1000, 'BASIC KEY'!$C$1:$C$4, 'BASIC KEY'!$B$1:$B$4, "", 0)
</f>
        <v>2</v>
      </c>
      <c r="L37" s="2">
        <f t="array" ref="L37">XLOOKUP($D37, 'BASIC KEY'!$C$7:$C$10, 'BASIC KEY'!$B$7:$B$10, "", 0)
</f>
        <v>2</v>
      </c>
      <c r="M37" s="11">
        <f t="array" ref="M37">XLOOKUP($E37, 'BASIC KEY'!$C$13:$C$16, 'BASIC KEY'!$B$13:$B$16, "", 0)
</f>
        <v>1</v>
      </c>
      <c r="N37" s="11">
        <f t="array" ref="N37">XLOOKUP($F37, 'BASIC KEY'!$C$19:$C$22, 'BASIC KEY'!$B$19:$B$22, "", 0)
</f>
        <v>2</v>
      </c>
      <c r="O37" s="11">
        <f t="array" ref="O37">XLOOKUP($G37, 'BASIC KEY'!$C$25:$C$28, 'BASIC KEY'!$B$25:$B$28, "", 0)
</f>
        <v>2</v>
      </c>
      <c r="P37" s="2">
        <f t="shared" si="1"/>
        <v>9</v>
      </c>
      <c r="Q37" s="13">
        <f t="shared" si="2"/>
        <v>71.7</v>
      </c>
      <c r="R37" s="13" t="str">
        <f t="array" ref="R37">XLOOKUP($K37,'BASIC KEY'!$E$1:$E$4,'BASIC KEY'!$F$1:$F$4,"",0)</f>
        <v>passionate explorer</v>
      </c>
      <c r="S37" s="13" t="str">
        <f t="array" ref="S37">XLOOKUP($L37, 'BASIC KEY'!$E$7:$E$10, 'BASIC KEY'!$F$7:$F$10, "", 0)
</f>
        <v>Growth seeker</v>
      </c>
      <c r="T37" s="13" t="str">
        <f t="array" ref="T37">XLOOKUP($M37, 'BASIC KEY'!$E$13:$E$16, 'BASIC KEY'!$F$13:$F$16, "", 0)
</f>
        <v>Balancer</v>
      </c>
      <c r="U37" s="13" t="str">
        <f t="array" ref="U37">XLOOKUP($N37, 'BASIC KEY'!$E$19:$E$22, 'BASIC KEY'!$F$19:$F$22, "", 0)
</f>
        <v>Pleasant tactful</v>
      </c>
      <c r="V37" s="13" t="str">
        <f t="array" ref="V37">XLOOKUP($O37, 'BASIC KEY'!$E$25:$E$28, 'BASIC KEY'!$F$25:$F$28, "", 0)
</f>
        <v>Self Focused</v>
      </c>
      <c r="W37" s="13" t="str">
        <f t="shared" si="3"/>
        <v>passionate explorer,Growth seeker,Balancer,Pleasant tactful,Self Focused</v>
      </c>
      <c r="X37" s="13">
        <f t="shared" si="4"/>
        <v>38</v>
      </c>
    </row>
    <row r="38">
      <c r="A38" s="8">
        <v>45491.890258750005</v>
      </c>
      <c r="B38" s="1"/>
      <c r="C38" s="3" t="s">
        <v>390</v>
      </c>
      <c r="D38" s="3" t="s">
        <v>400</v>
      </c>
      <c r="E38" s="3" t="s">
        <v>408</v>
      </c>
      <c r="F38" s="3" t="s">
        <v>419</v>
      </c>
      <c r="G38" s="3" t="s">
        <v>421</v>
      </c>
      <c r="H38" s="3" t="s">
        <v>138</v>
      </c>
      <c r="I38" s="7" t="str">
        <f t="shared" si="5"/>
        <v>sanjana siva shankar</v>
      </c>
      <c r="J38" s="1"/>
      <c r="K38" s="2">
        <f t="array" ref="K38">XLOOKUP($C38:$C$1000, 'BASIC KEY'!$C$1:$C$4, 'BASIC KEY'!$B$1:$B$4, "", 0)
</f>
        <v>1</v>
      </c>
      <c r="L38" s="2">
        <f t="array" ref="L38">XLOOKUP($D38, 'BASIC KEY'!$C$7:$C$10, 'BASIC KEY'!$B$7:$B$10, "", 0)
</f>
        <v>1</v>
      </c>
      <c r="M38" s="11">
        <f t="array" ref="M38">XLOOKUP($E38, 'BASIC KEY'!$C$13:$C$16, 'BASIC KEY'!$B$13:$B$16, "", 0)
</f>
        <v>1</v>
      </c>
      <c r="N38" s="11">
        <f t="array" ref="N38">XLOOKUP($F38, 'BASIC KEY'!$C$19:$C$22, 'BASIC KEY'!$B$19:$B$22, "", 0)
</f>
        <v>2</v>
      </c>
      <c r="O38" s="11">
        <f t="array" ref="O38">XLOOKUP($G38, 'BASIC KEY'!$C$25:$C$28, 'BASIC KEY'!$B$25:$B$28, "", 0)
</f>
        <v>2</v>
      </c>
      <c r="P38" s="2">
        <f t="shared" si="1"/>
        <v>7</v>
      </c>
      <c r="Q38" s="13">
        <f t="shared" si="2"/>
        <v>24.4</v>
      </c>
      <c r="R38" s="13" t="str">
        <f t="array" ref="R38">XLOOKUP($K38,'BASIC KEY'!$E$1:$E$4,'BASIC KEY'!$F$1:$F$4,"",0)</f>
        <v>career focused</v>
      </c>
      <c r="S38" s="13" t="str">
        <f t="array" ref="S38">XLOOKUP($L38, 'BASIC KEY'!$E$7:$E$10, 'BASIC KEY'!$F$7:$F$10, "", 0)
</f>
        <v>Balanced explorer</v>
      </c>
      <c r="T38" s="13" t="str">
        <f t="array" ref="T38">XLOOKUP($M38, 'BASIC KEY'!$E$13:$E$16, 'BASIC KEY'!$F$13:$F$16, "", 0)
</f>
        <v>Balancer</v>
      </c>
      <c r="U38" s="13" t="str">
        <f t="array" ref="U38">XLOOKUP($N38, 'BASIC KEY'!$E$19:$E$22, 'BASIC KEY'!$F$19:$F$22, "", 0)
</f>
        <v>Pleasant tactful</v>
      </c>
      <c r="V38" s="13" t="str">
        <f t="array" ref="V38">XLOOKUP($O38, 'BASIC KEY'!$E$25:$E$28, 'BASIC KEY'!$F$25:$F$28, "", 0)
</f>
        <v>Self Focused</v>
      </c>
      <c r="W38" s="13" t="str">
        <f t="shared" si="3"/>
        <v>career focused,Balanced explorer,Balancer,Pleasant tactful,Self Focused</v>
      </c>
      <c r="X38" s="13">
        <f t="shared" si="4"/>
        <v>198</v>
      </c>
    </row>
    <row r="39">
      <c r="A39" s="8">
        <v>45491.89270001157</v>
      </c>
      <c r="B39" s="1"/>
      <c r="C39" s="3" t="s">
        <v>390</v>
      </c>
      <c r="D39" s="3" t="s">
        <v>398</v>
      </c>
      <c r="E39" s="3" t="s">
        <v>406</v>
      </c>
      <c r="F39" s="3" t="s">
        <v>419</v>
      </c>
      <c r="G39" s="3" t="s">
        <v>421</v>
      </c>
      <c r="H39" s="3" t="s">
        <v>139</v>
      </c>
      <c r="I39" s="7" t="str">
        <f t="shared" si="5"/>
        <v>mitra gopal</v>
      </c>
      <c r="J39" s="1"/>
      <c r="K39" s="2">
        <f t="array" ref="K39">XLOOKUP($C39:$C$1000, 'BASIC KEY'!$C$1:$C$4, 'BASIC KEY'!$B$1:$B$4, "", 0)
</f>
        <v>1</v>
      </c>
      <c r="L39" s="2">
        <f t="array" ref="L39">XLOOKUP($D39, 'BASIC KEY'!$C$7:$C$10, 'BASIC KEY'!$B$7:$B$10, "", 0)
</f>
        <v>2</v>
      </c>
      <c r="M39" s="11">
        <f t="array" ref="M39">XLOOKUP($E39, 'BASIC KEY'!$C$13:$C$16, 'BASIC KEY'!$B$13:$B$16, "", 0)
</f>
        <v>2</v>
      </c>
      <c r="N39" s="11">
        <f t="array" ref="N39">XLOOKUP($F39, 'BASIC KEY'!$C$19:$C$22, 'BASIC KEY'!$B$19:$B$22, "", 0)
</f>
        <v>2</v>
      </c>
      <c r="O39" s="11">
        <f t="array" ref="O39">XLOOKUP($G39, 'BASIC KEY'!$C$25:$C$28, 'BASIC KEY'!$B$25:$B$28, "", 0)
</f>
        <v>2</v>
      </c>
      <c r="P39" s="2">
        <f t="shared" si="1"/>
        <v>9</v>
      </c>
      <c r="Q39" s="13">
        <f t="shared" si="2"/>
        <v>71.9</v>
      </c>
      <c r="R39" s="13" t="str">
        <f t="array" ref="R39">XLOOKUP($K39,'BASIC KEY'!$E$1:$E$4,'BASIC KEY'!$F$1:$F$4,"",0)</f>
        <v>career focused</v>
      </c>
      <c r="S39" s="13" t="str">
        <f t="array" ref="S39">XLOOKUP($L39, 'BASIC KEY'!$E$7:$E$10, 'BASIC KEY'!$F$7:$F$10, "", 0)
</f>
        <v>Growth seeker</v>
      </c>
      <c r="T39" s="13" t="str">
        <f t="array" ref="T39">XLOOKUP($M39, 'BASIC KEY'!$E$13:$E$16, 'BASIC KEY'!$F$13:$F$16, "", 0)
</f>
        <v>Dedicated learner</v>
      </c>
      <c r="U39" s="13" t="str">
        <f t="array" ref="U39">XLOOKUP($N39, 'BASIC KEY'!$E$19:$E$22, 'BASIC KEY'!$F$19:$F$22, "", 0)
</f>
        <v>Pleasant tactful</v>
      </c>
      <c r="V39" s="13" t="str">
        <f t="array" ref="V39">XLOOKUP($O39, 'BASIC KEY'!$E$25:$E$28, 'BASIC KEY'!$F$25:$F$28, "", 0)
</f>
        <v>Self Focused</v>
      </c>
      <c r="W39" s="13" t="str">
        <f t="shared" si="3"/>
        <v>career focused,Growth seeker,Dedicated learner,Pleasant tactful,Self Focused</v>
      </c>
      <c r="X39" s="13">
        <f t="shared" si="4"/>
        <v>32</v>
      </c>
    </row>
    <row r="40">
      <c r="A40" s="8">
        <v>45491.89516861111</v>
      </c>
      <c r="B40" s="1"/>
      <c r="C40" s="3" t="s">
        <v>392</v>
      </c>
      <c r="D40" s="3" t="s">
        <v>398</v>
      </c>
      <c r="E40" s="3" t="s">
        <v>408</v>
      </c>
      <c r="F40" s="3" t="s">
        <v>419</v>
      </c>
      <c r="G40" s="3" t="s">
        <v>421</v>
      </c>
      <c r="H40" s="3" t="s">
        <v>141</v>
      </c>
      <c r="I40" s="7" t="str">
        <f t="shared" si="5"/>
        <v>siddhi vilas shilkar</v>
      </c>
      <c r="J40" s="1"/>
      <c r="K40" s="2">
        <f t="array" ref="K40">XLOOKUP($C40:$C$1000, 'BASIC KEY'!$C$1:$C$4, 'BASIC KEY'!$B$1:$B$4, "", 0)
</f>
        <v>2</v>
      </c>
      <c r="L40" s="2">
        <f t="array" ref="L40">XLOOKUP($D40, 'BASIC KEY'!$C$7:$C$10, 'BASIC KEY'!$B$7:$B$10, "", 0)
</f>
        <v>2</v>
      </c>
      <c r="M40" s="11">
        <f t="array" ref="M40">XLOOKUP($E40, 'BASIC KEY'!$C$13:$C$16, 'BASIC KEY'!$B$13:$B$16, "", 0)
</f>
        <v>1</v>
      </c>
      <c r="N40" s="11">
        <f t="array" ref="N40">XLOOKUP($F40, 'BASIC KEY'!$C$19:$C$22, 'BASIC KEY'!$B$19:$B$22, "", 0)
</f>
        <v>2</v>
      </c>
      <c r="O40" s="11">
        <f t="array" ref="O40">XLOOKUP($G40, 'BASIC KEY'!$C$25:$C$28, 'BASIC KEY'!$B$25:$B$28, "", 0)
</f>
        <v>2</v>
      </c>
      <c r="P40" s="2">
        <f t="shared" si="1"/>
        <v>9</v>
      </c>
      <c r="Q40" s="13">
        <f t="shared" si="2"/>
        <v>72.1</v>
      </c>
      <c r="R40" s="13" t="str">
        <f t="array" ref="R40">XLOOKUP($K40,'BASIC KEY'!$E$1:$E$4,'BASIC KEY'!$F$1:$F$4,"",0)</f>
        <v>passionate explorer</v>
      </c>
      <c r="S40" s="13" t="str">
        <f t="array" ref="S40">XLOOKUP($L40, 'BASIC KEY'!$E$7:$E$10, 'BASIC KEY'!$F$7:$F$10, "", 0)
</f>
        <v>Growth seeker</v>
      </c>
      <c r="T40" s="13" t="str">
        <f t="array" ref="T40">XLOOKUP($M40, 'BASIC KEY'!$E$13:$E$16, 'BASIC KEY'!$F$13:$F$16, "", 0)
</f>
        <v>Balancer</v>
      </c>
      <c r="U40" s="13" t="str">
        <f t="array" ref="U40">XLOOKUP($N40, 'BASIC KEY'!$E$19:$E$22, 'BASIC KEY'!$F$19:$F$22, "", 0)
</f>
        <v>Pleasant tactful</v>
      </c>
      <c r="V40" s="13" t="str">
        <f t="array" ref="V40">XLOOKUP($O40, 'BASIC KEY'!$E$25:$E$28, 'BASIC KEY'!$F$25:$F$28, "", 0)
</f>
        <v>Self Focused</v>
      </c>
      <c r="W40" s="13" t="str">
        <f t="shared" si="3"/>
        <v>passionate explorer,Growth seeker,Balancer,Pleasant tactful,Self Focused</v>
      </c>
      <c r="X40" s="13">
        <f t="shared" si="4"/>
        <v>27</v>
      </c>
    </row>
    <row r="41">
      <c r="A41" s="8">
        <v>45491.90258846065</v>
      </c>
      <c r="B41" s="1"/>
      <c r="C41" s="3" t="s">
        <v>390</v>
      </c>
      <c r="D41" s="3" t="s">
        <v>398</v>
      </c>
      <c r="E41" s="3" t="s">
        <v>408</v>
      </c>
      <c r="F41" s="3" t="s">
        <v>415</v>
      </c>
      <c r="G41" s="3" t="s">
        <v>421</v>
      </c>
      <c r="H41" s="3" t="s">
        <v>143</v>
      </c>
      <c r="I41" s="7" t="str">
        <f t="shared" si="5"/>
        <v>rishav kumar patel</v>
      </c>
      <c r="J41" s="1"/>
      <c r="K41" s="2">
        <f t="array" ref="K41">XLOOKUP($C41:$C$1000, 'BASIC KEY'!$C$1:$C$4, 'BASIC KEY'!$B$1:$B$4, "", 0)
</f>
        <v>1</v>
      </c>
      <c r="L41" s="2">
        <f t="array" ref="L41">XLOOKUP($D41, 'BASIC KEY'!$C$7:$C$10, 'BASIC KEY'!$B$7:$B$10, "", 0)
</f>
        <v>2</v>
      </c>
      <c r="M41" s="11">
        <f t="array" ref="M41">XLOOKUP($E41, 'BASIC KEY'!$C$13:$C$16, 'BASIC KEY'!$B$13:$B$16, "", 0)
</f>
        <v>1</v>
      </c>
      <c r="N41" s="11">
        <f t="array" ref="N41">XLOOKUP($F41, 'BASIC KEY'!$C$19:$C$22, 'BASIC KEY'!$B$19:$B$22, "", 0)
</f>
        <v>0</v>
      </c>
      <c r="O41" s="11">
        <f t="array" ref="O41">XLOOKUP($G41, 'BASIC KEY'!$C$25:$C$28, 'BASIC KEY'!$B$25:$B$28, "", 0)
</f>
        <v>2</v>
      </c>
      <c r="P41" s="2">
        <f t="shared" si="1"/>
        <v>6</v>
      </c>
      <c r="Q41" s="13">
        <f t="shared" si="2"/>
        <v>12.3</v>
      </c>
      <c r="R41" s="13" t="str">
        <f t="array" ref="R41">XLOOKUP($K41,'BASIC KEY'!$E$1:$E$4,'BASIC KEY'!$F$1:$F$4,"",0)</f>
        <v>career focused</v>
      </c>
      <c r="S41" s="13" t="str">
        <f t="array" ref="S41">XLOOKUP($L41, 'BASIC KEY'!$E$7:$E$10, 'BASIC KEY'!$F$7:$F$10, "", 0)
</f>
        <v>Growth seeker</v>
      </c>
      <c r="T41" s="13" t="str">
        <f t="array" ref="T41">XLOOKUP($M41, 'BASIC KEY'!$E$13:$E$16, 'BASIC KEY'!$F$13:$F$16, "", 0)
</f>
        <v>Balancer</v>
      </c>
      <c r="U41" s="13" t="str">
        <f t="array" ref="U41">XLOOKUP($N41, 'BASIC KEY'!$E$19:$E$22, 'BASIC KEY'!$F$19:$F$22, "", 0)
</f>
        <v>Feedback taker</v>
      </c>
      <c r="V41" s="13" t="str">
        <f t="array" ref="V41">XLOOKUP($O41, 'BASIC KEY'!$E$25:$E$28, 'BASIC KEY'!$F$25:$F$28, "", 0)
</f>
        <v>Self Focused</v>
      </c>
      <c r="W41" s="13" t="str">
        <f t="shared" si="3"/>
        <v>career focused,Growth seeker,Balancer,Feedback taker,Self Focused</v>
      </c>
      <c r="X41" s="13">
        <f t="shared" si="4"/>
        <v>253</v>
      </c>
    </row>
    <row r="42">
      <c r="A42" s="8">
        <v>45491.919422210645</v>
      </c>
      <c r="B42" s="1"/>
      <c r="C42" s="3" t="s">
        <v>390</v>
      </c>
      <c r="D42" s="3" t="s">
        <v>400</v>
      </c>
      <c r="E42" s="3" t="s">
        <v>409</v>
      </c>
      <c r="F42" s="3" t="s">
        <v>419</v>
      </c>
      <c r="G42" s="3" t="s">
        <v>421</v>
      </c>
      <c r="H42" s="3" t="s">
        <v>144</v>
      </c>
      <c r="I42" s="7" t="str">
        <f t="shared" si="5"/>
        <v>aditya sharma</v>
      </c>
      <c r="J42" s="1"/>
      <c r="K42" s="2">
        <f t="array" ref="K42">XLOOKUP($C42:$C$1000, 'BASIC KEY'!$C$1:$C$4, 'BASIC KEY'!$B$1:$B$4, "", 0)
</f>
        <v>1</v>
      </c>
      <c r="L42" s="2">
        <f t="array" ref="L42">XLOOKUP($D42, 'BASIC KEY'!$C$7:$C$10, 'BASIC KEY'!$B$7:$B$10, "", 0)
</f>
        <v>1</v>
      </c>
      <c r="M42" s="11">
        <f t="array" ref="M42">XLOOKUP($E42, 'BASIC KEY'!$C$13:$C$16, 'BASIC KEY'!$B$13:$B$16, "", 0)
</f>
        <v>0</v>
      </c>
      <c r="N42" s="11">
        <f t="array" ref="N42">XLOOKUP($F42, 'BASIC KEY'!$C$19:$C$22, 'BASIC KEY'!$B$19:$B$22, "", 0)
</f>
        <v>2</v>
      </c>
      <c r="O42" s="11">
        <f t="array" ref="O42">XLOOKUP($G42, 'BASIC KEY'!$C$25:$C$28, 'BASIC KEY'!$B$25:$B$28, "", 0)
</f>
        <v>2</v>
      </c>
      <c r="P42" s="2">
        <f t="shared" si="1"/>
        <v>6</v>
      </c>
      <c r="Q42" s="13">
        <f t="shared" si="2"/>
        <v>12.4</v>
      </c>
      <c r="R42" s="13" t="str">
        <f t="array" ref="R42">XLOOKUP($K42,'BASIC KEY'!$E$1:$E$4,'BASIC KEY'!$F$1:$F$4,"",0)</f>
        <v>career focused</v>
      </c>
      <c r="S42" s="13" t="str">
        <f t="array" ref="S42">XLOOKUP($L42, 'BASIC KEY'!$E$7:$E$10, 'BASIC KEY'!$F$7:$F$10, "", 0)
</f>
        <v>Balanced explorer</v>
      </c>
      <c r="T42" s="13" t="str">
        <f t="array" ref="T42">XLOOKUP($M42, 'BASIC KEY'!$E$13:$E$16, 'BASIC KEY'!$F$13:$F$16, "", 0)
</f>
        <v>Weakend learner</v>
      </c>
      <c r="U42" s="13" t="str">
        <f t="array" ref="U42">XLOOKUP($N42, 'BASIC KEY'!$E$19:$E$22, 'BASIC KEY'!$F$19:$F$22, "", 0)
</f>
        <v>Pleasant tactful</v>
      </c>
      <c r="V42" s="13" t="str">
        <f t="array" ref="V42">XLOOKUP($O42, 'BASIC KEY'!$E$25:$E$28, 'BASIC KEY'!$F$25:$F$28, "", 0)
</f>
        <v>Self Focused</v>
      </c>
      <c r="W42" s="13" t="str">
        <f t="shared" si="3"/>
        <v>career focused,Balanced explorer,Weakend learner,Pleasant tactful,Self Focused</v>
      </c>
      <c r="X42" s="13">
        <f t="shared" si="4"/>
        <v>247</v>
      </c>
    </row>
    <row r="43">
      <c r="A43" s="8">
        <v>45491.92549109954</v>
      </c>
      <c r="B43" s="1"/>
      <c r="C43" s="3" t="s">
        <v>390</v>
      </c>
      <c r="D43" s="3" t="s">
        <v>398</v>
      </c>
      <c r="E43" s="3" t="s">
        <v>408</v>
      </c>
      <c r="F43" s="3" t="s">
        <v>417</v>
      </c>
      <c r="G43" s="3" t="s">
        <v>423</v>
      </c>
      <c r="H43" s="3" t="s">
        <v>143</v>
      </c>
      <c r="I43" s="7" t="str">
        <f t="shared" si="5"/>
        <v>rishav kumar patel</v>
      </c>
      <c r="J43" s="1"/>
      <c r="K43" s="2">
        <f t="array" ref="K43">XLOOKUP($C43:$C$1000, 'BASIC KEY'!$C$1:$C$4, 'BASIC KEY'!$B$1:$B$4, "", 0)
</f>
        <v>1</v>
      </c>
      <c r="L43" s="2">
        <f t="array" ref="L43">XLOOKUP($D43, 'BASIC KEY'!$C$7:$C$10, 'BASIC KEY'!$B$7:$B$10, "", 0)
</f>
        <v>2</v>
      </c>
      <c r="M43" s="11">
        <f t="array" ref="M43">XLOOKUP($E43, 'BASIC KEY'!$C$13:$C$16, 'BASIC KEY'!$B$13:$B$16, "", 0)
</f>
        <v>1</v>
      </c>
      <c r="N43" s="11">
        <f t="array" ref="N43">XLOOKUP($F43, 'BASIC KEY'!$C$19:$C$22, 'BASIC KEY'!$B$19:$B$22, "", 0)
</f>
        <v>1</v>
      </c>
      <c r="O43" s="11">
        <f t="array" ref="O43">XLOOKUP($G43, 'BASIC KEY'!$C$25:$C$28, 'BASIC KEY'!$B$25:$B$28, "", 0)
</f>
        <v>1</v>
      </c>
      <c r="P43" s="2">
        <f t="shared" si="1"/>
        <v>6</v>
      </c>
      <c r="Q43" s="13">
        <f t="shared" si="2"/>
        <v>12.4</v>
      </c>
      <c r="R43" s="13" t="str">
        <f t="array" ref="R43">XLOOKUP($K43,'BASIC KEY'!$E$1:$E$4,'BASIC KEY'!$F$1:$F$4,"",0)</f>
        <v>career focused</v>
      </c>
      <c r="S43" s="13" t="str">
        <f t="array" ref="S43">XLOOKUP($L43, 'BASIC KEY'!$E$7:$E$10, 'BASIC KEY'!$F$7:$F$10, "", 0)
</f>
        <v>Growth seeker</v>
      </c>
      <c r="T43" s="13" t="str">
        <f t="array" ref="T43">XLOOKUP($M43, 'BASIC KEY'!$E$13:$E$16, 'BASIC KEY'!$F$13:$F$16, "", 0)
</f>
        <v>Balancer</v>
      </c>
      <c r="U43" s="13" t="str">
        <f t="array" ref="U43">XLOOKUP($N43, 'BASIC KEY'!$E$19:$E$22, 'BASIC KEY'!$F$19:$F$22, "", 0)
</f>
        <v>Dtermined Doer</v>
      </c>
      <c r="V43" s="13" t="str">
        <f t="array" ref="V43">XLOOKUP($O43, 'BASIC KEY'!$E$25:$E$28, 'BASIC KEY'!$F$25:$F$28, "", 0)
</f>
        <v>Competitor</v>
      </c>
      <c r="W43" s="13" t="str">
        <f t="shared" si="3"/>
        <v>career focused,Growth seeker,Balancer,Dtermined Doer,Competitor</v>
      </c>
      <c r="X43" s="13">
        <f t="shared" si="4"/>
        <v>247</v>
      </c>
    </row>
    <row r="44">
      <c r="A44" s="8">
        <v>45491.94170981481</v>
      </c>
      <c r="B44" s="1"/>
      <c r="C44" s="3" t="s">
        <v>392</v>
      </c>
      <c r="D44" s="3" t="s">
        <v>400</v>
      </c>
      <c r="E44" s="3" t="s">
        <v>406</v>
      </c>
      <c r="F44" s="3" t="s">
        <v>419</v>
      </c>
      <c r="G44" s="3" t="s">
        <v>423</v>
      </c>
      <c r="H44" s="3" t="s">
        <v>145</v>
      </c>
      <c r="I44" s="7" t="str">
        <f t="shared" si="5"/>
        <v>kanishk singhania</v>
      </c>
      <c r="J44" s="1"/>
      <c r="K44" s="2">
        <f t="array" ref="K44">XLOOKUP($C44:$C$1000, 'BASIC KEY'!$C$1:$C$4, 'BASIC KEY'!$B$1:$B$4, "", 0)
</f>
        <v>2</v>
      </c>
      <c r="L44" s="2">
        <f t="array" ref="L44">XLOOKUP($D44, 'BASIC KEY'!$C$7:$C$10, 'BASIC KEY'!$B$7:$B$10, "", 0)
</f>
        <v>1</v>
      </c>
      <c r="M44" s="11">
        <f t="array" ref="M44">XLOOKUP($E44, 'BASIC KEY'!$C$13:$C$16, 'BASIC KEY'!$B$13:$B$16, "", 0)
</f>
        <v>2</v>
      </c>
      <c r="N44" s="11">
        <f t="array" ref="N44">XLOOKUP($F44, 'BASIC KEY'!$C$19:$C$22, 'BASIC KEY'!$B$19:$B$22, "", 0)
</f>
        <v>2</v>
      </c>
      <c r="O44" s="11">
        <f t="array" ref="O44">XLOOKUP($G44, 'BASIC KEY'!$C$25:$C$28, 'BASIC KEY'!$B$25:$B$28, "", 0)
</f>
        <v>1</v>
      </c>
      <c r="P44" s="2">
        <f t="shared" si="1"/>
        <v>8</v>
      </c>
      <c r="Q44" s="13">
        <f t="shared" si="2"/>
        <v>49.1</v>
      </c>
      <c r="R44" s="13" t="str">
        <f t="array" ref="R44">XLOOKUP($K44,'BASIC KEY'!$E$1:$E$4,'BASIC KEY'!$F$1:$F$4,"",0)</f>
        <v>passionate explorer</v>
      </c>
      <c r="S44" s="13" t="str">
        <f t="array" ref="S44">XLOOKUP($L44, 'BASIC KEY'!$E$7:$E$10, 'BASIC KEY'!$F$7:$F$10, "", 0)
</f>
        <v>Balanced explorer</v>
      </c>
      <c r="T44" s="13" t="str">
        <f t="array" ref="T44">XLOOKUP($M44, 'BASIC KEY'!$E$13:$E$16, 'BASIC KEY'!$F$13:$F$16, "", 0)
</f>
        <v>Dedicated learner</v>
      </c>
      <c r="U44" s="13" t="str">
        <f t="array" ref="U44">XLOOKUP($N44, 'BASIC KEY'!$E$19:$E$22, 'BASIC KEY'!$F$19:$F$22, "", 0)
</f>
        <v>Pleasant tactful</v>
      </c>
      <c r="V44" s="13" t="str">
        <f t="array" ref="V44">XLOOKUP($O44, 'BASIC KEY'!$E$25:$E$28, 'BASIC KEY'!$F$25:$F$28, "", 0)
</f>
        <v>Competitor</v>
      </c>
      <c r="W44" s="13" t="str">
        <f t="shared" si="3"/>
        <v>passionate explorer,Balanced explorer,Dedicated learner,Pleasant tactful,Competitor</v>
      </c>
      <c r="X44" s="13">
        <f t="shared" si="4"/>
        <v>117</v>
      </c>
    </row>
    <row r="45">
      <c r="A45" s="8">
        <v>45492.07084023148</v>
      </c>
      <c r="B45" s="1"/>
      <c r="C45" s="3" t="s">
        <v>390</v>
      </c>
      <c r="D45" s="3" t="s">
        <v>398</v>
      </c>
      <c r="E45" s="3" t="s">
        <v>406</v>
      </c>
      <c r="F45" s="3" t="s">
        <v>419</v>
      </c>
      <c r="G45" s="3" t="s">
        <v>421</v>
      </c>
      <c r="H45" s="3" t="s">
        <v>146</v>
      </c>
      <c r="I45" s="7" t="str">
        <f t="shared" si="5"/>
        <v>niyati</v>
      </c>
      <c r="J45" s="1"/>
      <c r="K45" s="2">
        <f t="array" ref="K45">XLOOKUP($C45:$C$1000, 'BASIC KEY'!$C$1:$C$4, 'BASIC KEY'!$B$1:$B$4, "", 0)
</f>
        <v>1</v>
      </c>
      <c r="L45" s="2">
        <f t="array" ref="L45">XLOOKUP($D45, 'BASIC KEY'!$C$7:$C$10, 'BASIC KEY'!$B$7:$B$10, "", 0)
</f>
        <v>2</v>
      </c>
      <c r="M45" s="11">
        <f t="array" ref="M45">XLOOKUP($E45, 'BASIC KEY'!$C$13:$C$16, 'BASIC KEY'!$B$13:$B$16, "", 0)
</f>
        <v>2</v>
      </c>
      <c r="N45" s="11">
        <f t="array" ref="N45">XLOOKUP($F45, 'BASIC KEY'!$C$19:$C$22, 'BASIC KEY'!$B$19:$B$22, "", 0)
</f>
        <v>2</v>
      </c>
      <c r="O45" s="11">
        <f t="array" ref="O45">XLOOKUP($G45, 'BASIC KEY'!$C$25:$C$28, 'BASIC KEY'!$B$25:$B$28, "", 0)
</f>
        <v>2</v>
      </c>
      <c r="P45" s="2">
        <f t="shared" si="1"/>
        <v>9</v>
      </c>
      <c r="Q45" s="13">
        <f t="shared" si="2"/>
        <v>72</v>
      </c>
      <c r="R45" s="13" t="str">
        <f t="array" ref="R45">XLOOKUP($K45,'BASIC KEY'!$E$1:$E$4,'BASIC KEY'!$F$1:$F$4,"",0)</f>
        <v>career focused</v>
      </c>
      <c r="S45" s="13" t="str">
        <f t="array" ref="S45">XLOOKUP($L45, 'BASIC KEY'!$E$7:$E$10, 'BASIC KEY'!$F$7:$F$10, "", 0)
</f>
        <v>Growth seeker</v>
      </c>
      <c r="T45" s="13" t="str">
        <f t="array" ref="T45">XLOOKUP($M45, 'BASIC KEY'!$E$13:$E$16, 'BASIC KEY'!$F$13:$F$16, "", 0)
</f>
        <v>Dedicated learner</v>
      </c>
      <c r="U45" s="13" t="str">
        <f t="array" ref="U45">XLOOKUP($N45, 'BASIC KEY'!$E$19:$E$22, 'BASIC KEY'!$F$19:$F$22, "", 0)
</f>
        <v>Pleasant tactful</v>
      </c>
      <c r="V45" s="13" t="str">
        <f t="array" ref="V45">XLOOKUP($O45, 'BASIC KEY'!$E$25:$E$28, 'BASIC KEY'!$F$25:$F$28, "", 0)
</f>
        <v>Self Focused</v>
      </c>
      <c r="W45" s="13" t="str">
        <f t="shared" si="3"/>
        <v>career focused,Growth seeker,Dedicated learner,Pleasant tactful,Self Focused</v>
      </c>
      <c r="X45" s="13">
        <f t="shared" si="4"/>
        <v>29</v>
      </c>
    </row>
    <row r="46">
      <c r="A46" s="8">
        <v>45492.50489755787</v>
      </c>
      <c r="B46" s="1"/>
      <c r="C46" s="3" t="s">
        <v>390</v>
      </c>
      <c r="D46" s="3" t="s">
        <v>398</v>
      </c>
      <c r="E46" s="3" t="s">
        <v>406</v>
      </c>
      <c r="F46" s="3" t="s">
        <v>419</v>
      </c>
      <c r="G46" s="3" t="s">
        <v>421</v>
      </c>
      <c r="H46" s="3" t="s">
        <v>148</v>
      </c>
      <c r="I46" s="7" t="str">
        <f t="shared" si="5"/>
        <v>shailly sahay</v>
      </c>
      <c r="J46" s="1"/>
      <c r="K46" s="2">
        <f t="array" ref="K46">XLOOKUP($C46:$C$1000, 'BASIC KEY'!$C$1:$C$4, 'BASIC KEY'!$B$1:$B$4, "", 0)
</f>
        <v>1</v>
      </c>
      <c r="L46" s="2">
        <f t="array" ref="L46">XLOOKUP($D46, 'BASIC KEY'!$C$7:$C$10, 'BASIC KEY'!$B$7:$B$10, "", 0)
</f>
        <v>2</v>
      </c>
      <c r="M46" s="11">
        <f t="array" ref="M46">XLOOKUP($E46, 'BASIC KEY'!$C$13:$C$16, 'BASIC KEY'!$B$13:$B$16, "", 0)
</f>
        <v>2</v>
      </c>
      <c r="N46" s="11">
        <f t="array" ref="N46">XLOOKUP($F46, 'BASIC KEY'!$C$19:$C$22, 'BASIC KEY'!$B$19:$B$22, "", 0)
</f>
        <v>2</v>
      </c>
      <c r="O46" s="11">
        <f t="array" ref="O46">XLOOKUP($G46, 'BASIC KEY'!$C$25:$C$28, 'BASIC KEY'!$B$25:$B$28, "", 0)
</f>
        <v>2</v>
      </c>
      <c r="P46" s="2">
        <f t="shared" si="1"/>
        <v>9</v>
      </c>
      <c r="Q46" s="13">
        <f t="shared" si="2"/>
        <v>72.2</v>
      </c>
      <c r="R46" s="13" t="str">
        <f t="array" ref="R46">XLOOKUP($K46,'BASIC KEY'!$E$1:$E$4,'BASIC KEY'!$F$1:$F$4,"",0)</f>
        <v>career focused</v>
      </c>
      <c r="S46" s="13" t="str">
        <f t="array" ref="S46">XLOOKUP($L46, 'BASIC KEY'!$E$7:$E$10, 'BASIC KEY'!$F$7:$F$10, "", 0)
</f>
        <v>Growth seeker</v>
      </c>
      <c r="T46" s="13" t="str">
        <f t="array" ref="T46">XLOOKUP($M46, 'BASIC KEY'!$E$13:$E$16, 'BASIC KEY'!$F$13:$F$16, "", 0)
</f>
        <v>Dedicated learner</v>
      </c>
      <c r="U46" s="13" t="str">
        <f t="array" ref="U46">XLOOKUP($N46, 'BASIC KEY'!$E$19:$E$22, 'BASIC KEY'!$F$19:$F$22, "", 0)
</f>
        <v>Pleasant tactful</v>
      </c>
      <c r="V46" s="13" t="str">
        <f t="array" ref="V46">XLOOKUP($O46, 'BASIC KEY'!$E$25:$E$28, 'BASIC KEY'!$F$25:$F$28, "", 0)
</f>
        <v>Self Focused</v>
      </c>
      <c r="W46" s="13" t="str">
        <f t="shared" si="3"/>
        <v>career focused,Growth seeker,Dedicated learner,Pleasant tactful,Self Focused</v>
      </c>
      <c r="X46" s="13">
        <f t="shared" si="4"/>
        <v>23</v>
      </c>
    </row>
    <row r="47">
      <c r="A47" s="8">
        <v>45492.51720582176</v>
      </c>
      <c r="B47" s="1"/>
      <c r="C47" s="3" t="s">
        <v>390</v>
      </c>
      <c r="D47" s="3" t="s">
        <v>398</v>
      </c>
      <c r="E47" s="3" t="s">
        <v>406</v>
      </c>
      <c r="F47" s="3" t="s">
        <v>419</v>
      </c>
      <c r="G47" s="3" t="s">
        <v>423</v>
      </c>
      <c r="H47" s="3" t="s">
        <v>147</v>
      </c>
      <c r="I47" s="7" t="str">
        <f t="shared" si="5"/>
        <v>divyanshu</v>
      </c>
      <c r="J47" s="1"/>
      <c r="K47" s="2">
        <f t="array" ref="K47">XLOOKUP($C47:$C$1000, 'BASIC KEY'!$C$1:$C$4, 'BASIC KEY'!$B$1:$B$4, "", 0)
</f>
        <v>1</v>
      </c>
      <c r="L47" s="2">
        <f t="array" ref="L47">XLOOKUP($D47, 'BASIC KEY'!$C$7:$C$10, 'BASIC KEY'!$B$7:$B$10, "", 0)
</f>
        <v>2</v>
      </c>
      <c r="M47" s="11">
        <f t="array" ref="M47">XLOOKUP($E47, 'BASIC KEY'!$C$13:$C$16, 'BASIC KEY'!$B$13:$B$16, "", 0)
</f>
        <v>2</v>
      </c>
      <c r="N47" s="11">
        <f t="array" ref="N47">XLOOKUP($F47, 'BASIC KEY'!$C$19:$C$22, 'BASIC KEY'!$B$19:$B$22, "", 0)
</f>
        <v>2</v>
      </c>
      <c r="O47" s="11">
        <f t="array" ref="O47">XLOOKUP($G47, 'BASIC KEY'!$C$25:$C$28, 'BASIC KEY'!$B$25:$B$28, "", 0)
</f>
        <v>1</v>
      </c>
      <c r="P47" s="2">
        <f t="shared" si="1"/>
        <v>8</v>
      </c>
      <c r="Q47" s="13">
        <f t="shared" si="2"/>
        <v>49.6</v>
      </c>
      <c r="R47" s="13" t="str">
        <f t="array" ref="R47">XLOOKUP($K47,'BASIC KEY'!$E$1:$E$4,'BASIC KEY'!$F$1:$F$4,"",0)</f>
        <v>career focused</v>
      </c>
      <c r="S47" s="13" t="str">
        <f t="array" ref="S47">XLOOKUP($L47, 'BASIC KEY'!$E$7:$E$10, 'BASIC KEY'!$F$7:$F$10, "", 0)
</f>
        <v>Growth seeker</v>
      </c>
      <c r="T47" s="13" t="str">
        <f t="array" ref="T47">XLOOKUP($M47, 'BASIC KEY'!$E$13:$E$16, 'BASIC KEY'!$F$13:$F$16, "", 0)
</f>
        <v>Dedicated learner</v>
      </c>
      <c r="U47" s="13" t="str">
        <f t="array" ref="U47">XLOOKUP($N47, 'BASIC KEY'!$E$19:$E$22, 'BASIC KEY'!$F$19:$F$22, "", 0)
</f>
        <v>Pleasant tactful</v>
      </c>
      <c r="V47" s="13" t="str">
        <f t="array" ref="V47">XLOOKUP($O47, 'BASIC KEY'!$E$25:$E$28, 'BASIC KEY'!$F$25:$F$28, "", 0)
</f>
        <v>Competitor</v>
      </c>
      <c r="W47" s="13" t="str">
        <f t="shared" si="3"/>
        <v>career focused,Growth seeker,Dedicated learner,Pleasant tactful,Competitor</v>
      </c>
      <c r="X47" s="13">
        <f t="shared" si="4"/>
        <v>114</v>
      </c>
    </row>
    <row r="48">
      <c r="A48" s="8">
        <v>45492.56657363426</v>
      </c>
      <c r="B48" s="1"/>
      <c r="C48" s="3" t="s">
        <v>392</v>
      </c>
      <c r="D48" s="3" t="s">
        <v>398</v>
      </c>
      <c r="E48" s="3" t="s">
        <v>406</v>
      </c>
      <c r="F48" s="3" t="s">
        <v>419</v>
      </c>
      <c r="G48" s="3" t="s">
        <v>423</v>
      </c>
      <c r="H48" s="3" t="s">
        <v>149</v>
      </c>
      <c r="I48" s="7" t="str">
        <f t="shared" si="5"/>
        <v>vishesh tripathi</v>
      </c>
      <c r="J48" s="1"/>
      <c r="K48" s="2">
        <f t="array" ref="K48">XLOOKUP($C48:$C$1000, 'BASIC KEY'!$C$1:$C$4, 'BASIC KEY'!$B$1:$B$4, "", 0)
</f>
        <v>2</v>
      </c>
      <c r="L48" s="2">
        <f t="array" ref="L48">XLOOKUP($D48, 'BASIC KEY'!$C$7:$C$10, 'BASIC KEY'!$B$7:$B$10, "", 0)
</f>
        <v>2</v>
      </c>
      <c r="M48" s="11">
        <f t="array" ref="M48">XLOOKUP($E48, 'BASIC KEY'!$C$13:$C$16, 'BASIC KEY'!$B$13:$B$16, "", 0)
</f>
        <v>2</v>
      </c>
      <c r="N48" s="11">
        <f t="array" ref="N48">XLOOKUP($F48, 'BASIC KEY'!$C$19:$C$22, 'BASIC KEY'!$B$19:$B$22, "", 0)
</f>
        <v>2</v>
      </c>
      <c r="O48" s="11">
        <f t="array" ref="O48">XLOOKUP($G48, 'BASIC KEY'!$C$25:$C$28, 'BASIC KEY'!$B$25:$B$28, "", 0)
</f>
        <v>1</v>
      </c>
      <c r="P48" s="2">
        <f t="shared" si="1"/>
        <v>9</v>
      </c>
      <c r="Q48" s="13">
        <f t="shared" si="2"/>
        <v>72.4</v>
      </c>
      <c r="R48" s="13" t="str">
        <f t="array" ref="R48">XLOOKUP($K48,'BASIC KEY'!$E$1:$E$4,'BASIC KEY'!$F$1:$F$4,"",0)</f>
        <v>passionate explorer</v>
      </c>
      <c r="S48" s="13" t="str">
        <f t="array" ref="S48">XLOOKUP($L48, 'BASIC KEY'!$E$7:$E$10, 'BASIC KEY'!$F$7:$F$10, "", 0)
</f>
        <v>Growth seeker</v>
      </c>
      <c r="T48" s="13" t="str">
        <f t="array" ref="T48">XLOOKUP($M48, 'BASIC KEY'!$E$13:$E$16, 'BASIC KEY'!$F$13:$F$16, "", 0)
</f>
        <v>Dedicated learner</v>
      </c>
      <c r="U48" s="13" t="str">
        <f t="array" ref="U48">XLOOKUP($N48, 'BASIC KEY'!$E$19:$E$22, 'BASIC KEY'!$F$19:$F$22, "", 0)
</f>
        <v>Pleasant tactful</v>
      </c>
      <c r="V48" s="13" t="str">
        <f t="array" ref="V48">XLOOKUP($O48, 'BASIC KEY'!$E$25:$E$28, 'BASIC KEY'!$F$25:$F$28, "", 0)
</f>
        <v>Competitor</v>
      </c>
      <c r="W48" s="13" t="str">
        <f t="shared" si="3"/>
        <v>passionate explorer,Growth seeker,Dedicated learner,Pleasant tactful,Competitor</v>
      </c>
      <c r="X48" s="13">
        <f t="shared" si="4"/>
        <v>18</v>
      </c>
    </row>
    <row r="49">
      <c r="A49" s="8">
        <v>45492.61458841435</v>
      </c>
      <c r="B49" s="1"/>
      <c r="C49" s="3" t="s">
        <v>390</v>
      </c>
      <c r="D49" s="3" t="s">
        <v>400</v>
      </c>
      <c r="E49" s="3" t="s">
        <v>408</v>
      </c>
      <c r="F49" s="3" t="s">
        <v>419</v>
      </c>
      <c r="G49" s="3" t="s">
        <v>423</v>
      </c>
      <c r="H49" s="3" t="s">
        <v>150</v>
      </c>
      <c r="I49" s="7" t="str">
        <f t="shared" si="5"/>
        <v>kausik pattanaik</v>
      </c>
      <c r="J49" s="1"/>
      <c r="K49" s="2">
        <f t="array" ref="K49">XLOOKUP($C49:$C$1000, 'BASIC KEY'!$C$1:$C$4, 'BASIC KEY'!$B$1:$B$4, "", 0)
</f>
        <v>1</v>
      </c>
      <c r="L49" s="2">
        <f t="array" ref="L49">XLOOKUP($D49, 'BASIC KEY'!$C$7:$C$10, 'BASIC KEY'!$B$7:$B$10, "", 0)
</f>
        <v>1</v>
      </c>
      <c r="M49" s="11">
        <f t="array" ref="M49">XLOOKUP($E49, 'BASIC KEY'!$C$13:$C$16, 'BASIC KEY'!$B$13:$B$16, "", 0)
</f>
        <v>1</v>
      </c>
      <c r="N49" s="11">
        <f t="array" ref="N49">XLOOKUP($F49, 'BASIC KEY'!$C$19:$C$22, 'BASIC KEY'!$B$19:$B$22, "", 0)
</f>
        <v>2</v>
      </c>
      <c r="O49" s="11">
        <f t="array" ref="O49">XLOOKUP($G49, 'BASIC KEY'!$C$25:$C$28, 'BASIC KEY'!$B$25:$B$28, "", 0)
</f>
        <v>1</v>
      </c>
      <c r="P49" s="2">
        <f t="shared" si="1"/>
        <v>6</v>
      </c>
      <c r="Q49" s="13">
        <f t="shared" si="2"/>
        <v>12.7</v>
      </c>
      <c r="R49" s="13" t="str">
        <f t="array" ref="R49">XLOOKUP($K49,'BASIC KEY'!$E$1:$E$4,'BASIC KEY'!$F$1:$F$4,"",0)</f>
        <v>career focused</v>
      </c>
      <c r="S49" s="13" t="str">
        <f t="array" ref="S49">XLOOKUP($L49, 'BASIC KEY'!$E$7:$E$10, 'BASIC KEY'!$F$7:$F$10, "", 0)
</f>
        <v>Balanced explorer</v>
      </c>
      <c r="T49" s="13" t="str">
        <f t="array" ref="T49">XLOOKUP($M49, 'BASIC KEY'!$E$13:$E$16, 'BASIC KEY'!$F$13:$F$16, "", 0)
</f>
        <v>Balancer</v>
      </c>
      <c r="U49" s="13" t="str">
        <f t="array" ref="U49">XLOOKUP($N49, 'BASIC KEY'!$E$19:$E$22, 'BASIC KEY'!$F$19:$F$22, "", 0)
</f>
        <v>Pleasant tactful</v>
      </c>
      <c r="V49" s="13" t="str">
        <f t="array" ref="V49">XLOOKUP($O49, 'BASIC KEY'!$E$25:$E$28, 'BASIC KEY'!$F$25:$F$28, "", 0)
</f>
        <v>Competitor</v>
      </c>
      <c r="W49" s="13" t="str">
        <f t="shared" si="3"/>
        <v>career focused,Balanced explorer,Balancer,Pleasant tactful,Competitor</v>
      </c>
      <c r="X49" s="13">
        <f t="shared" si="4"/>
        <v>244</v>
      </c>
    </row>
    <row r="50">
      <c r="A50" s="8">
        <v>45492.679165636575</v>
      </c>
      <c r="B50" s="1"/>
      <c r="C50" s="3" t="s">
        <v>392</v>
      </c>
      <c r="D50" s="3" t="s">
        <v>398</v>
      </c>
      <c r="E50" s="3" t="s">
        <v>406</v>
      </c>
      <c r="F50" s="3" t="s">
        <v>419</v>
      </c>
      <c r="G50" s="3" t="s">
        <v>421</v>
      </c>
      <c r="H50" s="3" t="s">
        <v>151</v>
      </c>
      <c r="I50" s="7" t="str">
        <f t="shared" si="5"/>
        <v>sneha u shet</v>
      </c>
      <c r="J50" s="1"/>
      <c r="K50" s="2">
        <f t="array" ref="K50">XLOOKUP($C50:$C$1000, 'BASIC KEY'!$C$1:$C$4, 'BASIC KEY'!$B$1:$B$4, "", 0)
</f>
        <v>2</v>
      </c>
      <c r="L50" s="2">
        <f t="array" ref="L50">XLOOKUP($D50, 'BASIC KEY'!$C$7:$C$10, 'BASIC KEY'!$B$7:$B$10, "", 0)
</f>
        <v>2</v>
      </c>
      <c r="M50" s="11">
        <f t="array" ref="M50">XLOOKUP($E50, 'BASIC KEY'!$C$13:$C$16, 'BASIC KEY'!$B$13:$B$16, "", 0)
</f>
        <v>2</v>
      </c>
      <c r="N50" s="11">
        <f t="array" ref="N50">XLOOKUP($F50, 'BASIC KEY'!$C$19:$C$22, 'BASIC KEY'!$B$19:$B$22, "", 0)
</f>
        <v>2</v>
      </c>
      <c r="O50" s="11">
        <f t="array" ref="O50">XLOOKUP($G50, 'BASIC KEY'!$C$25:$C$28, 'BASIC KEY'!$B$25:$B$28, "", 0)
</f>
        <v>2</v>
      </c>
      <c r="P50" s="2">
        <f t="shared" si="1"/>
        <v>10</v>
      </c>
      <c r="Q50" s="13">
        <f t="shared" si="2"/>
        <v>97.3</v>
      </c>
      <c r="R50" s="13" t="str">
        <f t="array" ref="R50">XLOOKUP($K50,'BASIC KEY'!$E$1:$E$4,'BASIC KEY'!$F$1:$F$4,"",0)</f>
        <v>passionate explorer</v>
      </c>
      <c r="S50" s="13" t="str">
        <f t="array" ref="S50">XLOOKUP($L50, 'BASIC KEY'!$E$7:$E$10, 'BASIC KEY'!$F$7:$F$10, "", 0)
</f>
        <v>Growth seeker</v>
      </c>
      <c r="T50" s="13" t="str">
        <f t="array" ref="T50">XLOOKUP($M50, 'BASIC KEY'!$E$13:$E$16, 'BASIC KEY'!$F$13:$F$16, "", 0)
</f>
        <v>Dedicated learner</v>
      </c>
      <c r="U50" s="13" t="str">
        <f t="array" ref="U50">XLOOKUP($N50, 'BASIC KEY'!$E$19:$E$22, 'BASIC KEY'!$F$19:$F$22, "", 0)
</f>
        <v>Pleasant tactful</v>
      </c>
      <c r="V50" s="13" t="str">
        <f t="array" ref="V50">XLOOKUP($O50, 'BASIC KEY'!$E$25:$E$28, 'BASIC KEY'!$F$25:$F$28, "", 0)
</f>
        <v>Self Focused</v>
      </c>
      <c r="W50" s="13" t="str">
        <f t="shared" si="3"/>
        <v>passionate explorer,Growth seeker,Dedicated learner,Pleasant tactful,Self Focused</v>
      </c>
      <c r="X50" s="13">
        <f t="shared" si="4"/>
        <v>4</v>
      </c>
    </row>
    <row r="51">
      <c r="A51" s="8">
        <v>45492.68214984954</v>
      </c>
      <c r="B51" s="1"/>
      <c r="C51" s="3" t="s">
        <v>390</v>
      </c>
      <c r="D51" s="3" t="s">
        <v>398</v>
      </c>
      <c r="E51" s="3" t="s">
        <v>406</v>
      </c>
      <c r="F51" s="3" t="s">
        <v>419</v>
      </c>
      <c r="G51" s="3" t="s">
        <v>423</v>
      </c>
      <c r="H51" s="3" t="s">
        <v>447</v>
      </c>
      <c r="I51" s="7" t="str">
        <f t="shared" si="5"/>
        <v>priyanka neogi</v>
      </c>
      <c r="J51" s="1"/>
      <c r="K51" s="2">
        <f t="array" ref="K51">XLOOKUP($C51:$C$1000, 'BASIC KEY'!$C$1:$C$4, 'BASIC KEY'!$B$1:$B$4, "", 0)
</f>
        <v>1</v>
      </c>
      <c r="L51" s="2">
        <f t="array" ref="L51">XLOOKUP($D51, 'BASIC KEY'!$C$7:$C$10, 'BASIC KEY'!$B$7:$B$10, "", 0)
</f>
        <v>2</v>
      </c>
      <c r="M51" s="11">
        <f t="array" ref="M51">XLOOKUP($E51, 'BASIC KEY'!$C$13:$C$16, 'BASIC KEY'!$B$13:$B$16, "", 0)
</f>
        <v>2</v>
      </c>
      <c r="N51" s="11">
        <f t="array" ref="N51">XLOOKUP($F51, 'BASIC KEY'!$C$19:$C$22, 'BASIC KEY'!$B$19:$B$22, "", 0)
</f>
        <v>2</v>
      </c>
      <c r="O51" s="11">
        <f t="array" ref="O51">XLOOKUP($G51, 'BASIC KEY'!$C$25:$C$28, 'BASIC KEY'!$B$25:$B$28, "", 0)
</f>
        <v>1</v>
      </c>
      <c r="P51" s="2">
        <f t="shared" si="1"/>
        <v>8</v>
      </c>
      <c r="Q51" s="13">
        <f t="shared" si="2"/>
        <v>50</v>
      </c>
      <c r="R51" s="13" t="str">
        <f t="array" ref="R51">XLOOKUP($K51,'BASIC KEY'!$E$1:$E$4,'BASIC KEY'!$F$1:$F$4,"",0)</f>
        <v>career focused</v>
      </c>
      <c r="S51" s="13" t="str">
        <f t="array" ref="S51">XLOOKUP($L51, 'BASIC KEY'!$E$7:$E$10, 'BASIC KEY'!$F$7:$F$10, "", 0)
</f>
        <v>Growth seeker</v>
      </c>
      <c r="T51" s="13" t="str">
        <f t="array" ref="T51">XLOOKUP($M51, 'BASIC KEY'!$E$13:$E$16, 'BASIC KEY'!$F$13:$F$16, "", 0)
</f>
        <v>Dedicated learner</v>
      </c>
      <c r="U51" s="13" t="str">
        <f t="array" ref="U51">XLOOKUP($N51, 'BASIC KEY'!$E$19:$E$22, 'BASIC KEY'!$F$19:$F$22, "", 0)
</f>
        <v>Pleasant tactful</v>
      </c>
      <c r="V51" s="13" t="str">
        <f t="array" ref="V51">XLOOKUP($O51, 'BASIC KEY'!$E$25:$E$28, 'BASIC KEY'!$F$25:$F$28, "", 0)
</f>
        <v>Competitor</v>
      </c>
      <c r="W51" s="13" t="str">
        <f t="shared" si="3"/>
        <v>career focused,Growth seeker,Dedicated learner,Pleasant tactful,Competitor</v>
      </c>
      <c r="X51" s="13">
        <f t="shared" si="4"/>
        <v>109</v>
      </c>
    </row>
    <row r="52">
      <c r="A52" s="8">
        <v>45492.77821469908</v>
      </c>
      <c r="B52" s="1"/>
      <c r="C52" s="3" t="s">
        <v>392</v>
      </c>
      <c r="D52" s="3" t="s">
        <v>398</v>
      </c>
      <c r="E52" s="3" t="s">
        <v>406</v>
      </c>
      <c r="F52" s="3" t="s">
        <v>415</v>
      </c>
      <c r="G52" s="3" t="s">
        <v>423</v>
      </c>
      <c r="H52" s="3" t="s">
        <v>448</v>
      </c>
      <c r="I52" s="7" t="str">
        <f t="shared" si="5"/>
        <v>yash patel</v>
      </c>
      <c r="J52" s="1"/>
      <c r="K52" s="2">
        <f t="array" ref="K52">XLOOKUP($C52:$C$1000, 'BASIC KEY'!$C$1:$C$4, 'BASIC KEY'!$B$1:$B$4, "", 0)
</f>
        <v>2</v>
      </c>
      <c r="L52" s="2">
        <f t="array" ref="L52">XLOOKUP($D52, 'BASIC KEY'!$C$7:$C$10, 'BASIC KEY'!$B$7:$B$10, "", 0)
</f>
        <v>2</v>
      </c>
      <c r="M52" s="11">
        <f t="array" ref="M52">XLOOKUP($E52, 'BASIC KEY'!$C$13:$C$16, 'BASIC KEY'!$B$13:$B$16, "", 0)
</f>
        <v>2</v>
      </c>
      <c r="N52" s="11">
        <f t="array" ref="N52">XLOOKUP($F52, 'BASIC KEY'!$C$19:$C$22, 'BASIC KEY'!$B$19:$B$22, "", 0)
</f>
        <v>0</v>
      </c>
      <c r="O52" s="11">
        <f t="array" ref="O52">XLOOKUP($G52, 'BASIC KEY'!$C$25:$C$28, 'BASIC KEY'!$B$25:$B$28, "", 0)
</f>
        <v>1</v>
      </c>
      <c r="P52" s="2">
        <f t="shared" si="1"/>
        <v>7</v>
      </c>
      <c r="Q52" s="13">
        <f t="shared" si="2"/>
        <v>24.1</v>
      </c>
      <c r="R52" s="13" t="str">
        <f t="array" ref="R52">XLOOKUP($K52,'BASIC KEY'!$E$1:$E$4,'BASIC KEY'!$F$1:$F$4,"",0)</f>
        <v>passionate explorer</v>
      </c>
      <c r="S52" s="13" t="str">
        <f t="array" ref="S52">XLOOKUP($L52, 'BASIC KEY'!$E$7:$E$10, 'BASIC KEY'!$F$7:$F$10, "", 0)
</f>
        <v>Growth seeker</v>
      </c>
      <c r="T52" s="13" t="str">
        <f t="array" ref="T52">XLOOKUP($M52, 'BASIC KEY'!$E$13:$E$16, 'BASIC KEY'!$F$13:$F$16, "", 0)
</f>
        <v>Dedicated learner</v>
      </c>
      <c r="U52" s="13" t="str">
        <f t="array" ref="U52">XLOOKUP($N52, 'BASIC KEY'!$E$19:$E$22, 'BASIC KEY'!$F$19:$F$22, "", 0)
</f>
        <v>Feedback taker</v>
      </c>
      <c r="V52" s="13" t="str">
        <f t="array" ref="V52">XLOOKUP($O52, 'BASIC KEY'!$E$25:$E$28, 'BASIC KEY'!$F$25:$F$28, "", 0)
</f>
        <v>Competitor</v>
      </c>
      <c r="W52" s="13" t="str">
        <f t="shared" si="3"/>
        <v>passionate explorer,Growth seeker,Dedicated learner,Feedback taker,Competitor</v>
      </c>
      <c r="X52" s="13">
        <f t="shared" si="4"/>
        <v>207</v>
      </c>
    </row>
    <row r="53">
      <c r="A53" s="8">
        <v>45493.31815259259</v>
      </c>
      <c r="B53" s="1"/>
      <c r="C53" s="3" t="s">
        <v>390</v>
      </c>
      <c r="D53" s="3" t="s">
        <v>398</v>
      </c>
      <c r="E53" s="3" t="s">
        <v>408</v>
      </c>
      <c r="F53" s="3" t="s">
        <v>419</v>
      </c>
      <c r="G53" s="3" t="s">
        <v>421</v>
      </c>
      <c r="H53" s="3" t="s">
        <v>153</v>
      </c>
      <c r="I53" s="7" t="str">
        <f t="shared" si="5"/>
        <v>rakhi kamboj</v>
      </c>
      <c r="J53" s="1"/>
      <c r="K53" s="2">
        <f t="array" ref="K53">XLOOKUP($C53:$C$1000, 'BASIC KEY'!$C$1:$C$4, 'BASIC KEY'!$B$1:$B$4, "", 0)
</f>
        <v>1</v>
      </c>
      <c r="L53" s="2">
        <f t="array" ref="L53">XLOOKUP($D53, 'BASIC KEY'!$C$7:$C$10, 'BASIC KEY'!$B$7:$B$10, "", 0)
</f>
        <v>2</v>
      </c>
      <c r="M53" s="11">
        <f t="array" ref="M53">XLOOKUP($E53, 'BASIC KEY'!$C$13:$C$16, 'BASIC KEY'!$B$13:$B$16, "", 0)
</f>
        <v>1</v>
      </c>
      <c r="N53" s="11">
        <f t="array" ref="N53">XLOOKUP($F53, 'BASIC KEY'!$C$19:$C$22, 'BASIC KEY'!$B$19:$B$22, "", 0)
</f>
        <v>2</v>
      </c>
      <c r="O53" s="11">
        <f t="array" ref="O53">XLOOKUP($G53, 'BASIC KEY'!$C$25:$C$28, 'BASIC KEY'!$B$25:$B$28, "", 0)
</f>
        <v>2</v>
      </c>
      <c r="P53" s="2">
        <f t="shared" si="1"/>
        <v>8</v>
      </c>
      <c r="Q53" s="13">
        <f t="shared" si="2"/>
        <v>50</v>
      </c>
      <c r="R53" s="13" t="str">
        <f t="array" ref="R53">XLOOKUP($K53,'BASIC KEY'!$E$1:$E$4,'BASIC KEY'!$F$1:$F$4,"",0)</f>
        <v>career focused</v>
      </c>
      <c r="S53" s="13" t="str">
        <f t="array" ref="S53">XLOOKUP($L53, 'BASIC KEY'!$E$7:$E$10, 'BASIC KEY'!$F$7:$F$10, "", 0)
</f>
        <v>Growth seeker</v>
      </c>
      <c r="T53" s="13" t="str">
        <f t="array" ref="T53">XLOOKUP($M53, 'BASIC KEY'!$E$13:$E$16, 'BASIC KEY'!$F$13:$F$16, "", 0)
</f>
        <v>Balancer</v>
      </c>
      <c r="U53" s="13" t="str">
        <f t="array" ref="U53">XLOOKUP($N53, 'BASIC KEY'!$E$19:$E$22, 'BASIC KEY'!$F$19:$F$22, "", 0)
</f>
        <v>Pleasant tactful</v>
      </c>
      <c r="V53" s="13" t="str">
        <f t="array" ref="V53">XLOOKUP($O53, 'BASIC KEY'!$E$25:$E$28, 'BASIC KEY'!$F$25:$F$28, "", 0)
</f>
        <v>Self Focused</v>
      </c>
      <c r="W53" s="13" t="str">
        <f t="shared" si="3"/>
        <v>career focused,Growth seeker,Balancer,Pleasant tactful,Self Focused</v>
      </c>
      <c r="X53" s="13">
        <f t="shared" si="4"/>
        <v>109</v>
      </c>
    </row>
    <row r="54">
      <c r="A54" s="8">
        <v>45493.332410567135</v>
      </c>
      <c r="B54" s="1"/>
      <c r="C54" s="3" t="s">
        <v>390</v>
      </c>
      <c r="D54" s="3" t="s">
        <v>398</v>
      </c>
      <c r="E54" s="3" t="s">
        <v>408</v>
      </c>
      <c r="F54" s="3" t="s">
        <v>419</v>
      </c>
      <c r="G54" s="3" t="s">
        <v>421</v>
      </c>
      <c r="H54" s="3" t="s">
        <v>154</v>
      </c>
      <c r="I54" s="7" t="str">
        <f t="shared" si="5"/>
        <v>gokul singh shah</v>
      </c>
      <c r="J54" s="1"/>
      <c r="K54" s="2">
        <f t="array" ref="K54">XLOOKUP($C54:$C$1000, 'BASIC KEY'!$C$1:$C$4, 'BASIC KEY'!$B$1:$B$4, "", 0)
</f>
        <v>1</v>
      </c>
      <c r="L54" s="2">
        <f t="array" ref="L54">XLOOKUP($D54, 'BASIC KEY'!$C$7:$C$10, 'BASIC KEY'!$B$7:$B$10, "", 0)
</f>
        <v>2</v>
      </c>
      <c r="M54" s="11">
        <f t="array" ref="M54">XLOOKUP($E54, 'BASIC KEY'!$C$13:$C$16, 'BASIC KEY'!$B$13:$B$16, "", 0)
</f>
        <v>1</v>
      </c>
      <c r="N54" s="11">
        <f t="array" ref="N54">XLOOKUP($F54, 'BASIC KEY'!$C$19:$C$22, 'BASIC KEY'!$B$19:$B$22, "", 0)
</f>
        <v>2</v>
      </c>
      <c r="O54" s="11">
        <f t="array" ref="O54">XLOOKUP($G54, 'BASIC KEY'!$C$25:$C$28, 'BASIC KEY'!$B$25:$B$28, "", 0)
</f>
        <v>2</v>
      </c>
      <c r="P54" s="2">
        <f t="shared" si="1"/>
        <v>8</v>
      </c>
      <c r="Q54" s="13">
        <f t="shared" si="2"/>
        <v>50.2</v>
      </c>
      <c r="R54" s="13" t="str">
        <f t="array" ref="R54">XLOOKUP($K54,'BASIC KEY'!$E$1:$E$4,'BASIC KEY'!$F$1:$F$4,"",0)</f>
        <v>career focused</v>
      </c>
      <c r="S54" s="13" t="str">
        <f t="array" ref="S54">XLOOKUP($L54, 'BASIC KEY'!$E$7:$E$10, 'BASIC KEY'!$F$7:$F$10, "", 0)
</f>
        <v>Growth seeker</v>
      </c>
      <c r="T54" s="13" t="str">
        <f t="array" ref="T54">XLOOKUP($M54, 'BASIC KEY'!$E$13:$E$16, 'BASIC KEY'!$F$13:$F$16, "", 0)
</f>
        <v>Balancer</v>
      </c>
      <c r="U54" s="13" t="str">
        <f t="array" ref="U54">XLOOKUP($N54, 'BASIC KEY'!$E$19:$E$22, 'BASIC KEY'!$F$19:$F$22, "", 0)
</f>
        <v>Pleasant tactful</v>
      </c>
      <c r="V54" s="13" t="str">
        <f t="array" ref="V54">XLOOKUP($O54, 'BASIC KEY'!$E$25:$E$28, 'BASIC KEY'!$F$25:$F$28, "", 0)
</f>
        <v>Self Focused</v>
      </c>
      <c r="W54" s="13" t="str">
        <f t="shared" si="3"/>
        <v>career focused,Growth seeker,Balancer,Pleasant tactful,Self Focused</v>
      </c>
      <c r="X54" s="13">
        <f t="shared" si="4"/>
        <v>107</v>
      </c>
    </row>
    <row r="55">
      <c r="A55" s="8">
        <v>45493.38248079861</v>
      </c>
      <c r="B55" s="1"/>
      <c r="C55" s="3" t="s">
        <v>392</v>
      </c>
      <c r="D55" s="3" t="s">
        <v>398</v>
      </c>
      <c r="E55" s="3" t="s">
        <v>408</v>
      </c>
      <c r="F55" s="3" t="s">
        <v>419</v>
      </c>
      <c r="G55" s="3" t="s">
        <v>421</v>
      </c>
      <c r="H55" s="3" t="s">
        <v>155</v>
      </c>
      <c r="I55" s="7" t="str">
        <f t="shared" si="5"/>
        <v>sakshi</v>
      </c>
      <c r="J55" s="1"/>
      <c r="K55" s="2">
        <f t="array" ref="K55">XLOOKUP($C55:$C$1000, 'BASIC KEY'!$C$1:$C$4, 'BASIC KEY'!$B$1:$B$4, "", 0)
</f>
        <v>2</v>
      </c>
      <c r="L55" s="2">
        <f t="array" ref="L55">XLOOKUP($D55, 'BASIC KEY'!$C$7:$C$10, 'BASIC KEY'!$B$7:$B$10, "", 0)
</f>
        <v>2</v>
      </c>
      <c r="M55" s="11">
        <f t="array" ref="M55">XLOOKUP($E55, 'BASIC KEY'!$C$13:$C$16, 'BASIC KEY'!$B$13:$B$16, "", 0)
</f>
        <v>1</v>
      </c>
      <c r="N55" s="11">
        <f t="array" ref="N55">XLOOKUP($F55, 'BASIC KEY'!$C$19:$C$22, 'BASIC KEY'!$B$19:$B$22, "", 0)
</f>
        <v>2</v>
      </c>
      <c r="O55" s="11">
        <f t="array" ref="O55">XLOOKUP($G55, 'BASIC KEY'!$C$25:$C$28, 'BASIC KEY'!$B$25:$B$28, "", 0)
</f>
        <v>2</v>
      </c>
      <c r="P55" s="2">
        <f t="shared" si="1"/>
        <v>9</v>
      </c>
      <c r="Q55" s="13">
        <f t="shared" si="2"/>
        <v>72.4</v>
      </c>
      <c r="R55" s="13" t="str">
        <f t="array" ref="R55">XLOOKUP($K55,'BASIC KEY'!$E$1:$E$4,'BASIC KEY'!$F$1:$F$4,"",0)</f>
        <v>passionate explorer</v>
      </c>
      <c r="S55" s="13" t="str">
        <f t="array" ref="S55">XLOOKUP($L55, 'BASIC KEY'!$E$7:$E$10, 'BASIC KEY'!$F$7:$F$10, "", 0)
</f>
        <v>Growth seeker</v>
      </c>
      <c r="T55" s="13" t="str">
        <f t="array" ref="T55">XLOOKUP($M55, 'BASIC KEY'!$E$13:$E$16, 'BASIC KEY'!$F$13:$F$16, "", 0)
</f>
        <v>Balancer</v>
      </c>
      <c r="U55" s="13" t="str">
        <f t="array" ref="U55">XLOOKUP($N55, 'BASIC KEY'!$E$19:$E$22, 'BASIC KEY'!$F$19:$F$22, "", 0)
</f>
        <v>Pleasant tactful</v>
      </c>
      <c r="V55" s="13" t="str">
        <f t="array" ref="V55">XLOOKUP($O55, 'BASIC KEY'!$E$25:$E$28, 'BASIC KEY'!$F$25:$F$28, "", 0)
</f>
        <v>Self Focused</v>
      </c>
      <c r="W55" s="13" t="str">
        <f t="shared" si="3"/>
        <v>passionate explorer,Growth seeker,Balancer,Pleasant tactful,Self Focused</v>
      </c>
      <c r="X55" s="13">
        <f t="shared" si="4"/>
        <v>18</v>
      </c>
    </row>
    <row r="56">
      <c r="A56" s="8">
        <v>45493.44255952546</v>
      </c>
      <c r="B56" s="1"/>
      <c r="C56" s="3" t="s">
        <v>390</v>
      </c>
      <c r="D56" s="3" t="s">
        <v>398</v>
      </c>
      <c r="E56" s="3" t="s">
        <v>408</v>
      </c>
      <c r="F56" s="3" t="s">
        <v>419</v>
      </c>
      <c r="G56" s="3" t="s">
        <v>421</v>
      </c>
      <c r="H56" s="3" t="s">
        <v>156</v>
      </c>
      <c r="I56" s="7" t="str">
        <f t="shared" si="5"/>
        <v>shankar kumar nanda</v>
      </c>
      <c r="J56" s="1"/>
      <c r="K56" s="2">
        <f t="array" ref="K56">XLOOKUP($C56:$C$1000, 'BASIC KEY'!$C$1:$C$4, 'BASIC KEY'!$B$1:$B$4, "", 0)
</f>
        <v>1</v>
      </c>
      <c r="L56" s="2">
        <f t="array" ref="L56">XLOOKUP($D56, 'BASIC KEY'!$C$7:$C$10, 'BASIC KEY'!$B$7:$B$10, "", 0)
</f>
        <v>2</v>
      </c>
      <c r="M56" s="11">
        <f t="array" ref="M56">XLOOKUP($E56, 'BASIC KEY'!$C$13:$C$16, 'BASIC KEY'!$B$13:$B$16, "", 0)
</f>
        <v>1</v>
      </c>
      <c r="N56" s="11">
        <f t="array" ref="N56">XLOOKUP($F56, 'BASIC KEY'!$C$19:$C$22, 'BASIC KEY'!$B$19:$B$22, "", 0)
</f>
        <v>2</v>
      </c>
      <c r="O56" s="11">
        <f t="array" ref="O56">XLOOKUP($G56, 'BASIC KEY'!$C$25:$C$28, 'BASIC KEY'!$B$25:$B$28, "", 0)
</f>
        <v>2</v>
      </c>
      <c r="P56" s="2">
        <f t="shared" si="1"/>
        <v>8</v>
      </c>
      <c r="Q56" s="13">
        <f t="shared" si="2"/>
        <v>50.6</v>
      </c>
      <c r="R56" s="13" t="str">
        <f t="array" ref="R56">XLOOKUP($K56,'BASIC KEY'!$E$1:$E$4,'BASIC KEY'!$F$1:$F$4,"",0)</f>
        <v>career focused</v>
      </c>
      <c r="S56" s="13" t="str">
        <f t="array" ref="S56">XLOOKUP($L56, 'BASIC KEY'!$E$7:$E$10, 'BASIC KEY'!$F$7:$F$10, "", 0)
</f>
        <v>Growth seeker</v>
      </c>
      <c r="T56" s="13" t="str">
        <f t="array" ref="T56">XLOOKUP($M56, 'BASIC KEY'!$E$13:$E$16, 'BASIC KEY'!$F$13:$F$16, "", 0)
</f>
        <v>Balancer</v>
      </c>
      <c r="U56" s="13" t="str">
        <f t="array" ref="U56">XLOOKUP($N56, 'BASIC KEY'!$E$19:$E$22, 'BASIC KEY'!$F$19:$F$22, "", 0)
</f>
        <v>Pleasant tactful</v>
      </c>
      <c r="V56" s="13" t="str">
        <f t="array" ref="V56">XLOOKUP($O56, 'BASIC KEY'!$E$25:$E$28, 'BASIC KEY'!$F$25:$F$28, "", 0)
</f>
        <v>Self Focused</v>
      </c>
      <c r="W56" s="13" t="str">
        <f t="shared" si="3"/>
        <v>career focused,Growth seeker,Balancer,Pleasant tactful,Self Focused</v>
      </c>
      <c r="X56" s="13">
        <f t="shared" si="4"/>
        <v>99</v>
      </c>
    </row>
    <row r="57">
      <c r="A57" s="8">
        <v>45493.46462832176</v>
      </c>
      <c r="B57" s="1"/>
      <c r="C57" s="3" t="s">
        <v>390</v>
      </c>
      <c r="D57" s="3" t="s">
        <v>398</v>
      </c>
      <c r="E57" s="3" t="s">
        <v>408</v>
      </c>
      <c r="F57" s="3" t="s">
        <v>415</v>
      </c>
      <c r="G57" s="3" t="s">
        <v>423</v>
      </c>
      <c r="H57" s="3" t="s">
        <v>157</v>
      </c>
      <c r="I57" s="7" t="str">
        <f t="shared" si="5"/>
        <v>puja nahak</v>
      </c>
      <c r="J57" s="1"/>
      <c r="K57" s="2">
        <f t="array" ref="K57">XLOOKUP($C57:$C$1000, 'BASIC KEY'!$C$1:$C$4, 'BASIC KEY'!$B$1:$B$4, "", 0)
</f>
        <v>1</v>
      </c>
      <c r="L57" s="2">
        <f t="array" ref="L57">XLOOKUP($D57, 'BASIC KEY'!$C$7:$C$10, 'BASIC KEY'!$B$7:$B$10, "", 0)
</f>
        <v>2</v>
      </c>
      <c r="M57" s="11">
        <f t="array" ref="M57">XLOOKUP($E57, 'BASIC KEY'!$C$13:$C$16, 'BASIC KEY'!$B$13:$B$16, "", 0)
</f>
        <v>1</v>
      </c>
      <c r="N57" s="11">
        <f t="array" ref="N57">XLOOKUP($F57, 'BASIC KEY'!$C$19:$C$22, 'BASIC KEY'!$B$19:$B$22, "", 0)
</f>
        <v>0</v>
      </c>
      <c r="O57" s="11">
        <f t="array" ref="O57">XLOOKUP($G57, 'BASIC KEY'!$C$25:$C$28, 'BASIC KEY'!$B$25:$B$28, "", 0)
</f>
        <v>1</v>
      </c>
      <c r="P57" s="2">
        <f t="shared" si="1"/>
        <v>5</v>
      </c>
      <c r="Q57" s="13">
        <f t="shared" si="2"/>
        <v>3.6</v>
      </c>
      <c r="R57" s="13" t="str">
        <f t="array" ref="R57">XLOOKUP($K57,'BASIC KEY'!$E$1:$E$4,'BASIC KEY'!$F$1:$F$4,"",0)</f>
        <v>career focused</v>
      </c>
      <c r="S57" s="13" t="str">
        <f t="array" ref="S57">XLOOKUP($L57, 'BASIC KEY'!$E$7:$E$10, 'BASIC KEY'!$F$7:$F$10, "", 0)
</f>
        <v>Growth seeker</v>
      </c>
      <c r="T57" s="13" t="str">
        <f t="array" ref="T57">XLOOKUP($M57, 'BASIC KEY'!$E$13:$E$16, 'BASIC KEY'!$F$13:$F$16, "", 0)
</f>
        <v>Balancer</v>
      </c>
      <c r="U57" s="13" t="str">
        <f t="array" ref="U57">XLOOKUP($N57, 'BASIC KEY'!$E$19:$E$22, 'BASIC KEY'!$F$19:$F$22, "", 0)
</f>
        <v>Feedback taker</v>
      </c>
      <c r="V57" s="13" t="str">
        <f t="array" ref="V57">XLOOKUP($O57, 'BASIC KEY'!$E$25:$E$28, 'BASIC KEY'!$F$25:$F$28, "", 0)
</f>
        <v>Competitor</v>
      </c>
      <c r="W57" s="13" t="str">
        <f t="shared" si="3"/>
        <v>career focused,Growth seeker,Balancer,Feedback taker,Competitor</v>
      </c>
      <c r="X57" s="13">
        <f t="shared" si="4"/>
        <v>280</v>
      </c>
    </row>
    <row r="58">
      <c r="A58" s="8">
        <v>45493.52786447917</v>
      </c>
      <c r="B58" s="1"/>
      <c r="C58" s="3" t="s">
        <v>390</v>
      </c>
      <c r="D58" s="3" t="s">
        <v>398</v>
      </c>
      <c r="E58" s="3" t="s">
        <v>406</v>
      </c>
      <c r="F58" s="3" t="s">
        <v>415</v>
      </c>
      <c r="G58" s="3" t="s">
        <v>421</v>
      </c>
      <c r="H58" s="3" t="s">
        <v>158</v>
      </c>
      <c r="I58" s="7" t="str">
        <f t="shared" si="5"/>
        <v>saumya chandra</v>
      </c>
      <c r="J58" s="1"/>
      <c r="K58" s="2">
        <f t="array" ref="K58">XLOOKUP($C58:$C$1000, 'BASIC KEY'!$C$1:$C$4, 'BASIC KEY'!$B$1:$B$4, "", 0)
</f>
        <v>1</v>
      </c>
      <c r="L58" s="2">
        <f t="array" ref="L58">XLOOKUP($D58, 'BASIC KEY'!$C$7:$C$10, 'BASIC KEY'!$B$7:$B$10, "", 0)
</f>
        <v>2</v>
      </c>
      <c r="M58" s="11">
        <f t="array" ref="M58">XLOOKUP($E58, 'BASIC KEY'!$C$13:$C$16, 'BASIC KEY'!$B$13:$B$16, "", 0)
</f>
        <v>2</v>
      </c>
      <c r="N58" s="11">
        <f t="array" ref="N58">XLOOKUP($F58, 'BASIC KEY'!$C$19:$C$22, 'BASIC KEY'!$B$19:$B$22, "", 0)
</f>
        <v>0</v>
      </c>
      <c r="O58" s="11">
        <f t="array" ref="O58">XLOOKUP($G58, 'BASIC KEY'!$C$25:$C$28, 'BASIC KEY'!$B$25:$B$28, "", 0)
</f>
        <v>2</v>
      </c>
      <c r="P58" s="2">
        <f t="shared" si="1"/>
        <v>7</v>
      </c>
      <c r="Q58" s="13">
        <f t="shared" si="2"/>
        <v>24.3</v>
      </c>
      <c r="R58" s="13" t="str">
        <f t="array" ref="R58">XLOOKUP($K58,'BASIC KEY'!$E$1:$E$4,'BASIC KEY'!$F$1:$F$4,"",0)</f>
        <v>career focused</v>
      </c>
      <c r="S58" s="13" t="str">
        <f t="array" ref="S58">XLOOKUP($L58, 'BASIC KEY'!$E$7:$E$10, 'BASIC KEY'!$F$7:$F$10, "", 0)
</f>
        <v>Growth seeker</v>
      </c>
      <c r="T58" s="13" t="str">
        <f t="array" ref="T58">XLOOKUP($M58, 'BASIC KEY'!$E$13:$E$16, 'BASIC KEY'!$F$13:$F$16, "", 0)
</f>
        <v>Dedicated learner</v>
      </c>
      <c r="U58" s="13" t="str">
        <f t="array" ref="U58">XLOOKUP($N58, 'BASIC KEY'!$E$19:$E$22, 'BASIC KEY'!$F$19:$F$22, "", 0)
</f>
        <v>Feedback taker</v>
      </c>
      <c r="V58" s="13" t="str">
        <f t="array" ref="V58">XLOOKUP($O58, 'BASIC KEY'!$E$25:$E$28, 'BASIC KEY'!$F$25:$F$28, "", 0)
</f>
        <v>Self Focused</v>
      </c>
      <c r="W58" s="13" t="str">
        <f t="shared" si="3"/>
        <v>career focused,Growth seeker,Dedicated learner,Feedback taker,Self Focused</v>
      </c>
      <c r="X58" s="13">
        <f t="shared" si="4"/>
        <v>201</v>
      </c>
    </row>
    <row r="59">
      <c r="A59" s="8">
        <v>45493.568320879625</v>
      </c>
      <c r="B59" s="1"/>
      <c r="C59" s="3" t="s">
        <v>390</v>
      </c>
      <c r="D59" s="3" t="s">
        <v>398</v>
      </c>
      <c r="E59" s="3" t="s">
        <v>408</v>
      </c>
      <c r="F59" s="3" t="s">
        <v>419</v>
      </c>
      <c r="G59" s="3" t="s">
        <v>421</v>
      </c>
      <c r="H59" s="3" t="s">
        <v>160</v>
      </c>
      <c r="I59" s="7" t="str">
        <f t="shared" si="5"/>
        <v>kapadiya jainy manojbhai</v>
      </c>
      <c r="J59" s="1"/>
      <c r="K59" s="2">
        <f t="array" ref="K59">XLOOKUP($C59:$C$1000, 'BASIC KEY'!$C$1:$C$4, 'BASIC KEY'!$B$1:$B$4, "", 0)
</f>
        <v>1</v>
      </c>
      <c r="L59" s="2">
        <f t="array" ref="L59">XLOOKUP($D59, 'BASIC KEY'!$C$7:$C$10, 'BASIC KEY'!$B$7:$B$10, "", 0)
</f>
        <v>2</v>
      </c>
      <c r="M59" s="11">
        <f t="array" ref="M59">XLOOKUP($E59, 'BASIC KEY'!$C$13:$C$16, 'BASIC KEY'!$B$13:$B$16, "", 0)
</f>
        <v>1</v>
      </c>
      <c r="N59" s="11">
        <f t="array" ref="N59">XLOOKUP($F59, 'BASIC KEY'!$C$19:$C$22, 'BASIC KEY'!$B$19:$B$22, "", 0)
</f>
        <v>2</v>
      </c>
      <c r="O59" s="11">
        <f t="array" ref="O59">XLOOKUP($G59, 'BASIC KEY'!$C$25:$C$28, 'BASIC KEY'!$B$25:$B$28, "", 0)
</f>
        <v>2</v>
      </c>
      <c r="P59" s="2">
        <f t="shared" si="1"/>
        <v>8</v>
      </c>
      <c r="Q59" s="13">
        <f t="shared" si="2"/>
        <v>50.4</v>
      </c>
      <c r="R59" s="13" t="str">
        <f t="array" ref="R59">XLOOKUP($K59,'BASIC KEY'!$E$1:$E$4,'BASIC KEY'!$F$1:$F$4,"",0)</f>
        <v>career focused</v>
      </c>
      <c r="S59" s="13" t="str">
        <f t="array" ref="S59">XLOOKUP($L59, 'BASIC KEY'!$E$7:$E$10, 'BASIC KEY'!$F$7:$F$10, "", 0)
</f>
        <v>Growth seeker</v>
      </c>
      <c r="T59" s="13" t="str">
        <f t="array" ref="T59">XLOOKUP($M59, 'BASIC KEY'!$E$13:$E$16, 'BASIC KEY'!$F$13:$F$16, "", 0)
</f>
        <v>Balancer</v>
      </c>
      <c r="U59" s="13" t="str">
        <f t="array" ref="U59">XLOOKUP($N59, 'BASIC KEY'!$E$19:$E$22, 'BASIC KEY'!$F$19:$F$22, "", 0)
</f>
        <v>Pleasant tactful</v>
      </c>
      <c r="V59" s="13" t="str">
        <f t="array" ref="V59">XLOOKUP($O59, 'BASIC KEY'!$E$25:$E$28, 'BASIC KEY'!$F$25:$F$28, "", 0)
</f>
        <v>Self Focused</v>
      </c>
      <c r="W59" s="13" t="str">
        <f t="shared" si="3"/>
        <v>career focused,Growth seeker,Balancer,Pleasant tactful,Self Focused</v>
      </c>
      <c r="X59" s="13">
        <f t="shared" si="4"/>
        <v>104</v>
      </c>
    </row>
    <row r="60">
      <c r="A60" s="8">
        <v>45493.568828194446</v>
      </c>
      <c r="B60" s="1"/>
      <c r="C60" s="3" t="s">
        <v>392</v>
      </c>
      <c r="D60" s="3" t="s">
        <v>400</v>
      </c>
      <c r="E60" s="3" t="s">
        <v>406</v>
      </c>
      <c r="F60" s="3" t="s">
        <v>419</v>
      </c>
      <c r="G60" s="3" t="s">
        <v>421</v>
      </c>
      <c r="H60" s="3" t="s">
        <v>159</v>
      </c>
      <c r="I60" s="7" t="str">
        <f t="shared" si="5"/>
        <v>rahul raj abhishek</v>
      </c>
      <c r="J60" s="1"/>
      <c r="K60" s="2">
        <f t="array" ref="K60">XLOOKUP($C60:$C$1000, 'BASIC KEY'!$C$1:$C$4, 'BASIC KEY'!$B$1:$B$4, "", 0)
</f>
        <v>2</v>
      </c>
      <c r="L60" s="2">
        <f t="array" ref="L60">XLOOKUP($D60, 'BASIC KEY'!$C$7:$C$10, 'BASIC KEY'!$B$7:$B$10, "", 0)
</f>
        <v>1</v>
      </c>
      <c r="M60" s="11">
        <f t="array" ref="M60">XLOOKUP($E60, 'BASIC KEY'!$C$13:$C$16, 'BASIC KEY'!$B$13:$B$16, "", 0)
</f>
        <v>2</v>
      </c>
      <c r="N60" s="11">
        <f t="array" ref="N60">XLOOKUP($F60, 'BASIC KEY'!$C$19:$C$22, 'BASIC KEY'!$B$19:$B$22, "", 0)
</f>
        <v>2</v>
      </c>
      <c r="O60" s="11">
        <f t="array" ref="O60">XLOOKUP($G60, 'BASIC KEY'!$C$25:$C$28, 'BASIC KEY'!$B$25:$B$28, "", 0)
</f>
        <v>2</v>
      </c>
      <c r="P60" s="2">
        <f t="shared" si="1"/>
        <v>9</v>
      </c>
      <c r="Q60" s="13">
        <f t="shared" si="2"/>
        <v>72.3</v>
      </c>
      <c r="R60" s="13" t="str">
        <f t="array" ref="R60">XLOOKUP($K60,'BASIC KEY'!$E$1:$E$4,'BASIC KEY'!$F$1:$F$4,"",0)</f>
        <v>passionate explorer</v>
      </c>
      <c r="S60" s="13" t="str">
        <f t="array" ref="S60">XLOOKUP($L60, 'BASIC KEY'!$E$7:$E$10, 'BASIC KEY'!$F$7:$F$10, "", 0)
</f>
        <v>Balanced explorer</v>
      </c>
      <c r="T60" s="13" t="str">
        <f t="array" ref="T60">XLOOKUP($M60, 'BASIC KEY'!$E$13:$E$16, 'BASIC KEY'!$F$13:$F$16, "", 0)
</f>
        <v>Dedicated learner</v>
      </c>
      <c r="U60" s="13" t="str">
        <f t="array" ref="U60">XLOOKUP($N60, 'BASIC KEY'!$E$19:$E$22, 'BASIC KEY'!$F$19:$F$22, "", 0)
</f>
        <v>Pleasant tactful</v>
      </c>
      <c r="V60" s="13" t="str">
        <f t="array" ref="V60">XLOOKUP($O60, 'BASIC KEY'!$E$25:$E$28, 'BASIC KEY'!$F$25:$F$28, "", 0)
</f>
        <v>Self Focused</v>
      </c>
      <c r="W60" s="13" t="str">
        <f t="shared" si="3"/>
        <v>passionate explorer,Balanced explorer,Dedicated learner,Pleasant tactful,Self Focused</v>
      </c>
      <c r="X60" s="13">
        <f t="shared" si="4"/>
        <v>21</v>
      </c>
    </row>
    <row r="61">
      <c r="A61" s="8">
        <v>45493.683111886574</v>
      </c>
      <c r="B61" s="1"/>
      <c r="C61" s="3" t="s">
        <v>392</v>
      </c>
      <c r="D61" s="3" t="s">
        <v>398</v>
      </c>
      <c r="E61" s="3" t="s">
        <v>408</v>
      </c>
      <c r="F61" s="3" t="s">
        <v>415</v>
      </c>
      <c r="G61" s="3" t="s">
        <v>423</v>
      </c>
      <c r="H61" s="3" t="s">
        <v>161</v>
      </c>
      <c r="I61" s="7" t="str">
        <f t="shared" si="5"/>
        <v>shivam chavan</v>
      </c>
      <c r="J61" s="1"/>
      <c r="K61" s="2">
        <f t="array" ref="K61">XLOOKUP($C61:$C$1000, 'BASIC KEY'!$C$1:$C$4, 'BASIC KEY'!$B$1:$B$4, "", 0)
</f>
        <v>2</v>
      </c>
      <c r="L61" s="2">
        <f t="array" ref="L61">XLOOKUP($D61, 'BASIC KEY'!$C$7:$C$10, 'BASIC KEY'!$B$7:$B$10, "", 0)
</f>
        <v>2</v>
      </c>
      <c r="M61" s="11">
        <f t="array" ref="M61">XLOOKUP($E61, 'BASIC KEY'!$C$13:$C$16, 'BASIC KEY'!$B$13:$B$16, "", 0)
</f>
        <v>1</v>
      </c>
      <c r="N61" s="11">
        <f t="array" ref="N61">XLOOKUP($F61, 'BASIC KEY'!$C$19:$C$22, 'BASIC KEY'!$B$19:$B$22, "", 0)
</f>
        <v>0</v>
      </c>
      <c r="O61" s="11">
        <f t="array" ref="O61">XLOOKUP($G61, 'BASIC KEY'!$C$25:$C$28, 'BASIC KEY'!$B$25:$B$28, "", 0)
</f>
        <v>1</v>
      </c>
      <c r="P61" s="2">
        <f t="shared" si="1"/>
        <v>6</v>
      </c>
      <c r="Q61" s="13">
        <f t="shared" si="2"/>
        <v>12.9</v>
      </c>
      <c r="R61" s="13" t="str">
        <f t="array" ref="R61">XLOOKUP($K61,'BASIC KEY'!$E$1:$E$4,'BASIC KEY'!$F$1:$F$4,"",0)</f>
        <v>passionate explorer</v>
      </c>
      <c r="S61" s="13" t="str">
        <f t="array" ref="S61">XLOOKUP($L61, 'BASIC KEY'!$E$7:$E$10, 'BASIC KEY'!$F$7:$F$10, "", 0)
</f>
        <v>Growth seeker</v>
      </c>
      <c r="T61" s="13" t="str">
        <f t="array" ref="T61">XLOOKUP($M61, 'BASIC KEY'!$E$13:$E$16, 'BASIC KEY'!$F$13:$F$16, "", 0)
</f>
        <v>Balancer</v>
      </c>
      <c r="U61" s="13" t="str">
        <f t="array" ref="U61">XLOOKUP($N61, 'BASIC KEY'!$E$19:$E$22, 'BASIC KEY'!$F$19:$F$22, "", 0)
</f>
        <v>Feedback taker</v>
      </c>
      <c r="V61" s="13" t="str">
        <f t="array" ref="V61">XLOOKUP($O61, 'BASIC KEY'!$E$25:$E$28, 'BASIC KEY'!$F$25:$F$28, "", 0)
</f>
        <v>Competitor</v>
      </c>
      <c r="W61" s="13" t="str">
        <f t="shared" si="3"/>
        <v>passionate explorer,Growth seeker,Balancer,Feedback taker,Competitor</v>
      </c>
      <c r="X61" s="13">
        <f t="shared" si="4"/>
        <v>243</v>
      </c>
    </row>
    <row r="62">
      <c r="A62" s="8">
        <v>45493.867979375005</v>
      </c>
      <c r="B62" s="1"/>
      <c r="C62" s="3" t="s">
        <v>390</v>
      </c>
      <c r="D62" s="3" t="s">
        <v>398</v>
      </c>
      <c r="E62" s="3" t="s">
        <v>406</v>
      </c>
      <c r="F62" s="3" t="s">
        <v>417</v>
      </c>
      <c r="G62" s="3" t="s">
        <v>421</v>
      </c>
      <c r="H62" s="3" t="s">
        <v>162</v>
      </c>
      <c r="I62" s="7" t="str">
        <f t="shared" si="5"/>
        <v>sandeep singh</v>
      </c>
      <c r="J62" s="1"/>
      <c r="K62" s="2">
        <f t="array" ref="K62">XLOOKUP($C62:$C$1000, 'BASIC KEY'!$C$1:$C$4, 'BASIC KEY'!$B$1:$B$4, "", 0)
</f>
        <v>1</v>
      </c>
      <c r="L62" s="2">
        <f t="array" ref="L62">XLOOKUP($D62, 'BASIC KEY'!$C$7:$C$10, 'BASIC KEY'!$B$7:$B$10, "", 0)
</f>
        <v>2</v>
      </c>
      <c r="M62" s="11">
        <f t="array" ref="M62">XLOOKUP($E62, 'BASIC KEY'!$C$13:$C$16, 'BASIC KEY'!$B$13:$B$16, "", 0)
</f>
        <v>2</v>
      </c>
      <c r="N62" s="11">
        <f t="array" ref="N62">XLOOKUP($F62, 'BASIC KEY'!$C$19:$C$22, 'BASIC KEY'!$B$19:$B$22, "", 0)
</f>
        <v>1</v>
      </c>
      <c r="O62" s="11">
        <f t="array" ref="O62">XLOOKUP($G62, 'BASIC KEY'!$C$25:$C$28, 'BASIC KEY'!$B$25:$B$28, "", 0)
</f>
        <v>2</v>
      </c>
      <c r="P62" s="2">
        <f t="shared" si="1"/>
        <v>8</v>
      </c>
      <c r="Q62" s="13">
        <f t="shared" si="2"/>
        <v>50.6</v>
      </c>
      <c r="R62" s="13" t="str">
        <f t="array" ref="R62">XLOOKUP($K62,'BASIC KEY'!$E$1:$E$4,'BASIC KEY'!$F$1:$F$4,"",0)</f>
        <v>career focused</v>
      </c>
      <c r="S62" s="13" t="str">
        <f t="array" ref="S62">XLOOKUP($L62, 'BASIC KEY'!$E$7:$E$10, 'BASIC KEY'!$F$7:$F$10, "", 0)
</f>
        <v>Growth seeker</v>
      </c>
      <c r="T62" s="13" t="str">
        <f t="array" ref="T62">XLOOKUP($M62, 'BASIC KEY'!$E$13:$E$16, 'BASIC KEY'!$F$13:$F$16, "", 0)
</f>
        <v>Dedicated learner</v>
      </c>
      <c r="U62" s="13" t="str">
        <f t="array" ref="U62">XLOOKUP($N62, 'BASIC KEY'!$E$19:$E$22, 'BASIC KEY'!$F$19:$F$22, "", 0)
</f>
        <v>Dtermined Doer</v>
      </c>
      <c r="V62" s="13" t="str">
        <f t="array" ref="V62">XLOOKUP($O62, 'BASIC KEY'!$E$25:$E$28, 'BASIC KEY'!$F$25:$F$28, "", 0)
</f>
        <v>Self Focused</v>
      </c>
      <c r="W62" s="13" t="str">
        <f t="shared" si="3"/>
        <v>career focused,Growth seeker,Dedicated learner,Dtermined Doer,Self Focused</v>
      </c>
      <c r="X62" s="13">
        <f t="shared" si="4"/>
        <v>99</v>
      </c>
    </row>
    <row r="63">
      <c r="A63" s="8">
        <v>45494.39657442129</v>
      </c>
      <c r="B63" s="1"/>
      <c r="C63" s="3" t="s">
        <v>392</v>
      </c>
      <c r="D63" s="3" t="s">
        <v>400</v>
      </c>
      <c r="E63" s="3" t="s">
        <v>408</v>
      </c>
      <c r="F63" s="3" t="s">
        <v>415</v>
      </c>
      <c r="G63" s="3" t="s">
        <v>421</v>
      </c>
      <c r="H63" s="3" t="s">
        <v>164</v>
      </c>
      <c r="I63" s="7" t="str">
        <f t="shared" si="5"/>
        <v>sayyada ifrah</v>
      </c>
      <c r="J63" s="1"/>
      <c r="K63" s="2">
        <f t="array" ref="K63">XLOOKUP($C63:$C$1000, 'BASIC KEY'!$C$1:$C$4, 'BASIC KEY'!$B$1:$B$4, "", 0)
</f>
        <v>2</v>
      </c>
      <c r="L63" s="2">
        <f t="array" ref="L63">XLOOKUP($D63, 'BASIC KEY'!$C$7:$C$10, 'BASIC KEY'!$B$7:$B$10, "", 0)
</f>
        <v>1</v>
      </c>
      <c r="M63" s="11">
        <f t="array" ref="M63">XLOOKUP($E63, 'BASIC KEY'!$C$13:$C$16, 'BASIC KEY'!$B$13:$B$16, "", 0)
</f>
        <v>1</v>
      </c>
      <c r="N63" s="11">
        <f t="array" ref="N63">XLOOKUP($F63, 'BASIC KEY'!$C$19:$C$22, 'BASIC KEY'!$B$19:$B$22, "", 0)
</f>
        <v>0</v>
      </c>
      <c r="O63" s="11">
        <f t="array" ref="O63">XLOOKUP($G63, 'BASIC KEY'!$C$25:$C$28, 'BASIC KEY'!$B$25:$B$28, "", 0)
</f>
        <v>2</v>
      </c>
      <c r="P63" s="2">
        <f t="shared" si="1"/>
        <v>6</v>
      </c>
      <c r="Q63" s="13">
        <f t="shared" si="2"/>
        <v>13</v>
      </c>
      <c r="R63" s="13" t="str">
        <f t="array" ref="R63">XLOOKUP($K63,'BASIC KEY'!$E$1:$E$4,'BASIC KEY'!$F$1:$F$4,"",0)</f>
        <v>passionate explorer</v>
      </c>
      <c r="S63" s="13" t="str">
        <f t="array" ref="S63">XLOOKUP($L63, 'BASIC KEY'!$E$7:$E$10, 'BASIC KEY'!$F$7:$F$10, "", 0)
</f>
        <v>Balanced explorer</v>
      </c>
      <c r="T63" s="13" t="str">
        <f t="array" ref="T63">XLOOKUP($M63, 'BASIC KEY'!$E$13:$E$16, 'BASIC KEY'!$F$13:$F$16, "", 0)
</f>
        <v>Balancer</v>
      </c>
      <c r="U63" s="13" t="str">
        <f t="array" ref="U63">XLOOKUP($N63, 'BASIC KEY'!$E$19:$E$22, 'BASIC KEY'!$F$19:$F$22, "", 0)
</f>
        <v>Feedback taker</v>
      </c>
      <c r="V63" s="13" t="str">
        <f t="array" ref="V63">XLOOKUP($O63, 'BASIC KEY'!$E$25:$E$28, 'BASIC KEY'!$F$25:$F$28, "", 0)
</f>
        <v>Self Focused</v>
      </c>
      <c r="W63" s="13" t="str">
        <f t="shared" si="3"/>
        <v>passionate explorer,Balanced explorer,Balancer,Feedback taker,Self Focused</v>
      </c>
      <c r="X63" s="13">
        <f t="shared" si="4"/>
        <v>242</v>
      </c>
    </row>
    <row r="64">
      <c r="A64" s="8">
        <v>45494.399103703705</v>
      </c>
      <c r="B64" s="1"/>
      <c r="C64" s="3" t="s">
        <v>390</v>
      </c>
      <c r="D64" s="3" t="s">
        <v>398</v>
      </c>
      <c r="E64" s="3" t="s">
        <v>408</v>
      </c>
      <c r="F64" s="3" t="s">
        <v>419</v>
      </c>
      <c r="G64" s="3" t="s">
        <v>421</v>
      </c>
      <c r="H64" s="3" t="s">
        <v>163</v>
      </c>
      <c r="I64" s="7" t="str">
        <f t="shared" si="5"/>
        <v>gaurav somnath bombale</v>
      </c>
      <c r="J64" s="1"/>
      <c r="K64" s="2">
        <f t="array" ref="K64">XLOOKUP($C64:$C$1000, 'BASIC KEY'!$C$1:$C$4, 'BASIC KEY'!$B$1:$B$4, "", 0)
</f>
        <v>1</v>
      </c>
      <c r="L64" s="2">
        <f t="array" ref="L64">XLOOKUP($D64, 'BASIC KEY'!$C$7:$C$10, 'BASIC KEY'!$B$7:$B$10, "", 0)
</f>
        <v>2</v>
      </c>
      <c r="M64" s="11">
        <f t="array" ref="M64">XLOOKUP($E64, 'BASIC KEY'!$C$13:$C$16, 'BASIC KEY'!$B$13:$B$16, "", 0)
</f>
        <v>1</v>
      </c>
      <c r="N64" s="11">
        <f t="array" ref="N64">XLOOKUP($F64, 'BASIC KEY'!$C$19:$C$22, 'BASIC KEY'!$B$19:$B$22, "", 0)
</f>
        <v>2</v>
      </c>
      <c r="O64" s="11">
        <f t="array" ref="O64">XLOOKUP($G64, 'BASIC KEY'!$C$25:$C$28, 'BASIC KEY'!$B$25:$B$28, "", 0)
</f>
        <v>2</v>
      </c>
      <c r="P64" s="2">
        <f t="shared" si="1"/>
        <v>8</v>
      </c>
      <c r="Q64" s="13">
        <f t="shared" si="2"/>
        <v>50.6</v>
      </c>
      <c r="R64" s="13" t="str">
        <f t="array" ref="R64">XLOOKUP($K64,'BASIC KEY'!$E$1:$E$4,'BASIC KEY'!$F$1:$F$4,"",0)</f>
        <v>career focused</v>
      </c>
      <c r="S64" s="13" t="str">
        <f t="array" ref="S64">XLOOKUP($L64, 'BASIC KEY'!$E$7:$E$10, 'BASIC KEY'!$F$7:$F$10, "", 0)
</f>
        <v>Growth seeker</v>
      </c>
      <c r="T64" s="13" t="str">
        <f t="array" ref="T64">XLOOKUP($M64, 'BASIC KEY'!$E$13:$E$16, 'BASIC KEY'!$F$13:$F$16, "", 0)
</f>
        <v>Balancer</v>
      </c>
      <c r="U64" s="13" t="str">
        <f t="array" ref="U64">XLOOKUP($N64, 'BASIC KEY'!$E$19:$E$22, 'BASIC KEY'!$F$19:$F$22, "", 0)
</f>
        <v>Pleasant tactful</v>
      </c>
      <c r="V64" s="13" t="str">
        <f t="array" ref="V64">XLOOKUP($O64, 'BASIC KEY'!$E$25:$E$28, 'BASIC KEY'!$F$25:$F$28, "", 0)
</f>
        <v>Self Focused</v>
      </c>
      <c r="W64" s="13" t="str">
        <f t="shared" si="3"/>
        <v>career focused,Growth seeker,Balancer,Pleasant tactful,Self Focused</v>
      </c>
      <c r="X64" s="13">
        <f t="shared" si="4"/>
        <v>99</v>
      </c>
    </row>
    <row r="65">
      <c r="A65" s="8">
        <v>45494.41403685186</v>
      </c>
      <c r="B65" s="1"/>
      <c r="C65" s="3" t="s">
        <v>390</v>
      </c>
      <c r="D65" s="3" t="s">
        <v>398</v>
      </c>
      <c r="E65" s="3" t="s">
        <v>408</v>
      </c>
      <c r="F65" s="3" t="s">
        <v>419</v>
      </c>
      <c r="G65" s="3" t="s">
        <v>421</v>
      </c>
      <c r="H65" s="3" t="s">
        <v>165</v>
      </c>
      <c r="I65" s="7" t="str">
        <f t="shared" si="5"/>
        <v>prithvi srivastava</v>
      </c>
      <c r="J65" s="1"/>
      <c r="K65" s="2">
        <f t="array" ref="K65">XLOOKUP($C65:$C$1000, 'BASIC KEY'!$C$1:$C$4, 'BASIC KEY'!$B$1:$B$4, "", 0)
</f>
        <v>1</v>
      </c>
      <c r="L65" s="2">
        <f t="array" ref="L65">XLOOKUP($D65, 'BASIC KEY'!$C$7:$C$10, 'BASIC KEY'!$B$7:$B$10, "", 0)
</f>
        <v>2</v>
      </c>
      <c r="M65" s="11">
        <f t="array" ref="M65">XLOOKUP($E65, 'BASIC KEY'!$C$13:$C$16, 'BASIC KEY'!$B$13:$B$16, "", 0)
</f>
        <v>1</v>
      </c>
      <c r="N65" s="11">
        <f t="array" ref="N65">XLOOKUP($F65, 'BASIC KEY'!$C$19:$C$22, 'BASIC KEY'!$B$19:$B$22, "", 0)
</f>
        <v>2</v>
      </c>
      <c r="O65" s="11">
        <f t="array" ref="O65">XLOOKUP($G65, 'BASIC KEY'!$C$25:$C$28, 'BASIC KEY'!$B$25:$B$28, "", 0)
</f>
        <v>2</v>
      </c>
      <c r="P65" s="2">
        <f t="shared" si="1"/>
        <v>8</v>
      </c>
      <c r="Q65" s="13">
        <f t="shared" si="2"/>
        <v>50.8</v>
      </c>
      <c r="R65" s="13" t="str">
        <f t="array" ref="R65">XLOOKUP($K65,'BASIC KEY'!$E$1:$E$4,'BASIC KEY'!$F$1:$F$4,"",0)</f>
        <v>career focused</v>
      </c>
      <c r="S65" s="13" t="str">
        <f t="array" ref="S65">XLOOKUP($L65, 'BASIC KEY'!$E$7:$E$10, 'BASIC KEY'!$F$7:$F$10, "", 0)
</f>
        <v>Growth seeker</v>
      </c>
      <c r="T65" s="13" t="str">
        <f t="array" ref="T65">XLOOKUP($M65, 'BASIC KEY'!$E$13:$E$16, 'BASIC KEY'!$F$13:$F$16, "", 0)
</f>
        <v>Balancer</v>
      </c>
      <c r="U65" s="13" t="str">
        <f t="array" ref="U65">XLOOKUP($N65, 'BASIC KEY'!$E$19:$E$22, 'BASIC KEY'!$F$19:$F$22, "", 0)
</f>
        <v>Pleasant tactful</v>
      </c>
      <c r="V65" s="13" t="str">
        <f t="array" ref="V65">XLOOKUP($O65, 'BASIC KEY'!$E$25:$E$28, 'BASIC KEY'!$F$25:$F$28, "", 0)
</f>
        <v>Self Focused</v>
      </c>
      <c r="W65" s="13" t="str">
        <f t="shared" si="3"/>
        <v>career focused,Growth seeker,Balancer,Pleasant tactful,Self Focused</v>
      </c>
      <c r="X65" s="13">
        <f t="shared" si="4"/>
        <v>98</v>
      </c>
    </row>
    <row r="66">
      <c r="A66" s="8">
        <v>45494.45636185185</v>
      </c>
      <c r="B66" s="1"/>
      <c r="C66" s="3" t="s">
        <v>390</v>
      </c>
      <c r="D66" s="3" t="s">
        <v>398</v>
      </c>
      <c r="E66" s="3" t="s">
        <v>409</v>
      </c>
      <c r="F66" s="3" t="s">
        <v>419</v>
      </c>
      <c r="G66" s="3" t="s">
        <v>421</v>
      </c>
      <c r="H66" s="3" t="s">
        <v>166</v>
      </c>
      <c r="I66" s="7" t="str">
        <f t="shared" si="5"/>
        <v>priyanshu</v>
      </c>
      <c r="J66" s="1"/>
      <c r="K66" s="2">
        <f t="array" ref="K66">XLOOKUP($C66:$C$1000, 'BASIC KEY'!$C$1:$C$4, 'BASIC KEY'!$B$1:$B$4, "", 0)
</f>
        <v>1</v>
      </c>
      <c r="L66" s="2">
        <f t="array" ref="L66">XLOOKUP($D66, 'BASIC KEY'!$C$7:$C$10, 'BASIC KEY'!$B$7:$B$10, "", 0)
</f>
        <v>2</v>
      </c>
      <c r="M66" s="11">
        <f t="array" ref="M66">XLOOKUP($E66, 'BASIC KEY'!$C$13:$C$16, 'BASIC KEY'!$B$13:$B$16, "", 0)
</f>
        <v>0</v>
      </c>
      <c r="N66" s="11">
        <f t="array" ref="N66">XLOOKUP($F66, 'BASIC KEY'!$C$19:$C$22, 'BASIC KEY'!$B$19:$B$22, "", 0)
</f>
        <v>2</v>
      </c>
      <c r="O66" s="11">
        <f t="array" ref="O66">XLOOKUP($G66, 'BASIC KEY'!$C$25:$C$28, 'BASIC KEY'!$B$25:$B$28, "", 0)
</f>
        <v>2</v>
      </c>
      <c r="P66" s="2">
        <f t="shared" si="1"/>
        <v>7</v>
      </c>
      <c r="Q66" s="13">
        <f t="shared" si="2"/>
        <v>24.3</v>
      </c>
      <c r="R66" s="13" t="str">
        <f t="array" ref="R66">XLOOKUP($K66,'BASIC KEY'!$E$1:$E$4,'BASIC KEY'!$F$1:$F$4,"",0)</f>
        <v>career focused</v>
      </c>
      <c r="S66" s="13" t="str">
        <f t="array" ref="S66">XLOOKUP($L66, 'BASIC KEY'!$E$7:$E$10, 'BASIC KEY'!$F$7:$F$10, "", 0)
</f>
        <v>Growth seeker</v>
      </c>
      <c r="T66" s="13" t="str">
        <f t="array" ref="T66">XLOOKUP($M66, 'BASIC KEY'!$E$13:$E$16, 'BASIC KEY'!$F$13:$F$16, "", 0)
</f>
        <v>Weakend learner</v>
      </c>
      <c r="U66" s="13" t="str">
        <f t="array" ref="U66">XLOOKUP($N66, 'BASIC KEY'!$E$19:$E$22, 'BASIC KEY'!$F$19:$F$22, "", 0)
</f>
        <v>Pleasant tactful</v>
      </c>
      <c r="V66" s="13" t="str">
        <f t="array" ref="V66">XLOOKUP($O66, 'BASIC KEY'!$E$25:$E$28, 'BASIC KEY'!$F$25:$F$28, "", 0)
</f>
        <v>Self Focused</v>
      </c>
      <c r="W66" s="13" t="str">
        <f t="shared" si="3"/>
        <v>career focused,Growth seeker,Weakend learner,Pleasant tactful,Self Focused</v>
      </c>
      <c r="X66" s="13">
        <f t="shared" si="4"/>
        <v>201</v>
      </c>
    </row>
    <row r="67">
      <c r="A67" s="8">
        <v>45494.48309849537</v>
      </c>
      <c r="B67" s="1"/>
      <c r="C67" s="3" t="s">
        <v>392</v>
      </c>
      <c r="D67" s="3" t="s">
        <v>398</v>
      </c>
      <c r="E67" s="3" t="s">
        <v>408</v>
      </c>
      <c r="F67" s="3" t="s">
        <v>419</v>
      </c>
      <c r="G67" s="3" t="s">
        <v>421</v>
      </c>
      <c r="H67" s="3" t="s">
        <v>167</v>
      </c>
      <c r="I67" s="7" t="str">
        <f t="shared" si="5"/>
        <v>shashikant chaudhary</v>
      </c>
      <c r="J67" s="1"/>
      <c r="K67" s="2">
        <f t="array" ref="K67">XLOOKUP($C67:$C$1000, 'BASIC KEY'!$C$1:$C$4, 'BASIC KEY'!$B$1:$B$4, "", 0)
</f>
        <v>2</v>
      </c>
      <c r="L67" s="2">
        <f t="array" ref="L67">XLOOKUP($D67, 'BASIC KEY'!$C$7:$C$10, 'BASIC KEY'!$B$7:$B$10, "", 0)
</f>
        <v>2</v>
      </c>
      <c r="M67" s="11">
        <f t="array" ref="M67">XLOOKUP($E67, 'BASIC KEY'!$C$13:$C$16, 'BASIC KEY'!$B$13:$B$16, "", 0)
</f>
        <v>1</v>
      </c>
      <c r="N67" s="11">
        <f t="array" ref="N67">XLOOKUP($F67, 'BASIC KEY'!$C$19:$C$22, 'BASIC KEY'!$B$19:$B$22, "", 0)
</f>
        <v>2</v>
      </c>
      <c r="O67" s="11">
        <f t="array" ref="O67">XLOOKUP($G67, 'BASIC KEY'!$C$25:$C$28, 'BASIC KEY'!$B$25:$B$28, "", 0)
</f>
        <v>2</v>
      </c>
      <c r="P67" s="2">
        <f t="shared" si="1"/>
        <v>9</v>
      </c>
      <c r="Q67" s="13">
        <f t="shared" si="2"/>
        <v>71.9</v>
      </c>
      <c r="R67" s="13" t="str">
        <f t="array" ref="R67">XLOOKUP($K67,'BASIC KEY'!$E$1:$E$4,'BASIC KEY'!$F$1:$F$4,"",0)</f>
        <v>passionate explorer</v>
      </c>
      <c r="S67" s="13" t="str">
        <f t="array" ref="S67">XLOOKUP($L67, 'BASIC KEY'!$E$7:$E$10, 'BASIC KEY'!$F$7:$F$10, "", 0)
</f>
        <v>Growth seeker</v>
      </c>
      <c r="T67" s="13" t="str">
        <f t="array" ref="T67">XLOOKUP($M67, 'BASIC KEY'!$E$13:$E$16, 'BASIC KEY'!$F$13:$F$16, "", 0)
</f>
        <v>Balancer</v>
      </c>
      <c r="U67" s="13" t="str">
        <f t="array" ref="U67">XLOOKUP($N67, 'BASIC KEY'!$E$19:$E$22, 'BASIC KEY'!$F$19:$F$22, "", 0)
</f>
        <v>Pleasant tactful</v>
      </c>
      <c r="V67" s="13" t="str">
        <f t="array" ref="V67">XLOOKUP($O67, 'BASIC KEY'!$E$25:$E$28, 'BASIC KEY'!$F$25:$F$28, "", 0)
</f>
        <v>Self Focused</v>
      </c>
      <c r="W67" s="13" t="str">
        <f t="shared" si="3"/>
        <v>passionate explorer,Growth seeker,Balancer,Pleasant tactful,Self Focused</v>
      </c>
      <c r="X67" s="13">
        <f t="shared" si="4"/>
        <v>32</v>
      </c>
    </row>
    <row r="68">
      <c r="A68" s="8">
        <v>45495.460159571754</v>
      </c>
      <c r="B68" s="1"/>
      <c r="C68" s="3" t="s">
        <v>390</v>
      </c>
      <c r="D68" s="3" t="s">
        <v>398</v>
      </c>
      <c r="E68" s="3" t="s">
        <v>406</v>
      </c>
      <c r="F68" s="3" t="s">
        <v>419</v>
      </c>
      <c r="G68" s="3" t="s">
        <v>421</v>
      </c>
      <c r="H68" s="3" t="s">
        <v>168</v>
      </c>
      <c r="I68" s="7" t="str">
        <f t="shared" si="5"/>
        <v>rishvanth g v</v>
      </c>
      <c r="J68" s="1"/>
      <c r="K68" s="2">
        <f t="array" ref="K68">XLOOKUP($C68:$C$1000, 'BASIC KEY'!$C$1:$C$4, 'BASIC KEY'!$B$1:$B$4, "", 0)
</f>
        <v>1</v>
      </c>
      <c r="L68" s="2">
        <f t="array" ref="L68">XLOOKUP($D68, 'BASIC KEY'!$C$7:$C$10, 'BASIC KEY'!$B$7:$B$10, "", 0)
</f>
        <v>2</v>
      </c>
      <c r="M68" s="11">
        <f t="array" ref="M68">XLOOKUP($E68, 'BASIC KEY'!$C$13:$C$16, 'BASIC KEY'!$B$13:$B$16, "", 0)
</f>
        <v>2</v>
      </c>
      <c r="N68" s="11">
        <f t="array" ref="N68">XLOOKUP($F68, 'BASIC KEY'!$C$19:$C$22, 'BASIC KEY'!$B$19:$B$22, "", 0)
</f>
        <v>2</v>
      </c>
      <c r="O68" s="11">
        <f t="array" ref="O68">XLOOKUP($G68, 'BASIC KEY'!$C$25:$C$28, 'BASIC KEY'!$B$25:$B$28, "", 0)
</f>
        <v>2</v>
      </c>
      <c r="P68" s="2">
        <f t="shared" si="1"/>
        <v>9</v>
      </c>
      <c r="Q68" s="13">
        <f t="shared" si="2"/>
        <v>72.2</v>
      </c>
      <c r="R68" s="13" t="str">
        <f t="array" ref="R68">XLOOKUP($K68,'BASIC KEY'!$E$1:$E$4,'BASIC KEY'!$F$1:$F$4,"",0)</f>
        <v>career focused</v>
      </c>
      <c r="S68" s="13" t="str">
        <f t="array" ref="S68">XLOOKUP($L68, 'BASIC KEY'!$E$7:$E$10, 'BASIC KEY'!$F$7:$F$10, "", 0)
</f>
        <v>Growth seeker</v>
      </c>
      <c r="T68" s="13" t="str">
        <f t="array" ref="T68">XLOOKUP($M68, 'BASIC KEY'!$E$13:$E$16, 'BASIC KEY'!$F$13:$F$16, "", 0)
</f>
        <v>Dedicated learner</v>
      </c>
      <c r="U68" s="13" t="str">
        <f t="array" ref="U68">XLOOKUP($N68, 'BASIC KEY'!$E$19:$E$22, 'BASIC KEY'!$F$19:$F$22, "", 0)
</f>
        <v>Pleasant tactful</v>
      </c>
      <c r="V68" s="13" t="str">
        <f t="array" ref="V68">XLOOKUP($O68, 'BASIC KEY'!$E$25:$E$28, 'BASIC KEY'!$F$25:$F$28, "", 0)
</f>
        <v>Self Focused</v>
      </c>
      <c r="W68" s="13" t="str">
        <f t="shared" si="3"/>
        <v>career focused,Growth seeker,Dedicated learner,Pleasant tactful,Self Focused</v>
      </c>
      <c r="X68" s="13">
        <f t="shared" si="4"/>
        <v>23</v>
      </c>
    </row>
    <row r="69">
      <c r="A69" s="8">
        <v>45495.540344594905</v>
      </c>
      <c r="B69" s="1"/>
      <c r="C69" s="3" t="s">
        <v>392</v>
      </c>
      <c r="D69" s="3" t="s">
        <v>400</v>
      </c>
      <c r="E69" s="3" t="s">
        <v>408</v>
      </c>
      <c r="F69" s="3" t="s">
        <v>419</v>
      </c>
      <c r="G69" s="3" t="s">
        <v>423</v>
      </c>
      <c r="H69" s="3" t="s">
        <v>169</v>
      </c>
      <c r="I69" s="7" t="str">
        <f t="shared" si="5"/>
        <v>fatmi tahir</v>
      </c>
      <c r="J69" s="1"/>
      <c r="K69" s="2">
        <f t="array" ref="K69">XLOOKUP($C69:$C$1000, 'BASIC KEY'!$C$1:$C$4, 'BASIC KEY'!$B$1:$B$4, "", 0)
</f>
        <v>2</v>
      </c>
      <c r="L69" s="2">
        <f t="array" ref="L69">XLOOKUP($D69, 'BASIC KEY'!$C$7:$C$10, 'BASIC KEY'!$B$7:$B$10, "", 0)
</f>
        <v>1</v>
      </c>
      <c r="M69" s="11">
        <f t="array" ref="M69">XLOOKUP($E69, 'BASIC KEY'!$C$13:$C$16, 'BASIC KEY'!$B$13:$B$16, "", 0)
</f>
        <v>1</v>
      </c>
      <c r="N69" s="11">
        <f t="array" ref="N69">XLOOKUP($F69, 'BASIC KEY'!$C$19:$C$22, 'BASIC KEY'!$B$19:$B$22, "", 0)
</f>
        <v>2</v>
      </c>
      <c r="O69" s="11">
        <f t="array" ref="O69">XLOOKUP($G69, 'BASIC KEY'!$C$25:$C$28, 'BASIC KEY'!$B$25:$B$28, "", 0)
</f>
        <v>1</v>
      </c>
      <c r="P69" s="2">
        <f t="shared" si="1"/>
        <v>7</v>
      </c>
      <c r="Q69" s="13">
        <f t="shared" si="2"/>
        <v>24.6</v>
      </c>
      <c r="R69" s="13" t="str">
        <f t="array" ref="R69">XLOOKUP($K69,'BASIC KEY'!$E$1:$E$4,'BASIC KEY'!$F$1:$F$4,"",0)</f>
        <v>passionate explorer</v>
      </c>
      <c r="S69" s="13" t="str">
        <f t="array" ref="S69">XLOOKUP($L69, 'BASIC KEY'!$E$7:$E$10, 'BASIC KEY'!$F$7:$F$10, "", 0)
</f>
        <v>Balanced explorer</v>
      </c>
      <c r="T69" s="13" t="str">
        <f t="array" ref="T69">XLOOKUP($M69, 'BASIC KEY'!$E$13:$E$16, 'BASIC KEY'!$F$13:$F$16, "", 0)
</f>
        <v>Balancer</v>
      </c>
      <c r="U69" s="13" t="str">
        <f t="array" ref="U69">XLOOKUP($N69, 'BASIC KEY'!$E$19:$E$22, 'BASIC KEY'!$F$19:$F$22, "", 0)
</f>
        <v>Pleasant tactful</v>
      </c>
      <c r="V69" s="13" t="str">
        <f t="array" ref="V69">XLOOKUP($O69, 'BASIC KEY'!$E$25:$E$28, 'BASIC KEY'!$F$25:$F$28, "", 0)
</f>
        <v>Competitor</v>
      </c>
      <c r="W69" s="13" t="str">
        <f t="shared" si="3"/>
        <v>passionate explorer,Balanced explorer,Balancer,Pleasant tactful,Competitor</v>
      </c>
      <c r="X69" s="13">
        <f t="shared" si="4"/>
        <v>193</v>
      </c>
    </row>
    <row r="70">
      <c r="A70" s="8">
        <v>45495.54881577546</v>
      </c>
      <c r="B70" s="1"/>
      <c r="C70" s="3" t="s">
        <v>392</v>
      </c>
      <c r="D70" s="3" t="s">
        <v>398</v>
      </c>
      <c r="E70" s="3" t="s">
        <v>408</v>
      </c>
      <c r="F70" s="3" t="s">
        <v>419</v>
      </c>
      <c r="G70" s="3" t="s">
        <v>421</v>
      </c>
      <c r="H70" s="3" t="s">
        <v>170</v>
      </c>
      <c r="I70" s="7" t="str">
        <f t="shared" si="5"/>
        <v>ravinder</v>
      </c>
      <c r="J70" s="1"/>
      <c r="K70" s="2">
        <f t="array" ref="K70">XLOOKUP($C70:$C$1000, 'BASIC KEY'!$C$1:$C$4, 'BASIC KEY'!$B$1:$B$4, "", 0)
</f>
        <v>2</v>
      </c>
      <c r="L70" s="2">
        <f t="array" ref="L70">XLOOKUP($D70, 'BASIC KEY'!$C$7:$C$10, 'BASIC KEY'!$B$7:$B$10, "", 0)
</f>
        <v>2</v>
      </c>
      <c r="M70" s="11">
        <f t="array" ref="M70">XLOOKUP($E70, 'BASIC KEY'!$C$13:$C$16, 'BASIC KEY'!$B$13:$B$16, "", 0)
</f>
        <v>1</v>
      </c>
      <c r="N70" s="11">
        <f t="array" ref="N70">XLOOKUP($F70, 'BASIC KEY'!$C$19:$C$22, 'BASIC KEY'!$B$19:$B$22, "", 0)
</f>
        <v>2</v>
      </c>
      <c r="O70" s="11">
        <f t="array" ref="O70">XLOOKUP($G70, 'BASIC KEY'!$C$25:$C$28, 'BASIC KEY'!$B$25:$B$28, "", 0)
</f>
        <v>2</v>
      </c>
      <c r="P70" s="2">
        <f t="shared" si="1"/>
        <v>9</v>
      </c>
      <c r="Q70" s="13">
        <f t="shared" si="2"/>
        <v>72.4</v>
      </c>
      <c r="R70" s="13" t="str">
        <f t="array" ref="R70">XLOOKUP($K70,'BASIC KEY'!$E$1:$E$4,'BASIC KEY'!$F$1:$F$4,"",0)</f>
        <v>passionate explorer</v>
      </c>
      <c r="S70" s="13" t="str">
        <f t="array" ref="S70">XLOOKUP($L70, 'BASIC KEY'!$E$7:$E$10, 'BASIC KEY'!$F$7:$F$10, "", 0)
</f>
        <v>Growth seeker</v>
      </c>
      <c r="T70" s="13" t="str">
        <f t="array" ref="T70">XLOOKUP($M70, 'BASIC KEY'!$E$13:$E$16, 'BASIC KEY'!$F$13:$F$16, "", 0)
</f>
        <v>Balancer</v>
      </c>
      <c r="U70" s="13" t="str">
        <f t="array" ref="U70">XLOOKUP($N70, 'BASIC KEY'!$E$19:$E$22, 'BASIC KEY'!$F$19:$F$22, "", 0)
</f>
        <v>Pleasant tactful</v>
      </c>
      <c r="V70" s="13" t="str">
        <f t="array" ref="V70">XLOOKUP($O70, 'BASIC KEY'!$E$25:$E$28, 'BASIC KEY'!$F$25:$F$28, "", 0)
</f>
        <v>Self Focused</v>
      </c>
      <c r="W70" s="13" t="str">
        <f t="shared" si="3"/>
        <v>passionate explorer,Growth seeker,Balancer,Pleasant tactful,Self Focused</v>
      </c>
      <c r="X70" s="13">
        <f t="shared" si="4"/>
        <v>18</v>
      </c>
    </row>
    <row r="71">
      <c r="A71" s="8">
        <v>45495.60653612269</v>
      </c>
      <c r="B71" s="1"/>
      <c r="C71" s="3" t="s">
        <v>390</v>
      </c>
      <c r="D71" s="3" t="s">
        <v>400</v>
      </c>
      <c r="E71" s="3" t="s">
        <v>406</v>
      </c>
      <c r="F71" s="3" t="s">
        <v>419</v>
      </c>
      <c r="G71" s="3" t="s">
        <v>421</v>
      </c>
      <c r="H71" s="3" t="s">
        <v>449</v>
      </c>
      <c r="I71" s="7" t="str">
        <f t="shared" si="5"/>
        <v>saksham tyagi</v>
      </c>
      <c r="J71" s="1"/>
      <c r="K71" s="2">
        <f t="array" ref="K71">XLOOKUP($C71:$C$1000, 'BASIC KEY'!$C$1:$C$4, 'BASIC KEY'!$B$1:$B$4, "", 0)
</f>
        <v>1</v>
      </c>
      <c r="L71" s="2">
        <f t="array" ref="L71">XLOOKUP($D71, 'BASIC KEY'!$C$7:$C$10, 'BASIC KEY'!$B$7:$B$10, "", 0)
</f>
        <v>1</v>
      </c>
      <c r="M71" s="11">
        <f t="array" ref="M71">XLOOKUP($E71, 'BASIC KEY'!$C$13:$C$16, 'BASIC KEY'!$B$13:$B$16, "", 0)
</f>
        <v>2</v>
      </c>
      <c r="N71" s="11">
        <f t="array" ref="N71">XLOOKUP($F71, 'BASIC KEY'!$C$19:$C$22, 'BASIC KEY'!$B$19:$B$22, "", 0)
</f>
        <v>2</v>
      </c>
      <c r="O71" s="11">
        <f t="array" ref="O71">XLOOKUP($G71, 'BASIC KEY'!$C$25:$C$28, 'BASIC KEY'!$B$25:$B$28, "", 0)
</f>
        <v>2</v>
      </c>
      <c r="P71" s="2">
        <f t="shared" si="1"/>
        <v>8</v>
      </c>
      <c r="Q71" s="13">
        <f t="shared" si="2"/>
        <v>51.3</v>
      </c>
      <c r="R71" s="13" t="str">
        <f t="array" ref="R71">XLOOKUP($K71,'BASIC KEY'!$E$1:$E$4,'BASIC KEY'!$F$1:$F$4,"",0)</f>
        <v>career focused</v>
      </c>
      <c r="S71" s="13" t="str">
        <f t="array" ref="S71">XLOOKUP($L71, 'BASIC KEY'!$E$7:$E$10, 'BASIC KEY'!$F$7:$F$10, "", 0)
</f>
        <v>Balanced explorer</v>
      </c>
      <c r="T71" s="13" t="str">
        <f t="array" ref="T71">XLOOKUP($M71, 'BASIC KEY'!$E$13:$E$16, 'BASIC KEY'!$F$13:$F$16, "", 0)
</f>
        <v>Dedicated learner</v>
      </c>
      <c r="U71" s="13" t="str">
        <f t="array" ref="U71">XLOOKUP($N71, 'BASIC KEY'!$E$19:$E$22, 'BASIC KEY'!$F$19:$F$22, "", 0)
</f>
        <v>Pleasant tactful</v>
      </c>
      <c r="V71" s="13" t="str">
        <f t="array" ref="V71">XLOOKUP($O71, 'BASIC KEY'!$E$25:$E$28, 'BASIC KEY'!$F$25:$F$28, "", 0)
</f>
        <v>Self Focused</v>
      </c>
      <c r="W71" s="13" t="str">
        <f t="shared" si="3"/>
        <v>career focused,Balanced explorer,Dedicated learner,Pleasant tactful,Self Focused</v>
      </c>
      <c r="X71" s="13">
        <f t="shared" si="4"/>
        <v>92</v>
      </c>
    </row>
    <row r="72">
      <c r="A72" s="8">
        <v>45495.679400277775</v>
      </c>
      <c r="B72" s="1"/>
      <c r="C72" s="3" t="s">
        <v>390</v>
      </c>
      <c r="D72" s="3" t="s">
        <v>400</v>
      </c>
      <c r="E72" s="3" t="s">
        <v>406</v>
      </c>
      <c r="F72" s="3" t="s">
        <v>417</v>
      </c>
      <c r="G72" s="3" t="s">
        <v>421</v>
      </c>
      <c r="H72" s="3" t="s">
        <v>172</v>
      </c>
      <c r="I72" s="7" t="str">
        <f t="shared" si="5"/>
        <v>abhishek maurya</v>
      </c>
      <c r="J72" s="1"/>
      <c r="K72" s="2">
        <f t="array" ref="K72">XLOOKUP($C72:$C$1000, 'BASIC KEY'!$C$1:$C$4, 'BASIC KEY'!$B$1:$B$4, "", 0)
</f>
        <v>1</v>
      </c>
      <c r="L72" s="2">
        <f t="array" ref="L72">XLOOKUP($D72, 'BASIC KEY'!$C$7:$C$10, 'BASIC KEY'!$B$7:$B$10, "", 0)
</f>
        <v>1</v>
      </c>
      <c r="M72" s="11">
        <f t="array" ref="M72">XLOOKUP($E72, 'BASIC KEY'!$C$13:$C$16, 'BASIC KEY'!$B$13:$B$16, "", 0)
</f>
        <v>2</v>
      </c>
      <c r="N72" s="11">
        <f t="array" ref="N72">XLOOKUP($F72, 'BASIC KEY'!$C$19:$C$22, 'BASIC KEY'!$B$19:$B$22, "", 0)
</f>
        <v>1</v>
      </c>
      <c r="O72" s="11">
        <f t="array" ref="O72">XLOOKUP($G72, 'BASIC KEY'!$C$25:$C$28, 'BASIC KEY'!$B$25:$B$28, "", 0)
</f>
        <v>2</v>
      </c>
      <c r="P72" s="2">
        <f t="shared" si="1"/>
        <v>7</v>
      </c>
      <c r="Q72" s="13">
        <f t="shared" si="2"/>
        <v>24.9</v>
      </c>
      <c r="R72" s="13" t="str">
        <f t="array" ref="R72">XLOOKUP($K72,'BASIC KEY'!$E$1:$E$4,'BASIC KEY'!$F$1:$F$4,"",0)</f>
        <v>career focused</v>
      </c>
      <c r="S72" s="13" t="str">
        <f t="array" ref="S72">XLOOKUP($L72, 'BASIC KEY'!$E$7:$E$10, 'BASIC KEY'!$F$7:$F$10, "", 0)
</f>
        <v>Balanced explorer</v>
      </c>
      <c r="T72" s="13" t="str">
        <f t="array" ref="T72">XLOOKUP($M72, 'BASIC KEY'!$E$13:$E$16, 'BASIC KEY'!$F$13:$F$16, "", 0)
</f>
        <v>Dedicated learner</v>
      </c>
      <c r="U72" s="13" t="str">
        <f t="array" ref="U72">XLOOKUP($N72, 'BASIC KEY'!$E$19:$E$22, 'BASIC KEY'!$F$19:$F$22, "", 0)
</f>
        <v>Dtermined Doer</v>
      </c>
      <c r="V72" s="13" t="str">
        <f t="array" ref="V72">XLOOKUP($O72, 'BASIC KEY'!$E$25:$E$28, 'BASIC KEY'!$F$25:$F$28, "", 0)
</f>
        <v>Self Focused</v>
      </c>
      <c r="W72" s="13" t="str">
        <f t="shared" si="3"/>
        <v>career focused,Balanced explorer,Dedicated learner,Dtermined Doer,Self Focused</v>
      </c>
      <c r="X72" s="13">
        <f t="shared" si="4"/>
        <v>185</v>
      </c>
    </row>
    <row r="73">
      <c r="A73" s="8">
        <v>45495.68194159722</v>
      </c>
      <c r="B73" s="1"/>
      <c r="C73" s="3" t="s">
        <v>390</v>
      </c>
      <c r="D73" s="3" t="s">
        <v>398</v>
      </c>
      <c r="E73" s="3" t="s">
        <v>409</v>
      </c>
      <c r="F73" s="3" t="s">
        <v>415</v>
      </c>
      <c r="G73" s="3" t="s">
        <v>421</v>
      </c>
      <c r="H73" s="3" t="s">
        <v>173</v>
      </c>
      <c r="I73" s="7" t="str">
        <f t="shared" si="5"/>
        <v>chandra lekha</v>
      </c>
      <c r="J73" s="1"/>
      <c r="K73" s="2">
        <f t="array" ref="K73">XLOOKUP($C73:$C$1000, 'BASIC KEY'!$C$1:$C$4, 'BASIC KEY'!$B$1:$B$4, "", 0)
</f>
        <v>1</v>
      </c>
      <c r="L73" s="2">
        <f t="array" ref="L73">XLOOKUP($D73, 'BASIC KEY'!$C$7:$C$10, 'BASIC KEY'!$B$7:$B$10, "", 0)
</f>
        <v>2</v>
      </c>
      <c r="M73" s="11">
        <f t="array" ref="M73">XLOOKUP($E73, 'BASIC KEY'!$C$13:$C$16, 'BASIC KEY'!$B$13:$B$16, "", 0)
</f>
        <v>0</v>
      </c>
      <c r="N73" s="11">
        <f t="array" ref="N73">XLOOKUP($F73, 'BASIC KEY'!$C$19:$C$22, 'BASIC KEY'!$B$19:$B$22, "", 0)
</f>
        <v>0</v>
      </c>
      <c r="O73" s="11">
        <f t="array" ref="O73">XLOOKUP($G73, 'BASIC KEY'!$C$25:$C$28, 'BASIC KEY'!$B$25:$B$28, "", 0)
</f>
        <v>2</v>
      </c>
      <c r="P73" s="2">
        <f t="shared" si="1"/>
        <v>5</v>
      </c>
      <c r="Q73" s="13">
        <f t="shared" si="2"/>
        <v>3.8</v>
      </c>
      <c r="R73" s="13" t="str">
        <f t="array" ref="R73">XLOOKUP($K73,'BASIC KEY'!$E$1:$E$4,'BASIC KEY'!$F$1:$F$4,"",0)</f>
        <v>career focused</v>
      </c>
      <c r="S73" s="13" t="str">
        <f t="array" ref="S73">XLOOKUP($L73, 'BASIC KEY'!$E$7:$E$10, 'BASIC KEY'!$F$7:$F$10, "", 0)
</f>
        <v>Growth seeker</v>
      </c>
      <c r="T73" s="13" t="str">
        <f t="array" ref="T73">XLOOKUP($M73, 'BASIC KEY'!$E$13:$E$16, 'BASIC KEY'!$F$13:$F$16, "", 0)
</f>
        <v>Weakend learner</v>
      </c>
      <c r="U73" s="13" t="str">
        <f t="array" ref="U73">XLOOKUP($N73, 'BASIC KEY'!$E$19:$E$22, 'BASIC KEY'!$F$19:$F$22, "", 0)
</f>
        <v>Feedback taker</v>
      </c>
      <c r="V73" s="13" t="str">
        <f t="array" ref="V73">XLOOKUP($O73, 'BASIC KEY'!$E$25:$E$28, 'BASIC KEY'!$F$25:$F$28, "", 0)
</f>
        <v>Self Focused</v>
      </c>
      <c r="W73" s="13" t="str">
        <f t="shared" si="3"/>
        <v>career focused,Growth seeker,Weakend learner,Feedback taker,Self Focused</v>
      </c>
      <c r="X73" s="13">
        <f t="shared" si="4"/>
        <v>277</v>
      </c>
    </row>
    <row r="74">
      <c r="A74" s="8">
        <v>45495.69628037037</v>
      </c>
      <c r="B74" s="1"/>
      <c r="C74" s="3" t="s">
        <v>390</v>
      </c>
      <c r="D74" s="3" t="s">
        <v>398</v>
      </c>
      <c r="E74" s="3" t="s">
        <v>406</v>
      </c>
      <c r="F74" s="3" t="s">
        <v>419</v>
      </c>
      <c r="G74" s="3" t="s">
        <v>421</v>
      </c>
      <c r="H74" s="3" t="s">
        <v>174</v>
      </c>
      <c r="I74" s="7" t="str">
        <f t="shared" si="5"/>
        <v>shravan pandurang padale</v>
      </c>
      <c r="J74" s="1"/>
      <c r="K74" s="2">
        <f t="array" ref="K74">XLOOKUP($C74:$C$1000, 'BASIC KEY'!$C$1:$C$4, 'BASIC KEY'!$B$1:$B$4, "", 0)
</f>
        <v>1</v>
      </c>
      <c r="L74" s="2">
        <f t="array" ref="L74">XLOOKUP($D74, 'BASIC KEY'!$C$7:$C$10, 'BASIC KEY'!$B$7:$B$10, "", 0)
</f>
        <v>2</v>
      </c>
      <c r="M74" s="11">
        <f t="array" ref="M74">XLOOKUP($E74, 'BASIC KEY'!$C$13:$C$16, 'BASIC KEY'!$B$13:$B$16, "", 0)
</f>
        <v>2</v>
      </c>
      <c r="N74" s="11">
        <f t="array" ref="N74">XLOOKUP($F74, 'BASIC KEY'!$C$19:$C$22, 'BASIC KEY'!$B$19:$B$22, "", 0)
</f>
        <v>2</v>
      </c>
      <c r="O74" s="11">
        <f t="array" ref="O74">XLOOKUP($G74, 'BASIC KEY'!$C$25:$C$28, 'BASIC KEY'!$B$25:$B$28, "", 0)
</f>
        <v>2</v>
      </c>
      <c r="P74" s="2">
        <f t="shared" si="1"/>
        <v>9</v>
      </c>
      <c r="Q74" s="13">
        <f t="shared" si="2"/>
        <v>72.3</v>
      </c>
      <c r="R74" s="13" t="str">
        <f t="array" ref="R74">XLOOKUP($K74,'BASIC KEY'!$E$1:$E$4,'BASIC KEY'!$F$1:$F$4,"",0)</f>
        <v>career focused</v>
      </c>
      <c r="S74" s="13" t="str">
        <f t="array" ref="S74">XLOOKUP($L74, 'BASIC KEY'!$E$7:$E$10, 'BASIC KEY'!$F$7:$F$10, "", 0)
</f>
        <v>Growth seeker</v>
      </c>
      <c r="T74" s="13" t="str">
        <f t="array" ref="T74">XLOOKUP($M74, 'BASIC KEY'!$E$13:$E$16, 'BASIC KEY'!$F$13:$F$16, "", 0)
</f>
        <v>Dedicated learner</v>
      </c>
      <c r="U74" s="13" t="str">
        <f t="array" ref="U74">XLOOKUP($N74, 'BASIC KEY'!$E$19:$E$22, 'BASIC KEY'!$F$19:$F$22, "", 0)
</f>
        <v>Pleasant tactful</v>
      </c>
      <c r="V74" s="13" t="str">
        <f t="array" ref="V74">XLOOKUP($O74, 'BASIC KEY'!$E$25:$E$28, 'BASIC KEY'!$F$25:$F$28, "", 0)
</f>
        <v>Self Focused</v>
      </c>
      <c r="W74" s="13" t="str">
        <f t="shared" si="3"/>
        <v>career focused,Growth seeker,Dedicated learner,Pleasant tactful,Self Focused</v>
      </c>
      <c r="X74" s="13">
        <f t="shared" si="4"/>
        <v>21</v>
      </c>
    </row>
    <row r="75">
      <c r="A75" s="8">
        <v>45495.71098761574</v>
      </c>
      <c r="B75" s="1"/>
      <c r="C75" s="3" t="s">
        <v>392</v>
      </c>
      <c r="D75" s="3" t="s">
        <v>398</v>
      </c>
      <c r="E75" s="3" t="s">
        <v>408</v>
      </c>
      <c r="F75" s="3" t="s">
        <v>419</v>
      </c>
      <c r="G75" s="3" t="s">
        <v>421</v>
      </c>
      <c r="H75" s="3" t="s">
        <v>175</v>
      </c>
      <c r="I75" s="7" t="str">
        <f t="shared" si="5"/>
        <v>shavi sharma</v>
      </c>
      <c r="J75" s="1"/>
      <c r="K75" s="2">
        <f t="array" ref="K75">XLOOKUP($C75:$C$1000, 'BASIC KEY'!$C$1:$C$4, 'BASIC KEY'!$B$1:$B$4, "", 0)
</f>
        <v>2</v>
      </c>
      <c r="L75" s="2">
        <f t="array" ref="L75">XLOOKUP($D75, 'BASIC KEY'!$C$7:$C$10, 'BASIC KEY'!$B$7:$B$10, "", 0)
</f>
        <v>2</v>
      </c>
      <c r="M75" s="11">
        <f t="array" ref="M75">XLOOKUP($E75, 'BASIC KEY'!$C$13:$C$16, 'BASIC KEY'!$B$13:$B$16, "", 0)
</f>
        <v>1</v>
      </c>
      <c r="N75" s="11">
        <f t="array" ref="N75">XLOOKUP($F75, 'BASIC KEY'!$C$19:$C$22, 'BASIC KEY'!$B$19:$B$22, "", 0)
</f>
        <v>2</v>
      </c>
      <c r="O75" s="11">
        <f t="array" ref="O75">XLOOKUP($G75, 'BASIC KEY'!$C$25:$C$28, 'BASIC KEY'!$B$25:$B$28, "", 0)
</f>
        <v>2</v>
      </c>
      <c r="P75" s="2">
        <f t="shared" si="1"/>
        <v>9</v>
      </c>
      <c r="Q75" s="13">
        <f t="shared" si="2"/>
        <v>72.6</v>
      </c>
      <c r="R75" s="13" t="str">
        <f t="array" ref="R75">XLOOKUP($K75,'BASIC KEY'!$E$1:$E$4,'BASIC KEY'!$F$1:$F$4,"",0)</f>
        <v>passionate explorer</v>
      </c>
      <c r="S75" s="13" t="str">
        <f t="array" ref="S75">XLOOKUP($L75, 'BASIC KEY'!$E$7:$E$10, 'BASIC KEY'!$F$7:$F$10, "", 0)
</f>
        <v>Growth seeker</v>
      </c>
      <c r="T75" s="13" t="str">
        <f t="array" ref="T75">XLOOKUP($M75, 'BASIC KEY'!$E$13:$E$16, 'BASIC KEY'!$F$13:$F$16, "", 0)
</f>
        <v>Balancer</v>
      </c>
      <c r="U75" s="13" t="str">
        <f t="array" ref="U75">XLOOKUP($N75, 'BASIC KEY'!$E$19:$E$22, 'BASIC KEY'!$F$19:$F$22, "", 0)
</f>
        <v>Pleasant tactful</v>
      </c>
      <c r="V75" s="13" t="str">
        <f t="array" ref="V75">XLOOKUP($O75, 'BASIC KEY'!$E$25:$E$28, 'BASIC KEY'!$F$25:$F$28, "", 0)
</f>
        <v>Self Focused</v>
      </c>
      <c r="W75" s="13" t="str">
        <f t="shared" si="3"/>
        <v>passionate explorer,Growth seeker,Balancer,Pleasant tactful,Self Focused</v>
      </c>
      <c r="X75" s="13">
        <f t="shared" si="4"/>
        <v>16</v>
      </c>
    </row>
    <row r="76">
      <c r="A76" s="8">
        <v>45495.787450185184</v>
      </c>
      <c r="B76" s="1"/>
      <c r="C76" s="3" t="s">
        <v>390</v>
      </c>
      <c r="D76" s="3" t="s">
        <v>398</v>
      </c>
      <c r="E76" s="3" t="s">
        <v>409</v>
      </c>
      <c r="F76" s="3" t="s">
        <v>419</v>
      </c>
      <c r="G76" s="3" t="s">
        <v>421</v>
      </c>
      <c r="H76" s="3" t="s">
        <v>176</v>
      </c>
      <c r="I76" s="7" t="str">
        <f t="shared" si="5"/>
        <v>ashvi jain</v>
      </c>
      <c r="J76" s="1"/>
      <c r="K76" s="2">
        <f t="array" ref="K76">XLOOKUP($C76:$C$1000, 'BASIC KEY'!$C$1:$C$4, 'BASIC KEY'!$B$1:$B$4, "", 0)
</f>
        <v>1</v>
      </c>
      <c r="L76" s="2">
        <f t="array" ref="L76">XLOOKUP($D76, 'BASIC KEY'!$C$7:$C$10, 'BASIC KEY'!$B$7:$B$10, "", 0)
</f>
        <v>2</v>
      </c>
      <c r="M76" s="11">
        <f t="array" ref="M76">XLOOKUP($E76, 'BASIC KEY'!$C$13:$C$16, 'BASIC KEY'!$B$13:$B$16, "", 0)
</f>
        <v>0</v>
      </c>
      <c r="N76" s="11">
        <f t="array" ref="N76">XLOOKUP($F76, 'BASIC KEY'!$C$19:$C$22, 'BASIC KEY'!$B$19:$B$22, "", 0)
</f>
        <v>2</v>
      </c>
      <c r="O76" s="11">
        <f t="array" ref="O76">XLOOKUP($G76, 'BASIC KEY'!$C$25:$C$28, 'BASIC KEY'!$B$25:$B$28, "", 0)
</f>
        <v>2</v>
      </c>
      <c r="P76" s="2">
        <f t="shared" si="1"/>
        <v>7</v>
      </c>
      <c r="Q76" s="13">
        <f t="shared" si="2"/>
        <v>24.9</v>
      </c>
      <c r="R76" s="13" t="str">
        <f t="array" ref="R76">XLOOKUP($K76,'BASIC KEY'!$E$1:$E$4,'BASIC KEY'!$F$1:$F$4,"",0)</f>
        <v>career focused</v>
      </c>
      <c r="S76" s="13" t="str">
        <f t="array" ref="S76">XLOOKUP($L76, 'BASIC KEY'!$E$7:$E$10, 'BASIC KEY'!$F$7:$F$10, "", 0)
</f>
        <v>Growth seeker</v>
      </c>
      <c r="T76" s="13" t="str">
        <f t="array" ref="T76">XLOOKUP($M76, 'BASIC KEY'!$E$13:$E$16, 'BASIC KEY'!$F$13:$F$16, "", 0)
</f>
        <v>Weakend learner</v>
      </c>
      <c r="U76" s="13" t="str">
        <f t="array" ref="U76">XLOOKUP($N76, 'BASIC KEY'!$E$19:$E$22, 'BASIC KEY'!$F$19:$F$22, "", 0)
</f>
        <v>Pleasant tactful</v>
      </c>
      <c r="V76" s="13" t="str">
        <f t="array" ref="V76">XLOOKUP($O76, 'BASIC KEY'!$E$25:$E$28, 'BASIC KEY'!$F$25:$F$28, "", 0)
</f>
        <v>Self Focused</v>
      </c>
      <c r="W76" s="13" t="str">
        <f t="shared" si="3"/>
        <v>career focused,Growth seeker,Weakend learner,Pleasant tactful,Self Focused</v>
      </c>
      <c r="X76" s="13">
        <f t="shared" si="4"/>
        <v>185</v>
      </c>
    </row>
    <row r="77">
      <c r="A77" s="8">
        <v>45496.3849008449</v>
      </c>
      <c r="B77" s="1"/>
      <c r="C77" s="3" t="s">
        <v>390</v>
      </c>
      <c r="D77" s="3" t="s">
        <v>400</v>
      </c>
      <c r="E77" s="3" t="s">
        <v>408</v>
      </c>
      <c r="F77" s="3" t="s">
        <v>419</v>
      </c>
      <c r="G77" s="3" t="s">
        <v>421</v>
      </c>
      <c r="H77" s="3" t="s">
        <v>177</v>
      </c>
      <c r="I77" s="7" t="str">
        <f t="shared" si="5"/>
        <v>samikshya priyadarshini swain</v>
      </c>
      <c r="J77" s="1"/>
      <c r="K77" s="2">
        <f t="array" ref="K77">XLOOKUP($C77:$C$1000, 'BASIC KEY'!$C$1:$C$4, 'BASIC KEY'!$B$1:$B$4, "", 0)
</f>
        <v>1</v>
      </c>
      <c r="L77" s="2">
        <f t="array" ref="L77">XLOOKUP($D77, 'BASIC KEY'!$C$7:$C$10, 'BASIC KEY'!$B$7:$B$10, "", 0)
</f>
        <v>1</v>
      </c>
      <c r="M77" s="11">
        <f t="array" ref="M77">XLOOKUP($E77, 'BASIC KEY'!$C$13:$C$16, 'BASIC KEY'!$B$13:$B$16, "", 0)
</f>
        <v>1</v>
      </c>
      <c r="N77" s="11">
        <f t="array" ref="N77">XLOOKUP($F77, 'BASIC KEY'!$C$19:$C$22, 'BASIC KEY'!$B$19:$B$22, "", 0)
</f>
        <v>2</v>
      </c>
      <c r="O77" s="11">
        <f t="array" ref="O77">XLOOKUP($G77, 'BASIC KEY'!$C$25:$C$28, 'BASIC KEY'!$B$25:$B$28, "", 0)
</f>
        <v>2</v>
      </c>
      <c r="P77" s="2">
        <f t="shared" si="1"/>
        <v>7</v>
      </c>
      <c r="Q77" s="13">
        <f t="shared" si="2"/>
        <v>25</v>
      </c>
      <c r="R77" s="13" t="str">
        <f t="array" ref="R77">XLOOKUP($K77,'BASIC KEY'!$E$1:$E$4,'BASIC KEY'!$F$1:$F$4,"",0)</f>
        <v>career focused</v>
      </c>
      <c r="S77" s="13" t="str">
        <f t="array" ref="S77">XLOOKUP($L77, 'BASIC KEY'!$E$7:$E$10, 'BASIC KEY'!$F$7:$F$10, "", 0)
</f>
        <v>Balanced explorer</v>
      </c>
      <c r="T77" s="13" t="str">
        <f t="array" ref="T77">XLOOKUP($M77, 'BASIC KEY'!$E$13:$E$16, 'BASIC KEY'!$F$13:$F$16, "", 0)
</f>
        <v>Balancer</v>
      </c>
      <c r="U77" s="13" t="str">
        <f t="array" ref="U77">XLOOKUP($N77, 'BASIC KEY'!$E$19:$E$22, 'BASIC KEY'!$F$19:$F$22, "", 0)
</f>
        <v>Pleasant tactful</v>
      </c>
      <c r="V77" s="13" t="str">
        <f t="array" ref="V77">XLOOKUP($O77, 'BASIC KEY'!$E$25:$E$28, 'BASIC KEY'!$F$25:$F$28, "", 0)
</f>
        <v>Self Focused</v>
      </c>
      <c r="W77" s="13" t="str">
        <f t="shared" si="3"/>
        <v>career focused,Balanced explorer,Balancer,Pleasant tactful,Self Focused</v>
      </c>
      <c r="X77" s="13">
        <f t="shared" si="4"/>
        <v>179</v>
      </c>
    </row>
    <row r="78">
      <c r="A78" s="8">
        <v>45496.40143248843</v>
      </c>
      <c r="B78" s="1"/>
      <c r="C78" s="3" t="s">
        <v>390</v>
      </c>
      <c r="D78" s="3" t="s">
        <v>398</v>
      </c>
      <c r="E78" s="3" t="s">
        <v>406</v>
      </c>
      <c r="F78" s="3" t="s">
        <v>419</v>
      </c>
      <c r="G78" s="3" t="s">
        <v>423</v>
      </c>
      <c r="H78" s="3" t="s">
        <v>178</v>
      </c>
      <c r="I78" s="7" t="str">
        <f t="shared" si="5"/>
        <v>prasad raut</v>
      </c>
      <c r="J78" s="1"/>
      <c r="K78" s="2">
        <f t="array" ref="K78">XLOOKUP($C78:$C$1000, 'BASIC KEY'!$C$1:$C$4, 'BASIC KEY'!$B$1:$B$4, "", 0)
</f>
        <v>1</v>
      </c>
      <c r="L78" s="2">
        <f t="array" ref="L78">XLOOKUP($D78, 'BASIC KEY'!$C$7:$C$10, 'BASIC KEY'!$B$7:$B$10, "", 0)
</f>
        <v>2</v>
      </c>
      <c r="M78" s="11">
        <f t="array" ref="M78">XLOOKUP($E78, 'BASIC KEY'!$C$13:$C$16, 'BASIC KEY'!$B$13:$B$16, "", 0)
</f>
        <v>2</v>
      </c>
      <c r="N78" s="11">
        <f t="array" ref="N78">XLOOKUP($F78, 'BASIC KEY'!$C$19:$C$22, 'BASIC KEY'!$B$19:$B$22, "", 0)
</f>
        <v>2</v>
      </c>
      <c r="O78" s="11">
        <f t="array" ref="O78">XLOOKUP($G78, 'BASIC KEY'!$C$25:$C$28, 'BASIC KEY'!$B$25:$B$28, "", 0)
</f>
        <v>1</v>
      </c>
      <c r="P78" s="2">
        <f t="shared" si="1"/>
        <v>8</v>
      </c>
      <c r="Q78" s="13">
        <f t="shared" si="2"/>
        <v>51.1</v>
      </c>
      <c r="R78" s="13" t="str">
        <f t="array" ref="R78">XLOOKUP($K78,'BASIC KEY'!$E$1:$E$4,'BASIC KEY'!$F$1:$F$4,"",0)</f>
        <v>career focused</v>
      </c>
      <c r="S78" s="13" t="str">
        <f t="array" ref="S78">XLOOKUP($L78, 'BASIC KEY'!$E$7:$E$10, 'BASIC KEY'!$F$7:$F$10, "", 0)
</f>
        <v>Growth seeker</v>
      </c>
      <c r="T78" s="13" t="str">
        <f t="array" ref="T78">XLOOKUP($M78, 'BASIC KEY'!$E$13:$E$16, 'BASIC KEY'!$F$13:$F$16, "", 0)
</f>
        <v>Dedicated learner</v>
      </c>
      <c r="U78" s="13" t="str">
        <f t="array" ref="U78">XLOOKUP($N78, 'BASIC KEY'!$E$19:$E$22, 'BASIC KEY'!$F$19:$F$22, "", 0)
</f>
        <v>Pleasant tactful</v>
      </c>
      <c r="V78" s="13" t="str">
        <f t="array" ref="V78">XLOOKUP($O78, 'BASIC KEY'!$E$25:$E$28, 'BASIC KEY'!$F$25:$F$28, "", 0)
</f>
        <v>Competitor</v>
      </c>
      <c r="W78" s="13" t="str">
        <f t="shared" si="3"/>
        <v>career focused,Growth seeker,Dedicated learner,Pleasant tactful,Competitor</v>
      </c>
      <c r="X78" s="13">
        <f t="shared" si="4"/>
        <v>95</v>
      </c>
    </row>
    <row r="79">
      <c r="A79" s="8">
        <v>45496.41597488426</v>
      </c>
      <c r="B79" s="1"/>
      <c r="C79" s="3" t="s">
        <v>390</v>
      </c>
      <c r="D79" s="3" t="s">
        <v>398</v>
      </c>
      <c r="E79" s="3" t="s">
        <v>408</v>
      </c>
      <c r="F79" s="3" t="s">
        <v>419</v>
      </c>
      <c r="G79" s="3" t="s">
        <v>421</v>
      </c>
      <c r="H79" s="3" t="s">
        <v>179</v>
      </c>
      <c r="I79" s="7" t="str">
        <f t="shared" si="5"/>
        <v>anshika mittal</v>
      </c>
      <c r="J79" s="1"/>
      <c r="K79" s="2">
        <f t="array" ref="K79">XLOOKUP($C79:$C$1000, 'BASIC KEY'!$C$1:$C$4, 'BASIC KEY'!$B$1:$B$4, "", 0)
</f>
        <v>1</v>
      </c>
      <c r="L79" s="2">
        <f t="array" ref="L79">XLOOKUP($D79, 'BASIC KEY'!$C$7:$C$10, 'BASIC KEY'!$B$7:$B$10, "", 0)
</f>
        <v>2</v>
      </c>
      <c r="M79" s="11">
        <f t="array" ref="M79">XLOOKUP($E79, 'BASIC KEY'!$C$13:$C$16, 'BASIC KEY'!$B$13:$B$16, "", 0)
</f>
        <v>1</v>
      </c>
      <c r="N79" s="11">
        <f t="array" ref="N79">XLOOKUP($F79, 'BASIC KEY'!$C$19:$C$22, 'BASIC KEY'!$B$19:$B$22, "", 0)
</f>
        <v>2</v>
      </c>
      <c r="O79" s="11">
        <f t="array" ref="O79">XLOOKUP($G79, 'BASIC KEY'!$C$25:$C$28, 'BASIC KEY'!$B$25:$B$28, "", 0)
</f>
        <v>2</v>
      </c>
      <c r="P79" s="2">
        <f t="shared" si="1"/>
        <v>8</v>
      </c>
      <c r="Q79" s="13">
        <f t="shared" si="2"/>
        <v>51.3</v>
      </c>
      <c r="R79" s="13" t="str">
        <f t="array" ref="R79">XLOOKUP($K79,'BASIC KEY'!$E$1:$E$4,'BASIC KEY'!$F$1:$F$4,"",0)</f>
        <v>career focused</v>
      </c>
      <c r="S79" s="13" t="str">
        <f t="array" ref="S79">XLOOKUP($L79, 'BASIC KEY'!$E$7:$E$10, 'BASIC KEY'!$F$7:$F$10, "", 0)
</f>
        <v>Growth seeker</v>
      </c>
      <c r="T79" s="13" t="str">
        <f t="array" ref="T79">XLOOKUP($M79, 'BASIC KEY'!$E$13:$E$16, 'BASIC KEY'!$F$13:$F$16, "", 0)
</f>
        <v>Balancer</v>
      </c>
      <c r="U79" s="13" t="str">
        <f t="array" ref="U79">XLOOKUP($N79, 'BASIC KEY'!$E$19:$E$22, 'BASIC KEY'!$F$19:$F$22, "", 0)
</f>
        <v>Pleasant tactful</v>
      </c>
      <c r="V79" s="13" t="str">
        <f t="array" ref="V79">XLOOKUP($O79, 'BASIC KEY'!$E$25:$E$28, 'BASIC KEY'!$F$25:$F$28, "", 0)
</f>
        <v>Self Focused</v>
      </c>
      <c r="W79" s="13" t="str">
        <f t="shared" si="3"/>
        <v>career focused,Growth seeker,Balancer,Pleasant tactful,Self Focused</v>
      </c>
      <c r="X79" s="13">
        <f t="shared" si="4"/>
        <v>92</v>
      </c>
    </row>
    <row r="80">
      <c r="A80" s="8">
        <v>45496.45748950231</v>
      </c>
      <c r="B80" s="1"/>
      <c r="C80" s="3" t="s">
        <v>392</v>
      </c>
      <c r="D80" s="3" t="s">
        <v>398</v>
      </c>
      <c r="E80" s="3" t="s">
        <v>408</v>
      </c>
      <c r="F80" s="3" t="s">
        <v>419</v>
      </c>
      <c r="G80" s="3" t="s">
        <v>421</v>
      </c>
      <c r="H80" s="3" t="s">
        <v>180</v>
      </c>
      <c r="I80" s="7" t="str">
        <f t="shared" si="5"/>
        <v>hariharasudhan m</v>
      </c>
      <c r="J80" s="1"/>
      <c r="K80" s="2">
        <f t="array" ref="K80">XLOOKUP($C80:$C$1000, 'BASIC KEY'!$C$1:$C$4, 'BASIC KEY'!$B$1:$B$4, "", 0)
</f>
        <v>2</v>
      </c>
      <c r="L80" s="2">
        <f t="array" ref="L80">XLOOKUP($D80, 'BASIC KEY'!$C$7:$C$10, 'BASIC KEY'!$B$7:$B$10, "", 0)
</f>
        <v>2</v>
      </c>
      <c r="M80" s="11">
        <f t="array" ref="M80">XLOOKUP($E80, 'BASIC KEY'!$C$13:$C$16, 'BASIC KEY'!$B$13:$B$16, "", 0)
</f>
        <v>1</v>
      </c>
      <c r="N80" s="11">
        <f t="array" ref="N80">XLOOKUP($F80, 'BASIC KEY'!$C$19:$C$22, 'BASIC KEY'!$B$19:$B$22, "", 0)
</f>
        <v>2</v>
      </c>
      <c r="O80" s="11">
        <f t="array" ref="O80">XLOOKUP($G80, 'BASIC KEY'!$C$25:$C$28, 'BASIC KEY'!$B$25:$B$28, "", 0)
</f>
        <v>2</v>
      </c>
      <c r="P80" s="2">
        <f t="shared" si="1"/>
        <v>9</v>
      </c>
      <c r="Q80" s="13">
        <f t="shared" si="2"/>
        <v>72.5</v>
      </c>
      <c r="R80" s="13" t="str">
        <f t="array" ref="R80">XLOOKUP($K80,'BASIC KEY'!$E$1:$E$4,'BASIC KEY'!$F$1:$F$4,"",0)</f>
        <v>passionate explorer</v>
      </c>
      <c r="S80" s="13" t="str">
        <f t="array" ref="S80">XLOOKUP($L80, 'BASIC KEY'!$E$7:$E$10, 'BASIC KEY'!$F$7:$F$10, "", 0)
</f>
        <v>Growth seeker</v>
      </c>
      <c r="T80" s="13" t="str">
        <f t="array" ref="T80">XLOOKUP($M80, 'BASIC KEY'!$E$13:$E$16, 'BASIC KEY'!$F$13:$F$16, "", 0)
</f>
        <v>Balancer</v>
      </c>
      <c r="U80" s="13" t="str">
        <f t="array" ref="U80">XLOOKUP($N80, 'BASIC KEY'!$E$19:$E$22, 'BASIC KEY'!$F$19:$F$22, "", 0)
</f>
        <v>Pleasant tactful</v>
      </c>
      <c r="V80" s="13" t="str">
        <f t="array" ref="V80">XLOOKUP($O80, 'BASIC KEY'!$E$25:$E$28, 'BASIC KEY'!$F$25:$F$28, "", 0)
</f>
        <v>Self Focused</v>
      </c>
      <c r="W80" s="13" t="str">
        <f t="shared" si="3"/>
        <v>passionate explorer,Growth seeker,Balancer,Pleasant tactful,Self Focused</v>
      </c>
      <c r="X80" s="13">
        <f t="shared" si="4"/>
        <v>17</v>
      </c>
    </row>
    <row r="81">
      <c r="A81" s="8">
        <v>45496.60741152777</v>
      </c>
      <c r="B81" s="1"/>
      <c r="C81" s="3" t="s">
        <v>392</v>
      </c>
      <c r="D81" s="3" t="s">
        <v>398</v>
      </c>
      <c r="E81" s="3" t="s">
        <v>408</v>
      </c>
      <c r="F81" s="3" t="s">
        <v>419</v>
      </c>
      <c r="G81" s="3" t="s">
        <v>421</v>
      </c>
      <c r="H81" s="3" t="s">
        <v>181</v>
      </c>
      <c r="I81" s="7" t="str">
        <f t="shared" si="5"/>
        <v>charu bisht</v>
      </c>
      <c r="J81" s="1"/>
      <c r="K81" s="2">
        <f t="array" ref="K81">XLOOKUP($C81:$C$1000, 'BASIC KEY'!$C$1:$C$4, 'BASIC KEY'!$B$1:$B$4, "", 0)
</f>
        <v>2</v>
      </c>
      <c r="L81" s="2">
        <f t="array" ref="L81">XLOOKUP($D81, 'BASIC KEY'!$C$7:$C$10, 'BASIC KEY'!$B$7:$B$10, "", 0)
</f>
        <v>2</v>
      </c>
      <c r="M81" s="11">
        <f t="array" ref="M81">XLOOKUP($E81, 'BASIC KEY'!$C$13:$C$16, 'BASIC KEY'!$B$13:$B$16, "", 0)
</f>
        <v>1</v>
      </c>
      <c r="N81" s="11">
        <f t="array" ref="N81">XLOOKUP($F81, 'BASIC KEY'!$C$19:$C$22, 'BASIC KEY'!$B$19:$B$22, "", 0)
</f>
        <v>2</v>
      </c>
      <c r="O81" s="11">
        <f t="array" ref="O81">XLOOKUP($G81, 'BASIC KEY'!$C$25:$C$28, 'BASIC KEY'!$B$25:$B$28, "", 0)
</f>
        <v>2</v>
      </c>
      <c r="P81" s="2">
        <f t="shared" si="1"/>
        <v>9</v>
      </c>
      <c r="Q81" s="13">
        <f t="shared" si="2"/>
        <v>72.8</v>
      </c>
      <c r="R81" s="13" t="str">
        <f t="array" ref="R81">XLOOKUP($K81,'BASIC KEY'!$E$1:$E$4,'BASIC KEY'!$F$1:$F$4,"",0)</f>
        <v>passionate explorer</v>
      </c>
      <c r="S81" s="13" t="str">
        <f t="array" ref="S81">XLOOKUP($L81, 'BASIC KEY'!$E$7:$E$10, 'BASIC KEY'!$F$7:$F$10, "", 0)
</f>
        <v>Growth seeker</v>
      </c>
      <c r="T81" s="13" t="str">
        <f t="array" ref="T81">XLOOKUP($M81, 'BASIC KEY'!$E$13:$E$16, 'BASIC KEY'!$F$13:$F$16, "", 0)
</f>
        <v>Balancer</v>
      </c>
      <c r="U81" s="13" t="str">
        <f t="array" ref="U81">XLOOKUP($N81, 'BASIC KEY'!$E$19:$E$22, 'BASIC KEY'!$F$19:$F$22, "", 0)
</f>
        <v>Pleasant tactful</v>
      </c>
      <c r="V81" s="13" t="str">
        <f t="array" ref="V81">XLOOKUP($O81, 'BASIC KEY'!$E$25:$E$28, 'BASIC KEY'!$F$25:$F$28, "", 0)
</f>
        <v>Self Focused</v>
      </c>
      <c r="W81" s="13" t="str">
        <f t="shared" si="3"/>
        <v>passionate explorer,Growth seeker,Balancer,Pleasant tactful,Self Focused</v>
      </c>
      <c r="X81" s="13">
        <f t="shared" si="4"/>
        <v>15</v>
      </c>
    </row>
    <row r="82">
      <c r="A82" s="8">
        <v>45496.710640370366</v>
      </c>
      <c r="B82" s="1"/>
      <c r="C82" s="3" t="s">
        <v>392</v>
      </c>
      <c r="D82" s="3" t="s">
        <v>398</v>
      </c>
      <c r="E82" s="3" t="s">
        <v>408</v>
      </c>
      <c r="F82" s="3" t="s">
        <v>419</v>
      </c>
      <c r="G82" s="3" t="s">
        <v>423</v>
      </c>
      <c r="H82" s="3" t="s">
        <v>182</v>
      </c>
      <c r="I82" s="7" t="str">
        <f t="shared" si="5"/>
        <v>fareesa masroor</v>
      </c>
      <c r="J82" s="1"/>
      <c r="K82" s="2">
        <f t="array" ref="K82">XLOOKUP($C82:$C$1000, 'BASIC KEY'!$C$1:$C$4, 'BASIC KEY'!$B$1:$B$4, "", 0)
</f>
        <v>2</v>
      </c>
      <c r="L82" s="2">
        <f t="array" ref="L82">XLOOKUP($D82, 'BASIC KEY'!$C$7:$C$10, 'BASIC KEY'!$B$7:$B$10, "", 0)
</f>
        <v>2</v>
      </c>
      <c r="M82" s="11">
        <f t="array" ref="M82">XLOOKUP($E82, 'BASIC KEY'!$C$13:$C$16, 'BASIC KEY'!$B$13:$B$16, "", 0)
</f>
        <v>1</v>
      </c>
      <c r="N82" s="11">
        <f t="array" ref="N82">XLOOKUP($F82, 'BASIC KEY'!$C$19:$C$22, 'BASIC KEY'!$B$19:$B$22, "", 0)
</f>
        <v>2</v>
      </c>
      <c r="O82" s="11">
        <f t="array" ref="O82">XLOOKUP($G82, 'BASIC KEY'!$C$25:$C$28, 'BASIC KEY'!$B$25:$B$28, "", 0)
</f>
        <v>1</v>
      </c>
      <c r="P82" s="2">
        <f t="shared" si="1"/>
        <v>8</v>
      </c>
      <c r="Q82" s="13">
        <f t="shared" si="2"/>
        <v>52</v>
      </c>
      <c r="R82" s="13" t="str">
        <f t="array" ref="R82">XLOOKUP($K82,'BASIC KEY'!$E$1:$E$4,'BASIC KEY'!$F$1:$F$4,"",0)</f>
        <v>passionate explorer</v>
      </c>
      <c r="S82" s="13" t="str">
        <f t="array" ref="S82">XLOOKUP($L82, 'BASIC KEY'!$E$7:$E$10, 'BASIC KEY'!$F$7:$F$10, "", 0)
</f>
        <v>Growth seeker</v>
      </c>
      <c r="T82" s="13" t="str">
        <f t="array" ref="T82">XLOOKUP($M82, 'BASIC KEY'!$E$13:$E$16, 'BASIC KEY'!$F$13:$F$16, "", 0)
</f>
        <v>Balancer</v>
      </c>
      <c r="U82" s="13" t="str">
        <f t="array" ref="U82">XLOOKUP($N82, 'BASIC KEY'!$E$19:$E$22, 'BASIC KEY'!$F$19:$F$22, "", 0)
</f>
        <v>Pleasant tactful</v>
      </c>
      <c r="V82" s="13" t="str">
        <f t="array" ref="V82">XLOOKUP($O82, 'BASIC KEY'!$E$25:$E$28, 'BASIC KEY'!$F$25:$F$28, "", 0)
</f>
        <v>Competitor</v>
      </c>
      <c r="W82" s="13" t="str">
        <f t="shared" si="3"/>
        <v>passionate explorer,Growth seeker,Balancer,Pleasant tactful,Competitor</v>
      </c>
      <c r="X82" s="13">
        <f t="shared" si="4"/>
        <v>87</v>
      </c>
    </row>
    <row r="83">
      <c r="A83" s="8">
        <v>45496.77040487269</v>
      </c>
      <c r="B83" s="1"/>
      <c r="C83" s="3" t="s">
        <v>390</v>
      </c>
      <c r="D83" s="3" t="s">
        <v>400</v>
      </c>
      <c r="E83" s="3" t="s">
        <v>408</v>
      </c>
      <c r="F83" s="3" t="s">
        <v>419</v>
      </c>
      <c r="G83" s="3" t="s">
        <v>425</v>
      </c>
      <c r="H83" s="3" t="s">
        <v>450</v>
      </c>
      <c r="I83" s="7" t="str">
        <f t="shared" si="5"/>
        <v>jasmitha</v>
      </c>
      <c r="J83" s="1"/>
      <c r="K83" s="2">
        <f t="array" ref="K83">XLOOKUP($C83:$C$1000, 'BASIC KEY'!$C$1:$C$4, 'BASIC KEY'!$B$1:$B$4, "", 0)
</f>
        <v>1</v>
      </c>
      <c r="L83" s="2">
        <f t="array" ref="L83">XLOOKUP($D83, 'BASIC KEY'!$C$7:$C$10, 'BASIC KEY'!$B$7:$B$10, "", 0)
</f>
        <v>1</v>
      </c>
      <c r="M83" s="11">
        <f t="array" ref="M83">XLOOKUP($E83, 'BASIC KEY'!$C$13:$C$16, 'BASIC KEY'!$B$13:$B$16, "", 0)
</f>
        <v>1</v>
      </c>
      <c r="N83" s="11">
        <f t="array" ref="N83">XLOOKUP($F83, 'BASIC KEY'!$C$19:$C$22, 'BASIC KEY'!$B$19:$B$22, "", 0)
</f>
        <v>2</v>
      </c>
      <c r="O83" s="11">
        <f t="array" ref="O83">XLOOKUP($G83, 'BASIC KEY'!$C$25:$C$28, 'BASIC KEY'!$B$25:$B$28, "", 0)
</f>
        <v>0</v>
      </c>
      <c r="P83" s="2">
        <f t="shared" si="1"/>
        <v>5</v>
      </c>
      <c r="Q83" s="13">
        <f t="shared" si="2"/>
        <v>4</v>
      </c>
      <c r="R83" s="13" t="str">
        <f t="array" ref="R83">XLOOKUP($K83,'BASIC KEY'!$E$1:$E$4,'BASIC KEY'!$F$1:$F$4,"",0)</f>
        <v>career focused</v>
      </c>
      <c r="S83" s="13" t="str">
        <f t="array" ref="S83">XLOOKUP($L83, 'BASIC KEY'!$E$7:$E$10, 'BASIC KEY'!$F$7:$F$10, "", 0)
</f>
        <v>Balanced explorer</v>
      </c>
      <c r="T83" s="13" t="str">
        <f t="array" ref="T83">XLOOKUP($M83, 'BASIC KEY'!$E$13:$E$16, 'BASIC KEY'!$F$13:$F$16, "", 0)
</f>
        <v>Balancer</v>
      </c>
      <c r="U83" s="13" t="str">
        <f t="array" ref="U83">XLOOKUP($N83, 'BASIC KEY'!$E$19:$E$22, 'BASIC KEY'!$F$19:$F$22, "", 0)
</f>
        <v>Pleasant tactful</v>
      </c>
      <c r="V83" s="13" t="str">
        <f t="array" ref="V83">XLOOKUP($O83, 'BASIC KEY'!$E$25:$E$28, 'BASIC KEY'!$F$25:$F$28, "", 0)
</f>
        <v>Time Taker</v>
      </c>
      <c r="W83" s="13" t="str">
        <f t="shared" si="3"/>
        <v>career focused,Balanced explorer,Balancer,Pleasant tactful,Time Taker</v>
      </c>
      <c r="X83" s="13">
        <f t="shared" si="4"/>
        <v>276</v>
      </c>
    </row>
    <row r="84">
      <c r="A84" s="8">
        <v>45497.2802990625</v>
      </c>
      <c r="B84" s="1"/>
      <c r="C84" s="3" t="s">
        <v>390</v>
      </c>
      <c r="D84" s="3" t="s">
        <v>398</v>
      </c>
      <c r="E84" s="3" t="s">
        <v>409</v>
      </c>
      <c r="F84" s="3" t="s">
        <v>419</v>
      </c>
      <c r="G84" s="3" t="s">
        <v>421</v>
      </c>
      <c r="H84" s="3" t="s">
        <v>183</v>
      </c>
      <c r="I84" s="7" t="str">
        <f t="shared" si="5"/>
        <v>tanisha tijare</v>
      </c>
      <c r="J84" s="1"/>
      <c r="K84" s="2">
        <f t="array" ref="K84">XLOOKUP($C84:$C$1000, 'BASIC KEY'!$C$1:$C$4, 'BASIC KEY'!$B$1:$B$4, "", 0)
</f>
        <v>1</v>
      </c>
      <c r="L84" s="2">
        <f t="array" ref="L84">XLOOKUP($D84, 'BASIC KEY'!$C$7:$C$10, 'BASIC KEY'!$B$7:$B$10, "", 0)
</f>
        <v>2</v>
      </c>
      <c r="M84" s="11">
        <f t="array" ref="M84">XLOOKUP($E84, 'BASIC KEY'!$C$13:$C$16, 'BASIC KEY'!$B$13:$B$16, "", 0)
</f>
        <v>0</v>
      </c>
      <c r="N84" s="11">
        <f t="array" ref="N84">XLOOKUP($F84, 'BASIC KEY'!$C$19:$C$22, 'BASIC KEY'!$B$19:$B$22, "", 0)
</f>
        <v>2</v>
      </c>
      <c r="O84" s="11">
        <f t="array" ref="O84">XLOOKUP($G84, 'BASIC KEY'!$C$25:$C$28, 'BASIC KEY'!$B$25:$B$28, "", 0)
</f>
        <v>2</v>
      </c>
      <c r="P84" s="2">
        <f t="shared" si="1"/>
        <v>7</v>
      </c>
      <c r="Q84" s="13">
        <f t="shared" si="2"/>
        <v>25.3</v>
      </c>
      <c r="R84" s="13" t="str">
        <f t="array" ref="R84">XLOOKUP($K84,'BASIC KEY'!$E$1:$E$4,'BASIC KEY'!$F$1:$F$4,"",0)</f>
        <v>career focused</v>
      </c>
      <c r="S84" s="13" t="str">
        <f t="array" ref="S84">XLOOKUP($L84, 'BASIC KEY'!$E$7:$E$10, 'BASIC KEY'!$F$7:$F$10, "", 0)
</f>
        <v>Growth seeker</v>
      </c>
      <c r="T84" s="13" t="str">
        <f t="array" ref="T84">XLOOKUP($M84, 'BASIC KEY'!$E$13:$E$16, 'BASIC KEY'!$F$13:$F$16, "", 0)
</f>
        <v>Weakend learner</v>
      </c>
      <c r="U84" s="13" t="str">
        <f t="array" ref="U84">XLOOKUP($N84, 'BASIC KEY'!$E$19:$E$22, 'BASIC KEY'!$F$19:$F$22, "", 0)
</f>
        <v>Pleasant tactful</v>
      </c>
      <c r="V84" s="13" t="str">
        <f t="array" ref="V84">XLOOKUP($O84, 'BASIC KEY'!$E$25:$E$28, 'BASIC KEY'!$F$25:$F$28, "", 0)
</f>
        <v>Self Focused</v>
      </c>
      <c r="W84" s="13" t="str">
        <f t="shared" si="3"/>
        <v>career focused,Growth seeker,Weakend learner,Pleasant tactful,Self Focused</v>
      </c>
      <c r="X84" s="13">
        <f t="shared" si="4"/>
        <v>177</v>
      </c>
    </row>
    <row r="85">
      <c r="A85" s="8">
        <v>45497.30315782408</v>
      </c>
      <c r="B85" s="1"/>
      <c r="C85" s="3" t="s">
        <v>390</v>
      </c>
      <c r="D85" s="3" t="s">
        <v>398</v>
      </c>
      <c r="E85" s="3" t="s">
        <v>408</v>
      </c>
      <c r="F85" s="3" t="s">
        <v>419</v>
      </c>
      <c r="G85" s="3" t="s">
        <v>423</v>
      </c>
      <c r="H85" s="3" t="s">
        <v>193</v>
      </c>
      <c r="I85" s="7" t="str">
        <f t="shared" si="5"/>
        <v>muhammed ayman kamel</v>
      </c>
      <c r="J85" s="1"/>
      <c r="K85" s="2">
        <f t="array" ref="K85">XLOOKUP($C85:$C$1000, 'BASIC KEY'!$C$1:$C$4, 'BASIC KEY'!$B$1:$B$4, "", 0)
</f>
        <v>1</v>
      </c>
      <c r="L85" s="2">
        <f t="array" ref="L85">XLOOKUP($D85, 'BASIC KEY'!$C$7:$C$10, 'BASIC KEY'!$B$7:$B$10, "", 0)
</f>
        <v>2</v>
      </c>
      <c r="M85" s="11">
        <f t="array" ref="M85">XLOOKUP($E85, 'BASIC KEY'!$C$13:$C$16, 'BASIC KEY'!$B$13:$B$16, "", 0)
</f>
        <v>1</v>
      </c>
      <c r="N85" s="11">
        <f t="array" ref="N85">XLOOKUP($F85, 'BASIC KEY'!$C$19:$C$22, 'BASIC KEY'!$B$19:$B$22, "", 0)
</f>
        <v>2</v>
      </c>
      <c r="O85" s="11">
        <f t="array" ref="O85">XLOOKUP($G85, 'BASIC KEY'!$C$25:$C$28, 'BASIC KEY'!$B$25:$B$28, "", 0)
</f>
        <v>1</v>
      </c>
      <c r="P85" s="2">
        <f t="shared" si="1"/>
        <v>7</v>
      </c>
      <c r="Q85" s="13">
        <f t="shared" si="2"/>
        <v>25.4</v>
      </c>
      <c r="R85" s="13" t="str">
        <f t="array" ref="R85">XLOOKUP($K85,'BASIC KEY'!$E$1:$E$4,'BASIC KEY'!$F$1:$F$4,"",0)</f>
        <v>career focused</v>
      </c>
      <c r="S85" s="13" t="str">
        <f t="array" ref="S85">XLOOKUP($L85, 'BASIC KEY'!$E$7:$E$10, 'BASIC KEY'!$F$7:$F$10, "", 0)
</f>
        <v>Growth seeker</v>
      </c>
      <c r="T85" s="13" t="str">
        <f t="array" ref="T85">XLOOKUP($M85, 'BASIC KEY'!$E$13:$E$16, 'BASIC KEY'!$F$13:$F$16, "", 0)
</f>
        <v>Balancer</v>
      </c>
      <c r="U85" s="13" t="str">
        <f t="array" ref="U85">XLOOKUP($N85, 'BASIC KEY'!$E$19:$E$22, 'BASIC KEY'!$F$19:$F$22, "", 0)
</f>
        <v>Pleasant tactful</v>
      </c>
      <c r="V85" s="13" t="str">
        <f t="array" ref="V85">XLOOKUP($O85, 'BASIC KEY'!$E$25:$E$28, 'BASIC KEY'!$F$25:$F$28, "", 0)
</f>
        <v>Competitor</v>
      </c>
      <c r="W85" s="13" t="str">
        <f t="shared" si="3"/>
        <v>career focused,Growth seeker,Balancer,Pleasant tactful,Competitor</v>
      </c>
      <c r="X85" s="13">
        <f t="shared" si="4"/>
        <v>174</v>
      </c>
    </row>
    <row r="86">
      <c r="A86" s="8">
        <v>45497.337677337964</v>
      </c>
      <c r="B86" s="1"/>
      <c r="C86" s="3" t="s">
        <v>390</v>
      </c>
      <c r="D86" s="3" t="s">
        <v>398</v>
      </c>
      <c r="E86" s="3" t="s">
        <v>408</v>
      </c>
      <c r="F86" s="3" t="s">
        <v>419</v>
      </c>
      <c r="G86" s="3" t="s">
        <v>423</v>
      </c>
      <c r="H86" s="3" t="s">
        <v>184</v>
      </c>
      <c r="I86" s="7" t="str">
        <f t="shared" si="5"/>
        <v>varsha</v>
      </c>
      <c r="J86" s="1"/>
      <c r="K86" s="2">
        <f t="array" ref="K86">XLOOKUP($C86:$C$1000, 'BASIC KEY'!$C$1:$C$4, 'BASIC KEY'!$B$1:$B$4, "", 0)
</f>
        <v>1</v>
      </c>
      <c r="L86" s="2">
        <f t="array" ref="L86">XLOOKUP($D86, 'BASIC KEY'!$C$7:$C$10, 'BASIC KEY'!$B$7:$B$10, "", 0)
</f>
        <v>2</v>
      </c>
      <c r="M86" s="11">
        <f t="array" ref="M86">XLOOKUP($E86, 'BASIC KEY'!$C$13:$C$16, 'BASIC KEY'!$B$13:$B$16, "", 0)
</f>
        <v>1</v>
      </c>
      <c r="N86" s="11">
        <f t="array" ref="N86">XLOOKUP($F86, 'BASIC KEY'!$C$19:$C$22, 'BASIC KEY'!$B$19:$B$22, "", 0)
</f>
        <v>2</v>
      </c>
      <c r="O86" s="11">
        <f t="array" ref="O86">XLOOKUP($G86, 'BASIC KEY'!$C$25:$C$28, 'BASIC KEY'!$B$25:$B$28, "", 0)
</f>
        <v>1</v>
      </c>
      <c r="P86" s="2">
        <f t="shared" si="1"/>
        <v>7</v>
      </c>
      <c r="Q86" s="13">
        <f t="shared" si="2"/>
        <v>25.6</v>
      </c>
      <c r="R86" s="13" t="str">
        <f t="array" ref="R86">XLOOKUP($K86,'BASIC KEY'!$E$1:$E$4,'BASIC KEY'!$F$1:$F$4,"",0)</f>
        <v>career focused</v>
      </c>
      <c r="S86" s="13" t="str">
        <f t="array" ref="S86">XLOOKUP($L86, 'BASIC KEY'!$E$7:$E$10, 'BASIC KEY'!$F$7:$F$10, "", 0)
</f>
        <v>Growth seeker</v>
      </c>
      <c r="T86" s="13" t="str">
        <f t="array" ref="T86">XLOOKUP($M86, 'BASIC KEY'!$E$13:$E$16, 'BASIC KEY'!$F$13:$F$16, "", 0)
</f>
        <v>Balancer</v>
      </c>
      <c r="U86" s="13" t="str">
        <f t="array" ref="U86">XLOOKUP($N86, 'BASIC KEY'!$E$19:$E$22, 'BASIC KEY'!$F$19:$F$22, "", 0)
</f>
        <v>Pleasant tactful</v>
      </c>
      <c r="V86" s="13" t="str">
        <f t="array" ref="V86">XLOOKUP($O86, 'BASIC KEY'!$E$25:$E$28, 'BASIC KEY'!$F$25:$F$28, "", 0)
</f>
        <v>Competitor</v>
      </c>
      <c r="W86" s="13" t="str">
        <f t="shared" si="3"/>
        <v>career focused,Growth seeker,Balancer,Pleasant tactful,Competitor</v>
      </c>
      <c r="X86" s="13">
        <f t="shared" si="4"/>
        <v>173</v>
      </c>
    </row>
    <row r="87">
      <c r="A87" s="8">
        <v>45497.35521620371</v>
      </c>
      <c r="B87" s="1"/>
      <c r="C87" s="3" t="s">
        <v>390</v>
      </c>
      <c r="D87" s="3" t="s">
        <v>400</v>
      </c>
      <c r="E87" s="3" t="s">
        <v>406</v>
      </c>
      <c r="F87" s="3" t="s">
        <v>419</v>
      </c>
      <c r="G87" s="3" t="s">
        <v>421</v>
      </c>
      <c r="H87" s="3" t="s">
        <v>185</v>
      </c>
      <c r="I87" s="7" t="str">
        <f t="shared" si="5"/>
        <v>sakshi singh</v>
      </c>
      <c r="J87" s="1"/>
      <c r="K87" s="2">
        <f t="array" ref="K87">XLOOKUP($C87:$C$1000, 'BASIC KEY'!$C$1:$C$4, 'BASIC KEY'!$B$1:$B$4, "", 0)
</f>
        <v>1</v>
      </c>
      <c r="L87" s="2">
        <f t="array" ref="L87">XLOOKUP($D87, 'BASIC KEY'!$C$7:$C$10, 'BASIC KEY'!$B$7:$B$10, "", 0)
</f>
        <v>1</v>
      </c>
      <c r="M87" s="11">
        <f t="array" ref="M87">XLOOKUP($E87, 'BASIC KEY'!$C$13:$C$16, 'BASIC KEY'!$B$13:$B$16, "", 0)
</f>
        <v>2</v>
      </c>
      <c r="N87" s="11">
        <f t="array" ref="N87">XLOOKUP($F87, 'BASIC KEY'!$C$19:$C$22, 'BASIC KEY'!$B$19:$B$22, "", 0)
</f>
        <v>2</v>
      </c>
      <c r="O87" s="11">
        <f t="array" ref="O87">XLOOKUP($G87, 'BASIC KEY'!$C$25:$C$28, 'BASIC KEY'!$B$25:$B$28, "", 0)
</f>
        <v>2</v>
      </c>
      <c r="P87" s="2">
        <f t="shared" si="1"/>
        <v>8</v>
      </c>
      <c r="Q87" s="13">
        <f t="shared" si="2"/>
        <v>51.4</v>
      </c>
      <c r="R87" s="13" t="str">
        <f t="array" ref="R87">XLOOKUP($K87,'BASIC KEY'!$E$1:$E$4,'BASIC KEY'!$F$1:$F$4,"",0)</f>
        <v>career focused</v>
      </c>
      <c r="S87" s="13" t="str">
        <f t="array" ref="S87">XLOOKUP($L87, 'BASIC KEY'!$E$7:$E$10, 'BASIC KEY'!$F$7:$F$10, "", 0)
</f>
        <v>Balanced explorer</v>
      </c>
      <c r="T87" s="13" t="str">
        <f t="array" ref="T87">XLOOKUP($M87, 'BASIC KEY'!$E$13:$E$16, 'BASIC KEY'!$F$13:$F$16, "", 0)
</f>
        <v>Dedicated learner</v>
      </c>
      <c r="U87" s="13" t="str">
        <f t="array" ref="U87">XLOOKUP($N87, 'BASIC KEY'!$E$19:$E$22, 'BASIC KEY'!$F$19:$F$22, "", 0)
</f>
        <v>Pleasant tactful</v>
      </c>
      <c r="V87" s="13" t="str">
        <f t="array" ref="V87">XLOOKUP($O87, 'BASIC KEY'!$E$25:$E$28, 'BASIC KEY'!$F$25:$F$28, "", 0)
</f>
        <v>Self Focused</v>
      </c>
      <c r="W87" s="13" t="str">
        <f t="shared" si="3"/>
        <v>career focused,Balanced explorer,Dedicated learner,Pleasant tactful,Self Focused</v>
      </c>
      <c r="X87" s="13">
        <f t="shared" si="4"/>
        <v>90</v>
      </c>
    </row>
    <row r="88">
      <c r="A88" s="8">
        <v>45497.39663225695</v>
      </c>
      <c r="B88" s="1"/>
      <c r="C88" s="3" t="s">
        <v>390</v>
      </c>
      <c r="D88" s="3" t="s">
        <v>398</v>
      </c>
      <c r="E88" s="3" t="s">
        <v>408</v>
      </c>
      <c r="F88" s="3" t="s">
        <v>419</v>
      </c>
      <c r="G88" s="3" t="s">
        <v>423</v>
      </c>
      <c r="H88" s="3" t="s">
        <v>186</v>
      </c>
      <c r="I88" s="7" t="str">
        <f t="shared" si="5"/>
        <v>shardul vanage</v>
      </c>
      <c r="J88" s="1"/>
      <c r="K88" s="2">
        <f t="array" ref="K88">XLOOKUP($C88:$C$1000, 'BASIC KEY'!$C$1:$C$4, 'BASIC KEY'!$B$1:$B$4, "", 0)
</f>
        <v>1</v>
      </c>
      <c r="L88" s="2">
        <f t="array" ref="L88">XLOOKUP($D88, 'BASIC KEY'!$C$7:$C$10, 'BASIC KEY'!$B$7:$B$10, "", 0)
</f>
        <v>2</v>
      </c>
      <c r="M88" s="11">
        <f t="array" ref="M88">XLOOKUP($E88, 'BASIC KEY'!$C$13:$C$16, 'BASIC KEY'!$B$13:$B$16, "", 0)
</f>
        <v>1</v>
      </c>
      <c r="N88" s="11">
        <f t="array" ref="N88">XLOOKUP($F88, 'BASIC KEY'!$C$19:$C$22, 'BASIC KEY'!$B$19:$B$22, "", 0)
</f>
        <v>2</v>
      </c>
      <c r="O88" s="11">
        <f t="array" ref="O88">XLOOKUP($G88, 'BASIC KEY'!$C$25:$C$28, 'BASIC KEY'!$B$25:$B$28, "", 0)
</f>
        <v>1</v>
      </c>
      <c r="P88" s="2">
        <f t="shared" si="1"/>
        <v>7</v>
      </c>
      <c r="Q88" s="13">
        <f t="shared" si="2"/>
        <v>25.8</v>
      </c>
      <c r="R88" s="13" t="str">
        <f t="array" ref="R88">XLOOKUP($K88,'BASIC KEY'!$E$1:$E$4,'BASIC KEY'!$F$1:$F$4,"",0)</f>
        <v>career focused</v>
      </c>
      <c r="S88" s="13" t="str">
        <f t="array" ref="S88">XLOOKUP($L88, 'BASIC KEY'!$E$7:$E$10, 'BASIC KEY'!$F$7:$F$10, "", 0)
</f>
        <v>Growth seeker</v>
      </c>
      <c r="T88" s="13" t="str">
        <f t="array" ref="T88">XLOOKUP($M88, 'BASIC KEY'!$E$13:$E$16, 'BASIC KEY'!$F$13:$F$16, "", 0)
</f>
        <v>Balancer</v>
      </c>
      <c r="U88" s="13" t="str">
        <f t="array" ref="U88">XLOOKUP($N88, 'BASIC KEY'!$E$19:$E$22, 'BASIC KEY'!$F$19:$F$22, "", 0)
</f>
        <v>Pleasant tactful</v>
      </c>
      <c r="V88" s="13" t="str">
        <f t="array" ref="V88">XLOOKUP($O88, 'BASIC KEY'!$E$25:$E$28, 'BASIC KEY'!$F$25:$F$28, "", 0)
</f>
        <v>Competitor</v>
      </c>
      <c r="W88" s="13" t="str">
        <f t="shared" si="3"/>
        <v>career focused,Growth seeker,Balancer,Pleasant tactful,Competitor</v>
      </c>
      <c r="X88" s="13">
        <f t="shared" si="4"/>
        <v>171</v>
      </c>
    </row>
    <row r="89">
      <c r="A89" s="8">
        <v>45497.41175908565</v>
      </c>
      <c r="B89" s="1"/>
      <c r="C89" s="3" t="s">
        <v>392</v>
      </c>
      <c r="D89" s="3" t="s">
        <v>398</v>
      </c>
      <c r="E89" s="3" t="s">
        <v>408</v>
      </c>
      <c r="F89" s="3" t="s">
        <v>415</v>
      </c>
      <c r="G89" s="3" t="s">
        <v>423</v>
      </c>
      <c r="H89" s="3" t="s">
        <v>187</v>
      </c>
      <c r="I89" s="7" t="str">
        <f t="shared" si="5"/>
        <v>apoorva oyshee</v>
      </c>
      <c r="J89" s="1"/>
      <c r="K89" s="2">
        <f t="array" ref="K89">XLOOKUP($C89:$C$1000, 'BASIC KEY'!$C$1:$C$4, 'BASIC KEY'!$B$1:$B$4, "", 0)
</f>
        <v>2</v>
      </c>
      <c r="L89" s="2">
        <f t="array" ref="L89">XLOOKUP($D89, 'BASIC KEY'!$C$7:$C$10, 'BASIC KEY'!$B$7:$B$10, "", 0)
</f>
        <v>2</v>
      </c>
      <c r="M89" s="11">
        <f t="array" ref="M89">XLOOKUP($E89, 'BASIC KEY'!$C$13:$C$16, 'BASIC KEY'!$B$13:$B$16, "", 0)
</f>
        <v>1</v>
      </c>
      <c r="N89" s="11">
        <f t="array" ref="N89">XLOOKUP($F89, 'BASIC KEY'!$C$19:$C$22, 'BASIC KEY'!$B$19:$B$22, "", 0)
</f>
        <v>0</v>
      </c>
      <c r="O89" s="11">
        <f t="array" ref="O89">XLOOKUP($G89, 'BASIC KEY'!$C$25:$C$28, 'BASIC KEY'!$B$25:$B$28, "", 0)
</f>
        <v>1</v>
      </c>
      <c r="P89" s="2">
        <f t="shared" si="1"/>
        <v>6</v>
      </c>
      <c r="Q89" s="13">
        <f t="shared" si="2"/>
        <v>13.6</v>
      </c>
      <c r="R89" s="13" t="str">
        <f t="array" ref="R89">XLOOKUP($K89,'BASIC KEY'!$E$1:$E$4,'BASIC KEY'!$F$1:$F$4,"",0)</f>
        <v>passionate explorer</v>
      </c>
      <c r="S89" s="13" t="str">
        <f t="array" ref="S89">XLOOKUP($L89, 'BASIC KEY'!$E$7:$E$10, 'BASIC KEY'!$F$7:$F$10, "", 0)
</f>
        <v>Growth seeker</v>
      </c>
      <c r="T89" s="13" t="str">
        <f t="array" ref="T89">XLOOKUP($M89, 'BASIC KEY'!$E$13:$E$16, 'BASIC KEY'!$F$13:$F$16, "", 0)
</f>
        <v>Balancer</v>
      </c>
      <c r="U89" s="13" t="str">
        <f t="array" ref="U89">XLOOKUP($N89, 'BASIC KEY'!$E$19:$E$22, 'BASIC KEY'!$F$19:$F$22, "", 0)
</f>
        <v>Feedback taker</v>
      </c>
      <c r="V89" s="13" t="str">
        <f t="array" ref="V89">XLOOKUP($O89, 'BASIC KEY'!$E$25:$E$28, 'BASIC KEY'!$F$25:$F$28, "", 0)
</f>
        <v>Competitor</v>
      </c>
      <c r="W89" s="13" t="str">
        <f t="shared" si="3"/>
        <v>passionate explorer,Growth seeker,Balancer,Feedback taker,Competitor</v>
      </c>
      <c r="X89" s="13">
        <f t="shared" si="4"/>
        <v>239</v>
      </c>
    </row>
    <row r="90">
      <c r="A90" s="8">
        <v>45497.44856950232</v>
      </c>
      <c r="B90" s="1"/>
      <c r="C90" s="3" t="s">
        <v>390</v>
      </c>
      <c r="D90" s="3" t="s">
        <v>398</v>
      </c>
      <c r="E90" s="3" t="s">
        <v>408</v>
      </c>
      <c r="F90" s="3" t="s">
        <v>419</v>
      </c>
      <c r="G90" s="3" t="s">
        <v>421</v>
      </c>
      <c r="H90" s="3" t="s">
        <v>188</v>
      </c>
      <c r="I90" s="7" t="str">
        <f t="shared" si="5"/>
        <v>dushyant singh</v>
      </c>
      <c r="J90" s="1"/>
      <c r="K90" s="2">
        <f t="array" ref="K90">XLOOKUP($C90:$C$1000, 'BASIC KEY'!$C$1:$C$4, 'BASIC KEY'!$B$1:$B$4, "", 0)
</f>
        <v>1</v>
      </c>
      <c r="L90" s="2">
        <f t="array" ref="L90">XLOOKUP($D90, 'BASIC KEY'!$C$7:$C$10, 'BASIC KEY'!$B$7:$B$10, "", 0)
</f>
        <v>2</v>
      </c>
      <c r="M90" s="11">
        <f t="array" ref="M90">XLOOKUP($E90, 'BASIC KEY'!$C$13:$C$16, 'BASIC KEY'!$B$13:$B$16, "", 0)
</f>
        <v>1</v>
      </c>
      <c r="N90" s="11">
        <f t="array" ref="N90">XLOOKUP($F90, 'BASIC KEY'!$C$19:$C$22, 'BASIC KEY'!$B$19:$B$22, "", 0)
</f>
        <v>2</v>
      </c>
      <c r="O90" s="11">
        <f t="array" ref="O90">XLOOKUP($G90, 'BASIC KEY'!$C$25:$C$28, 'BASIC KEY'!$B$25:$B$28, "", 0)
</f>
        <v>2</v>
      </c>
      <c r="P90" s="2">
        <f t="shared" si="1"/>
        <v>8</v>
      </c>
      <c r="Q90" s="13">
        <f t="shared" si="2"/>
        <v>51.1</v>
      </c>
      <c r="R90" s="13" t="str">
        <f t="array" ref="R90">XLOOKUP($K90,'BASIC KEY'!$E$1:$E$4,'BASIC KEY'!$F$1:$F$4,"",0)</f>
        <v>career focused</v>
      </c>
      <c r="S90" s="13" t="str">
        <f t="array" ref="S90">XLOOKUP($L90, 'BASIC KEY'!$E$7:$E$10, 'BASIC KEY'!$F$7:$F$10, "", 0)
</f>
        <v>Growth seeker</v>
      </c>
      <c r="T90" s="13" t="str">
        <f t="array" ref="T90">XLOOKUP($M90, 'BASIC KEY'!$E$13:$E$16, 'BASIC KEY'!$F$13:$F$16, "", 0)
</f>
        <v>Balancer</v>
      </c>
      <c r="U90" s="13" t="str">
        <f t="array" ref="U90">XLOOKUP($N90, 'BASIC KEY'!$E$19:$E$22, 'BASIC KEY'!$F$19:$F$22, "", 0)
</f>
        <v>Pleasant tactful</v>
      </c>
      <c r="V90" s="13" t="str">
        <f t="array" ref="V90">XLOOKUP($O90, 'BASIC KEY'!$E$25:$E$28, 'BASIC KEY'!$F$25:$F$28, "", 0)
</f>
        <v>Self Focused</v>
      </c>
      <c r="W90" s="13" t="str">
        <f t="shared" si="3"/>
        <v>career focused,Growth seeker,Balancer,Pleasant tactful,Self Focused</v>
      </c>
      <c r="X90" s="13">
        <f t="shared" si="4"/>
        <v>95</v>
      </c>
    </row>
    <row r="91">
      <c r="A91" s="8">
        <v>45497.68027159722</v>
      </c>
      <c r="B91" s="1"/>
      <c r="C91" s="3" t="s">
        <v>392</v>
      </c>
      <c r="D91" s="3" t="s">
        <v>400</v>
      </c>
      <c r="E91" s="3" t="s">
        <v>408</v>
      </c>
      <c r="F91" s="3" t="s">
        <v>415</v>
      </c>
      <c r="G91" s="3" t="s">
        <v>423</v>
      </c>
      <c r="H91" s="3" t="s">
        <v>189</v>
      </c>
      <c r="I91" s="7" t="str">
        <f t="shared" si="5"/>
        <v>pritish priyadarshi patra</v>
      </c>
      <c r="J91" s="1"/>
      <c r="K91" s="2">
        <f t="array" ref="K91">XLOOKUP($C91:$C$1000, 'BASIC KEY'!$C$1:$C$4, 'BASIC KEY'!$B$1:$B$4, "", 0)
</f>
        <v>2</v>
      </c>
      <c r="L91" s="2">
        <f t="array" ref="L91">XLOOKUP($D91, 'BASIC KEY'!$C$7:$C$10, 'BASIC KEY'!$B$7:$B$10, "", 0)
</f>
        <v>1</v>
      </c>
      <c r="M91" s="11">
        <f t="array" ref="M91">XLOOKUP($E91, 'BASIC KEY'!$C$13:$C$16, 'BASIC KEY'!$B$13:$B$16, "", 0)
</f>
        <v>1</v>
      </c>
      <c r="N91" s="11">
        <f t="array" ref="N91">XLOOKUP($F91, 'BASIC KEY'!$C$19:$C$22, 'BASIC KEY'!$B$19:$B$22, "", 0)
</f>
        <v>0</v>
      </c>
      <c r="O91" s="11">
        <f t="array" ref="O91">XLOOKUP($G91, 'BASIC KEY'!$C$25:$C$28, 'BASIC KEY'!$B$25:$B$28, "", 0)
</f>
        <v>1</v>
      </c>
      <c r="P91" s="2">
        <f t="shared" si="1"/>
        <v>5</v>
      </c>
      <c r="Q91" s="13">
        <f t="shared" si="2"/>
        <v>4.1</v>
      </c>
      <c r="R91" s="13" t="str">
        <f t="array" ref="R91">XLOOKUP($K91,'BASIC KEY'!$E$1:$E$4,'BASIC KEY'!$F$1:$F$4,"",0)</f>
        <v>passionate explorer</v>
      </c>
      <c r="S91" s="13" t="str">
        <f t="array" ref="S91">XLOOKUP($L91, 'BASIC KEY'!$E$7:$E$10, 'BASIC KEY'!$F$7:$F$10, "", 0)
</f>
        <v>Balanced explorer</v>
      </c>
      <c r="T91" s="13" t="str">
        <f t="array" ref="T91">XLOOKUP($M91, 'BASIC KEY'!$E$13:$E$16, 'BASIC KEY'!$F$13:$F$16, "", 0)
</f>
        <v>Balancer</v>
      </c>
      <c r="U91" s="13" t="str">
        <f t="array" ref="U91">XLOOKUP($N91, 'BASIC KEY'!$E$19:$E$22, 'BASIC KEY'!$F$19:$F$22, "", 0)
</f>
        <v>Feedback taker</v>
      </c>
      <c r="V91" s="13" t="str">
        <f t="array" ref="V91">XLOOKUP($O91, 'BASIC KEY'!$E$25:$E$28, 'BASIC KEY'!$F$25:$F$28, "", 0)
</f>
        <v>Competitor</v>
      </c>
      <c r="W91" s="13" t="str">
        <f t="shared" si="3"/>
        <v>passionate explorer,Balanced explorer,Balancer,Feedback taker,Competitor</v>
      </c>
      <c r="X91" s="13">
        <f t="shared" si="4"/>
        <v>274</v>
      </c>
    </row>
    <row r="92">
      <c r="A92" s="8">
        <v>45497.68140078704</v>
      </c>
      <c r="B92" s="1"/>
      <c r="C92" s="3" t="s">
        <v>390</v>
      </c>
      <c r="D92" s="3" t="s">
        <v>400</v>
      </c>
      <c r="E92" s="3" t="s">
        <v>408</v>
      </c>
      <c r="F92" s="3" t="s">
        <v>417</v>
      </c>
      <c r="G92" s="3" t="s">
        <v>423</v>
      </c>
      <c r="H92" s="3" t="s">
        <v>451</v>
      </c>
      <c r="I92" s="7" t="str">
        <f t="shared" si="5"/>
        <v>sahitya bisht</v>
      </c>
      <c r="J92" s="1"/>
      <c r="K92" s="2">
        <f t="array" ref="K92">XLOOKUP($C92:$C$1000, 'BASIC KEY'!$C$1:$C$4, 'BASIC KEY'!$B$1:$B$4, "", 0)
</f>
        <v>1</v>
      </c>
      <c r="L92" s="2">
        <f t="array" ref="L92">XLOOKUP($D92, 'BASIC KEY'!$C$7:$C$10, 'BASIC KEY'!$B$7:$B$10, "", 0)
</f>
        <v>1</v>
      </c>
      <c r="M92" s="11">
        <f t="array" ref="M92">XLOOKUP($E92, 'BASIC KEY'!$C$13:$C$16, 'BASIC KEY'!$B$13:$B$16, "", 0)
</f>
        <v>1</v>
      </c>
      <c r="N92" s="11">
        <f t="array" ref="N92">XLOOKUP($F92, 'BASIC KEY'!$C$19:$C$22, 'BASIC KEY'!$B$19:$B$22, "", 0)
</f>
        <v>1</v>
      </c>
      <c r="O92" s="11">
        <f t="array" ref="O92">XLOOKUP($G92, 'BASIC KEY'!$C$25:$C$28, 'BASIC KEY'!$B$25:$B$28, "", 0)
</f>
        <v>1</v>
      </c>
      <c r="P92" s="2">
        <f t="shared" si="1"/>
        <v>5</v>
      </c>
      <c r="Q92" s="13">
        <f t="shared" si="2"/>
        <v>4.1</v>
      </c>
      <c r="R92" s="13" t="str">
        <f t="array" ref="R92">XLOOKUP($K92,'BASIC KEY'!$E$1:$E$4,'BASIC KEY'!$F$1:$F$4,"",0)</f>
        <v>career focused</v>
      </c>
      <c r="S92" s="13" t="str">
        <f t="array" ref="S92">XLOOKUP($L92, 'BASIC KEY'!$E$7:$E$10, 'BASIC KEY'!$F$7:$F$10, "", 0)
</f>
        <v>Balanced explorer</v>
      </c>
      <c r="T92" s="13" t="str">
        <f t="array" ref="T92">XLOOKUP($M92, 'BASIC KEY'!$E$13:$E$16, 'BASIC KEY'!$F$13:$F$16, "", 0)
</f>
        <v>Balancer</v>
      </c>
      <c r="U92" s="13" t="str">
        <f t="array" ref="U92">XLOOKUP($N92, 'BASIC KEY'!$E$19:$E$22, 'BASIC KEY'!$F$19:$F$22, "", 0)
</f>
        <v>Dtermined Doer</v>
      </c>
      <c r="V92" s="13" t="str">
        <f t="array" ref="V92">XLOOKUP($O92, 'BASIC KEY'!$E$25:$E$28, 'BASIC KEY'!$F$25:$F$28, "", 0)
</f>
        <v>Competitor</v>
      </c>
      <c r="W92" s="13" t="str">
        <f t="shared" si="3"/>
        <v>career focused,Balanced explorer,Balancer,Dtermined Doer,Competitor</v>
      </c>
      <c r="X92" s="13">
        <f t="shared" si="4"/>
        <v>274</v>
      </c>
    </row>
    <row r="93">
      <c r="A93" s="8">
        <v>45497.68166108796</v>
      </c>
      <c r="B93" s="1"/>
      <c r="C93" s="3" t="s">
        <v>390</v>
      </c>
      <c r="D93" s="3" t="s">
        <v>398</v>
      </c>
      <c r="E93" s="3" t="s">
        <v>408</v>
      </c>
      <c r="F93" s="3" t="s">
        <v>419</v>
      </c>
      <c r="G93" s="3" t="s">
        <v>421</v>
      </c>
      <c r="H93" s="3" t="s">
        <v>190</v>
      </c>
      <c r="I93" s="7" t="str">
        <f t="shared" si="5"/>
        <v>maitri soni</v>
      </c>
      <c r="J93" s="1"/>
      <c r="K93" s="2">
        <f t="array" ref="K93">XLOOKUP($C93:$C$1000, 'BASIC KEY'!$C$1:$C$4, 'BASIC KEY'!$B$1:$B$4, "", 0)
</f>
        <v>1</v>
      </c>
      <c r="L93" s="2">
        <f t="array" ref="L93">XLOOKUP($D93, 'BASIC KEY'!$C$7:$C$10, 'BASIC KEY'!$B$7:$B$10, "", 0)
</f>
        <v>2</v>
      </c>
      <c r="M93" s="11">
        <f t="array" ref="M93">XLOOKUP($E93, 'BASIC KEY'!$C$13:$C$16, 'BASIC KEY'!$B$13:$B$16, "", 0)
</f>
        <v>1</v>
      </c>
      <c r="N93" s="11">
        <f t="array" ref="N93">XLOOKUP($F93, 'BASIC KEY'!$C$19:$C$22, 'BASIC KEY'!$B$19:$B$22, "", 0)
</f>
        <v>2</v>
      </c>
      <c r="O93" s="11">
        <f t="array" ref="O93">XLOOKUP($G93, 'BASIC KEY'!$C$25:$C$28, 'BASIC KEY'!$B$25:$B$28, "", 0)
</f>
        <v>2</v>
      </c>
      <c r="P93" s="2">
        <f t="shared" si="1"/>
        <v>8</v>
      </c>
      <c r="Q93" s="13">
        <f t="shared" si="2"/>
        <v>50.9</v>
      </c>
      <c r="R93" s="13" t="str">
        <f t="array" ref="R93">XLOOKUP($K93,'BASIC KEY'!$E$1:$E$4,'BASIC KEY'!$F$1:$F$4,"",0)</f>
        <v>career focused</v>
      </c>
      <c r="S93" s="13" t="str">
        <f t="array" ref="S93">XLOOKUP($L93, 'BASIC KEY'!$E$7:$E$10, 'BASIC KEY'!$F$7:$F$10, "", 0)
</f>
        <v>Growth seeker</v>
      </c>
      <c r="T93" s="13" t="str">
        <f t="array" ref="T93">XLOOKUP($M93, 'BASIC KEY'!$E$13:$E$16, 'BASIC KEY'!$F$13:$F$16, "", 0)
</f>
        <v>Balancer</v>
      </c>
      <c r="U93" s="13" t="str">
        <f t="array" ref="U93">XLOOKUP($N93, 'BASIC KEY'!$E$19:$E$22, 'BASIC KEY'!$F$19:$F$22, "", 0)
</f>
        <v>Pleasant tactful</v>
      </c>
      <c r="V93" s="13" t="str">
        <f t="array" ref="V93">XLOOKUP($O93, 'BASIC KEY'!$E$25:$E$28, 'BASIC KEY'!$F$25:$F$28, "", 0)
</f>
        <v>Self Focused</v>
      </c>
      <c r="W93" s="13" t="str">
        <f t="shared" si="3"/>
        <v>career focused,Growth seeker,Balancer,Pleasant tactful,Self Focused</v>
      </c>
      <c r="X93" s="13">
        <f t="shared" si="4"/>
        <v>97</v>
      </c>
    </row>
    <row r="94">
      <c r="A94" s="8">
        <v>45497.68628622685</v>
      </c>
      <c r="B94" s="1"/>
      <c r="C94" s="3" t="s">
        <v>392</v>
      </c>
      <c r="D94" s="3" t="s">
        <v>400</v>
      </c>
      <c r="E94" s="3" t="s">
        <v>406</v>
      </c>
      <c r="F94" s="3" t="s">
        <v>419</v>
      </c>
      <c r="G94" s="3" t="s">
        <v>421</v>
      </c>
      <c r="H94" s="3" t="s">
        <v>191</v>
      </c>
      <c r="I94" s="7" t="str">
        <f t="shared" si="5"/>
        <v>sandali kishore</v>
      </c>
      <c r="J94" s="1"/>
      <c r="K94" s="2">
        <f t="array" ref="K94">XLOOKUP($C94:$C$1000, 'BASIC KEY'!$C$1:$C$4, 'BASIC KEY'!$B$1:$B$4, "", 0)
</f>
        <v>2</v>
      </c>
      <c r="L94" s="2">
        <f t="array" ref="L94">XLOOKUP($D94, 'BASIC KEY'!$C$7:$C$10, 'BASIC KEY'!$B$7:$B$10, "", 0)
</f>
        <v>1</v>
      </c>
      <c r="M94" s="11">
        <f t="array" ref="M94">XLOOKUP($E94, 'BASIC KEY'!$C$13:$C$16, 'BASIC KEY'!$B$13:$B$16, "", 0)
</f>
        <v>2</v>
      </c>
      <c r="N94" s="11">
        <f t="array" ref="N94">XLOOKUP($F94, 'BASIC KEY'!$C$19:$C$22, 'BASIC KEY'!$B$19:$B$22, "", 0)
</f>
        <v>2</v>
      </c>
      <c r="O94" s="11">
        <f t="array" ref="O94">XLOOKUP($G94, 'BASIC KEY'!$C$25:$C$28, 'BASIC KEY'!$B$25:$B$28, "", 0)
</f>
        <v>2</v>
      </c>
      <c r="P94" s="2">
        <f t="shared" si="1"/>
        <v>9</v>
      </c>
      <c r="Q94" s="13">
        <f t="shared" si="2"/>
        <v>71.6</v>
      </c>
      <c r="R94" s="13" t="str">
        <f t="array" ref="R94">XLOOKUP($K94,'BASIC KEY'!$E$1:$E$4,'BASIC KEY'!$F$1:$F$4,"",0)</f>
        <v>passionate explorer</v>
      </c>
      <c r="S94" s="13" t="str">
        <f t="array" ref="S94">XLOOKUP($L94, 'BASIC KEY'!$E$7:$E$10, 'BASIC KEY'!$F$7:$F$10, "", 0)
</f>
        <v>Balanced explorer</v>
      </c>
      <c r="T94" s="13" t="str">
        <f t="array" ref="T94">XLOOKUP($M94, 'BASIC KEY'!$E$13:$E$16, 'BASIC KEY'!$F$13:$F$16, "", 0)
</f>
        <v>Dedicated learner</v>
      </c>
      <c r="U94" s="13" t="str">
        <f t="array" ref="U94">XLOOKUP($N94, 'BASIC KEY'!$E$19:$E$22, 'BASIC KEY'!$F$19:$F$22, "", 0)
</f>
        <v>Pleasant tactful</v>
      </c>
      <c r="V94" s="13" t="str">
        <f t="array" ref="V94">XLOOKUP($O94, 'BASIC KEY'!$E$25:$E$28, 'BASIC KEY'!$F$25:$F$28, "", 0)
</f>
        <v>Self Focused</v>
      </c>
      <c r="W94" s="13" t="str">
        <f t="shared" si="3"/>
        <v>passionate explorer,Balanced explorer,Dedicated learner,Pleasant tactful,Self Focused</v>
      </c>
      <c r="X94" s="13">
        <f t="shared" si="4"/>
        <v>39</v>
      </c>
    </row>
    <row r="95">
      <c r="A95" s="8">
        <v>45497.760403692126</v>
      </c>
      <c r="B95" s="1"/>
      <c r="C95" s="3" t="s">
        <v>392</v>
      </c>
      <c r="D95" s="3" t="s">
        <v>398</v>
      </c>
      <c r="E95" s="3" t="s">
        <v>408</v>
      </c>
      <c r="F95" s="3" t="s">
        <v>415</v>
      </c>
      <c r="G95" s="3" t="s">
        <v>421</v>
      </c>
      <c r="H95" s="3" t="s">
        <v>452</v>
      </c>
      <c r="I95" s="7" t="str">
        <f t="shared" si="5"/>
        <v>harshith</v>
      </c>
      <c r="J95" s="1"/>
      <c r="K95" s="2">
        <f t="array" ref="K95">XLOOKUP($C95:$C$1000, 'BASIC KEY'!$C$1:$C$4, 'BASIC KEY'!$B$1:$B$4, "", 0)
</f>
        <v>2</v>
      </c>
      <c r="L95" s="2">
        <f t="array" ref="L95">XLOOKUP($D95, 'BASIC KEY'!$C$7:$C$10, 'BASIC KEY'!$B$7:$B$10, "", 0)
</f>
        <v>2</v>
      </c>
      <c r="M95" s="11">
        <f t="array" ref="M95">XLOOKUP($E95, 'BASIC KEY'!$C$13:$C$16, 'BASIC KEY'!$B$13:$B$16, "", 0)
</f>
        <v>1</v>
      </c>
      <c r="N95" s="11">
        <f t="array" ref="N95">XLOOKUP($F95, 'BASIC KEY'!$C$19:$C$22, 'BASIC KEY'!$B$19:$B$22, "", 0)
</f>
        <v>0</v>
      </c>
      <c r="O95" s="11">
        <f t="array" ref="O95">XLOOKUP($G95, 'BASIC KEY'!$C$25:$C$28, 'BASIC KEY'!$B$25:$B$28, "", 0)
</f>
        <v>2</v>
      </c>
      <c r="P95" s="2">
        <f t="shared" si="1"/>
        <v>7</v>
      </c>
      <c r="Q95" s="13">
        <f t="shared" si="2"/>
        <v>25.2</v>
      </c>
      <c r="R95" s="13" t="str">
        <f t="array" ref="R95">XLOOKUP($K95,'BASIC KEY'!$E$1:$E$4,'BASIC KEY'!$F$1:$F$4,"",0)</f>
        <v>passionate explorer</v>
      </c>
      <c r="S95" s="13" t="str">
        <f t="array" ref="S95">XLOOKUP($L95, 'BASIC KEY'!$E$7:$E$10, 'BASIC KEY'!$F$7:$F$10, "", 0)
</f>
        <v>Growth seeker</v>
      </c>
      <c r="T95" s="13" t="str">
        <f t="array" ref="T95">XLOOKUP($M95, 'BASIC KEY'!$E$13:$E$16, 'BASIC KEY'!$F$13:$F$16, "", 0)
</f>
        <v>Balancer</v>
      </c>
      <c r="U95" s="13" t="str">
        <f t="array" ref="U95">XLOOKUP($N95, 'BASIC KEY'!$E$19:$E$22, 'BASIC KEY'!$F$19:$F$22, "", 0)
</f>
        <v>Feedback taker</v>
      </c>
      <c r="V95" s="13" t="str">
        <f t="array" ref="V95">XLOOKUP($O95, 'BASIC KEY'!$E$25:$E$28, 'BASIC KEY'!$F$25:$F$28, "", 0)
</f>
        <v>Self Focused</v>
      </c>
      <c r="W95" s="13" t="str">
        <f t="shared" si="3"/>
        <v>passionate explorer,Growth seeker,Balancer,Feedback taker,Self Focused</v>
      </c>
      <c r="X95" s="13">
        <f t="shared" si="4"/>
        <v>178</v>
      </c>
    </row>
    <row r="96">
      <c r="A96" s="8">
        <v>45497.803539479166</v>
      </c>
      <c r="B96" s="1"/>
      <c r="C96" s="3" t="s">
        <v>392</v>
      </c>
      <c r="D96" s="3" t="s">
        <v>400</v>
      </c>
      <c r="E96" s="3" t="s">
        <v>406</v>
      </c>
      <c r="F96" s="3" t="s">
        <v>415</v>
      </c>
      <c r="G96" s="3" t="s">
        <v>421</v>
      </c>
      <c r="H96" s="3" t="s">
        <v>194</v>
      </c>
      <c r="I96" s="7" t="str">
        <f t="shared" si="5"/>
        <v>priyanshu sharma</v>
      </c>
      <c r="J96" s="1"/>
      <c r="K96" s="2">
        <f t="array" ref="K96">XLOOKUP($C96:$C$1000, 'BASIC KEY'!$C$1:$C$4, 'BASIC KEY'!$B$1:$B$4, "", 0)
</f>
        <v>2</v>
      </c>
      <c r="L96" s="2">
        <f t="array" ref="L96">XLOOKUP($D96, 'BASIC KEY'!$C$7:$C$10, 'BASIC KEY'!$B$7:$B$10, "", 0)
</f>
        <v>1</v>
      </c>
      <c r="M96" s="11">
        <f t="array" ref="M96">XLOOKUP($E96, 'BASIC KEY'!$C$13:$C$16, 'BASIC KEY'!$B$13:$B$16, "", 0)
</f>
        <v>2</v>
      </c>
      <c r="N96" s="11">
        <f t="array" ref="N96">XLOOKUP($F96, 'BASIC KEY'!$C$19:$C$22, 'BASIC KEY'!$B$19:$B$22, "", 0)
</f>
        <v>0</v>
      </c>
      <c r="O96" s="11">
        <f t="array" ref="O96">XLOOKUP($G96, 'BASIC KEY'!$C$25:$C$28, 'BASIC KEY'!$B$25:$B$28, "", 0)
</f>
        <v>2</v>
      </c>
      <c r="P96" s="2">
        <f t="shared" si="1"/>
        <v>7</v>
      </c>
      <c r="Q96" s="13">
        <f t="shared" si="2"/>
        <v>25.4</v>
      </c>
      <c r="R96" s="13" t="str">
        <f t="array" ref="R96">XLOOKUP($K96,'BASIC KEY'!$E$1:$E$4,'BASIC KEY'!$F$1:$F$4,"",0)</f>
        <v>passionate explorer</v>
      </c>
      <c r="S96" s="13" t="str">
        <f t="array" ref="S96">XLOOKUP($L96, 'BASIC KEY'!$E$7:$E$10, 'BASIC KEY'!$F$7:$F$10, "", 0)
</f>
        <v>Balanced explorer</v>
      </c>
      <c r="T96" s="13" t="str">
        <f t="array" ref="T96">XLOOKUP($M96, 'BASIC KEY'!$E$13:$E$16, 'BASIC KEY'!$F$13:$F$16, "", 0)
</f>
        <v>Dedicated learner</v>
      </c>
      <c r="U96" s="13" t="str">
        <f t="array" ref="U96">XLOOKUP($N96, 'BASIC KEY'!$E$19:$E$22, 'BASIC KEY'!$F$19:$F$22, "", 0)
</f>
        <v>Feedback taker</v>
      </c>
      <c r="V96" s="13" t="str">
        <f t="array" ref="V96">XLOOKUP($O96, 'BASIC KEY'!$E$25:$E$28, 'BASIC KEY'!$F$25:$F$28, "", 0)
</f>
        <v>Self Focused</v>
      </c>
      <c r="W96" s="13" t="str">
        <f t="shared" si="3"/>
        <v>passionate explorer,Balanced explorer,Dedicated learner,Feedback taker,Self Focused</v>
      </c>
      <c r="X96" s="13">
        <f t="shared" si="4"/>
        <v>174</v>
      </c>
    </row>
    <row r="97">
      <c r="A97" s="8">
        <v>45498.454122916664</v>
      </c>
      <c r="B97" s="1"/>
      <c r="C97" s="3" t="s">
        <v>390</v>
      </c>
      <c r="D97" s="3" t="s">
        <v>398</v>
      </c>
      <c r="E97" s="3" t="s">
        <v>408</v>
      </c>
      <c r="F97" s="3" t="s">
        <v>415</v>
      </c>
      <c r="G97" s="3" t="s">
        <v>421</v>
      </c>
      <c r="H97" s="3" t="s">
        <v>195</v>
      </c>
      <c r="I97" s="7" t="str">
        <f t="shared" si="5"/>
        <v>amitesh tiwari</v>
      </c>
      <c r="J97" s="1"/>
      <c r="K97" s="2">
        <f t="array" ref="K97">XLOOKUP($C97:$C$1000, 'BASIC KEY'!$C$1:$C$4, 'BASIC KEY'!$B$1:$B$4, "", 0)
</f>
        <v>1</v>
      </c>
      <c r="L97" s="2">
        <f t="array" ref="L97">XLOOKUP($D97, 'BASIC KEY'!$C$7:$C$10, 'BASIC KEY'!$B$7:$B$10, "", 0)
</f>
        <v>2</v>
      </c>
      <c r="M97" s="11">
        <f t="array" ref="M97">XLOOKUP($E97, 'BASIC KEY'!$C$13:$C$16, 'BASIC KEY'!$B$13:$B$16, "", 0)
</f>
        <v>1</v>
      </c>
      <c r="N97" s="11">
        <f t="array" ref="N97">XLOOKUP($F97, 'BASIC KEY'!$C$19:$C$22, 'BASIC KEY'!$B$19:$B$22, "", 0)
</f>
        <v>0</v>
      </c>
      <c r="O97" s="11">
        <f t="array" ref="O97">XLOOKUP($G97, 'BASIC KEY'!$C$25:$C$28, 'BASIC KEY'!$B$25:$B$28, "", 0)
</f>
        <v>2</v>
      </c>
      <c r="P97" s="2">
        <f t="shared" si="1"/>
        <v>6</v>
      </c>
      <c r="Q97" s="13">
        <f t="shared" si="2"/>
        <v>13.2</v>
      </c>
      <c r="R97" s="13" t="str">
        <f t="array" ref="R97">XLOOKUP($K97,'BASIC KEY'!$E$1:$E$4,'BASIC KEY'!$F$1:$F$4,"",0)</f>
        <v>career focused</v>
      </c>
      <c r="S97" s="13" t="str">
        <f t="array" ref="S97">XLOOKUP($L97, 'BASIC KEY'!$E$7:$E$10, 'BASIC KEY'!$F$7:$F$10, "", 0)
</f>
        <v>Growth seeker</v>
      </c>
      <c r="T97" s="13" t="str">
        <f t="array" ref="T97">XLOOKUP($M97, 'BASIC KEY'!$E$13:$E$16, 'BASIC KEY'!$F$13:$F$16, "", 0)
</f>
        <v>Balancer</v>
      </c>
      <c r="U97" s="13" t="str">
        <f t="array" ref="U97">XLOOKUP($N97, 'BASIC KEY'!$E$19:$E$22, 'BASIC KEY'!$F$19:$F$22, "", 0)
</f>
        <v>Feedback taker</v>
      </c>
      <c r="V97" s="13" t="str">
        <f t="array" ref="V97">XLOOKUP($O97, 'BASIC KEY'!$E$25:$E$28, 'BASIC KEY'!$F$25:$F$28, "", 0)
</f>
        <v>Self Focused</v>
      </c>
      <c r="W97" s="13" t="str">
        <f t="shared" si="3"/>
        <v>career focused,Growth seeker,Balancer,Feedback taker,Self Focused</v>
      </c>
      <c r="X97" s="13">
        <f t="shared" si="4"/>
        <v>241</v>
      </c>
    </row>
    <row r="98">
      <c r="A98" s="8">
        <v>45498.45450952546</v>
      </c>
      <c r="B98" s="1"/>
      <c r="C98" s="3" t="s">
        <v>390</v>
      </c>
      <c r="D98" s="3" t="s">
        <v>398</v>
      </c>
      <c r="E98" s="3" t="s">
        <v>406</v>
      </c>
      <c r="F98" s="3" t="s">
        <v>419</v>
      </c>
      <c r="G98" s="3" t="s">
        <v>421</v>
      </c>
      <c r="H98" s="3" t="s">
        <v>196</v>
      </c>
      <c r="I98" s="7" t="str">
        <f t="shared" si="5"/>
        <v>deepanshu sharma</v>
      </c>
      <c r="J98" s="1"/>
      <c r="K98" s="2">
        <f t="array" ref="K98">XLOOKUP($C98:$C$1000, 'BASIC KEY'!$C$1:$C$4, 'BASIC KEY'!$B$1:$B$4, "", 0)
</f>
        <v>1</v>
      </c>
      <c r="L98" s="2">
        <f t="array" ref="L98">XLOOKUP($D98, 'BASIC KEY'!$C$7:$C$10, 'BASIC KEY'!$B$7:$B$10, "", 0)
</f>
        <v>2</v>
      </c>
      <c r="M98" s="11">
        <f t="array" ref="M98">XLOOKUP($E98, 'BASIC KEY'!$C$13:$C$16, 'BASIC KEY'!$B$13:$B$16, "", 0)
</f>
        <v>2</v>
      </c>
      <c r="N98" s="11">
        <f t="array" ref="N98">XLOOKUP($F98, 'BASIC KEY'!$C$19:$C$22, 'BASIC KEY'!$B$19:$B$22, "", 0)
</f>
        <v>2</v>
      </c>
      <c r="O98" s="11">
        <f t="array" ref="O98">XLOOKUP($G98, 'BASIC KEY'!$C$25:$C$28, 'BASIC KEY'!$B$25:$B$28, "", 0)
</f>
        <v>2</v>
      </c>
      <c r="P98" s="2">
        <f t="shared" si="1"/>
        <v>9</v>
      </c>
      <c r="Q98" s="13">
        <f t="shared" si="2"/>
        <v>71.6</v>
      </c>
      <c r="R98" s="13" t="str">
        <f t="array" ref="R98">XLOOKUP($K98,'BASIC KEY'!$E$1:$E$4,'BASIC KEY'!$F$1:$F$4,"",0)</f>
        <v>career focused</v>
      </c>
      <c r="S98" s="13" t="str">
        <f t="array" ref="S98">XLOOKUP($L98, 'BASIC KEY'!$E$7:$E$10, 'BASIC KEY'!$F$7:$F$10, "", 0)
</f>
        <v>Growth seeker</v>
      </c>
      <c r="T98" s="13" t="str">
        <f t="array" ref="T98">XLOOKUP($M98, 'BASIC KEY'!$E$13:$E$16, 'BASIC KEY'!$F$13:$F$16, "", 0)
</f>
        <v>Dedicated learner</v>
      </c>
      <c r="U98" s="13" t="str">
        <f t="array" ref="U98">XLOOKUP($N98, 'BASIC KEY'!$E$19:$E$22, 'BASIC KEY'!$F$19:$F$22, "", 0)
</f>
        <v>Pleasant tactful</v>
      </c>
      <c r="V98" s="13" t="str">
        <f t="array" ref="V98">XLOOKUP($O98, 'BASIC KEY'!$E$25:$E$28, 'BASIC KEY'!$F$25:$F$28, "", 0)
</f>
        <v>Self Focused</v>
      </c>
      <c r="W98" s="13" t="str">
        <f t="shared" si="3"/>
        <v>career focused,Growth seeker,Dedicated learner,Pleasant tactful,Self Focused</v>
      </c>
      <c r="X98" s="13">
        <f t="shared" si="4"/>
        <v>39</v>
      </c>
    </row>
    <row r="99">
      <c r="A99" s="8">
        <v>45498.455720729165</v>
      </c>
      <c r="B99" s="1"/>
      <c r="C99" s="3" t="s">
        <v>392</v>
      </c>
      <c r="D99" s="3" t="s">
        <v>398</v>
      </c>
      <c r="E99" s="3" t="s">
        <v>408</v>
      </c>
      <c r="F99" s="3" t="s">
        <v>419</v>
      </c>
      <c r="G99" s="3" t="s">
        <v>421</v>
      </c>
      <c r="H99" s="3" t="s">
        <v>200</v>
      </c>
      <c r="I99" s="7" t="str">
        <f t="shared" si="5"/>
        <v>siddhi jaiswal</v>
      </c>
      <c r="J99" s="1"/>
      <c r="K99" s="2">
        <f t="array" ref="K99">XLOOKUP($C99:$C$1000, 'BASIC KEY'!$C$1:$C$4, 'BASIC KEY'!$B$1:$B$4, "", 0)
</f>
        <v>2</v>
      </c>
      <c r="L99" s="2">
        <f t="array" ref="L99">XLOOKUP($D99, 'BASIC KEY'!$C$7:$C$10, 'BASIC KEY'!$B$7:$B$10, "", 0)
</f>
        <v>2</v>
      </c>
      <c r="M99" s="11">
        <f t="array" ref="M99">XLOOKUP($E99, 'BASIC KEY'!$C$13:$C$16, 'BASIC KEY'!$B$13:$B$16, "", 0)
</f>
        <v>1</v>
      </c>
      <c r="N99" s="11">
        <f t="array" ref="N99">XLOOKUP($F99, 'BASIC KEY'!$C$19:$C$22, 'BASIC KEY'!$B$19:$B$22, "", 0)
</f>
        <v>2</v>
      </c>
      <c r="O99" s="11">
        <f t="array" ref="O99">XLOOKUP($G99, 'BASIC KEY'!$C$25:$C$28, 'BASIC KEY'!$B$25:$B$28, "", 0)
</f>
        <v>2</v>
      </c>
      <c r="P99" s="2">
        <f t="shared" si="1"/>
        <v>9</v>
      </c>
      <c r="Q99" s="13">
        <f t="shared" si="2"/>
        <v>71.9</v>
      </c>
      <c r="R99" s="13" t="str">
        <f t="array" ref="R99">XLOOKUP($K99,'BASIC KEY'!$E$1:$E$4,'BASIC KEY'!$F$1:$F$4,"",0)</f>
        <v>passionate explorer</v>
      </c>
      <c r="S99" s="13" t="str">
        <f t="array" ref="S99">XLOOKUP($L99, 'BASIC KEY'!$E$7:$E$10, 'BASIC KEY'!$F$7:$F$10, "", 0)
</f>
        <v>Growth seeker</v>
      </c>
      <c r="T99" s="13" t="str">
        <f t="array" ref="T99">XLOOKUP($M99, 'BASIC KEY'!$E$13:$E$16, 'BASIC KEY'!$F$13:$F$16, "", 0)
</f>
        <v>Balancer</v>
      </c>
      <c r="U99" s="13" t="str">
        <f t="array" ref="U99">XLOOKUP($N99, 'BASIC KEY'!$E$19:$E$22, 'BASIC KEY'!$F$19:$F$22, "", 0)
</f>
        <v>Pleasant tactful</v>
      </c>
      <c r="V99" s="13" t="str">
        <f t="array" ref="V99">XLOOKUP($O99, 'BASIC KEY'!$E$25:$E$28, 'BASIC KEY'!$F$25:$F$28, "", 0)
</f>
        <v>Self Focused</v>
      </c>
      <c r="W99" s="13" t="str">
        <f t="shared" si="3"/>
        <v>passionate explorer,Growth seeker,Balancer,Pleasant tactful,Self Focused</v>
      </c>
      <c r="X99" s="13">
        <f t="shared" si="4"/>
        <v>32</v>
      </c>
    </row>
    <row r="100">
      <c r="A100" s="8">
        <v>45498.456118518516</v>
      </c>
      <c r="B100" s="1"/>
      <c r="C100" s="3" t="s">
        <v>392</v>
      </c>
      <c r="D100" s="3" t="s">
        <v>398</v>
      </c>
      <c r="E100" s="3" t="s">
        <v>409</v>
      </c>
      <c r="F100" s="3" t="s">
        <v>419</v>
      </c>
      <c r="G100" s="3" t="s">
        <v>421</v>
      </c>
      <c r="H100" s="3" t="s">
        <v>201</v>
      </c>
      <c r="I100" s="7" t="str">
        <f t="shared" si="5"/>
        <v>amruta m joshi</v>
      </c>
      <c r="J100" s="1"/>
      <c r="K100" s="2">
        <f t="array" ref="K100">XLOOKUP($C100:$C$1000, 'BASIC KEY'!$C$1:$C$4, 'BASIC KEY'!$B$1:$B$4, "", 0)
</f>
        <v>2</v>
      </c>
      <c r="L100" s="2">
        <f t="array" ref="L100">XLOOKUP($D100, 'BASIC KEY'!$C$7:$C$10, 'BASIC KEY'!$B$7:$B$10, "", 0)
</f>
        <v>2</v>
      </c>
      <c r="M100" s="11">
        <f t="array" ref="M100">XLOOKUP($E100, 'BASIC KEY'!$C$13:$C$16, 'BASIC KEY'!$B$13:$B$16, "", 0)
</f>
        <v>0</v>
      </c>
      <c r="N100" s="11">
        <f t="array" ref="N100">XLOOKUP($F100, 'BASIC KEY'!$C$19:$C$22, 'BASIC KEY'!$B$19:$B$22, "", 0)
</f>
        <v>2</v>
      </c>
      <c r="O100" s="11">
        <f t="array" ref="O100">XLOOKUP($G100, 'BASIC KEY'!$C$25:$C$28, 'BASIC KEY'!$B$25:$B$28, "", 0)
</f>
        <v>2</v>
      </c>
      <c r="P100" s="2">
        <f t="shared" si="1"/>
        <v>8</v>
      </c>
      <c r="Q100" s="13">
        <f t="shared" si="2"/>
        <v>51.2</v>
      </c>
      <c r="R100" s="13" t="str">
        <f t="array" ref="R100">XLOOKUP($K100,'BASIC KEY'!$E$1:$E$4,'BASIC KEY'!$F$1:$F$4,"",0)</f>
        <v>passionate explorer</v>
      </c>
      <c r="S100" s="13" t="str">
        <f t="array" ref="S100">XLOOKUP($L100, 'BASIC KEY'!$E$7:$E$10, 'BASIC KEY'!$F$7:$F$10, "", 0)
</f>
        <v>Growth seeker</v>
      </c>
      <c r="T100" s="13" t="str">
        <f t="array" ref="T100">XLOOKUP($M100, 'BASIC KEY'!$E$13:$E$16, 'BASIC KEY'!$F$13:$F$16, "", 0)
</f>
        <v>Weakend learner</v>
      </c>
      <c r="U100" s="13" t="str">
        <f t="array" ref="U100">XLOOKUP($N100, 'BASIC KEY'!$E$19:$E$22, 'BASIC KEY'!$F$19:$F$22, "", 0)
</f>
        <v>Pleasant tactful</v>
      </c>
      <c r="V100" s="13" t="str">
        <f t="array" ref="V100">XLOOKUP($O100, 'BASIC KEY'!$E$25:$E$28, 'BASIC KEY'!$F$25:$F$28, "", 0)
</f>
        <v>Self Focused</v>
      </c>
      <c r="W100" s="13" t="str">
        <f t="shared" si="3"/>
        <v>passionate explorer,Growth seeker,Weakend learner,Pleasant tactful,Self Focused</v>
      </c>
      <c r="X100" s="13">
        <f t="shared" si="4"/>
        <v>94</v>
      </c>
    </row>
    <row r="101">
      <c r="A101" s="8">
        <v>45498.4604456713</v>
      </c>
      <c r="B101" s="1"/>
      <c r="C101" s="3" t="s">
        <v>390</v>
      </c>
      <c r="D101" s="3" t="s">
        <v>398</v>
      </c>
      <c r="E101" s="3" t="s">
        <v>408</v>
      </c>
      <c r="F101" s="3" t="s">
        <v>419</v>
      </c>
      <c r="G101" s="3" t="s">
        <v>421</v>
      </c>
      <c r="H101" s="3" t="s">
        <v>198</v>
      </c>
      <c r="I101" s="7" t="str">
        <f t="shared" si="5"/>
        <v>akash kumar soni</v>
      </c>
      <c r="J101" s="1"/>
      <c r="K101" s="2">
        <f t="array" ref="K101">XLOOKUP($C101:$C$1000, 'BASIC KEY'!$C$1:$C$4, 'BASIC KEY'!$B$1:$B$4, "", 0)
</f>
        <v>1</v>
      </c>
      <c r="L101" s="2">
        <f t="array" ref="L101">XLOOKUP($D101, 'BASIC KEY'!$C$7:$C$10, 'BASIC KEY'!$B$7:$B$10, "", 0)
</f>
        <v>2</v>
      </c>
      <c r="M101" s="11">
        <f t="array" ref="M101">XLOOKUP($E101, 'BASIC KEY'!$C$13:$C$16, 'BASIC KEY'!$B$13:$B$16, "", 0)
</f>
        <v>1</v>
      </c>
      <c r="N101" s="11">
        <f t="array" ref="N101">XLOOKUP($F101, 'BASIC KEY'!$C$19:$C$22, 'BASIC KEY'!$B$19:$B$22, "", 0)
</f>
        <v>2</v>
      </c>
      <c r="O101" s="11">
        <f t="array" ref="O101">XLOOKUP($G101, 'BASIC KEY'!$C$25:$C$28, 'BASIC KEY'!$B$25:$B$28, "", 0)
</f>
        <v>2</v>
      </c>
      <c r="P101" s="2">
        <f t="shared" si="1"/>
        <v>8</v>
      </c>
      <c r="Q101" s="13">
        <f t="shared" si="2"/>
        <v>51.4</v>
      </c>
      <c r="R101" s="13" t="str">
        <f t="array" ref="R101">XLOOKUP($K101,'BASIC KEY'!$E$1:$E$4,'BASIC KEY'!$F$1:$F$4,"",0)</f>
        <v>career focused</v>
      </c>
      <c r="S101" s="13" t="str">
        <f t="array" ref="S101">XLOOKUP($L101, 'BASIC KEY'!$E$7:$E$10, 'BASIC KEY'!$F$7:$F$10, "", 0)
</f>
        <v>Growth seeker</v>
      </c>
      <c r="T101" s="13" t="str">
        <f t="array" ref="T101">XLOOKUP($M101, 'BASIC KEY'!$E$13:$E$16, 'BASIC KEY'!$F$13:$F$16, "", 0)
</f>
        <v>Balancer</v>
      </c>
      <c r="U101" s="13" t="str">
        <f t="array" ref="U101">XLOOKUP($N101, 'BASIC KEY'!$E$19:$E$22, 'BASIC KEY'!$F$19:$F$22, "", 0)
</f>
        <v>Pleasant tactful</v>
      </c>
      <c r="V101" s="13" t="str">
        <f t="array" ref="V101">XLOOKUP($O101, 'BASIC KEY'!$E$25:$E$28, 'BASIC KEY'!$F$25:$F$28, "", 0)
</f>
        <v>Self Focused</v>
      </c>
      <c r="W101" s="13" t="str">
        <f t="shared" si="3"/>
        <v>career focused,Growth seeker,Balancer,Pleasant tactful,Self Focused</v>
      </c>
      <c r="X101" s="13">
        <f t="shared" si="4"/>
        <v>90</v>
      </c>
    </row>
    <row r="102">
      <c r="A102" s="8">
        <v>45498.46208114583</v>
      </c>
      <c r="B102" s="1"/>
      <c r="C102" s="3" t="s">
        <v>390</v>
      </c>
      <c r="D102" s="3" t="s">
        <v>398</v>
      </c>
      <c r="E102" s="3" t="s">
        <v>408</v>
      </c>
      <c r="F102" s="3" t="s">
        <v>419</v>
      </c>
      <c r="G102" s="3" t="s">
        <v>421</v>
      </c>
      <c r="H102" s="3" t="s">
        <v>197</v>
      </c>
      <c r="I102" s="7" t="str">
        <f t="shared" si="5"/>
        <v>sanjeet kumar</v>
      </c>
      <c r="J102" s="1"/>
      <c r="K102" s="2">
        <f t="array" ref="K102">XLOOKUP($C102:$C$1000, 'BASIC KEY'!$C$1:$C$4, 'BASIC KEY'!$B$1:$B$4, "", 0)
</f>
        <v>1</v>
      </c>
      <c r="L102" s="2">
        <f t="array" ref="L102">XLOOKUP($D102, 'BASIC KEY'!$C$7:$C$10, 'BASIC KEY'!$B$7:$B$10, "", 0)
</f>
        <v>2</v>
      </c>
      <c r="M102" s="11">
        <f t="array" ref="M102">XLOOKUP($E102, 'BASIC KEY'!$C$13:$C$16, 'BASIC KEY'!$B$13:$B$16, "", 0)
</f>
        <v>1</v>
      </c>
      <c r="N102" s="11">
        <f t="array" ref="N102">XLOOKUP($F102, 'BASIC KEY'!$C$19:$C$22, 'BASIC KEY'!$B$19:$B$22, "", 0)
</f>
        <v>2</v>
      </c>
      <c r="O102" s="11">
        <f t="array" ref="O102">XLOOKUP($G102, 'BASIC KEY'!$C$25:$C$28, 'BASIC KEY'!$B$25:$B$28, "", 0)
</f>
        <v>2</v>
      </c>
      <c r="P102" s="2">
        <f t="shared" si="1"/>
        <v>8</v>
      </c>
      <c r="Q102" s="13">
        <f t="shared" si="2"/>
        <v>51.7</v>
      </c>
      <c r="R102" s="13" t="str">
        <f t="array" ref="R102">XLOOKUP($K102,'BASIC KEY'!$E$1:$E$4,'BASIC KEY'!$F$1:$F$4,"",0)</f>
        <v>career focused</v>
      </c>
      <c r="S102" s="13" t="str">
        <f t="array" ref="S102">XLOOKUP($L102, 'BASIC KEY'!$E$7:$E$10, 'BASIC KEY'!$F$7:$F$10, "", 0)
</f>
        <v>Growth seeker</v>
      </c>
      <c r="T102" s="13" t="str">
        <f t="array" ref="T102">XLOOKUP($M102, 'BASIC KEY'!$E$13:$E$16, 'BASIC KEY'!$F$13:$F$16, "", 0)
</f>
        <v>Balancer</v>
      </c>
      <c r="U102" s="13" t="str">
        <f t="array" ref="U102">XLOOKUP($N102, 'BASIC KEY'!$E$19:$E$22, 'BASIC KEY'!$F$19:$F$22, "", 0)
</f>
        <v>Pleasant tactful</v>
      </c>
      <c r="V102" s="13" t="str">
        <f t="array" ref="V102">XLOOKUP($O102, 'BASIC KEY'!$E$25:$E$28, 'BASIC KEY'!$F$25:$F$28, "", 0)
</f>
        <v>Self Focused</v>
      </c>
      <c r="W102" s="13" t="str">
        <f t="shared" si="3"/>
        <v>career focused,Growth seeker,Balancer,Pleasant tactful,Self Focused</v>
      </c>
      <c r="X102" s="13">
        <f t="shared" si="4"/>
        <v>89</v>
      </c>
    </row>
    <row r="103">
      <c r="A103" s="8">
        <v>45498.4648349537</v>
      </c>
      <c r="B103" s="1"/>
      <c r="C103" s="3" t="s">
        <v>392</v>
      </c>
      <c r="D103" s="3" t="s">
        <v>398</v>
      </c>
      <c r="E103" s="3" t="s">
        <v>408</v>
      </c>
      <c r="F103" s="3" t="s">
        <v>419</v>
      </c>
      <c r="G103" s="3" t="s">
        <v>421</v>
      </c>
      <c r="H103" s="3" t="s">
        <v>199</v>
      </c>
      <c r="I103" s="7" t="str">
        <f t="shared" si="5"/>
        <v>mili shandilya</v>
      </c>
      <c r="J103" s="1"/>
      <c r="K103" s="2">
        <f t="array" ref="K103">XLOOKUP($C103:$C$1000, 'BASIC KEY'!$C$1:$C$4, 'BASIC KEY'!$B$1:$B$4, "", 0)
</f>
        <v>2</v>
      </c>
      <c r="L103" s="2">
        <f t="array" ref="L103">XLOOKUP($D103, 'BASIC KEY'!$C$7:$C$10, 'BASIC KEY'!$B$7:$B$10, "", 0)
</f>
        <v>2</v>
      </c>
      <c r="M103" s="11">
        <f t="array" ref="M103">XLOOKUP($E103, 'BASIC KEY'!$C$13:$C$16, 'BASIC KEY'!$B$13:$B$16, "", 0)
</f>
        <v>1</v>
      </c>
      <c r="N103" s="11">
        <f t="array" ref="N103">XLOOKUP($F103, 'BASIC KEY'!$C$19:$C$22, 'BASIC KEY'!$B$19:$B$22, "", 0)
</f>
        <v>2</v>
      </c>
      <c r="O103" s="11">
        <f t="array" ref="O103">XLOOKUP($G103, 'BASIC KEY'!$C$25:$C$28, 'BASIC KEY'!$B$25:$B$28, "", 0)
</f>
        <v>2</v>
      </c>
      <c r="P103" s="2">
        <f t="shared" si="1"/>
        <v>9</v>
      </c>
      <c r="Q103" s="13">
        <f t="shared" si="2"/>
        <v>71.8</v>
      </c>
      <c r="R103" s="13" t="str">
        <f t="array" ref="R103">XLOOKUP($K103,'BASIC KEY'!$E$1:$E$4,'BASIC KEY'!$F$1:$F$4,"",0)</f>
        <v>passionate explorer</v>
      </c>
      <c r="S103" s="13" t="str">
        <f t="array" ref="S103">XLOOKUP($L103, 'BASIC KEY'!$E$7:$E$10, 'BASIC KEY'!$F$7:$F$10, "", 0)
</f>
        <v>Growth seeker</v>
      </c>
      <c r="T103" s="13" t="str">
        <f t="array" ref="T103">XLOOKUP($M103, 'BASIC KEY'!$E$13:$E$16, 'BASIC KEY'!$F$13:$F$16, "", 0)
</f>
        <v>Balancer</v>
      </c>
      <c r="U103" s="13" t="str">
        <f t="array" ref="U103">XLOOKUP($N103, 'BASIC KEY'!$E$19:$E$22, 'BASIC KEY'!$F$19:$F$22, "", 0)
</f>
        <v>Pleasant tactful</v>
      </c>
      <c r="V103" s="13" t="str">
        <f t="array" ref="V103">XLOOKUP($O103, 'BASIC KEY'!$E$25:$E$28, 'BASIC KEY'!$F$25:$F$28, "", 0)
</f>
        <v>Self Focused</v>
      </c>
      <c r="W103" s="13" t="str">
        <f t="shared" si="3"/>
        <v>passionate explorer,Growth seeker,Balancer,Pleasant tactful,Self Focused</v>
      </c>
      <c r="X103" s="13">
        <f t="shared" si="4"/>
        <v>36</v>
      </c>
    </row>
    <row r="104">
      <c r="A104" s="8">
        <v>45498.473207187504</v>
      </c>
      <c r="B104" s="1"/>
      <c r="C104" s="3" t="s">
        <v>390</v>
      </c>
      <c r="D104" s="3" t="s">
        <v>398</v>
      </c>
      <c r="E104" s="3" t="s">
        <v>408</v>
      </c>
      <c r="F104" s="3" t="s">
        <v>419</v>
      </c>
      <c r="G104" s="3" t="s">
        <v>423</v>
      </c>
      <c r="H104" s="3" t="s">
        <v>202</v>
      </c>
      <c r="I104" s="7" t="str">
        <f t="shared" si="5"/>
        <v>rajan kumar chaudhary</v>
      </c>
      <c r="J104" s="1"/>
      <c r="K104" s="2">
        <f t="array" ref="K104">XLOOKUP($C104:$C$1000, 'BASIC KEY'!$C$1:$C$4, 'BASIC KEY'!$B$1:$B$4, "", 0)
</f>
        <v>1</v>
      </c>
      <c r="L104" s="2">
        <f t="array" ref="L104">XLOOKUP($D104, 'BASIC KEY'!$C$7:$C$10, 'BASIC KEY'!$B$7:$B$10, "", 0)
</f>
        <v>2</v>
      </c>
      <c r="M104" s="11">
        <f t="array" ref="M104">XLOOKUP($E104, 'BASIC KEY'!$C$13:$C$16, 'BASIC KEY'!$B$13:$B$16, "", 0)
</f>
        <v>1</v>
      </c>
      <c r="N104" s="11">
        <f t="array" ref="N104">XLOOKUP($F104, 'BASIC KEY'!$C$19:$C$22, 'BASIC KEY'!$B$19:$B$22, "", 0)
</f>
        <v>2</v>
      </c>
      <c r="O104" s="11">
        <f t="array" ref="O104">XLOOKUP($G104, 'BASIC KEY'!$C$25:$C$28, 'BASIC KEY'!$B$25:$B$28, "", 0)
</f>
        <v>1</v>
      </c>
      <c r="P104" s="2">
        <f t="shared" si="1"/>
        <v>7</v>
      </c>
      <c r="Q104" s="13">
        <f t="shared" si="2"/>
        <v>25.9</v>
      </c>
      <c r="R104" s="13" t="str">
        <f t="array" ref="R104">XLOOKUP($K104,'BASIC KEY'!$E$1:$E$4,'BASIC KEY'!$F$1:$F$4,"",0)</f>
        <v>career focused</v>
      </c>
      <c r="S104" s="13" t="str">
        <f t="array" ref="S104">XLOOKUP($L104, 'BASIC KEY'!$E$7:$E$10, 'BASIC KEY'!$F$7:$F$10, "", 0)
</f>
        <v>Growth seeker</v>
      </c>
      <c r="T104" s="13" t="str">
        <f t="array" ref="T104">XLOOKUP($M104, 'BASIC KEY'!$E$13:$E$16, 'BASIC KEY'!$F$13:$F$16, "", 0)
</f>
        <v>Balancer</v>
      </c>
      <c r="U104" s="13" t="str">
        <f t="array" ref="U104">XLOOKUP($N104, 'BASIC KEY'!$E$19:$E$22, 'BASIC KEY'!$F$19:$F$22, "", 0)
</f>
        <v>Pleasant tactful</v>
      </c>
      <c r="V104" s="13" t="str">
        <f t="array" ref="V104">XLOOKUP($O104, 'BASIC KEY'!$E$25:$E$28, 'BASIC KEY'!$F$25:$F$28, "", 0)
</f>
        <v>Competitor</v>
      </c>
      <c r="W104" s="13" t="str">
        <f t="shared" si="3"/>
        <v>career focused,Growth seeker,Balancer,Pleasant tactful,Competitor</v>
      </c>
      <c r="X104" s="13">
        <f t="shared" si="4"/>
        <v>169</v>
      </c>
    </row>
    <row r="105">
      <c r="A105" s="8">
        <v>45498.4808599074</v>
      </c>
      <c r="B105" s="1"/>
      <c r="C105" s="3" t="s">
        <v>390</v>
      </c>
      <c r="D105" s="3" t="s">
        <v>398</v>
      </c>
      <c r="E105" s="3" t="s">
        <v>406</v>
      </c>
      <c r="F105" s="3" t="s">
        <v>419</v>
      </c>
      <c r="G105" s="3" t="s">
        <v>423</v>
      </c>
      <c r="H105" s="3" t="s">
        <v>203</v>
      </c>
      <c r="I105" s="7" t="str">
        <f t="shared" si="5"/>
        <v>vaishnavi vishvnath kanade</v>
      </c>
      <c r="J105" s="1"/>
      <c r="K105" s="2">
        <f t="array" ref="K105">XLOOKUP($C105:$C$1000, 'BASIC KEY'!$C$1:$C$4, 'BASIC KEY'!$B$1:$B$4, "", 0)
</f>
        <v>1</v>
      </c>
      <c r="L105" s="2">
        <f t="array" ref="L105">XLOOKUP($D105, 'BASIC KEY'!$C$7:$C$10, 'BASIC KEY'!$B$7:$B$10, "", 0)
</f>
        <v>2</v>
      </c>
      <c r="M105" s="11">
        <f t="array" ref="M105">XLOOKUP($E105, 'BASIC KEY'!$C$13:$C$16, 'BASIC KEY'!$B$13:$B$16, "", 0)
</f>
        <v>2</v>
      </c>
      <c r="N105" s="11">
        <f t="array" ref="N105">XLOOKUP($F105, 'BASIC KEY'!$C$19:$C$22, 'BASIC KEY'!$B$19:$B$22, "", 0)
</f>
        <v>2</v>
      </c>
      <c r="O105" s="11">
        <f t="array" ref="O105">XLOOKUP($G105, 'BASIC KEY'!$C$25:$C$28, 'BASIC KEY'!$B$25:$B$28, "", 0)
</f>
        <v>1</v>
      </c>
      <c r="P105" s="2">
        <f t="shared" si="1"/>
        <v>8</v>
      </c>
      <c r="Q105" s="13">
        <f t="shared" si="2"/>
        <v>52</v>
      </c>
      <c r="R105" s="13" t="str">
        <f t="array" ref="R105">XLOOKUP($K105,'BASIC KEY'!$E$1:$E$4,'BASIC KEY'!$F$1:$F$4,"",0)</f>
        <v>career focused</v>
      </c>
      <c r="S105" s="13" t="str">
        <f t="array" ref="S105">XLOOKUP($L105, 'BASIC KEY'!$E$7:$E$10, 'BASIC KEY'!$F$7:$F$10, "", 0)
</f>
        <v>Growth seeker</v>
      </c>
      <c r="T105" s="13" t="str">
        <f t="array" ref="T105">XLOOKUP($M105, 'BASIC KEY'!$E$13:$E$16, 'BASIC KEY'!$F$13:$F$16, "", 0)
</f>
        <v>Dedicated learner</v>
      </c>
      <c r="U105" s="13" t="str">
        <f t="array" ref="U105">XLOOKUP($N105, 'BASIC KEY'!$E$19:$E$22, 'BASIC KEY'!$F$19:$F$22, "", 0)
</f>
        <v>Pleasant tactful</v>
      </c>
      <c r="V105" s="13" t="str">
        <f t="array" ref="V105">XLOOKUP($O105, 'BASIC KEY'!$E$25:$E$28, 'BASIC KEY'!$F$25:$F$28, "", 0)
</f>
        <v>Competitor</v>
      </c>
      <c r="W105" s="13" t="str">
        <f t="shared" si="3"/>
        <v>career focused,Growth seeker,Dedicated learner,Pleasant tactful,Competitor</v>
      </c>
      <c r="X105" s="13">
        <f t="shared" si="4"/>
        <v>87</v>
      </c>
    </row>
    <row r="106">
      <c r="A106" s="8">
        <v>45498.48135553241</v>
      </c>
      <c r="B106" s="1"/>
      <c r="C106" s="3" t="s">
        <v>390</v>
      </c>
      <c r="D106" s="3" t="s">
        <v>398</v>
      </c>
      <c r="E106" s="3" t="s">
        <v>408</v>
      </c>
      <c r="F106" s="3" t="s">
        <v>419</v>
      </c>
      <c r="G106" s="3" t="s">
        <v>423</v>
      </c>
      <c r="H106" s="3" t="s">
        <v>208</v>
      </c>
      <c r="I106" s="7" t="str">
        <f t="shared" si="5"/>
        <v>mayank joshi</v>
      </c>
      <c r="J106" s="1"/>
      <c r="K106" s="2">
        <f t="array" ref="K106">XLOOKUP($C106:$C$1000, 'BASIC KEY'!$C$1:$C$4, 'BASIC KEY'!$B$1:$B$4, "", 0)
</f>
        <v>1</v>
      </c>
      <c r="L106" s="2">
        <f t="array" ref="L106">XLOOKUP($D106, 'BASIC KEY'!$C$7:$C$10, 'BASIC KEY'!$B$7:$B$10, "", 0)
</f>
        <v>2</v>
      </c>
      <c r="M106" s="11">
        <f t="array" ref="M106">XLOOKUP($E106, 'BASIC KEY'!$C$13:$C$16, 'BASIC KEY'!$B$13:$B$16, "", 0)
</f>
        <v>1</v>
      </c>
      <c r="N106" s="11">
        <f t="array" ref="N106">XLOOKUP($F106, 'BASIC KEY'!$C$19:$C$22, 'BASIC KEY'!$B$19:$B$22, "", 0)
</f>
        <v>2</v>
      </c>
      <c r="O106" s="11">
        <f t="array" ref="O106">XLOOKUP($G106, 'BASIC KEY'!$C$25:$C$28, 'BASIC KEY'!$B$25:$B$28, "", 0)
</f>
        <v>1</v>
      </c>
      <c r="P106" s="2">
        <f t="shared" si="1"/>
        <v>7</v>
      </c>
      <c r="Q106" s="13">
        <f t="shared" si="2"/>
        <v>26.1</v>
      </c>
      <c r="R106" s="13" t="str">
        <f t="array" ref="R106">XLOOKUP($K106,'BASIC KEY'!$E$1:$E$4,'BASIC KEY'!$F$1:$F$4,"",0)</f>
        <v>career focused</v>
      </c>
      <c r="S106" s="13" t="str">
        <f t="array" ref="S106">XLOOKUP($L106, 'BASIC KEY'!$E$7:$E$10, 'BASIC KEY'!$F$7:$F$10, "", 0)
</f>
        <v>Growth seeker</v>
      </c>
      <c r="T106" s="13" t="str">
        <f t="array" ref="T106">XLOOKUP($M106, 'BASIC KEY'!$E$13:$E$16, 'BASIC KEY'!$F$13:$F$16, "", 0)
</f>
        <v>Balancer</v>
      </c>
      <c r="U106" s="13" t="str">
        <f t="array" ref="U106">XLOOKUP($N106, 'BASIC KEY'!$E$19:$E$22, 'BASIC KEY'!$F$19:$F$22, "", 0)
</f>
        <v>Pleasant tactful</v>
      </c>
      <c r="V106" s="13" t="str">
        <f t="array" ref="V106">XLOOKUP($O106, 'BASIC KEY'!$E$25:$E$28, 'BASIC KEY'!$F$25:$F$28, "", 0)
</f>
        <v>Competitor</v>
      </c>
      <c r="W106" s="13" t="str">
        <f t="shared" si="3"/>
        <v>career focused,Growth seeker,Balancer,Pleasant tactful,Competitor</v>
      </c>
      <c r="X106" s="13">
        <f t="shared" si="4"/>
        <v>166</v>
      </c>
    </row>
    <row r="107">
      <c r="A107" s="8">
        <v>45498.496901342594</v>
      </c>
      <c r="B107" s="1"/>
      <c r="C107" s="3" t="s">
        <v>390</v>
      </c>
      <c r="D107" s="3" t="s">
        <v>398</v>
      </c>
      <c r="E107" s="3" t="s">
        <v>406</v>
      </c>
      <c r="F107" s="3" t="s">
        <v>419</v>
      </c>
      <c r="G107" s="3" t="s">
        <v>421</v>
      </c>
      <c r="H107" s="3" t="s">
        <v>205</v>
      </c>
      <c r="I107" s="7" t="str">
        <f t="shared" si="5"/>
        <v>laiba mahrukh ansari</v>
      </c>
      <c r="J107" s="1"/>
      <c r="K107" s="2">
        <f t="array" ref="K107">XLOOKUP($C107:$C$1000, 'BASIC KEY'!$C$1:$C$4, 'BASIC KEY'!$B$1:$B$4, "", 0)
</f>
        <v>1</v>
      </c>
      <c r="L107" s="2">
        <f t="array" ref="L107">XLOOKUP($D107, 'BASIC KEY'!$C$7:$C$10, 'BASIC KEY'!$B$7:$B$10, "", 0)
</f>
        <v>2</v>
      </c>
      <c r="M107" s="11">
        <f t="array" ref="M107">XLOOKUP($E107, 'BASIC KEY'!$C$13:$C$16, 'BASIC KEY'!$B$13:$B$16, "", 0)
</f>
        <v>2</v>
      </c>
      <c r="N107" s="11">
        <f t="array" ref="N107">XLOOKUP($F107, 'BASIC KEY'!$C$19:$C$22, 'BASIC KEY'!$B$19:$B$22, "", 0)
</f>
        <v>2</v>
      </c>
      <c r="O107" s="11">
        <f t="array" ref="O107">XLOOKUP($G107, 'BASIC KEY'!$C$25:$C$28, 'BASIC KEY'!$B$25:$B$28, "", 0)
</f>
        <v>2</v>
      </c>
      <c r="P107" s="2">
        <f t="shared" si="1"/>
        <v>9</v>
      </c>
      <c r="Q107" s="13">
        <f t="shared" si="2"/>
        <v>71.8</v>
      </c>
      <c r="R107" s="13" t="str">
        <f t="array" ref="R107">XLOOKUP($K107,'BASIC KEY'!$E$1:$E$4,'BASIC KEY'!$F$1:$F$4,"",0)</f>
        <v>career focused</v>
      </c>
      <c r="S107" s="13" t="str">
        <f t="array" ref="S107">XLOOKUP($L107, 'BASIC KEY'!$E$7:$E$10, 'BASIC KEY'!$F$7:$F$10, "", 0)
</f>
        <v>Growth seeker</v>
      </c>
      <c r="T107" s="13" t="str">
        <f t="array" ref="T107">XLOOKUP($M107, 'BASIC KEY'!$E$13:$E$16, 'BASIC KEY'!$F$13:$F$16, "", 0)
</f>
        <v>Dedicated learner</v>
      </c>
      <c r="U107" s="13" t="str">
        <f t="array" ref="U107">XLOOKUP($N107, 'BASIC KEY'!$E$19:$E$22, 'BASIC KEY'!$F$19:$F$22, "", 0)
</f>
        <v>Pleasant tactful</v>
      </c>
      <c r="V107" s="13" t="str">
        <f t="array" ref="V107">XLOOKUP($O107, 'BASIC KEY'!$E$25:$E$28, 'BASIC KEY'!$F$25:$F$28, "", 0)
</f>
        <v>Self Focused</v>
      </c>
      <c r="W107" s="13" t="str">
        <f t="shared" si="3"/>
        <v>career focused,Growth seeker,Dedicated learner,Pleasant tactful,Self Focused</v>
      </c>
      <c r="X107" s="13">
        <f t="shared" si="4"/>
        <v>36</v>
      </c>
    </row>
    <row r="108">
      <c r="A108" s="8">
        <v>45498.50324443287</v>
      </c>
      <c r="B108" s="1"/>
      <c r="C108" s="3" t="s">
        <v>392</v>
      </c>
      <c r="D108" s="3" t="s">
        <v>398</v>
      </c>
      <c r="E108" s="3" t="s">
        <v>408</v>
      </c>
      <c r="F108" s="3" t="s">
        <v>415</v>
      </c>
      <c r="G108" s="3" t="s">
        <v>423</v>
      </c>
      <c r="H108" s="3" t="s">
        <v>207</v>
      </c>
      <c r="I108" s="7" t="str">
        <f t="shared" si="5"/>
        <v>prakriti jha</v>
      </c>
      <c r="J108" s="1"/>
      <c r="K108" s="2">
        <f t="array" ref="K108">XLOOKUP($C108:$C$1000, 'BASIC KEY'!$C$1:$C$4, 'BASIC KEY'!$B$1:$B$4, "", 0)
</f>
        <v>2</v>
      </c>
      <c r="L108" s="2">
        <f t="array" ref="L108">XLOOKUP($D108, 'BASIC KEY'!$C$7:$C$10, 'BASIC KEY'!$B$7:$B$10, "", 0)
</f>
        <v>2</v>
      </c>
      <c r="M108" s="11">
        <f t="array" ref="M108">XLOOKUP($E108, 'BASIC KEY'!$C$13:$C$16, 'BASIC KEY'!$B$13:$B$16, "", 0)
</f>
        <v>1</v>
      </c>
      <c r="N108" s="11">
        <f t="array" ref="N108">XLOOKUP($F108, 'BASIC KEY'!$C$19:$C$22, 'BASIC KEY'!$B$19:$B$22, "", 0)
</f>
        <v>0</v>
      </c>
      <c r="O108" s="11">
        <f t="array" ref="O108">XLOOKUP($G108, 'BASIC KEY'!$C$25:$C$28, 'BASIC KEY'!$B$25:$B$28, "", 0)
</f>
        <v>1</v>
      </c>
      <c r="P108" s="2">
        <f t="shared" si="1"/>
        <v>6</v>
      </c>
      <c r="Q108" s="13">
        <f t="shared" si="2"/>
        <v>13.9</v>
      </c>
      <c r="R108" s="13" t="str">
        <f t="array" ref="R108">XLOOKUP($K108,'BASIC KEY'!$E$1:$E$4,'BASIC KEY'!$F$1:$F$4,"",0)</f>
        <v>passionate explorer</v>
      </c>
      <c r="S108" s="13" t="str">
        <f t="array" ref="S108">XLOOKUP($L108, 'BASIC KEY'!$E$7:$E$10, 'BASIC KEY'!$F$7:$F$10, "", 0)
</f>
        <v>Growth seeker</v>
      </c>
      <c r="T108" s="13" t="str">
        <f t="array" ref="T108">XLOOKUP($M108, 'BASIC KEY'!$E$13:$E$16, 'BASIC KEY'!$F$13:$F$16, "", 0)
</f>
        <v>Balancer</v>
      </c>
      <c r="U108" s="13" t="str">
        <f t="array" ref="U108">XLOOKUP($N108, 'BASIC KEY'!$E$19:$E$22, 'BASIC KEY'!$F$19:$F$22, "", 0)
</f>
        <v>Feedback taker</v>
      </c>
      <c r="V108" s="13" t="str">
        <f t="array" ref="V108">XLOOKUP($O108, 'BASIC KEY'!$E$25:$E$28, 'BASIC KEY'!$F$25:$F$28, "", 0)
</f>
        <v>Competitor</v>
      </c>
      <c r="W108" s="13" t="str">
        <f t="shared" si="3"/>
        <v>passionate explorer,Growth seeker,Balancer,Feedback taker,Competitor</v>
      </c>
      <c r="X108" s="13">
        <f t="shared" si="4"/>
        <v>237</v>
      </c>
    </row>
    <row r="109">
      <c r="A109" s="8">
        <v>45498.52233234954</v>
      </c>
      <c r="B109" s="1"/>
      <c r="C109" s="3" t="s">
        <v>390</v>
      </c>
      <c r="D109" s="3" t="s">
        <v>398</v>
      </c>
      <c r="E109" s="3" t="s">
        <v>406</v>
      </c>
      <c r="F109" s="3" t="s">
        <v>419</v>
      </c>
      <c r="G109" s="3" t="s">
        <v>421</v>
      </c>
      <c r="H109" s="3" t="s">
        <v>204</v>
      </c>
      <c r="I109" s="7" t="str">
        <f t="shared" si="5"/>
        <v>santosh saroj</v>
      </c>
      <c r="J109" s="1"/>
      <c r="K109" s="2">
        <f t="array" ref="K109">XLOOKUP($C109:$C$1000, 'BASIC KEY'!$C$1:$C$4, 'BASIC KEY'!$B$1:$B$4, "", 0)
</f>
        <v>1</v>
      </c>
      <c r="L109" s="2">
        <f t="array" ref="L109">XLOOKUP($D109, 'BASIC KEY'!$C$7:$C$10, 'BASIC KEY'!$B$7:$B$10, "", 0)
</f>
        <v>2</v>
      </c>
      <c r="M109" s="11">
        <f t="array" ref="M109">XLOOKUP($E109, 'BASIC KEY'!$C$13:$C$16, 'BASIC KEY'!$B$13:$B$16, "", 0)
</f>
        <v>2</v>
      </c>
      <c r="N109" s="11">
        <f t="array" ref="N109">XLOOKUP($F109, 'BASIC KEY'!$C$19:$C$22, 'BASIC KEY'!$B$19:$B$22, "", 0)
</f>
        <v>2</v>
      </c>
      <c r="O109" s="11">
        <f t="array" ref="O109">XLOOKUP($G109, 'BASIC KEY'!$C$25:$C$28, 'BASIC KEY'!$B$25:$B$28, "", 0)
</f>
        <v>2</v>
      </c>
      <c r="P109" s="2">
        <f t="shared" si="1"/>
        <v>9</v>
      </c>
      <c r="Q109" s="13">
        <f t="shared" si="2"/>
        <v>72</v>
      </c>
      <c r="R109" s="13" t="str">
        <f t="array" ref="R109">XLOOKUP($K109,'BASIC KEY'!$E$1:$E$4,'BASIC KEY'!$F$1:$F$4,"",0)</f>
        <v>career focused</v>
      </c>
      <c r="S109" s="13" t="str">
        <f t="array" ref="S109">XLOOKUP($L109, 'BASIC KEY'!$E$7:$E$10, 'BASIC KEY'!$F$7:$F$10, "", 0)
</f>
        <v>Growth seeker</v>
      </c>
      <c r="T109" s="13" t="str">
        <f t="array" ref="T109">XLOOKUP($M109, 'BASIC KEY'!$E$13:$E$16, 'BASIC KEY'!$F$13:$F$16, "", 0)
</f>
        <v>Dedicated learner</v>
      </c>
      <c r="U109" s="13" t="str">
        <f t="array" ref="U109">XLOOKUP($N109, 'BASIC KEY'!$E$19:$E$22, 'BASIC KEY'!$F$19:$F$22, "", 0)
</f>
        <v>Pleasant tactful</v>
      </c>
      <c r="V109" s="13" t="str">
        <f t="array" ref="V109">XLOOKUP($O109, 'BASIC KEY'!$E$25:$E$28, 'BASIC KEY'!$F$25:$F$28, "", 0)
</f>
        <v>Self Focused</v>
      </c>
      <c r="W109" s="13" t="str">
        <f t="shared" si="3"/>
        <v>career focused,Growth seeker,Dedicated learner,Pleasant tactful,Self Focused</v>
      </c>
      <c r="X109" s="13">
        <f t="shared" si="4"/>
        <v>29</v>
      </c>
    </row>
    <row r="110">
      <c r="A110" s="8">
        <v>45498.5262915162</v>
      </c>
      <c r="B110" s="1"/>
      <c r="C110" s="3" t="s">
        <v>390</v>
      </c>
      <c r="D110" s="3" t="s">
        <v>398</v>
      </c>
      <c r="E110" s="3" t="s">
        <v>408</v>
      </c>
      <c r="F110" s="3" t="s">
        <v>419</v>
      </c>
      <c r="G110" s="3" t="s">
        <v>423</v>
      </c>
      <c r="H110" s="3" t="s">
        <v>206</v>
      </c>
      <c r="I110" s="7" t="str">
        <f t="shared" si="5"/>
        <v>kabyashree hazarika</v>
      </c>
      <c r="J110" s="1"/>
      <c r="K110" s="2">
        <f t="array" ref="K110">XLOOKUP($C110:$C$1000, 'BASIC KEY'!$C$1:$C$4, 'BASIC KEY'!$B$1:$B$4, "", 0)
</f>
        <v>1</v>
      </c>
      <c r="L110" s="2">
        <f t="array" ref="L110">XLOOKUP($D110, 'BASIC KEY'!$C$7:$C$10, 'BASIC KEY'!$B$7:$B$10, "", 0)
</f>
        <v>2</v>
      </c>
      <c r="M110" s="11">
        <f t="array" ref="M110">XLOOKUP($E110, 'BASIC KEY'!$C$13:$C$16, 'BASIC KEY'!$B$13:$B$16, "", 0)
</f>
        <v>1</v>
      </c>
      <c r="N110" s="11">
        <f t="array" ref="N110">XLOOKUP($F110, 'BASIC KEY'!$C$19:$C$22, 'BASIC KEY'!$B$19:$B$22, "", 0)
</f>
        <v>2</v>
      </c>
      <c r="O110" s="11">
        <f t="array" ref="O110">XLOOKUP($G110, 'BASIC KEY'!$C$25:$C$28, 'BASIC KEY'!$B$25:$B$28, "", 0)
</f>
        <v>1</v>
      </c>
      <c r="P110" s="2">
        <f t="shared" si="1"/>
        <v>7</v>
      </c>
      <c r="Q110" s="13">
        <f t="shared" si="2"/>
        <v>26.1</v>
      </c>
      <c r="R110" s="13" t="str">
        <f t="array" ref="R110">XLOOKUP($K110,'BASIC KEY'!$E$1:$E$4,'BASIC KEY'!$F$1:$F$4,"",0)</f>
        <v>career focused</v>
      </c>
      <c r="S110" s="13" t="str">
        <f t="array" ref="S110">XLOOKUP($L110, 'BASIC KEY'!$E$7:$E$10, 'BASIC KEY'!$F$7:$F$10, "", 0)
</f>
        <v>Growth seeker</v>
      </c>
      <c r="T110" s="13" t="str">
        <f t="array" ref="T110">XLOOKUP($M110, 'BASIC KEY'!$E$13:$E$16, 'BASIC KEY'!$F$13:$F$16, "", 0)
</f>
        <v>Balancer</v>
      </c>
      <c r="U110" s="13" t="str">
        <f t="array" ref="U110">XLOOKUP($N110, 'BASIC KEY'!$E$19:$E$22, 'BASIC KEY'!$F$19:$F$22, "", 0)
</f>
        <v>Pleasant tactful</v>
      </c>
      <c r="V110" s="13" t="str">
        <f t="array" ref="V110">XLOOKUP($O110, 'BASIC KEY'!$E$25:$E$28, 'BASIC KEY'!$F$25:$F$28, "", 0)
</f>
        <v>Competitor</v>
      </c>
      <c r="W110" s="13" t="str">
        <f t="shared" si="3"/>
        <v>career focused,Growth seeker,Balancer,Pleasant tactful,Competitor</v>
      </c>
      <c r="X110" s="13">
        <f t="shared" si="4"/>
        <v>166</v>
      </c>
    </row>
    <row r="111">
      <c r="A111" s="8">
        <v>45498.61726254629</v>
      </c>
      <c r="B111" s="1"/>
      <c r="C111" s="3" t="s">
        <v>392</v>
      </c>
      <c r="D111" s="3" t="s">
        <v>398</v>
      </c>
      <c r="E111" s="3" t="s">
        <v>408</v>
      </c>
      <c r="F111" s="3" t="s">
        <v>415</v>
      </c>
      <c r="G111" s="3" t="s">
        <v>421</v>
      </c>
      <c r="H111" s="3" t="s">
        <v>209</v>
      </c>
      <c r="I111" s="7" t="str">
        <f t="shared" si="5"/>
        <v>adarsh gupta</v>
      </c>
      <c r="J111" s="1"/>
      <c r="K111" s="2">
        <f t="array" ref="K111">XLOOKUP($C111:$C$1000, 'BASIC KEY'!$C$1:$C$4, 'BASIC KEY'!$B$1:$B$4, "", 0)
</f>
        <v>2</v>
      </c>
      <c r="L111" s="2">
        <f t="array" ref="L111">XLOOKUP($D111, 'BASIC KEY'!$C$7:$C$10, 'BASIC KEY'!$B$7:$B$10, "", 0)
</f>
        <v>2</v>
      </c>
      <c r="M111" s="11">
        <f t="array" ref="M111">XLOOKUP($E111, 'BASIC KEY'!$C$13:$C$16, 'BASIC KEY'!$B$13:$B$16, "", 0)
</f>
        <v>1</v>
      </c>
      <c r="N111" s="11">
        <f t="array" ref="N111">XLOOKUP($F111, 'BASIC KEY'!$C$19:$C$22, 'BASIC KEY'!$B$19:$B$22, "", 0)
</f>
        <v>0</v>
      </c>
      <c r="O111" s="11">
        <f t="array" ref="O111">XLOOKUP($G111, 'BASIC KEY'!$C$25:$C$28, 'BASIC KEY'!$B$25:$B$28, "", 0)
</f>
        <v>2</v>
      </c>
      <c r="P111" s="2">
        <f t="shared" si="1"/>
        <v>7</v>
      </c>
      <c r="Q111" s="13">
        <f t="shared" si="2"/>
        <v>26.3</v>
      </c>
      <c r="R111" s="13" t="str">
        <f t="array" ref="R111">XLOOKUP($K111,'BASIC KEY'!$E$1:$E$4,'BASIC KEY'!$F$1:$F$4,"",0)</f>
        <v>passionate explorer</v>
      </c>
      <c r="S111" s="13" t="str">
        <f t="array" ref="S111">XLOOKUP($L111, 'BASIC KEY'!$E$7:$E$10, 'BASIC KEY'!$F$7:$F$10, "", 0)
</f>
        <v>Growth seeker</v>
      </c>
      <c r="T111" s="13" t="str">
        <f t="array" ref="T111">XLOOKUP($M111, 'BASIC KEY'!$E$13:$E$16, 'BASIC KEY'!$F$13:$F$16, "", 0)
</f>
        <v>Balancer</v>
      </c>
      <c r="U111" s="13" t="str">
        <f t="array" ref="U111">XLOOKUP($N111, 'BASIC KEY'!$E$19:$E$22, 'BASIC KEY'!$F$19:$F$22, "", 0)
</f>
        <v>Feedback taker</v>
      </c>
      <c r="V111" s="13" t="str">
        <f t="array" ref="V111">XLOOKUP($O111, 'BASIC KEY'!$E$25:$E$28, 'BASIC KEY'!$F$25:$F$28, "", 0)
</f>
        <v>Self Focused</v>
      </c>
      <c r="W111" s="13" t="str">
        <f t="shared" si="3"/>
        <v>passionate explorer,Growth seeker,Balancer,Feedback taker,Self Focused</v>
      </c>
      <c r="X111" s="13">
        <f t="shared" si="4"/>
        <v>163</v>
      </c>
    </row>
    <row r="112">
      <c r="A112" s="8">
        <v>45498.785495902775</v>
      </c>
      <c r="B112" s="1"/>
      <c r="C112" s="3" t="s">
        <v>390</v>
      </c>
      <c r="D112" s="3" t="s">
        <v>398</v>
      </c>
      <c r="E112" s="3" t="s">
        <v>406</v>
      </c>
      <c r="F112" s="3" t="s">
        <v>415</v>
      </c>
      <c r="G112" s="3" t="s">
        <v>421</v>
      </c>
      <c r="H112" s="3" t="s">
        <v>453</v>
      </c>
      <c r="I112" s="7" t="str">
        <f t="shared" si="5"/>
        <v>kalagotla shiva reddy</v>
      </c>
      <c r="J112" s="1"/>
      <c r="K112" s="2">
        <f t="array" ref="K112">XLOOKUP($C112:$C$1000, 'BASIC KEY'!$C$1:$C$4, 'BASIC KEY'!$B$1:$B$4, "", 0)
</f>
        <v>1</v>
      </c>
      <c r="L112" s="2">
        <f t="array" ref="L112">XLOOKUP($D112, 'BASIC KEY'!$C$7:$C$10, 'BASIC KEY'!$B$7:$B$10, "", 0)
</f>
        <v>2</v>
      </c>
      <c r="M112" s="11">
        <f t="array" ref="M112">XLOOKUP($E112, 'BASIC KEY'!$C$13:$C$16, 'BASIC KEY'!$B$13:$B$16, "", 0)
</f>
        <v>2</v>
      </c>
      <c r="N112" s="11">
        <f t="array" ref="N112">XLOOKUP($F112, 'BASIC KEY'!$C$19:$C$22, 'BASIC KEY'!$B$19:$B$22, "", 0)
</f>
        <v>0</v>
      </c>
      <c r="O112" s="11">
        <f t="array" ref="O112">XLOOKUP($G112, 'BASIC KEY'!$C$25:$C$28, 'BASIC KEY'!$B$25:$B$28, "", 0)
</f>
        <v>2</v>
      </c>
      <c r="P112" s="2">
        <f t="shared" si="1"/>
        <v>7</v>
      </c>
      <c r="Q112" s="13">
        <f t="shared" si="2"/>
        <v>26.4</v>
      </c>
      <c r="R112" s="13" t="str">
        <f t="array" ref="R112">XLOOKUP($K112,'BASIC KEY'!$E$1:$E$4,'BASIC KEY'!$F$1:$F$4,"",0)</f>
        <v>career focused</v>
      </c>
      <c r="S112" s="13" t="str">
        <f t="array" ref="S112">XLOOKUP($L112, 'BASIC KEY'!$E$7:$E$10, 'BASIC KEY'!$F$7:$F$10, "", 0)
</f>
        <v>Growth seeker</v>
      </c>
      <c r="T112" s="13" t="str">
        <f t="array" ref="T112">XLOOKUP($M112, 'BASIC KEY'!$E$13:$E$16, 'BASIC KEY'!$F$13:$F$16, "", 0)
</f>
        <v>Dedicated learner</v>
      </c>
      <c r="U112" s="13" t="str">
        <f t="array" ref="U112">XLOOKUP($N112, 'BASIC KEY'!$E$19:$E$22, 'BASIC KEY'!$F$19:$F$22, "", 0)
</f>
        <v>Feedback taker</v>
      </c>
      <c r="V112" s="13" t="str">
        <f t="array" ref="V112">XLOOKUP($O112, 'BASIC KEY'!$E$25:$E$28, 'BASIC KEY'!$F$25:$F$28, "", 0)
</f>
        <v>Self Focused</v>
      </c>
      <c r="W112" s="13" t="str">
        <f t="shared" si="3"/>
        <v>career focused,Growth seeker,Dedicated learner,Feedback taker,Self Focused</v>
      </c>
      <c r="X112" s="13">
        <f t="shared" si="4"/>
        <v>162</v>
      </c>
    </row>
    <row r="113">
      <c r="A113" s="8">
        <v>45498.80710517361</v>
      </c>
      <c r="B113" s="1"/>
      <c r="C113" s="3" t="s">
        <v>390</v>
      </c>
      <c r="D113" s="3" t="s">
        <v>400</v>
      </c>
      <c r="E113" s="3" t="s">
        <v>409</v>
      </c>
      <c r="F113" s="3" t="s">
        <v>419</v>
      </c>
      <c r="G113" s="3" t="s">
        <v>427</v>
      </c>
      <c r="H113" s="3" t="s">
        <v>454</v>
      </c>
      <c r="I113" s="7" t="str">
        <f t="shared" si="5"/>
        <v>sathvik reddy</v>
      </c>
      <c r="J113" s="1"/>
      <c r="K113" s="2">
        <f t="array" ref="K113">XLOOKUP($C113:$C$1000, 'BASIC KEY'!$C$1:$C$4, 'BASIC KEY'!$B$1:$B$4, "", 0)
</f>
        <v>1</v>
      </c>
      <c r="L113" s="2">
        <f t="array" ref="L113">XLOOKUP($D113, 'BASIC KEY'!$C$7:$C$10, 'BASIC KEY'!$B$7:$B$10, "", 0)
</f>
        <v>1</v>
      </c>
      <c r="M113" s="11">
        <f t="array" ref="M113">XLOOKUP($E113, 'BASIC KEY'!$C$13:$C$16, 'BASIC KEY'!$B$13:$B$16, "", 0)
</f>
        <v>0</v>
      </c>
      <c r="N113" s="11">
        <f t="array" ref="N113">XLOOKUP($F113, 'BASIC KEY'!$C$19:$C$22, 'BASIC KEY'!$B$19:$B$22, "", 0)
</f>
        <v>2</v>
      </c>
      <c r="O113" s="11">
        <f t="array" ref="O113">XLOOKUP($G113, 'BASIC KEY'!$C$25:$C$28, 'BASIC KEY'!$B$25:$B$28, "", 0)
</f>
        <v>-1</v>
      </c>
      <c r="P113" s="2">
        <f t="shared" si="1"/>
        <v>3</v>
      </c>
      <c r="Q113" s="13">
        <f t="shared" si="2"/>
        <v>1</v>
      </c>
      <c r="R113" s="13" t="str">
        <f t="array" ref="R113">XLOOKUP($K113,'BASIC KEY'!$E$1:$E$4,'BASIC KEY'!$F$1:$F$4,"",0)</f>
        <v>career focused</v>
      </c>
      <c r="S113" s="13" t="str">
        <f t="array" ref="S113">XLOOKUP($L113, 'BASIC KEY'!$E$7:$E$10, 'BASIC KEY'!$F$7:$F$10, "", 0)
</f>
        <v>Balanced explorer</v>
      </c>
      <c r="T113" s="13" t="str">
        <f t="array" ref="T113">XLOOKUP($M113, 'BASIC KEY'!$E$13:$E$16, 'BASIC KEY'!$F$13:$F$16, "", 0)
</f>
        <v>Weakend learner</v>
      </c>
      <c r="U113" s="13" t="str">
        <f t="array" ref="U113">XLOOKUP($N113, 'BASIC KEY'!$E$19:$E$22, 'BASIC KEY'!$F$19:$F$22, "", 0)
</f>
        <v>Pleasant tactful</v>
      </c>
      <c r="V113" s="13" t="str">
        <f t="array" ref="V113">XLOOKUP($O113, 'BASIC KEY'!$E$25:$E$28, 'BASIC KEY'!$F$25:$F$28, "", 0)
</f>
        <v>Academic focused</v>
      </c>
      <c r="W113" s="13" t="str">
        <f t="shared" si="3"/>
        <v>career focused,Balanced explorer,Weakend learner,Pleasant tactful,Academic focused</v>
      </c>
      <c r="X113" s="13">
        <f t="shared" si="4"/>
        <v>293</v>
      </c>
    </row>
    <row r="114">
      <c r="A114" s="8">
        <v>45499.376011354165</v>
      </c>
      <c r="B114" s="1"/>
      <c r="C114" s="3" t="s">
        <v>392</v>
      </c>
      <c r="D114" s="3" t="s">
        <v>398</v>
      </c>
      <c r="E114" s="3" t="s">
        <v>408</v>
      </c>
      <c r="F114" s="3" t="s">
        <v>415</v>
      </c>
      <c r="G114" s="3" t="s">
        <v>421</v>
      </c>
      <c r="H114" s="3" t="s">
        <v>210</v>
      </c>
      <c r="I114" s="7" t="str">
        <f t="shared" si="5"/>
        <v>yasar arafath m</v>
      </c>
      <c r="J114" s="1"/>
      <c r="K114" s="2">
        <f t="array" ref="K114">XLOOKUP($C114:$C$1000, 'BASIC KEY'!$C$1:$C$4, 'BASIC KEY'!$B$1:$B$4, "", 0)
</f>
        <v>2</v>
      </c>
      <c r="L114" s="2">
        <f t="array" ref="L114">XLOOKUP($D114, 'BASIC KEY'!$C$7:$C$10, 'BASIC KEY'!$B$7:$B$10, "", 0)
</f>
        <v>2</v>
      </c>
      <c r="M114" s="11">
        <f t="array" ref="M114">XLOOKUP($E114, 'BASIC KEY'!$C$13:$C$16, 'BASIC KEY'!$B$13:$B$16, "", 0)
</f>
        <v>1</v>
      </c>
      <c r="N114" s="11">
        <f t="array" ref="N114">XLOOKUP($F114, 'BASIC KEY'!$C$19:$C$22, 'BASIC KEY'!$B$19:$B$22, "", 0)
</f>
        <v>0</v>
      </c>
      <c r="O114" s="11">
        <f t="array" ref="O114">XLOOKUP($G114, 'BASIC KEY'!$C$25:$C$28, 'BASIC KEY'!$B$25:$B$28, "", 0)
</f>
        <v>2</v>
      </c>
      <c r="P114" s="2">
        <f t="shared" si="1"/>
        <v>7</v>
      </c>
      <c r="Q114" s="13">
        <f t="shared" si="2"/>
        <v>26.2</v>
      </c>
      <c r="R114" s="13" t="str">
        <f t="array" ref="R114">XLOOKUP($K114,'BASIC KEY'!$E$1:$E$4,'BASIC KEY'!$F$1:$F$4,"",0)</f>
        <v>passionate explorer</v>
      </c>
      <c r="S114" s="13" t="str">
        <f t="array" ref="S114">XLOOKUP($L114, 'BASIC KEY'!$E$7:$E$10, 'BASIC KEY'!$F$7:$F$10, "", 0)
</f>
        <v>Growth seeker</v>
      </c>
      <c r="T114" s="13" t="str">
        <f t="array" ref="T114">XLOOKUP($M114, 'BASIC KEY'!$E$13:$E$16, 'BASIC KEY'!$F$13:$F$16, "", 0)
</f>
        <v>Balancer</v>
      </c>
      <c r="U114" s="13" t="str">
        <f t="array" ref="U114">XLOOKUP($N114, 'BASIC KEY'!$E$19:$E$22, 'BASIC KEY'!$F$19:$F$22, "", 0)
</f>
        <v>Feedback taker</v>
      </c>
      <c r="V114" s="13" t="str">
        <f t="array" ref="V114">XLOOKUP($O114, 'BASIC KEY'!$E$25:$E$28, 'BASIC KEY'!$F$25:$F$28, "", 0)
</f>
        <v>Self Focused</v>
      </c>
      <c r="W114" s="13" t="str">
        <f t="shared" si="3"/>
        <v>passionate explorer,Growth seeker,Balancer,Feedback taker,Self Focused</v>
      </c>
      <c r="X114" s="13">
        <f t="shared" si="4"/>
        <v>165</v>
      </c>
    </row>
    <row r="115">
      <c r="A115" s="8">
        <v>45499.40867179398</v>
      </c>
      <c r="B115" s="1"/>
      <c r="C115" s="3" t="s">
        <v>390</v>
      </c>
      <c r="D115" s="3" t="s">
        <v>398</v>
      </c>
      <c r="E115" s="3" t="s">
        <v>408</v>
      </c>
      <c r="F115" s="3" t="s">
        <v>417</v>
      </c>
      <c r="G115" s="3" t="s">
        <v>423</v>
      </c>
      <c r="H115" s="3" t="s">
        <v>211</v>
      </c>
      <c r="I115" s="7" t="str">
        <f t="shared" si="5"/>
        <v>afsan idrisi</v>
      </c>
      <c r="J115" s="1"/>
      <c r="K115" s="2">
        <f t="array" ref="K115">XLOOKUP($C115:$C$1000, 'BASIC KEY'!$C$1:$C$4, 'BASIC KEY'!$B$1:$B$4, "", 0)
</f>
        <v>1</v>
      </c>
      <c r="L115" s="2">
        <f t="array" ref="L115">XLOOKUP($D115, 'BASIC KEY'!$C$7:$C$10, 'BASIC KEY'!$B$7:$B$10, "", 0)
</f>
        <v>2</v>
      </c>
      <c r="M115" s="11">
        <f t="array" ref="M115">XLOOKUP($E115, 'BASIC KEY'!$C$13:$C$16, 'BASIC KEY'!$B$13:$B$16, "", 0)
</f>
        <v>1</v>
      </c>
      <c r="N115" s="11">
        <f t="array" ref="N115">XLOOKUP($F115, 'BASIC KEY'!$C$19:$C$22, 'BASIC KEY'!$B$19:$B$22, "", 0)
</f>
        <v>1</v>
      </c>
      <c r="O115" s="11">
        <f t="array" ref="O115">XLOOKUP($G115, 'BASIC KEY'!$C$25:$C$28, 'BASIC KEY'!$B$25:$B$28, "", 0)
</f>
        <v>1</v>
      </c>
      <c r="P115" s="2">
        <f t="shared" si="1"/>
        <v>6</v>
      </c>
      <c r="Q115" s="13">
        <f t="shared" si="2"/>
        <v>13.9</v>
      </c>
      <c r="R115" s="13" t="str">
        <f t="array" ref="R115">XLOOKUP($K115,'BASIC KEY'!$E$1:$E$4,'BASIC KEY'!$F$1:$F$4,"",0)</f>
        <v>career focused</v>
      </c>
      <c r="S115" s="13" t="str">
        <f t="array" ref="S115">XLOOKUP($L115, 'BASIC KEY'!$E$7:$E$10, 'BASIC KEY'!$F$7:$F$10, "", 0)
</f>
        <v>Growth seeker</v>
      </c>
      <c r="T115" s="13" t="str">
        <f t="array" ref="T115">XLOOKUP($M115, 'BASIC KEY'!$E$13:$E$16, 'BASIC KEY'!$F$13:$F$16, "", 0)
</f>
        <v>Balancer</v>
      </c>
      <c r="U115" s="13" t="str">
        <f t="array" ref="U115">XLOOKUP($N115, 'BASIC KEY'!$E$19:$E$22, 'BASIC KEY'!$F$19:$F$22, "", 0)
</f>
        <v>Dtermined Doer</v>
      </c>
      <c r="V115" s="13" t="str">
        <f t="array" ref="V115">XLOOKUP($O115, 'BASIC KEY'!$E$25:$E$28, 'BASIC KEY'!$F$25:$F$28, "", 0)
</f>
        <v>Competitor</v>
      </c>
      <c r="W115" s="13" t="str">
        <f t="shared" si="3"/>
        <v>career focused,Growth seeker,Balancer,Dtermined Doer,Competitor</v>
      </c>
      <c r="X115" s="13">
        <f t="shared" si="4"/>
        <v>237</v>
      </c>
    </row>
    <row r="116">
      <c r="A116" s="8">
        <v>45499.42028041667</v>
      </c>
      <c r="B116" s="1"/>
      <c r="C116" s="3" t="s">
        <v>392</v>
      </c>
      <c r="D116" s="3" t="s">
        <v>398</v>
      </c>
      <c r="E116" s="3" t="s">
        <v>408</v>
      </c>
      <c r="F116" s="3" t="s">
        <v>415</v>
      </c>
      <c r="G116" s="3" t="s">
        <v>421</v>
      </c>
      <c r="H116" s="3" t="s">
        <v>212</v>
      </c>
      <c r="I116" s="7" t="str">
        <f t="shared" si="5"/>
        <v>rutvi menpara</v>
      </c>
      <c r="J116" s="1"/>
      <c r="K116" s="2">
        <f t="array" ref="K116">XLOOKUP($C116:$C$1000, 'BASIC KEY'!$C$1:$C$4, 'BASIC KEY'!$B$1:$B$4, "", 0)
</f>
        <v>2</v>
      </c>
      <c r="L116" s="2">
        <f t="array" ref="L116">XLOOKUP($D116, 'BASIC KEY'!$C$7:$C$10, 'BASIC KEY'!$B$7:$B$10, "", 0)
</f>
        <v>2</v>
      </c>
      <c r="M116" s="11">
        <f t="array" ref="M116">XLOOKUP($E116, 'BASIC KEY'!$C$13:$C$16, 'BASIC KEY'!$B$13:$B$16, "", 0)
</f>
        <v>1</v>
      </c>
      <c r="N116" s="11">
        <f t="array" ref="N116">XLOOKUP($F116, 'BASIC KEY'!$C$19:$C$22, 'BASIC KEY'!$B$19:$B$22, "", 0)
</f>
        <v>0</v>
      </c>
      <c r="O116" s="11">
        <f t="array" ref="O116">XLOOKUP($G116, 'BASIC KEY'!$C$25:$C$28, 'BASIC KEY'!$B$25:$B$28, "", 0)
</f>
        <v>2</v>
      </c>
      <c r="P116" s="2">
        <f t="shared" si="1"/>
        <v>7</v>
      </c>
      <c r="Q116" s="13">
        <f t="shared" si="2"/>
        <v>25.9</v>
      </c>
      <c r="R116" s="13" t="str">
        <f t="array" ref="R116">XLOOKUP($K116,'BASIC KEY'!$E$1:$E$4,'BASIC KEY'!$F$1:$F$4,"",0)</f>
        <v>passionate explorer</v>
      </c>
      <c r="S116" s="13" t="str">
        <f t="array" ref="S116">XLOOKUP($L116, 'BASIC KEY'!$E$7:$E$10, 'BASIC KEY'!$F$7:$F$10, "", 0)
</f>
        <v>Growth seeker</v>
      </c>
      <c r="T116" s="13" t="str">
        <f t="array" ref="T116">XLOOKUP($M116, 'BASIC KEY'!$E$13:$E$16, 'BASIC KEY'!$F$13:$F$16, "", 0)
</f>
        <v>Balancer</v>
      </c>
      <c r="U116" s="13" t="str">
        <f t="array" ref="U116">XLOOKUP($N116, 'BASIC KEY'!$E$19:$E$22, 'BASIC KEY'!$F$19:$F$22, "", 0)
</f>
        <v>Feedback taker</v>
      </c>
      <c r="V116" s="13" t="str">
        <f t="array" ref="V116">XLOOKUP($O116, 'BASIC KEY'!$E$25:$E$28, 'BASIC KEY'!$F$25:$F$28, "", 0)
</f>
        <v>Self Focused</v>
      </c>
      <c r="W116" s="13" t="str">
        <f t="shared" si="3"/>
        <v>passionate explorer,Growth seeker,Balancer,Feedback taker,Self Focused</v>
      </c>
      <c r="X116" s="13">
        <f t="shared" si="4"/>
        <v>169</v>
      </c>
    </row>
    <row r="117">
      <c r="A117" s="8">
        <v>45499.47309575231</v>
      </c>
      <c r="B117" s="1"/>
      <c r="C117" s="3" t="s">
        <v>390</v>
      </c>
      <c r="D117" s="3" t="s">
        <v>398</v>
      </c>
      <c r="E117" s="3" t="s">
        <v>408</v>
      </c>
      <c r="F117" s="3" t="s">
        <v>415</v>
      </c>
      <c r="G117" s="3" t="s">
        <v>423</v>
      </c>
      <c r="H117" s="3" t="s">
        <v>213</v>
      </c>
      <c r="I117" s="7" t="str">
        <f t="shared" si="5"/>
        <v>namrata chaudhari</v>
      </c>
      <c r="J117" s="1"/>
      <c r="K117" s="2">
        <f t="array" ref="K117">XLOOKUP($C117:$C$1000, 'BASIC KEY'!$C$1:$C$4, 'BASIC KEY'!$B$1:$B$4, "", 0)
</f>
        <v>1</v>
      </c>
      <c r="L117" s="2">
        <f t="array" ref="L117">XLOOKUP($D117, 'BASIC KEY'!$C$7:$C$10, 'BASIC KEY'!$B$7:$B$10, "", 0)
</f>
        <v>2</v>
      </c>
      <c r="M117" s="11">
        <f t="array" ref="M117">XLOOKUP($E117, 'BASIC KEY'!$C$13:$C$16, 'BASIC KEY'!$B$13:$B$16, "", 0)
</f>
        <v>1</v>
      </c>
      <c r="N117" s="11">
        <f t="array" ref="N117">XLOOKUP($F117, 'BASIC KEY'!$C$19:$C$22, 'BASIC KEY'!$B$19:$B$22, "", 0)
</f>
        <v>0</v>
      </c>
      <c r="O117" s="11">
        <f t="array" ref="O117">XLOOKUP($G117, 'BASIC KEY'!$C$25:$C$28, 'BASIC KEY'!$B$25:$B$28, "", 0)
</f>
        <v>1</v>
      </c>
      <c r="P117" s="2">
        <f t="shared" si="1"/>
        <v>5</v>
      </c>
      <c r="Q117" s="13">
        <f t="shared" si="2"/>
        <v>4.2</v>
      </c>
      <c r="R117" s="13" t="str">
        <f t="array" ref="R117">XLOOKUP($K117,'BASIC KEY'!$E$1:$E$4,'BASIC KEY'!$F$1:$F$4,"",0)</f>
        <v>career focused</v>
      </c>
      <c r="S117" s="13" t="str">
        <f t="array" ref="S117">XLOOKUP($L117, 'BASIC KEY'!$E$7:$E$10, 'BASIC KEY'!$F$7:$F$10, "", 0)
</f>
        <v>Growth seeker</v>
      </c>
      <c r="T117" s="13" t="str">
        <f t="array" ref="T117">XLOOKUP($M117, 'BASIC KEY'!$E$13:$E$16, 'BASIC KEY'!$F$13:$F$16, "", 0)
</f>
        <v>Balancer</v>
      </c>
      <c r="U117" s="13" t="str">
        <f t="array" ref="U117">XLOOKUP($N117, 'BASIC KEY'!$E$19:$E$22, 'BASIC KEY'!$F$19:$F$22, "", 0)
</f>
        <v>Feedback taker</v>
      </c>
      <c r="V117" s="13" t="str">
        <f t="array" ref="V117">XLOOKUP($O117, 'BASIC KEY'!$E$25:$E$28, 'BASIC KEY'!$F$25:$F$28, "", 0)
</f>
        <v>Competitor</v>
      </c>
      <c r="W117" s="13" t="str">
        <f t="shared" si="3"/>
        <v>career focused,Growth seeker,Balancer,Feedback taker,Competitor</v>
      </c>
      <c r="X117" s="13">
        <f t="shared" si="4"/>
        <v>272</v>
      </c>
    </row>
    <row r="118">
      <c r="A118" s="8">
        <v>45499.48612474537</v>
      </c>
      <c r="B118" s="1"/>
      <c r="C118" s="3" t="s">
        <v>390</v>
      </c>
      <c r="D118" s="3" t="s">
        <v>398</v>
      </c>
      <c r="E118" s="3" t="s">
        <v>408</v>
      </c>
      <c r="F118" s="3" t="s">
        <v>419</v>
      </c>
      <c r="G118" s="3" t="s">
        <v>423</v>
      </c>
      <c r="H118" s="3" t="s">
        <v>214</v>
      </c>
      <c r="I118" s="7" t="str">
        <f t="shared" si="5"/>
        <v>rakesh vanam</v>
      </c>
      <c r="J118" s="1"/>
      <c r="K118" s="2">
        <f t="array" ref="K118">XLOOKUP($C118:$C$1000, 'BASIC KEY'!$C$1:$C$4, 'BASIC KEY'!$B$1:$B$4, "", 0)
</f>
        <v>1</v>
      </c>
      <c r="L118" s="2">
        <f t="array" ref="L118">XLOOKUP($D118, 'BASIC KEY'!$C$7:$C$10, 'BASIC KEY'!$B$7:$B$10, "", 0)
</f>
        <v>2</v>
      </c>
      <c r="M118" s="11">
        <f t="array" ref="M118">XLOOKUP($E118, 'BASIC KEY'!$C$13:$C$16, 'BASIC KEY'!$B$13:$B$16, "", 0)
</f>
        <v>1</v>
      </c>
      <c r="N118" s="11">
        <f t="array" ref="N118">XLOOKUP($F118, 'BASIC KEY'!$C$19:$C$22, 'BASIC KEY'!$B$19:$B$22, "", 0)
</f>
        <v>2</v>
      </c>
      <c r="O118" s="11">
        <f t="array" ref="O118">XLOOKUP($G118, 'BASIC KEY'!$C$25:$C$28, 'BASIC KEY'!$B$25:$B$28, "", 0)
</f>
        <v>1</v>
      </c>
      <c r="P118" s="2">
        <f t="shared" si="1"/>
        <v>7</v>
      </c>
      <c r="Q118" s="13">
        <f t="shared" si="2"/>
        <v>25.7</v>
      </c>
      <c r="R118" s="13" t="str">
        <f t="array" ref="R118">XLOOKUP($K118,'BASIC KEY'!$E$1:$E$4,'BASIC KEY'!$F$1:$F$4,"",0)</f>
        <v>career focused</v>
      </c>
      <c r="S118" s="13" t="str">
        <f t="array" ref="S118">XLOOKUP($L118, 'BASIC KEY'!$E$7:$E$10, 'BASIC KEY'!$F$7:$F$10, "", 0)
</f>
        <v>Growth seeker</v>
      </c>
      <c r="T118" s="13" t="str">
        <f t="array" ref="T118">XLOOKUP($M118, 'BASIC KEY'!$E$13:$E$16, 'BASIC KEY'!$F$13:$F$16, "", 0)
</f>
        <v>Balancer</v>
      </c>
      <c r="U118" s="13" t="str">
        <f t="array" ref="U118">XLOOKUP($N118, 'BASIC KEY'!$E$19:$E$22, 'BASIC KEY'!$F$19:$F$22, "", 0)
</f>
        <v>Pleasant tactful</v>
      </c>
      <c r="V118" s="13" t="str">
        <f t="array" ref="V118">XLOOKUP($O118, 'BASIC KEY'!$E$25:$E$28, 'BASIC KEY'!$F$25:$F$28, "", 0)
</f>
        <v>Competitor</v>
      </c>
      <c r="W118" s="13" t="str">
        <f t="shared" si="3"/>
        <v>career focused,Growth seeker,Balancer,Pleasant tactful,Competitor</v>
      </c>
      <c r="X118" s="13">
        <f t="shared" si="4"/>
        <v>172</v>
      </c>
    </row>
    <row r="119">
      <c r="A119" s="8">
        <v>45499.52085112268</v>
      </c>
      <c r="B119" s="1"/>
      <c r="C119" s="3" t="s">
        <v>390</v>
      </c>
      <c r="D119" s="3" t="s">
        <v>400</v>
      </c>
      <c r="E119" s="3" t="s">
        <v>408</v>
      </c>
      <c r="F119" s="3" t="s">
        <v>415</v>
      </c>
      <c r="G119" s="3" t="s">
        <v>421</v>
      </c>
      <c r="H119" s="3" t="s">
        <v>215</v>
      </c>
      <c r="I119" s="7" t="str">
        <f t="shared" si="5"/>
        <v>ekta rani</v>
      </c>
      <c r="J119" s="1"/>
      <c r="K119" s="2">
        <f t="array" ref="K119">XLOOKUP($C119:$C$1000, 'BASIC KEY'!$C$1:$C$4, 'BASIC KEY'!$B$1:$B$4, "", 0)
</f>
        <v>1</v>
      </c>
      <c r="L119" s="2">
        <f t="array" ref="L119">XLOOKUP($D119, 'BASIC KEY'!$C$7:$C$10, 'BASIC KEY'!$B$7:$B$10, "", 0)
</f>
        <v>1</v>
      </c>
      <c r="M119" s="11">
        <f t="array" ref="M119">XLOOKUP($E119, 'BASIC KEY'!$C$13:$C$16, 'BASIC KEY'!$B$13:$B$16, "", 0)
</f>
        <v>1</v>
      </c>
      <c r="N119" s="11">
        <f t="array" ref="N119">XLOOKUP($F119, 'BASIC KEY'!$C$19:$C$22, 'BASIC KEY'!$B$19:$B$22, "", 0)
</f>
        <v>0</v>
      </c>
      <c r="O119" s="11">
        <f t="array" ref="O119">XLOOKUP($G119, 'BASIC KEY'!$C$25:$C$28, 'BASIC KEY'!$B$25:$B$28, "", 0)
</f>
        <v>2</v>
      </c>
      <c r="P119" s="2">
        <f t="shared" si="1"/>
        <v>5</v>
      </c>
      <c r="Q119" s="13">
        <f t="shared" si="2"/>
        <v>4.2</v>
      </c>
      <c r="R119" s="13" t="str">
        <f t="array" ref="R119">XLOOKUP($K119,'BASIC KEY'!$E$1:$E$4,'BASIC KEY'!$F$1:$F$4,"",0)</f>
        <v>career focused</v>
      </c>
      <c r="S119" s="13" t="str">
        <f t="array" ref="S119">XLOOKUP($L119, 'BASIC KEY'!$E$7:$E$10, 'BASIC KEY'!$F$7:$F$10, "", 0)
</f>
        <v>Balanced explorer</v>
      </c>
      <c r="T119" s="13" t="str">
        <f t="array" ref="T119">XLOOKUP($M119, 'BASIC KEY'!$E$13:$E$16, 'BASIC KEY'!$F$13:$F$16, "", 0)
</f>
        <v>Balancer</v>
      </c>
      <c r="U119" s="13" t="str">
        <f t="array" ref="U119">XLOOKUP($N119, 'BASIC KEY'!$E$19:$E$22, 'BASIC KEY'!$F$19:$F$22, "", 0)
</f>
        <v>Feedback taker</v>
      </c>
      <c r="V119" s="13" t="str">
        <f t="array" ref="V119">XLOOKUP($O119, 'BASIC KEY'!$E$25:$E$28, 'BASIC KEY'!$F$25:$F$28, "", 0)
</f>
        <v>Self Focused</v>
      </c>
      <c r="W119" s="13" t="str">
        <f t="shared" si="3"/>
        <v>career focused,Balanced explorer,Balancer,Feedback taker,Self Focused</v>
      </c>
      <c r="X119" s="13">
        <f t="shared" si="4"/>
        <v>272</v>
      </c>
    </row>
    <row r="120">
      <c r="A120" s="8">
        <v>45499.58581690972</v>
      </c>
      <c r="B120" s="1"/>
      <c r="C120" s="3" t="s">
        <v>390</v>
      </c>
      <c r="D120" s="3" t="s">
        <v>398</v>
      </c>
      <c r="E120" s="3" t="s">
        <v>408</v>
      </c>
      <c r="F120" s="3" t="s">
        <v>419</v>
      </c>
      <c r="G120" s="3" t="s">
        <v>423</v>
      </c>
      <c r="H120" s="3" t="s">
        <v>216</v>
      </c>
      <c r="I120" s="7" t="str">
        <f t="shared" si="5"/>
        <v>jiya khurana</v>
      </c>
      <c r="J120" s="1"/>
      <c r="K120" s="2">
        <f t="array" ref="K120">XLOOKUP($C120:$C$1000, 'BASIC KEY'!$C$1:$C$4, 'BASIC KEY'!$B$1:$B$4, "", 0)
</f>
        <v>1</v>
      </c>
      <c r="L120" s="2">
        <f t="array" ref="L120">XLOOKUP($D120, 'BASIC KEY'!$C$7:$C$10, 'BASIC KEY'!$B$7:$B$10, "", 0)
</f>
        <v>2</v>
      </c>
      <c r="M120" s="11">
        <f t="array" ref="M120">XLOOKUP($E120, 'BASIC KEY'!$C$13:$C$16, 'BASIC KEY'!$B$13:$B$16, "", 0)
</f>
        <v>1</v>
      </c>
      <c r="N120" s="11">
        <f t="array" ref="N120">XLOOKUP($F120, 'BASIC KEY'!$C$19:$C$22, 'BASIC KEY'!$B$19:$B$22, "", 0)
</f>
        <v>2</v>
      </c>
      <c r="O120" s="11">
        <f t="array" ref="O120">XLOOKUP($G120, 'BASIC KEY'!$C$25:$C$28, 'BASIC KEY'!$B$25:$B$28, "", 0)
</f>
        <v>1</v>
      </c>
      <c r="P120" s="2">
        <f t="shared" si="1"/>
        <v>7</v>
      </c>
      <c r="Q120" s="13">
        <f t="shared" si="2"/>
        <v>25.4</v>
      </c>
      <c r="R120" s="13" t="str">
        <f t="array" ref="R120">XLOOKUP($K120,'BASIC KEY'!$E$1:$E$4,'BASIC KEY'!$F$1:$F$4,"",0)</f>
        <v>career focused</v>
      </c>
      <c r="S120" s="13" t="str">
        <f t="array" ref="S120">XLOOKUP($L120, 'BASIC KEY'!$E$7:$E$10, 'BASIC KEY'!$F$7:$F$10, "", 0)
</f>
        <v>Growth seeker</v>
      </c>
      <c r="T120" s="13" t="str">
        <f t="array" ref="T120">XLOOKUP($M120, 'BASIC KEY'!$E$13:$E$16, 'BASIC KEY'!$F$13:$F$16, "", 0)
</f>
        <v>Balancer</v>
      </c>
      <c r="U120" s="13" t="str">
        <f t="array" ref="U120">XLOOKUP($N120, 'BASIC KEY'!$E$19:$E$22, 'BASIC KEY'!$F$19:$F$22, "", 0)
</f>
        <v>Pleasant tactful</v>
      </c>
      <c r="V120" s="13" t="str">
        <f t="array" ref="V120">XLOOKUP($O120, 'BASIC KEY'!$E$25:$E$28, 'BASIC KEY'!$F$25:$F$28, "", 0)
</f>
        <v>Competitor</v>
      </c>
      <c r="W120" s="13" t="str">
        <f t="shared" si="3"/>
        <v>career focused,Growth seeker,Balancer,Pleasant tactful,Competitor</v>
      </c>
      <c r="X120" s="13">
        <f t="shared" si="4"/>
        <v>174</v>
      </c>
    </row>
    <row r="121">
      <c r="A121" s="8">
        <v>45499.739701921295</v>
      </c>
      <c r="B121" s="1"/>
      <c r="C121" s="3" t="s">
        <v>392</v>
      </c>
      <c r="D121" s="3" t="s">
        <v>402</v>
      </c>
      <c r="E121" s="3" t="s">
        <v>408</v>
      </c>
      <c r="F121" s="3" t="s">
        <v>417</v>
      </c>
      <c r="G121" s="3" t="s">
        <v>423</v>
      </c>
      <c r="H121" s="3" t="s">
        <v>455</v>
      </c>
      <c r="I121" s="7" t="str">
        <f t="shared" si="5"/>
        <v>krish</v>
      </c>
      <c r="J121" s="1"/>
      <c r="K121" s="2">
        <f t="array" ref="K121">XLOOKUP($C121:$C$1000, 'BASIC KEY'!$C$1:$C$4, 'BASIC KEY'!$B$1:$B$4, "", 0)
</f>
        <v>2</v>
      </c>
      <c r="L121" s="2">
        <f t="array" ref="L121">XLOOKUP($D121, 'BASIC KEY'!$C$7:$C$10, 'BASIC KEY'!$B$7:$B$10, "", 0)
</f>
        <v>0</v>
      </c>
      <c r="M121" s="11">
        <f t="array" ref="M121">XLOOKUP($E121, 'BASIC KEY'!$C$13:$C$16, 'BASIC KEY'!$B$13:$B$16, "", 0)
</f>
        <v>1</v>
      </c>
      <c r="N121" s="11">
        <f t="array" ref="N121">XLOOKUP($F121, 'BASIC KEY'!$C$19:$C$22, 'BASIC KEY'!$B$19:$B$22, "", 0)
</f>
        <v>1</v>
      </c>
      <c r="O121" s="11">
        <f t="array" ref="O121">XLOOKUP($G121, 'BASIC KEY'!$C$25:$C$28, 'BASIC KEY'!$B$25:$B$28, "", 0)
</f>
        <v>1</v>
      </c>
      <c r="P121" s="2">
        <f t="shared" si="1"/>
        <v>5</v>
      </c>
      <c r="Q121" s="13">
        <f t="shared" si="2"/>
        <v>4.3</v>
      </c>
      <c r="R121" s="13" t="str">
        <f t="array" ref="R121">XLOOKUP($K121,'BASIC KEY'!$E$1:$E$4,'BASIC KEY'!$F$1:$F$4,"",0)</f>
        <v>passionate explorer</v>
      </c>
      <c r="S121" s="13" t="str">
        <f t="array" ref="S121">XLOOKUP($L121, 'BASIC KEY'!$E$7:$E$10, 'BASIC KEY'!$F$7:$F$10, "", 0)
</f>
        <v>Non curious</v>
      </c>
      <c r="T121" s="13" t="str">
        <f t="array" ref="T121">XLOOKUP($M121, 'BASIC KEY'!$E$13:$E$16, 'BASIC KEY'!$F$13:$F$16, "", 0)
</f>
        <v>Balancer</v>
      </c>
      <c r="U121" s="13" t="str">
        <f t="array" ref="U121">XLOOKUP($N121, 'BASIC KEY'!$E$19:$E$22, 'BASIC KEY'!$F$19:$F$22, "", 0)
</f>
        <v>Dtermined Doer</v>
      </c>
      <c r="V121" s="13" t="str">
        <f t="array" ref="V121">XLOOKUP($O121, 'BASIC KEY'!$E$25:$E$28, 'BASIC KEY'!$F$25:$F$28, "", 0)
</f>
        <v>Competitor</v>
      </c>
      <c r="W121" s="13" t="str">
        <f t="shared" si="3"/>
        <v>passionate explorer,Non curious,Balancer,Dtermined Doer,Competitor</v>
      </c>
      <c r="X121" s="13">
        <f t="shared" si="4"/>
        <v>270</v>
      </c>
    </row>
    <row r="122">
      <c r="A122" s="8">
        <v>45499.79367483796</v>
      </c>
      <c r="B122" s="1"/>
      <c r="C122" s="3" t="s">
        <v>390</v>
      </c>
      <c r="D122" s="3" t="s">
        <v>400</v>
      </c>
      <c r="E122" s="3" t="s">
        <v>409</v>
      </c>
      <c r="F122" s="3" t="s">
        <v>417</v>
      </c>
      <c r="G122" s="3" t="s">
        <v>421</v>
      </c>
      <c r="H122" s="3" t="s">
        <v>456</v>
      </c>
      <c r="I122" s="7" t="str">
        <f t="shared" si="5"/>
        <v>gampa sathwik</v>
      </c>
      <c r="J122" s="1"/>
      <c r="K122" s="2">
        <f t="array" ref="K122">XLOOKUP($C122:$C$1000, 'BASIC KEY'!$C$1:$C$4, 'BASIC KEY'!$B$1:$B$4, "", 0)
</f>
        <v>1</v>
      </c>
      <c r="L122" s="2">
        <f t="array" ref="L122">XLOOKUP($D122, 'BASIC KEY'!$C$7:$C$10, 'BASIC KEY'!$B$7:$B$10, "", 0)
</f>
        <v>1</v>
      </c>
      <c r="M122" s="11">
        <f t="array" ref="M122">XLOOKUP($E122, 'BASIC KEY'!$C$13:$C$16, 'BASIC KEY'!$B$13:$B$16, "", 0)
</f>
        <v>0</v>
      </c>
      <c r="N122" s="11">
        <f t="array" ref="N122">XLOOKUP($F122, 'BASIC KEY'!$C$19:$C$22, 'BASIC KEY'!$B$19:$B$22, "", 0)
</f>
        <v>1</v>
      </c>
      <c r="O122" s="11">
        <f t="array" ref="O122">XLOOKUP($G122, 'BASIC KEY'!$C$25:$C$28, 'BASIC KEY'!$B$25:$B$28, "", 0)
</f>
        <v>2</v>
      </c>
      <c r="P122" s="2">
        <f t="shared" si="1"/>
        <v>5</v>
      </c>
      <c r="Q122" s="13">
        <f t="shared" si="2"/>
        <v>4.3</v>
      </c>
      <c r="R122" s="13" t="str">
        <f t="array" ref="R122">XLOOKUP($K122,'BASIC KEY'!$E$1:$E$4,'BASIC KEY'!$F$1:$F$4,"",0)</f>
        <v>career focused</v>
      </c>
      <c r="S122" s="13" t="str">
        <f t="array" ref="S122">XLOOKUP($L122, 'BASIC KEY'!$E$7:$E$10, 'BASIC KEY'!$F$7:$F$10, "", 0)
</f>
        <v>Balanced explorer</v>
      </c>
      <c r="T122" s="13" t="str">
        <f t="array" ref="T122">XLOOKUP($M122, 'BASIC KEY'!$E$13:$E$16, 'BASIC KEY'!$F$13:$F$16, "", 0)
</f>
        <v>Weakend learner</v>
      </c>
      <c r="U122" s="13" t="str">
        <f t="array" ref="U122">XLOOKUP($N122, 'BASIC KEY'!$E$19:$E$22, 'BASIC KEY'!$F$19:$F$22, "", 0)
</f>
        <v>Dtermined Doer</v>
      </c>
      <c r="V122" s="13" t="str">
        <f t="array" ref="V122">XLOOKUP($O122, 'BASIC KEY'!$E$25:$E$28, 'BASIC KEY'!$F$25:$F$28, "", 0)
</f>
        <v>Self Focused</v>
      </c>
      <c r="W122" s="13" t="str">
        <f t="shared" si="3"/>
        <v>career focused,Balanced explorer,Weakend learner,Dtermined Doer,Self Focused</v>
      </c>
      <c r="X122" s="13">
        <f t="shared" si="4"/>
        <v>270</v>
      </c>
    </row>
    <row r="123">
      <c r="A123" s="8">
        <v>45499.84340721065</v>
      </c>
      <c r="B123" s="1"/>
      <c r="C123" s="3" t="s">
        <v>390</v>
      </c>
      <c r="D123" s="3" t="s">
        <v>398</v>
      </c>
      <c r="E123" s="3" t="s">
        <v>408</v>
      </c>
      <c r="F123" s="3" t="s">
        <v>415</v>
      </c>
      <c r="G123" s="3" t="s">
        <v>421</v>
      </c>
      <c r="H123" s="3" t="s">
        <v>457</v>
      </c>
      <c r="I123" s="7" t="str">
        <f t="shared" si="5"/>
        <v>nandini</v>
      </c>
      <c r="J123" s="1"/>
      <c r="K123" s="2">
        <f t="array" ref="K123">XLOOKUP($C123:$C$1000, 'BASIC KEY'!$C$1:$C$4, 'BASIC KEY'!$B$1:$B$4, "", 0)
</f>
        <v>1</v>
      </c>
      <c r="L123" s="2">
        <f t="array" ref="L123">XLOOKUP($D123, 'BASIC KEY'!$C$7:$C$10, 'BASIC KEY'!$B$7:$B$10, "", 0)
</f>
        <v>2</v>
      </c>
      <c r="M123" s="11">
        <f t="array" ref="M123">XLOOKUP($E123, 'BASIC KEY'!$C$13:$C$16, 'BASIC KEY'!$B$13:$B$16, "", 0)
</f>
        <v>1</v>
      </c>
      <c r="N123" s="11">
        <f t="array" ref="N123">XLOOKUP($F123, 'BASIC KEY'!$C$19:$C$22, 'BASIC KEY'!$B$19:$B$22, "", 0)
</f>
        <v>0</v>
      </c>
      <c r="O123" s="11">
        <f t="array" ref="O123">XLOOKUP($G123, 'BASIC KEY'!$C$25:$C$28, 'BASIC KEY'!$B$25:$B$28, "", 0)
</f>
        <v>2</v>
      </c>
      <c r="P123" s="2">
        <f t="shared" si="1"/>
        <v>6</v>
      </c>
      <c r="Q123" s="13">
        <f t="shared" si="2"/>
        <v>12.4</v>
      </c>
      <c r="R123" s="13" t="str">
        <f t="array" ref="R123">XLOOKUP($K123,'BASIC KEY'!$E$1:$E$4,'BASIC KEY'!$F$1:$F$4,"",0)</f>
        <v>career focused</v>
      </c>
      <c r="S123" s="13" t="str">
        <f t="array" ref="S123">XLOOKUP($L123, 'BASIC KEY'!$E$7:$E$10, 'BASIC KEY'!$F$7:$F$10, "", 0)
</f>
        <v>Growth seeker</v>
      </c>
      <c r="T123" s="13" t="str">
        <f t="array" ref="T123">XLOOKUP($M123, 'BASIC KEY'!$E$13:$E$16, 'BASIC KEY'!$F$13:$F$16, "", 0)
</f>
        <v>Balancer</v>
      </c>
      <c r="U123" s="13" t="str">
        <f t="array" ref="U123">XLOOKUP($N123, 'BASIC KEY'!$E$19:$E$22, 'BASIC KEY'!$F$19:$F$22, "", 0)
</f>
        <v>Feedback taker</v>
      </c>
      <c r="V123" s="13" t="str">
        <f t="array" ref="V123">XLOOKUP($O123, 'BASIC KEY'!$E$25:$E$28, 'BASIC KEY'!$F$25:$F$28, "", 0)
</f>
        <v>Self Focused</v>
      </c>
      <c r="W123" s="13" t="str">
        <f t="shared" si="3"/>
        <v>career focused,Growth seeker,Balancer,Feedback taker,Self Focused</v>
      </c>
      <c r="X123" s="13">
        <f t="shared" si="4"/>
        <v>247</v>
      </c>
    </row>
    <row r="124">
      <c r="A124" s="8">
        <v>45500.37368331019</v>
      </c>
      <c r="B124" s="1"/>
      <c r="C124" s="3" t="s">
        <v>390</v>
      </c>
      <c r="D124" s="3" t="s">
        <v>398</v>
      </c>
      <c r="E124" s="3" t="s">
        <v>408</v>
      </c>
      <c r="F124" s="3" t="s">
        <v>419</v>
      </c>
      <c r="G124" s="3" t="s">
        <v>423</v>
      </c>
      <c r="H124" s="3" t="s">
        <v>217</v>
      </c>
      <c r="I124" s="7" t="str">
        <f t="shared" si="5"/>
        <v>sudipta hazra</v>
      </c>
      <c r="J124" s="1"/>
      <c r="K124" s="2">
        <f t="array" ref="K124">XLOOKUP($C124:$C$1000, 'BASIC KEY'!$C$1:$C$4, 'BASIC KEY'!$B$1:$B$4, "", 0)
</f>
        <v>1</v>
      </c>
      <c r="L124" s="2">
        <f t="array" ref="L124">XLOOKUP($D124, 'BASIC KEY'!$C$7:$C$10, 'BASIC KEY'!$B$7:$B$10, "", 0)
</f>
        <v>2</v>
      </c>
      <c r="M124" s="11">
        <f t="array" ref="M124">XLOOKUP($E124, 'BASIC KEY'!$C$13:$C$16, 'BASIC KEY'!$B$13:$B$16, "", 0)
</f>
        <v>1</v>
      </c>
      <c r="N124" s="11">
        <f t="array" ref="N124">XLOOKUP($F124, 'BASIC KEY'!$C$19:$C$22, 'BASIC KEY'!$B$19:$B$22, "", 0)
</f>
        <v>2</v>
      </c>
      <c r="O124" s="11">
        <f t="array" ref="O124">XLOOKUP($G124, 'BASIC KEY'!$C$25:$C$28, 'BASIC KEY'!$B$25:$B$28, "", 0)
</f>
        <v>1</v>
      </c>
      <c r="P124" s="2">
        <f t="shared" si="1"/>
        <v>7</v>
      </c>
      <c r="Q124" s="13">
        <f t="shared" si="2"/>
        <v>24.3</v>
      </c>
      <c r="R124" s="13" t="str">
        <f t="array" ref="R124">XLOOKUP($K124,'BASIC KEY'!$E$1:$E$4,'BASIC KEY'!$F$1:$F$4,"",0)</f>
        <v>career focused</v>
      </c>
      <c r="S124" s="13" t="str">
        <f t="array" ref="S124">XLOOKUP($L124, 'BASIC KEY'!$E$7:$E$10, 'BASIC KEY'!$F$7:$F$10, "", 0)
</f>
        <v>Growth seeker</v>
      </c>
      <c r="T124" s="13" t="str">
        <f t="array" ref="T124">XLOOKUP($M124, 'BASIC KEY'!$E$13:$E$16, 'BASIC KEY'!$F$13:$F$16, "", 0)
</f>
        <v>Balancer</v>
      </c>
      <c r="U124" s="13" t="str">
        <f t="array" ref="U124">XLOOKUP($N124, 'BASIC KEY'!$E$19:$E$22, 'BASIC KEY'!$F$19:$F$22, "", 0)
</f>
        <v>Pleasant tactful</v>
      </c>
      <c r="V124" s="13" t="str">
        <f t="array" ref="V124">XLOOKUP($O124, 'BASIC KEY'!$E$25:$E$28, 'BASIC KEY'!$F$25:$F$28, "", 0)
</f>
        <v>Competitor</v>
      </c>
      <c r="W124" s="13" t="str">
        <f t="shared" si="3"/>
        <v>career focused,Growth seeker,Balancer,Pleasant tactful,Competitor</v>
      </c>
      <c r="X124" s="13">
        <f t="shared" si="4"/>
        <v>201</v>
      </c>
    </row>
    <row r="125">
      <c r="A125" s="8">
        <v>45500.55529908565</v>
      </c>
      <c r="B125" s="1"/>
      <c r="C125" s="3" t="s">
        <v>390</v>
      </c>
      <c r="D125" s="3" t="s">
        <v>400</v>
      </c>
      <c r="E125" s="3" t="s">
        <v>409</v>
      </c>
      <c r="F125" s="3" t="s">
        <v>419</v>
      </c>
      <c r="G125" s="3" t="s">
        <v>421</v>
      </c>
      <c r="H125" s="3" t="s">
        <v>218</v>
      </c>
      <c r="I125" s="7" t="str">
        <f t="shared" si="5"/>
        <v>talika bajaj</v>
      </c>
      <c r="J125" s="1"/>
      <c r="K125" s="2">
        <f t="array" ref="K125">XLOOKUP($C125:$C$1000, 'BASIC KEY'!$C$1:$C$4, 'BASIC KEY'!$B$1:$B$4, "", 0)
</f>
        <v>1</v>
      </c>
      <c r="L125" s="2">
        <f t="array" ref="L125">XLOOKUP($D125, 'BASIC KEY'!$C$7:$C$10, 'BASIC KEY'!$B$7:$B$10, "", 0)
</f>
        <v>1</v>
      </c>
      <c r="M125" s="11">
        <f t="array" ref="M125">XLOOKUP($E125, 'BASIC KEY'!$C$13:$C$16, 'BASIC KEY'!$B$13:$B$16, "", 0)
</f>
        <v>0</v>
      </c>
      <c r="N125" s="11">
        <f t="array" ref="N125">XLOOKUP($F125, 'BASIC KEY'!$C$19:$C$22, 'BASIC KEY'!$B$19:$B$22, "", 0)
</f>
        <v>2</v>
      </c>
      <c r="O125" s="11">
        <f t="array" ref="O125">XLOOKUP($G125, 'BASIC KEY'!$C$25:$C$28, 'BASIC KEY'!$B$25:$B$28, "", 0)
</f>
        <v>2</v>
      </c>
      <c r="P125" s="2">
        <f t="shared" si="1"/>
        <v>6</v>
      </c>
      <c r="Q125" s="13">
        <f t="shared" si="2"/>
        <v>12.5</v>
      </c>
      <c r="R125" s="13" t="str">
        <f t="array" ref="R125">XLOOKUP($K125,'BASIC KEY'!$E$1:$E$4,'BASIC KEY'!$F$1:$F$4,"",0)</f>
        <v>career focused</v>
      </c>
      <c r="S125" s="13" t="str">
        <f t="array" ref="S125">XLOOKUP($L125, 'BASIC KEY'!$E$7:$E$10, 'BASIC KEY'!$F$7:$F$10, "", 0)
</f>
        <v>Balanced explorer</v>
      </c>
      <c r="T125" s="13" t="str">
        <f t="array" ref="T125">XLOOKUP($M125, 'BASIC KEY'!$E$13:$E$16, 'BASIC KEY'!$F$13:$F$16, "", 0)
</f>
        <v>Weakend learner</v>
      </c>
      <c r="U125" s="13" t="str">
        <f t="array" ref="U125">XLOOKUP($N125, 'BASIC KEY'!$E$19:$E$22, 'BASIC KEY'!$F$19:$F$22, "", 0)
</f>
        <v>Pleasant tactful</v>
      </c>
      <c r="V125" s="13" t="str">
        <f t="array" ref="V125">XLOOKUP($O125, 'BASIC KEY'!$E$25:$E$28, 'BASIC KEY'!$F$25:$F$28, "", 0)
</f>
        <v>Self Focused</v>
      </c>
      <c r="W125" s="13" t="str">
        <f t="shared" si="3"/>
        <v>career focused,Balanced explorer,Weakend learner,Pleasant tactful,Self Focused</v>
      </c>
      <c r="X125" s="13">
        <f t="shared" si="4"/>
        <v>246</v>
      </c>
    </row>
    <row r="126">
      <c r="A126" s="8">
        <v>45500.63864055555</v>
      </c>
      <c r="B126" s="1"/>
      <c r="C126" s="3" t="s">
        <v>390</v>
      </c>
      <c r="D126" s="3" t="s">
        <v>398</v>
      </c>
      <c r="E126" s="3" t="s">
        <v>408</v>
      </c>
      <c r="F126" s="3" t="s">
        <v>419</v>
      </c>
      <c r="G126" s="3" t="s">
        <v>421</v>
      </c>
      <c r="H126" s="3" t="s">
        <v>219</v>
      </c>
      <c r="I126" s="7" t="str">
        <f t="shared" si="5"/>
        <v>vrushti vyas</v>
      </c>
      <c r="J126" s="1"/>
      <c r="K126" s="2">
        <f t="array" ref="K126">XLOOKUP($C126:$C$1000, 'BASIC KEY'!$C$1:$C$4, 'BASIC KEY'!$B$1:$B$4, "", 0)
</f>
        <v>1</v>
      </c>
      <c r="L126" s="2">
        <f t="array" ref="L126">XLOOKUP($D126, 'BASIC KEY'!$C$7:$C$10, 'BASIC KEY'!$B$7:$B$10, "", 0)
</f>
        <v>2</v>
      </c>
      <c r="M126" s="11">
        <f t="array" ref="M126">XLOOKUP($E126, 'BASIC KEY'!$C$13:$C$16, 'BASIC KEY'!$B$13:$B$16, "", 0)
</f>
        <v>1</v>
      </c>
      <c r="N126" s="11">
        <f t="array" ref="N126">XLOOKUP($F126, 'BASIC KEY'!$C$19:$C$22, 'BASIC KEY'!$B$19:$B$22, "", 0)
</f>
        <v>2</v>
      </c>
      <c r="O126" s="11">
        <f t="array" ref="O126">XLOOKUP($G126, 'BASIC KEY'!$C$25:$C$28, 'BASIC KEY'!$B$25:$B$28, "", 0)
</f>
        <v>2</v>
      </c>
      <c r="P126" s="2">
        <f t="shared" si="1"/>
        <v>8</v>
      </c>
      <c r="Q126" s="13">
        <f t="shared" si="2"/>
        <v>48.1</v>
      </c>
      <c r="R126" s="13" t="str">
        <f t="array" ref="R126">XLOOKUP($K126,'BASIC KEY'!$E$1:$E$4,'BASIC KEY'!$F$1:$F$4,"",0)</f>
        <v>career focused</v>
      </c>
      <c r="S126" s="13" t="str">
        <f t="array" ref="S126">XLOOKUP($L126, 'BASIC KEY'!$E$7:$E$10, 'BASIC KEY'!$F$7:$F$10, "", 0)
</f>
        <v>Growth seeker</v>
      </c>
      <c r="T126" s="13" t="str">
        <f t="array" ref="T126">XLOOKUP($M126, 'BASIC KEY'!$E$13:$E$16, 'BASIC KEY'!$F$13:$F$16, "", 0)
</f>
        <v>Balancer</v>
      </c>
      <c r="U126" s="13" t="str">
        <f t="array" ref="U126">XLOOKUP($N126, 'BASIC KEY'!$E$19:$E$22, 'BASIC KEY'!$F$19:$F$22, "", 0)
</f>
        <v>Pleasant tactful</v>
      </c>
      <c r="V126" s="13" t="str">
        <f t="array" ref="V126">XLOOKUP($O126, 'BASIC KEY'!$E$25:$E$28, 'BASIC KEY'!$F$25:$F$28, "", 0)
</f>
        <v>Self Focused</v>
      </c>
      <c r="W126" s="13" t="str">
        <f t="shared" si="3"/>
        <v>career focused,Growth seeker,Balancer,Pleasant tactful,Self Focused</v>
      </c>
      <c r="X126" s="13">
        <f t="shared" si="4"/>
        <v>121</v>
      </c>
    </row>
    <row r="127">
      <c r="A127" s="8">
        <v>45500.68008409722</v>
      </c>
      <c r="B127" s="1"/>
      <c r="C127" s="3" t="s">
        <v>390</v>
      </c>
      <c r="D127" s="3" t="s">
        <v>400</v>
      </c>
      <c r="E127" s="3" t="s">
        <v>409</v>
      </c>
      <c r="F127" s="3" t="s">
        <v>419</v>
      </c>
      <c r="G127" s="3" t="s">
        <v>421</v>
      </c>
      <c r="H127" s="3" t="s">
        <v>458</v>
      </c>
      <c r="I127" s="7" t="str">
        <f t="shared" si="5"/>
        <v>dakshita garg</v>
      </c>
      <c r="J127" s="1"/>
      <c r="K127" s="2">
        <f t="array" ref="K127">XLOOKUP($C127:$C$1000, 'BASIC KEY'!$C$1:$C$4, 'BASIC KEY'!$B$1:$B$4, "", 0)
</f>
        <v>1</v>
      </c>
      <c r="L127" s="2">
        <f t="array" ref="L127">XLOOKUP($D127, 'BASIC KEY'!$C$7:$C$10, 'BASIC KEY'!$B$7:$B$10, "", 0)
</f>
        <v>1</v>
      </c>
      <c r="M127" s="11">
        <f t="array" ref="M127">XLOOKUP($E127, 'BASIC KEY'!$C$13:$C$16, 'BASIC KEY'!$B$13:$B$16, "", 0)
</f>
        <v>0</v>
      </c>
      <c r="N127" s="11">
        <f t="array" ref="N127">XLOOKUP($F127, 'BASIC KEY'!$C$19:$C$22, 'BASIC KEY'!$B$19:$B$22, "", 0)
</f>
        <v>2</v>
      </c>
      <c r="O127" s="11">
        <f t="array" ref="O127">XLOOKUP($G127, 'BASIC KEY'!$C$25:$C$28, 'BASIC KEY'!$B$25:$B$28, "", 0)
</f>
        <v>2</v>
      </c>
      <c r="P127" s="2">
        <f t="shared" si="1"/>
        <v>6</v>
      </c>
      <c r="Q127" s="13">
        <f t="shared" si="2"/>
        <v>12.6</v>
      </c>
      <c r="R127" s="13" t="str">
        <f t="array" ref="R127">XLOOKUP($K127,'BASIC KEY'!$E$1:$E$4,'BASIC KEY'!$F$1:$F$4,"",0)</f>
        <v>career focused</v>
      </c>
      <c r="S127" s="13" t="str">
        <f t="array" ref="S127">XLOOKUP($L127, 'BASIC KEY'!$E$7:$E$10, 'BASIC KEY'!$F$7:$F$10, "", 0)
</f>
        <v>Balanced explorer</v>
      </c>
      <c r="T127" s="13" t="str">
        <f t="array" ref="T127">XLOOKUP($M127, 'BASIC KEY'!$E$13:$E$16, 'BASIC KEY'!$F$13:$F$16, "", 0)
</f>
        <v>Weakend learner</v>
      </c>
      <c r="U127" s="13" t="str">
        <f t="array" ref="U127">XLOOKUP($N127, 'BASIC KEY'!$E$19:$E$22, 'BASIC KEY'!$F$19:$F$22, "", 0)
</f>
        <v>Pleasant tactful</v>
      </c>
      <c r="V127" s="13" t="str">
        <f t="array" ref="V127">XLOOKUP($O127, 'BASIC KEY'!$E$25:$E$28, 'BASIC KEY'!$F$25:$F$28, "", 0)
</f>
        <v>Self Focused</v>
      </c>
      <c r="W127" s="13" t="str">
        <f t="shared" si="3"/>
        <v>career focused,Balanced explorer,Weakend learner,Pleasant tactful,Self Focused</v>
      </c>
      <c r="X127" s="13">
        <f t="shared" si="4"/>
        <v>245</v>
      </c>
    </row>
    <row r="128">
      <c r="A128" s="8">
        <v>45502.37567</v>
      </c>
      <c r="B128" s="1"/>
      <c r="C128" s="3" t="s">
        <v>392</v>
      </c>
      <c r="D128" s="3" t="s">
        <v>398</v>
      </c>
      <c r="E128" s="3" t="s">
        <v>408</v>
      </c>
      <c r="F128" s="3" t="s">
        <v>419</v>
      </c>
      <c r="G128" s="3" t="s">
        <v>421</v>
      </c>
      <c r="H128" s="3" t="s">
        <v>220</v>
      </c>
      <c r="I128" s="7" t="str">
        <f t="shared" si="5"/>
        <v>rahul sen</v>
      </c>
      <c r="J128" s="1"/>
      <c r="K128" s="2">
        <f t="array" ref="K128">XLOOKUP($C128:$C$1000, 'BASIC KEY'!$C$1:$C$4, 'BASIC KEY'!$B$1:$B$4, "", 0)
</f>
        <v>2</v>
      </c>
      <c r="L128" s="2">
        <f t="array" ref="L128">XLOOKUP($D128, 'BASIC KEY'!$C$7:$C$10, 'BASIC KEY'!$B$7:$B$10, "", 0)
</f>
        <v>2</v>
      </c>
      <c r="M128" s="11">
        <f t="array" ref="M128">XLOOKUP($E128, 'BASIC KEY'!$C$13:$C$16, 'BASIC KEY'!$B$13:$B$16, "", 0)
</f>
        <v>1</v>
      </c>
      <c r="N128" s="11">
        <f t="array" ref="N128">XLOOKUP($F128, 'BASIC KEY'!$C$19:$C$22, 'BASIC KEY'!$B$19:$B$22, "", 0)
</f>
        <v>2</v>
      </c>
      <c r="O128" s="11">
        <f t="array" ref="O128">XLOOKUP($G128, 'BASIC KEY'!$C$25:$C$28, 'BASIC KEY'!$B$25:$B$28, "", 0)
</f>
        <v>2</v>
      </c>
      <c r="P128" s="2">
        <f t="shared" si="1"/>
        <v>9</v>
      </c>
      <c r="Q128" s="13">
        <f t="shared" si="2"/>
        <v>69.6</v>
      </c>
      <c r="R128" s="13" t="str">
        <f t="array" ref="R128">XLOOKUP($K128,'BASIC KEY'!$E$1:$E$4,'BASIC KEY'!$F$1:$F$4,"",0)</f>
        <v>passionate explorer</v>
      </c>
      <c r="S128" s="13" t="str">
        <f t="array" ref="S128">XLOOKUP($L128, 'BASIC KEY'!$E$7:$E$10, 'BASIC KEY'!$F$7:$F$10, "", 0)
</f>
        <v>Growth seeker</v>
      </c>
      <c r="T128" s="13" t="str">
        <f t="array" ref="T128">XLOOKUP($M128, 'BASIC KEY'!$E$13:$E$16, 'BASIC KEY'!$F$13:$F$16, "", 0)
</f>
        <v>Balancer</v>
      </c>
      <c r="U128" s="13" t="str">
        <f t="array" ref="U128">XLOOKUP($N128, 'BASIC KEY'!$E$19:$E$22, 'BASIC KEY'!$F$19:$F$22, "", 0)
</f>
        <v>Pleasant tactful</v>
      </c>
      <c r="V128" s="13" t="str">
        <f t="array" ref="V128">XLOOKUP($O128, 'BASIC KEY'!$E$25:$E$28, 'BASIC KEY'!$F$25:$F$28, "", 0)
</f>
        <v>Self Focused</v>
      </c>
      <c r="W128" s="13" t="str">
        <f t="shared" si="3"/>
        <v>passionate explorer,Growth seeker,Balancer,Pleasant tactful,Self Focused</v>
      </c>
      <c r="X128" s="13">
        <f t="shared" si="4"/>
        <v>45</v>
      </c>
    </row>
    <row r="129">
      <c r="A129" s="8">
        <v>45502.379437083335</v>
      </c>
      <c r="B129" s="1"/>
      <c r="C129" s="3" t="s">
        <v>390</v>
      </c>
      <c r="D129" s="3" t="s">
        <v>400</v>
      </c>
      <c r="E129" s="3" t="s">
        <v>408</v>
      </c>
      <c r="F129" s="3" t="s">
        <v>419</v>
      </c>
      <c r="G129" s="3" t="s">
        <v>421</v>
      </c>
      <c r="H129" s="3" t="s">
        <v>222</v>
      </c>
      <c r="I129" s="7" t="str">
        <f t="shared" si="5"/>
        <v>anshika chaturvedi</v>
      </c>
      <c r="J129" s="1"/>
      <c r="K129" s="2">
        <f t="array" ref="K129">XLOOKUP($C129:$C$1000, 'BASIC KEY'!$C$1:$C$4, 'BASIC KEY'!$B$1:$B$4, "", 0)
</f>
        <v>1</v>
      </c>
      <c r="L129" s="2">
        <f t="array" ref="L129">XLOOKUP($D129, 'BASIC KEY'!$C$7:$C$10, 'BASIC KEY'!$B$7:$B$10, "", 0)
</f>
        <v>1</v>
      </c>
      <c r="M129" s="11">
        <f t="array" ref="M129">XLOOKUP($E129, 'BASIC KEY'!$C$13:$C$16, 'BASIC KEY'!$B$13:$B$16, "", 0)
</f>
        <v>1</v>
      </c>
      <c r="N129" s="11">
        <f t="array" ref="N129">XLOOKUP($F129, 'BASIC KEY'!$C$19:$C$22, 'BASIC KEY'!$B$19:$B$22, "", 0)
</f>
        <v>2</v>
      </c>
      <c r="O129" s="11">
        <f t="array" ref="O129">XLOOKUP($G129, 'BASIC KEY'!$C$25:$C$28, 'BASIC KEY'!$B$25:$B$28, "", 0)
</f>
        <v>2</v>
      </c>
      <c r="P129" s="2">
        <f t="shared" si="1"/>
        <v>7</v>
      </c>
      <c r="Q129" s="13">
        <f t="shared" si="2"/>
        <v>23.9</v>
      </c>
      <c r="R129" s="13" t="str">
        <f t="array" ref="R129">XLOOKUP($K129,'BASIC KEY'!$E$1:$E$4,'BASIC KEY'!$F$1:$F$4,"",0)</f>
        <v>career focused</v>
      </c>
      <c r="S129" s="13" t="str">
        <f t="array" ref="S129">XLOOKUP($L129, 'BASIC KEY'!$E$7:$E$10, 'BASIC KEY'!$F$7:$F$10, "", 0)
</f>
        <v>Balanced explorer</v>
      </c>
      <c r="T129" s="13" t="str">
        <f t="array" ref="T129">XLOOKUP($M129, 'BASIC KEY'!$E$13:$E$16, 'BASIC KEY'!$F$13:$F$16, "", 0)
</f>
        <v>Balancer</v>
      </c>
      <c r="U129" s="13" t="str">
        <f t="array" ref="U129">XLOOKUP($N129, 'BASIC KEY'!$E$19:$E$22, 'BASIC KEY'!$F$19:$F$22, "", 0)
</f>
        <v>Pleasant tactful</v>
      </c>
      <c r="V129" s="13" t="str">
        <f t="array" ref="V129">XLOOKUP($O129, 'BASIC KEY'!$E$25:$E$28, 'BASIC KEY'!$F$25:$F$28, "", 0)
</f>
        <v>Self Focused</v>
      </c>
      <c r="W129" s="13" t="str">
        <f t="shared" si="3"/>
        <v>career focused,Balanced explorer,Balancer,Pleasant tactful,Self Focused</v>
      </c>
      <c r="X129" s="13">
        <f t="shared" si="4"/>
        <v>209</v>
      </c>
    </row>
    <row r="130">
      <c r="A130" s="8">
        <v>45502.38180594907</v>
      </c>
      <c r="B130" s="1"/>
      <c r="C130" s="3" t="s">
        <v>392</v>
      </c>
      <c r="D130" s="3" t="s">
        <v>398</v>
      </c>
      <c r="E130" s="3" t="s">
        <v>408</v>
      </c>
      <c r="F130" s="3" t="s">
        <v>419</v>
      </c>
      <c r="G130" s="3" t="s">
        <v>423</v>
      </c>
      <c r="H130" s="3" t="s">
        <v>223</v>
      </c>
      <c r="I130" s="7" t="str">
        <f t="shared" si="5"/>
        <v>tanishq sharma</v>
      </c>
      <c r="J130" s="1"/>
      <c r="K130" s="2">
        <f t="array" ref="K130">XLOOKUP($C130:$C$1000, 'BASIC KEY'!$C$1:$C$4, 'BASIC KEY'!$B$1:$B$4, "", 0)
</f>
        <v>2</v>
      </c>
      <c r="L130" s="2">
        <f t="array" ref="L130">XLOOKUP($D130, 'BASIC KEY'!$C$7:$C$10, 'BASIC KEY'!$B$7:$B$10, "", 0)
</f>
        <v>2</v>
      </c>
      <c r="M130" s="11">
        <f t="array" ref="M130">XLOOKUP($E130, 'BASIC KEY'!$C$13:$C$16, 'BASIC KEY'!$B$13:$B$16, "", 0)
</f>
        <v>1</v>
      </c>
      <c r="N130" s="11">
        <f t="array" ref="N130">XLOOKUP($F130, 'BASIC KEY'!$C$19:$C$22, 'BASIC KEY'!$B$19:$B$22, "", 0)
</f>
        <v>2</v>
      </c>
      <c r="O130" s="11">
        <f t="array" ref="O130">XLOOKUP($G130, 'BASIC KEY'!$C$25:$C$28, 'BASIC KEY'!$B$25:$B$28, "", 0)
</f>
        <v>1</v>
      </c>
      <c r="P130" s="2">
        <f t="shared" si="1"/>
        <v>8</v>
      </c>
      <c r="Q130" s="13">
        <f t="shared" si="2"/>
        <v>48</v>
      </c>
      <c r="R130" s="13" t="str">
        <f t="array" ref="R130">XLOOKUP($K130,'BASIC KEY'!$E$1:$E$4,'BASIC KEY'!$F$1:$F$4,"",0)</f>
        <v>passionate explorer</v>
      </c>
      <c r="S130" s="13" t="str">
        <f t="array" ref="S130">XLOOKUP($L130, 'BASIC KEY'!$E$7:$E$10, 'BASIC KEY'!$F$7:$F$10, "", 0)
</f>
        <v>Growth seeker</v>
      </c>
      <c r="T130" s="13" t="str">
        <f t="array" ref="T130">XLOOKUP($M130, 'BASIC KEY'!$E$13:$E$16, 'BASIC KEY'!$F$13:$F$16, "", 0)
</f>
        <v>Balancer</v>
      </c>
      <c r="U130" s="13" t="str">
        <f t="array" ref="U130">XLOOKUP($N130, 'BASIC KEY'!$E$19:$E$22, 'BASIC KEY'!$F$19:$F$22, "", 0)
</f>
        <v>Pleasant tactful</v>
      </c>
      <c r="V130" s="13" t="str">
        <f t="array" ref="V130">XLOOKUP($O130, 'BASIC KEY'!$E$25:$E$28, 'BASIC KEY'!$F$25:$F$28, "", 0)
</f>
        <v>Competitor</v>
      </c>
      <c r="W130" s="13" t="str">
        <f t="shared" si="3"/>
        <v>passionate explorer,Growth seeker,Balancer,Pleasant tactful,Competitor</v>
      </c>
      <c r="X130" s="13">
        <f t="shared" si="4"/>
        <v>122</v>
      </c>
    </row>
    <row r="131">
      <c r="A131" s="8">
        <v>45502.38210525463</v>
      </c>
      <c r="B131" s="1"/>
      <c r="C131" s="3" t="s">
        <v>392</v>
      </c>
      <c r="D131" s="3" t="s">
        <v>398</v>
      </c>
      <c r="E131" s="3" t="s">
        <v>408</v>
      </c>
      <c r="F131" s="3" t="s">
        <v>419</v>
      </c>
      <c r="G131" s="3" t="s">
        <v>421</v>
      </c>
      <c r="H131" s="3" t="s">
        <v>459</v>
      </c>
      <c r="I131" s="7" t="str">
        <f t="shared" si="5"/>
        <v>ashirwad kumar</v>
      </c>
      <c r="J131" s="1"/>
      <c r="K131" s="2">
        <f t="array" ref="K131">XLOOKUP($C131:$C$1000, 'BASIC KEY'!$C$1:$C$4, 'BASIC KEY'!$B$1:$B$4, "", 0)
</f>
        <v>2</v>
      </c>
      <c r="L131" s="2">
        <f t="array" ref="L131">XLOOKUP($D131, 'BASIC KEY'!$C$7:$C$10, 'BASIC KEY'!$B$7:$B$10, "", 0)
</f>
        <v>2</v>
      </c>
      <c r="M131" s="11">
        <f t="array" ref="M131">XLOOKUP($E131, 'BASIC KEY'!$C$13:$C$16, 'BASIC KEY'!$B$13:$B$16, "", 0)
</f>
        <v>1</v>
      </c>
      <c r="N131" s="11">
        <f t="array" ref="N131">XLOOKUP($F131, 'BASIC KEY'!$C$19:$C$22, 'BASIC KEY'!$B$19:$B$22, "", 0)
</f>
        <v>2</v>
      </c>
      <c r="O131" s="11">
        <f t="array" ref="O131">XLOOKUP($G131, 'BASIC KEY'!$C$25:$C$28, 'BASIC KEY'!$B$25:$B$28, "", 0)
</f>
        <v>2</v>
      </c>
      <c r="P131" s="2">
        <f t="shared" si="1"/>
        <v>9</v>
      </c>
      <c r="Q131" s="13">
        <f t="shared" si="2"/>
        <v>69.7</v>
      </c>
      <c r="R131" s="13" t="str">
        <f t="array" ref="R131">XLOOKUP($K131,'BASIC KEY'!$E$1:$E$4,'BASIC KEY'!$F$1:$F$4,"",0)</f>
        <v>passionate explorer</v>
      </c>
      <c r="S131" s="13" t="str">
        <f t="array" ref="S131">XLOOKUP($L131, 'BASIC KEY'!$E$7:$E$10, 'BASIC KEY'!$F$7:$F$10, "", 0)
</f>
        <v>Growth seeker</v>
      </c>
      <c r="T131" s="13" t="str">
        <f t="array" ref="T131">XLOOKUP($M131, 'BASIC KEY'!$E$13:$E$16, 'BASIC KEY'!$F$13:$F$16, "", 0)
</f>
        <v>Balancer</v>
      </c>
      <c r="U131" s="13" t="str">
        <f t="array" ref="U131">XLOOKUP($N131, 'BASIC KEY'!$E$19:$E$22, 'BASIC KEY'!$F$19:$F$22, "", 0)
</f>
        <v>Pleasant tactful</v>
      </c>
      <c r="V131" s="13" t="str">
        <f t="array" ref="V131">XLOOKUP($O131, 'BASIC KEY'!$E$25:$E$28, 'BASIC KEY'!$F$25:$F$28, "", 0)
</f>
        <v>Self Focused</v>
      </c>
      <c r="W131" s="13" t="str">
        <f t="shared" si="3"/>
        <v>passionate explorer,Growth seeker,Balancer,Pleasant tactful,Self Focused</v>
      </c>
      <c r="X131" s="13">
        <f t="shared" si="4"/>
        <v>44</v>
      </c>
    </row>
    <row r="132">
      <c r="A132" s="8">
        <v>45502.38423324074</v>
      </c>
      <c r="B132" s="1"/>
      <c r="C132" s="3" t="s">
        <v>390</v>
      </c>
      <c r="D132" s="3" t="s">
        <v>398</v>
      </c>
      <c r="E132" s="3" t="s">
        <v>406</v>
      </c>
      <c r="F132" s="3" t="s">
        <v>417</v>
      </c>
      <c r="G132" s="3" t="s">
        <v>423</v>
      </c>
      <c r="H132" s="3" t="s">
        <v>221</v>
      </c>
      <c r="I132" s="7" t="str">
        <f t="shared" si="5"/>
        <v>ritik kumar gupta</v>
      </c>
      <c r="J132" s="1"/>
      <c r="K132" s="2">
        <f t="array" ref="K132">XLOOKUP($C132:$C$1000, 'BASIC KEY'!$C$1:$C$4, 'BASIC KEY'!$B$1:$B$4, "", 0)
</f>
        <v>1</v>
      </c>
      <c r="L132" s="2">
        <f t="array" ref="L132">XLOOKUP($D132, 'BASIC KEY'!$C$7:$C$10, 'BASIC KEY'!$B$7:$B$10, "", 0)
</f>
        <v>2</v>
      </c>
      <c r="M132" s="11">
        <f t="array" ref="M132">XLOOKUP($E132, 'BASIC KEY'!$C$13:$C$16, 'BASIC KEY'!$B$13:$B$16, "", 0)
</f>
        <v>2</v>
      </c>
      <c r="N132" s="11">
        <f t="array" ref="N132">XLOOKUP($F132, 'BASIC KEY'!$C$19:$C$22, 'BASIC KEY'!$B$19:$B$22, "", 0)
</f>
        <v>1</v>
      </c>
      <c r="O132" s="11">
        <f t="array" ref="O132">XLOOKUP($G132, 'BASIC KEY'!$C$25:$C$28, 'BASIC KEY'!$B$25:$B$28, "", 0)
</f>
        <v>1</v>
      </c>
      <c r="P132" s="2">
        <f t="shared" si="1"/>
        <v>7</v>
      </c>
      <c r="Q132" s="13">
        <f t="shared" si="2"/>
        <v>24.3</v>
      </c>
      <c r="R132" s="13" t="str">
        <f t="array" ref="R132">XLOOKUP($K132,'BASIC KEY'!$E$1:$E$4,'BASIC KEY'!$F$1:$F$4,"",0)</f>
        <v>career focused</v>
      </c>
      <c r="S132" s="13" t="str">
        <f t="array" ref="S132">XLOOKUP($L132, 'BASIC KEY'!$E$7:$E$10, 'BASIC KEY'!$F$7:$F$10, "", 0)
</f>
        <v>Growth seeker</v>
      </c>
      <c r="T132" s="13" t="str">
        <f t="array" ref="T132">XLOOKUP($M132, 'BASIC KEY'!$E$13:$E$16, 'BASIC KEY'!$F$13:$F$16, "", 0)
</f>
        <v>Dedicated learner</v>
      </c>
      <c r="U132" s="13" t="str">
        <f t="array" ref="U132">XLOOKUP($N132, 'BASIC KEY'!$E$19:$E$22, 'BASIC KEY'!$F$19:$F$22, "", 0)
</f>
        <v>Dtermined Doer</v>
      </c>
      <c r="V132" s="13" t="str">
        <f t="array" ref="V132">XLOOKUP($O132, 'BASIC KEY'!$E$25:$E$28, 'BASIC KEY'!$F$25:$F$28, "", 0)
</f>
        <v>Competitor</v>
      </c>
      <c r="W132" s="13" t="str">
        <f t="shared" si="3"/>
        <v>career focused,Growth seeker,Dedicated learner,Dtermined Doer,Competitor</v>
      </c>
      <c r="X132" s="13">
        <f t="shared" si="4"/>
        <v>201</v>
      </c>
    </row>
    <row r="133">
      <c r="A133" s="8">
        <v>45502.39224076389</v>
      </c>
      <c r="B133" s="1"/>
      <c r="C133" s="3" t="s">
        <v>392</v>
      </c>
      <c r="D133" s="3" t="s">
        <v>398</v>
      </c>
      <c r="E133" s="3" t="s">
        <v>406</v>
      </c>
      <c r="F133" s="3" t="s">
        <v>419</v>
      </c>
      <c r="G133" s="3" t="s">
        <v>421</v>
      </c>
      <c r="H133" s="3" t="s">
        <v>226</v>
      </c>
      <c r="I133" s="7" t="str">
        <f t="shared" si="5"/>
        <v>sobhit singhal</v>
      </c>
      <c r="J133" s="1"/>
      <c r="K133" s="2">
        <f t="array" ref="K133">XLOOKUP($C133:$C$1000, 'BASIC KEY'!$C$1:$C$4, 'BASIC KEY'!$B$1:$B$4, "", 0)
</f>
        <v>2</v>
      </c>
      <c r="L133" s="2">
        <f t="array" ref="L133">XLOOKUP($D133, 'BASIC KEY'!$C$7:$C$10, 'BASIC KEY'!$B$7:$B$10, "", 0)
</f>
        <v>2</v>
      </c>
      <c r="M133" s="11">
        <f t="array" ref="M133">XLOOKUP($E133, 'BASIC KEY'!$C$13:$C$16, 'BASIC KEY'!$B$13:$B$16, "", 0)
</f>
        <v>2</v>
      </c>
      <c r="N133" s="11">
        <f t="array" ref="N133">XLOOKUP($F133, 'BASIC KEY'!$C$19:$C$22, 'BASIC KEY'!$B$19:$B$22, "", 0)
</f>
        <v>2</v>
      </c>
      <c r="O133" s="11">
        <f t="array" ref="O133">XLOOKUP($G133, 'BASIC KEY'!$C$25:$C$28, 'BASIC KEY'!$B$25:$B$28, "", 0)
</f>
        <v>2</v>
      </c>
      <c r="P133" s="2">
        <f t="shared" si="1"/>
        <v>10</v>
      </c>
      <c r="Q133" s="13">
        <f t="shared" si="2"/>
        <v>96.6</v>
      </c>
      <c r="R133" s="13" t="str">
        <f t="array" ref="R133">XLOOKUP($K133,'BASIC KEY'!$E$1:$E$4,'BASIC KEY'!$F$1:$F$4,"",0)</f>
        <v>passionate explorer</v>
      </c>
      <c r="S133" s="13" t="str">
        <f t="array" ref="S133">XLOOKUP($L133, 'BASIC KEY'!$E$7:$E$10, 'BASIC KEY'!$F$7:$F$10, "", 0)
</f>
        <v>Growth seeker</v>
      </c>
      <c r="T133" s="13" t="str">
        <f t="array" ref="T133">XLOOKUP($M133, 'BASIC KEY'!$E$13:$E$16, 'BASIC KEY'!$F$13:$F$16, "", 0)
</f>
        <v>Dedicated learner</v>
      </c>
      <c r="U133" s="13" t="str">
        <f t="array" ref="U133">XLOOKUP($N133, 'BASIC KEY'!$E$19:$E$22, 'BASIC KEY'!$F$19:$F$22, "", 0)
</f>
        <v>Pleasant tactful</v>
      </c>
      <c r="V133" s="13" t="str">
        <f t="array" ref="V133">XLOOKUP($O133, 'BASIC KEY'!$E$25:$E$28, 'BASIC KEY'!$F$25:$F$28, "", 0)
</f>
        <v>Self Focused</v>
      </c>
      <c r="W133" s="13" t="str">
        <f t="shared" si="3"/>
        <v>passionate explorer,Growth seeker,Dedicated learner,Pleasant tactful,Self Focused</v>
      </c>
      <c r="X133" s="13">
        <f t="shared" si="4"/>
        <v>8</v>
      </c>
    </row>
    <row r="134">
      <c r="A134" s="8">
        <v>45502.398944733795</v>
      </c>
      <c r="B134" s="1"/>
      <c r="C134" s="3" t="s">
        <v>392</v>
      </c>
      <c r="D134" s="3" t="s">
        <v>398</v>
      </c>
      <c r="E134" s="3" t="s">
        <v>408</v>
      </c>
      <c r="F134" s="3" t="s">
        <v>419</v>
      </c>
      <c r="G134" s="3" t="s">
        <v>423</v>
      </c>
      <c r="H134" s="3" t="s">
        <v>224</v>
      </c>
      <c r="I134" s="7" t="str">
        <f t="shared" si="5"/>
        <v>archana nayaka a m</v>
      </c>
      <c r="J134" s="1"/>
      <c r="K134" s="2">
        <f t="array" ref="K134">XLOOKUP($C134:$C$1000, 'BASIC KEY'!$C$1:$C$4, 'BASIC KEY'!$B$1:$B$4, "", 0)
</f>
        <v>2</v>
      </c>
      <c r="L134" s="2">
        <f t="array" ref="L134">XLOOKUP($D134, 'BASIC KEY'!$C$7:$C$10, 'BASIC KEY'!$B$7:$B$10, "", 0)
</f>
        <v>2</v>
      </c>
      <c r="M134" s="11">
        <f t="array" ref="M134">XLOOKUP($E134, 'BASIC KEY'!$C$13:$C$16, 'BASIC KEY'!$B$13:$B$16, "", 0)
</f>
        <v>1</v>
      </c>
      <c r="N134" s="11">
        <f t="array" ref="N134">XLOOKUP($F134, 'BASIC KEY'!$C$19:$C$22, 'BASIC KEY'!$B$19:$B$22, "", 0)
</f>
        <v>2</v>
      </c>
      <c r="O134" s="11">
        <f t="array" ref="O134">XLOOKUP($G134, 'BASIC KEY'!$C$25:$C$28, 'BASIC KEY'!$B$25:$B$28, "", 0)
</f>
        <v>1</v>
      </c>
      <c r="P134" s="2">
        <f t="shared" si="1"/>
        <v>8</v>
      </c>
      <c r="Q134" s="13">
        <f t="shared" si="2"/>
        <v>48.6</v>
      </c>
      <c r="R134" s="13" t="str">
        <f t="array" ref="R134">XLOOKUP($K134,'BASIC KEY'!$E$1:$E$4,'BASIC KEY'!$F$1:$F$4,"",0)</f>
        <v>passionate explorer</v>
      </c>
      <c r="S134" s="13" t="str">
        <f t="array" ref="S134">XLOOKUP($L134, 'BASIC KEY'!$E$7:$E$10, 'BASIC KEY'!$F$7:$F$10, "", 0)
</f>
        <v>Growth seeker</v>
      </c>
      <c r="T134" s="13" t="str">
        <f t="array" ref="T134">XLOOKUP($M134, 'BASIC KEY'!$E$13:$E$16, 'BASIC KEY'!$F$13:$F$16, "", 0)
</f>
        <v>Balancer</v>
      </c>
      <c r="U134" s="13" t="str">
        <f t="array" ref="U134">XLOOKUP($N134, 'BASIC KEY'!$E$19:$E$22, 'BASIC KEY'!$F$19:$F$22, "", 0)
</f>
        <v>Pleasant tactful</v>
      </c>
      <c r="V134" s="13" t="str">
        <f t="array" ref="V134">XLOOKUP($O134, 'BASIC KEY'!$E$25:$E$28, 'BASIC KEY'!$F$25:$F$28, "", 0)
</f>
        <v>Competitor</v>
      </c>
      <c r="W134" s="13" t="str">
        <f t="shared" si="3"/>
        <v>passionate explorer,Growth seeker,Balancer,Pleasant tactful,Competitor</v>
      </c>
      <c r="X134" s="13">
        <f t="shared" si="4"/>
        <v>120</v>
      </c>
    </row>
    <row r="135">
      <c r="A135" s="8">
        <v>45502.41272123843</v>
      </c>
      <c r="B135" s="1"/>
      <c r="C135" s="3" t="s">
        <v>390</v>
      </c>
      <c r="D135" s="3" t="s">
        <v>398</v>
      </c>
      <c r="E135" s="3" t="s">
        <v>406</v>
      </c>
      <c r="F135" s="3" t="s">
        <v>419</v>
      </c>
      <c r="G135" s="3" t="s">
        <v>421</v>
      </c>
      <c r="H135" s="3" t="s">
        <v>225</v>
      </c>
      <c r="I135" s="7" t="str">
        <f t="shared" si="5"/>
        <v>premkumar m</v>
      </c>
      <c r="J135" s="1"/>
      <c r="K135" s="2">
        <f t="array" ref="K135">XLOOKUP($C135:$C$1000, 'BASIC KEY'!$C$1:$C$4, 'BASIC KEY'!$B$1:$B$4, "", 0)
</f>
        <v>1</v>
      </c>
      <c r="L135" s="2">
        <f t="array" ref="L135">XLOOKUP($D135, 'BASIC KEY'!$C$7:$C$10, 'BASIC KEY'!$B$7:$B$10, "", 0)
</f>
        <v>2</v>
      </c>
      <c r="M135" s="11">
        <f t="array" ref="M135">XLOOKUP($E135, 'BASIC KEY'!$C$13:$C$16, 'BASIC KEY'!$B$13:$B$16, "", 0)
</f>
        <v>2</v>
      </c>
      <c r="N135" s="11">
        <f t="array" ref="N135">XLOOKUP($F135, 'BASIC KEY'!$C$19:$C$22, 'BASIC KEY'!$B$19:$B$22, "", 0)
</f>
        <v>2</v>
      </c>
      <c r="O135" s="11">
        <f t="array" ref="O135">XLOOKUP($G135, 'BASIC KEY'!$C$25:$C$28, 'BASIC KEY'!$B$25:$B$28, "", 0)
</f>
        <v>2</v>
      </c>
      <c r="P135" s="2">
        <f t="shared" si="1"/>
        <v>9</v>
      </c>
      <c r="Q135" s="13">
        <f t="shared" si="2"/>
        <v>70.1</v>
      </c>
      <c r="R135" s="13" t="str">
        <f t="array" ref="R135">XLOOKUP($K135,'BASIC KEY'!$E$1:$E$4,'BASIC KEY'!$F$1:$F$4,"",0)</f>
        <v>career focused</v>
      </c>
      <c r="S135" s="13" t="str">
        <f t="array" ref="S135">XLOOKUP($L135, 'BASIC KEY'!$E$7:$E$10, 'BASIC KEY'!$F$7:$F$10, "", 0)
</f>
        <v>Growth seeker</v>
      </c>
      <c r="T135" s="13" t="str">
        <f t="array" ref="T135">XLOOKUP($M135, 'BASIC KEY'!$E$13:$E$16, 'BASIC KEY'!$F$13:$F$16, "", 0)
</f>
        <v>Dedicated learner</v>
      </c>
      <c r="U135" s="13" t="str">
        <f t="array" ref="U135">XLOOKUP($N135, 'BASIC KEY'!$E$19:$E$22, 'BASIC KEY'!$F$19:$F$22, "", 0)
</f>
        <v>Pleasant tactful</v>
      </c>
      <c r="V135" s="13" t="str">
        <f t="array" ref="V135">XLOOKUP($O135, 'BASIC KEY'!$E$25:$E$28, 'BASIC KEY'!$F$25:$F$28, "", 0)
</f>
        <v>Self Focused</v>
      </c>
      <c r="W135" s="13" t="str">
        <f t="shared" si="3"/>
        <v>career focused,Growth seeker,Dedicated learner,Pleasant tactful,Self Focused</v>
      </c>
      <c r="X135" s="13">
        <f t="shared" si="4"/>
        <v>42</v>
      </c>
    </row>
    <row r="136">
      <c r="A136" s="8">
        <v>45502.491455428244</v>
      </c>
      <c r="B136" s="1"/>
      <c r="C136" s="3" t="s">
        <v>390</v>
      </c>
      <c r="D136" s="3" t="s">
        <v>398</v>
      </c>
      <c r="E136" s="3" t="s">
        <v>408</v>
      </c>
      <c r="F136" s="3" t="s">
        <v>419</v>
      </c>
      <c r="G136" s="3" t="s">
        <v>421</v>
      </c>
      <c r="H136" s="3" t="s">
        <v>230</v>
      </c>
      <c r="I136" s="7" t="str">
        <f t="shared" si="5"/>
        <v>shekinah.a</v>
      </c>
      <c r="J136" s="1"/>
      <c r="K136" s="2">
        <f t="array" ref="K136">XLOOKUP($C136:$C$1000, 'BASIC KEY'!$C$1:$C$4, 'BASIC KEY'!$B$1:$B$4, "", 0)
</f>
        <v>1</v>
      </c>
      <c r="L136" s="2">
        <f t="array" ref="L136">XLOOKUP($D136, 'BASIC KEY'!$C$7:$C$10, 'BASIC KEY'!$B$7:$B$10, "", 0)
</f>
        <v>2</v>
      </c>
      <c r="M136" s="11">
        <f t="array" ref="M136">XLOOKUP($E136, 'BASIC KEY'!$C$13:$C$16, 'BASIC KEY'!$B$13:$B$16, "", 0)
</f>
        <v>1</v>
      </c>
      <c r="N136" s="11">
        <f t="array" ref="N136">XLOOKUP($F136, 'BASIC KEY'!$C$19:$C$22, 'BASIC KEY'!$B$19:$B$22, "", 0)
</f>
        <v>2</v>
      </c>
      <c r="O136" s="11">
        <f t="array" ref="O136">XLOOKUP($G136, 'BASIC KEY'!$C$25:$C$28, 'BASIC KEY'!$B$25:$B$28, "", 0)
</f>
        <v>2</v>
      </c>
      <c r="P136" s="2">
        <f t="shared" si="1"/>
        <v>8</v>
      </c>
      <c r="Q136" s="13">
        <f t="shared" si="2"/>
        <v>49.1</v>
      </c>
      <c r="R136" s="13" t="str">
        <f t="array" ref="R136">XLOOKUP($K136,'BASIC KEY'!$E$1:$E$4,'BASIC KEY'!$F$1:$F$4,"",0)</f>
        <v>career focused</v>
      </c>
      <c r="S136" s="13" t="str">
        <f t="array" ref="S136">XLOOKUP($L136, 'BASIC KEY'!$E$7:$E$10, 'BASIC KEY'!$F$7:$F$10, "", 0)
</f>
        <v>Growth seeker</v>
      </c>
      <c r="T136" s="13" t="str">
        <f t="array" ref="T136">XLOOKUP($M136, 'BASIC KEY'!$E$13:$E$16, 'BASIC KEY'!$F$13:$F$16, "", 0)
</f>
        <v>Balancer</v>
      </c>
      <c r="U136" s="13" t="str">
        <f t="array" ref="U136">XLOOKUP($N136, 'BASIC KEY'!$E$19:$E$22, 'BASIC KEY'!$F$19:$F$22, "", 0)
</f>
        <v>Pleasant tactful</v>
      </c>
      <c r="V136" s="13" t="str">
        <f t="array" ref="V136">XLOOKUP($O136, 'BASIC KEY'!$E$25:$E$28, 'BASIC KEY'!$F$25:$F$28, "", 0)
</f>
        <v>Self Focused</v>
      </c>
      <c r="W136" s="13" t="str">
        <f t="shared" si="3"/>
        <v>career focused,Growth seeker,Balancer,Pleasant tactful,Self Focused</v>
      </c>
      <c r="X136" s="13">
        <f t="shared" si="4"/>
        <v>117</v>
      </c>
    </row>
    <row r="137">
      <c r="A137" s="8">
        <v>45502.50121815973</v>
      </c>
      <c r="B137" s="1"/>
      <c r="C137" s="3" t="s">
        <v>390</v>
      </c>
      <c r="D137" s="3" t="s">
        <v>398</v>
      </c>
      <c r="E137" s="3" t="s">
        <v>408</v>
      </c>
      <c r="F137" s="3" t="s">
        <v>419</v>
      </c>
      <c r="G137" s="3" t="s">
        <v>421</v>
      </c>
      <c r="H137" s="3" t="s">
        <v>227</v>
      </c>
      <c r="I137" s="7" t="str">
        <f t="shared" si="5"/>
        <v>ansh malhotra</v>
      </c>
      <c r="J137" s="1"/>
      <c r="K137" s="2">
        <f t="array" ref="K137">XLOOKUP($C137:$C$1000, 'BASIC KEY'!$C$1:$C$4, 'BASIC KEY'!$B$1:$B$4, "", 0)
</f>
        <v>1</v>
      </c>
      <c r="L137" s="2">
        <f t="array" ref="L137">XLOOKUP($D137, 'BASIC KEY'!$C$7:$C$10, 'BASIC KEY'!$B$7:$B$10, "", 0)
</f>
        <v>2</v>
      </c>
      <c r="M137" s="11">
        <f t="array" ref="M137">XLOOKUP($E137, 'BASIC KEY'!$C$13:$C$16, 'BASIC KEY'!$B$13:$B$16, "", 0)
</f>
        <v>1</v>
      </c>
      <c r="N137" s="11">
        <f t="array" ref="N137">XLOOKUP($F137, 'BASIC KEY'!$C$19:$C$22, 'BASIC KEY'!$B$19:$B$22, "", 0)
</f>
        <v>2</v>
      </c>
      <c r="O137" s="11">
        <f t="array" ref="O137">XLOOKUP($G137, 'BASIC KEY'!$C$25:$C$28, 'BASIC KEY'!$B$25:$B$28, "", 0)
</f>
        <v>2</v>
      </c>
      <c r="P137" s="2">
        <f t="shared" si="1"/>
        <v>8</v>
      </c>
      <c r="Q137" s="13">
        <f t="shared" si="2"/>
        <v>49.4</v>
      </c>
      <c r="R137" s="13" t="str">
        <f t="array" ref="R137">XLOOKUP($K137,'BASIC KEY'!$E$1:$E$4,'BASIC KEY'!$F$1:$F$4,"",0)</f>
        <v>career focused</v>
      </c>
      <c r="S137" s="13" t="str">
        <f t="array" ref="S137">XLOOKUP($L137, 'BASIC KEY'!$E$7:$E$10, 'BASIC KEY'!$F$7:$F$10, "", 0)
</f>
        <v>Growth seeker</v>
      </c>
      <c r="T137" s="13" t="str">
        <f t="array" ref="T137">XLOOKUP($M137, 'BASIC KEY'!$E$13:$E$16, 'BASIC KEY'!$F$13:$F$16, "", 0)
</f>
        <v>Balancer</v>
      </c>
      <c r="U137" s="13" t="str">
        <f t="array" ref="U137">XLOOKUP($N137, 'BASIC KEY'!$E$19:$E$22, 'BASIC KEY'!$F$19:$F$22, "", 0)
</f>
        <v>Pleasant tactful</v>
      </c>
      <c r="V137" s="13" t="str">
        <f t="array" ref="V137">XLOOKUP($O137, 'BASIC KEY'!$E$25:$E$28, 'BASIC KEY'!$F$25:$F$28, "", 0)
</f>
        <v>Self Focused</v>
      </c>
      <c r="W137" s="13" t="str">
        <f t="shared" si="3"/>
        <v>career focused,Growth seeker,Balancer,Pleasant tactful,Self Focused</v>
      </c>
      <c r="X137" s="13">
        <f t="shared" si="4"/>
        <v>116</v>
      </c>
    </row>
    <row r="138">
      <c r="A138" s="8">
        <v>45502.52937902778</v>
      </c>
      <c r="B138" s="1"/>
      <c r="C138" s="3" t="s">
        <v>392</v>
      </c>
      <c r="D138" s="3" t="s">
        <v>398</v>
      </c>
      <c r="E138" s="3" t="s">
        <v>408</v>
      </c>
      <c r="F138" s="3" t="s">
        <v>417</v>
      </c>
      <c r="G138" s="3" t="s">
        <v>421</v>
      </c>
      <c r="H138" s="3" t="s">
        <v>228</v>
      </c>
      <c r="I138" s="7" t="str">
        <f t="shared" si="5"/>
        <v>satakshi gupta</v>
      </c>
      <c r="J138" s="1"/>
      <c r="K138" s="2">
        <f t="array" ref="K138">XLOOKUP($C138:$C$1000, 'BASIC KEY'!$C$1:$C$4, 'BASIC KEY'!$B$1:$B$4, "", 0)
</f>
        <v>2</v>
      </c>
      <c r="L138" s="2">
        <f t="array" ref="L138">XLOOKUP($D138, 'BASIC KEY'!$C$7:$C$10, 'BASIC KEY'!$B$7:$B$10, "", 0)
</f>
        <v>2</v>
      </c>
      <c r="M138" s="11">
        <f t="array" ref="M138">XLOOKUP($E138, 'BASIC KEY'!$C$13:$C$16, 'BASIC KEY'!$B$13:$B$16, "", 0)
</f>
        <v>1</v>
      </c>
      <c r="N138" s="11">
        <f t="array" ref="N138">XLOOKUP($F138, 'BASIC KEY'!$C$19:$C$22, 'BASIC KEY'!$B$19:$B$22, "", 0)
</f>
        <v>1</v>
      </c>
      <c r="O138" s="11">
        <f t="array" ref="O138">XLOOKUP($G138, 'BASIC KEY'!$C$25:$C$28, 'BASIC KEY'!$B$25:$B$28, "", 0)
</f>
        <v>2</v>
      </c>
      <c r="P138" s="2">
        <f t="shared" si="1"/>
        <v>8</v>
      </c>
      <c r="Q138" s="13">
        <f t="shared" si="2"/>
        <v>49.7</v>
      </c>
      <c r="R138" s="13" t="str">
        <f t="array" ref="R138">XLOOKUP($K138,'BASIC KEY'!$E$1:$E$4,'BASIC KEY'!$F$1:$F$4,"",0)</f>
        <v>passionate explorer</v>
      </c>
      <c r="S138" s="13" t="str">
        <f t="array" ref="S138">XLOOKUP($L138, 'BASIC KEY'!$E$7:$E$10, 'BASIC KEY'!$F$7:$F$10, "", 0)
</f>
        <v>Growth seeker</v>
      </c>
      <c r="T138" s="13" t="str">
        <f t="array" ref="T138">XLOOKUP($M138, 'BASIC KEY'!$E$13:$E$16, 'BASIC KEY'!$F$13:$F$16, "", 0)
</f>
        <v>Balancer</v>
      </c>
      <c r="U138" s="13" t="str">
        <f t="array" ref="U138">XLOOKUP($N138, 'BASIC KEY'!$E$19:$E$22, 'BASIC KEY'!$F$19:$F$22, "", 0)
</f>
        <v>Dtermined Doer</v>
      </c>
      <c r="V138" s="13" t="str">
        <f t="array" ref="V138">XLOOKUP($O138, 'BASIC KEY'!$E$25:$E$28, 'BASIC KEY'!$F$25:$F$28, "", 0)
</f>
        <v>Self Focused</v>
      </c>
      <c r="W138" s="13" t="str">
        <f t="shared" si="3"/>
        <v>passionate explorer,Growth seeker,Balancer,Dtermined Doer,Self Focused</v>
      </c>
      <c r="X138" s="13">
        <f t="shared" si="4"/>
        <v>113</v>
      </c>
    </row>
    <row r="139">
      <c r="A139" s="8">
        <v>45502.67602803241</v>
      </c>
      <c r="B139" s="1"/>
      <c r="C139" s="3" t="s">
        <v>390</v>
      </c>
      <c r="D139" s="3" t="s">
        <v>398</v>
      </c>
      <c r="E139" s="3" t="s">
        <v>406</v>
      </c>
      <c r="F139" s="3" t="s">
        <v>415</v>
      </c>
      <c r="G139" s="3" t="s">
        <v>423</v>
      </c>
      <c r="H139" s="3" t="s">
        <v>460</v>
      </c>
      <c r="I139" s="7" t="str">
        <f t="shared" si="5"/>
        <v>chitransh srivastava</v>
      </c>
      <c r="J139" s="1"/>
      <c r="K139" s="2">
        <f t="array" ref="K139">XLOOKUP($C139:$C$1000, 'BASIC KEY'!$C$1:$C$4, 'BASIC KEY'!$B$1:$B$4, "", 0)
</f>
        <v>1</v>
      </c>
      <c r="L139" s="2">
        <f t="array" ref="L139">XLOOKUP($D139, 'BASIC KEY'!$C$7:$C$10, 'BASIC KEY'!$B$7:$B$10, "", 0)
</f>
        <v>2</v>
      </c>
      <c r="M139" s="11">
        <f t="array" ref="M139">XLOOKUP($E139, 'BASIC KEY'!$C$13:$C$16, 'BASIC KEY'!$B$13:$B$16, "", 0)
</f>
        <v>2</v>
      </c>
      <c r="N139" s="11">
        <f t="array" ref="N139">XLOOKUP($F139, 'BASIC KEY'!$C$19:$C$22, 'BASIC KEY'!$B$19:$B$22, "", 0)
</f>
        <v>0</v>
      </c>
      <c r="O139" s="11">
        <f t="array" ref="O139">XLOOKUP($G139, 'BASIC KEY'!$C$25:$C$28, 'BASIC KEY'!$B$25:$B$28, "", 0)
</f>
        <v>1</v>
      </c>
      <c r="P139" s="2">
        <f t="shared" si="1"/>
        <v>6</v>
      </c>
      <c r="Q139" s="13">
        <f t="shared" si="2"/>
        <v>13.5</v>
      </c>
      <c r="R139" s="13" t="str">
        <f t="array" ref="R139">XLOOKUP($K139,'BASIC KEY'!$E$1:$E$4,'BASIC KEY'!$F$1:$F$4,"",0)</f>
        <v>career focused</v>
      </c>
      <c r="S139" s="13" t="str">
        <f t="array" ref="S139">XLOOKUP($L139, 'BASIC KEY'!$E$7:$E$10, 'BASIC KEY'!$F$7:$F$10, "", 0)
</f>
        <v>Growth seeker</v>
      </c>
      <c r="T139" s="13" t="str">
        <f t="array" ref="T139">XLOOKUP($M139, 'BASIC KEY'!$E$13:$E$16, 'BASIC KEY'!$F$13:$F$16, "", 0)
</f>
        <v>Dedicated learner</v>
      </c>
      <c r="U139" s="13" t="str">
        <f t="array" ref="U139">XLOOKUP($N139, 'BASIC KEY'!$E$19:$E$22, 'BASIC KEY'!$F$19:$F$22, "", 0)
</f>
        <v>Feedback taker</v>
      </c>
      <c r="V139" s="13" t="str">
        <f t="array" ref="V139">XLOOKUP($O139, 'BASIC KEY'!$E$25:$E$28, 'BASIC KEY'!$F$25:$F$28, "", 0)
</f>
        <v>Competitor</v>
      </c>
      <c r="W139" s="13" t="str">
        <f t="shared" si="3"/>
        <v>career focused,Growth seeker,Dedicated learner,Feedback taker,Competitor</v>
      </c>
      <c r="X139" s="13">
        <f t="shared" si="4"/>
        <v>240</v>
      </c>
    </row>
    <row r="140">
      <c r="A140" s="8">
        <v>45502.81338640046</v>
      </c>
      <c r="B140" s="1"/>
      <c r="C140" s="3" t="s">
        <v>390</v>
      </c>
      <c r="D140" s="3" t="s">
        <v>404</v>
      </c>
      <c r="E140" s="3" t="s">
        <v>408</v>
      </c>
      <c r="F140" s="3" t="s">
        <v>419</v>
      </c>
      <c r="G140" s="3" t="s">
        <v>425</v>
      </c>
      <c r="H140" s="3" t="s">
        <v>461</v>
      </c>
      <c r="I140" s="7" t="str">
        <f t="shared" si="5"/>
        <v>g himavanth reddy</v>
      </c>
      <c r="J140" s="1"/>
      <c r="K140" s="2">
        <f t="array" ref="K140">XLOOKUP($C140:$C$1000, 'BASIC KEY'!$C$1:$C$4, 'BASIC KEY'!$B$1:$B$4, "", 0)
</f>
        <v>1</v>
      </c>
      <c r="L140" s="2">
        <f t="array" ref="L140">XLOOKUP($D140, 'BASIC KEY'!$C$7:$C$10, 'BASIC KEY'!$B$7:$B$10, "", 0)
</f>
        <v>-1</v>
      </c>
      <c r="M140" s="11">
        <f t="array" ref="M140">XLOOKUP($E140, 'BASIC KEY'!$C$13:$C$16, 'BASIC KEY'!$B$13:$B$16, "", 0)
</f>
        <v>1</v>
      </c>
      <c r="N140" s="11">
        <f t="array" ref="N140">XLOOKUP($F140, 'BASIC KEY'!$C$19:$C$22, 'BASIC KEY'!$B$19:$B$22, "", 0)
</f>
        <v>2</v>
      </c>
      <c r="O140" s="11">
        <f t="array" ref="O140">XLOOKUP($G140, 'BASIC KEY'!$C$25:$C$28, 'BASIC KEY'!$B$25:$B$28, "", 0)
</f>
        <v>0</v>
      </c>
      <c r="P140" s="2">
        <f t="shared" si="1"/>
        <v>3</v>
      </c>
      <c r="Q140" s="13">
        <f t="shared" si="2"/>
        <v>1.2</v>
      </c>
      <c r="R140" s="13" t="str">
        <f t="array" ref="R140">XLOOKUP($K140,'BASIC KEY'!$E$1:$E$4,'BASIC KEY'!$F$1:$F$4,"",0)</f>
        <v>career focused</v>
      </c>
      <c r="S140" s="13" t="str">
        <f t="array" ref="S140">XLOOKUP($L140, 'BASIC KEY'!$E$7:$E$10, 'BASIC KEY'!$F$7:$F$10, "", 0)
</f>
        <v>Passive observer</v>
      </c>
      <c r="T140" s="13" t="str">
        <f t="array" ref="T140">XLOOKUP($M140, 'BASIC KEY'!$E$13:$E$16, 'BASIC KEY'!$F$13:$F$16, "", 0)
</f>
        <v>Balancer</v>
      </c>
      <c r="U140" s="13" t="str">
        <f t="array" ref="U140">XLOOKUP($N140, 'BASIC KEY'!$E$19:$E$22, 'BASIC KEY'!$F$19:$F$22, "", 0)
</f>
        <v>Pleasant tactful</v>
      </c>
      <c r="V140" s="13" t="str">
        <f t="array" ref="V140">XLOOKUP($O140, 'BASIC KEY'!$E$25:$E$28, 'BASIC KEY'!$F$25:$F$28, "", 0)
</f>
        <v>Time Taker</v>
      </c>
      <c r="W140" s="13" t="str">
        <f t="shared" si="3"/>
        <v>career focused,Passive observer,Balancer,Pleasant tactful,Time Taker</v>
      </c>
      <c r="X140" s="13">
        <f t="shared" si="4"/>
        <v>290</v>
      </c>
    </row>
    <row r="141">
      <c r="A141" s="8">
        <v>45503.38017063658</v>
      </c>
      <c r="B141" s="1"/>
      <c r="C141" s="3" t="s">
        <v>390</v>
      </c>
      <c r="D141" s="3" t="s">
        <v>398</v>
      </c>
      <c r="E141" s="3" t="s">
        <v>406</v>
      </c>
      <c r="F141" s="3" t="s">
        <v>419</v>
      </c>
      <c r="G141" s="3" t="s">
        <v>421</v>
      </c>
      <c r="H141" s="3" t="s">
        <v>232</v>
      </c>
      <c r="I141" s="7" t="str">
        <f t="shared" si="5"/>
        <v>harsh sindhwal</v>
      </c>
      <c r="J141" s="1"/>
      <c r="K141" s="2">
        <f t="array" ref="K141">XLOOKUP($C141:$C$1000, 'BASIC KEY'!$C$1:$C$4, 'BASIC KEY'!$B$1:$B$4, "", 0)
</f>
        <v>1</v>
      </c>
      <c r="L141" s="2">
        <f t="array" ref="L141">XLOOKUP($D141, 'BASIC KEY'!$C$7:$C$10, 'BASIC KEY'!$B$7:$B$10, "", 0)
</f>
        <v>2</v>
      </c>
      <c r="M141" s="11">
        <f t="array" ref="M141">XLOOKUP($E141, 'BASIC KEY'!$C$13:$C$16, 'BASIC KEY'!$B$13:$B$16, "", 0)
</f>
        <v>2</v>
      </c>
      <c r="N141" s="11">
        <f t="array" ref="N141">XLOOKUP($F141, 'BASIC KEY'!$C$19:$C$22, 'BASIC KEY'!$B$19:$B$22, "", 0)
</f>
        <v>2</v>
      </c>
      <c r="O141" s="11">
        <f t="array" ref="O141">XLOOKUP($G141, 'BASIC KEY'!$C$25:$C$28, 'BASIC KEY'!$B$25:$B$28, "", 0)
</f>
        <v>2</v>
      </c>
      <c r="P141" s="2">
        <f t="shared" si="1"/>
        <v>9</v>
      </c>
      <c r="Q141" s="13">
        <f t="shared" si="2"/>
        <v>69.6</v>
      </c>
      <c r="R141" s="13" t="str">
        <f t="array" ref="R141">XLOOKUP($K141,'BASIC KEY'!$E$1:$E$4,'BASIC KEY'!$F$1:$F$4,"",0)</f>
        <v>career focused</v>
      </c>
      <c r="S141" s="13" t="str">
        <f t="array" ref="S141">XLOOKUP($L141, 'BASIC KEY'!$E$7:$E$10, 'BASIC KEY'!$F$7:$F$10, "", 0)
</f>
        <v>Growth seeker</v>
      </c>
      <c r="T141" s="13" t="str">
        <f t="array" ref="T141">XLOOKUP($M141, 'BASIC KEY'!$E$13:$E$16, 'BASIC KEY'!$F$13:$F$16, "", 0)
</f>
        <v>Dedicated learner</v>
      </c>
      <c r="U141" s="13" t="str">
        <f t="array" ref="U141">XLOOKUP($N141, 'BASIC KEY'!$E$19:$E$22, 'BASIC KEY'!$F$19:$F$22, "", 0)
</f>
        <v>Pleasant tactful</v>
      </c>
      <c r="V141" s="13" t="str">
        <f t="array" ref="V141">XLOOKUP($O141, 'BASIC KEY'!$E$25:$E$28, 'BASIC KEY'!$F$25:$F$28, "", 0)
</f>
        <v>Self Focused</v>
      </c>
      <c r="W141" s="13" t="str">
        <f t="shared" si="3"/>
        <v>career focused,Growth seeker,Dedicated learner,Pleasant tactful,Self Focused</v>
      </c>
      <c r="X141" s="13">
        <f t="shared" si="4"/>
        <v>45</v>
      </c>
    </row>
    <row r="142">
      <c r="A142" s="8">
        <v>45503.43825497685</v>
      </c>
      <c r="B142" s="1"/>
      <c r="C142" s="3" t="s">
        <v>392</v>
      </c>
      <c r="D142" s="3" t="s">
        <v>400</v>
      </c>
      <c r="E142" s="3" t="s">
        <v>408</v>
      </c>
      <c r="F142" s="3" t="s">
        <v>415</v>
      </c>
      <c r="G142" s="3" t="s">
        <v>425</v>
      </c>
      <c r="H142" s="3" t="s">
        <v>233</v>
      </c>
      <c r="I142" s="7" t="str">
        <f t="shared" si="5"/>
        <v>madiha fatema</v>
      </c>
      <c r="J142" s="1"/>
      <c r="K142" s="2">
        <f t="array" ref="K142">XLOOKUP($C142:$C$1000, 'BASIC KEY'!$C$1:$C$4, 'BASIC KEY'!$B$1:$B$4, "", 0)
</f>
        <v>2</v>
      </c>
      <c r="L142" s="2">
        <f t="array" ref="L142">XLOOKUP($D142, 'BASIC KEY'!$C$7:$C$10, 'BASIC KEY'!$B$7:$B$10, "", 0)
</f>
        <v>1</v>
      </c>
      <c r="M142" s="11">
        <f t="array" ref="M142">XLOOKUP($E142, 'BASIC KEY'!$C$13:$C$16, 'BASIC KEY'!$B$13:$B$16, "", 0)
</f>
        <v>1</v>
      </c>
      <c r="N142" s="11">
        <f t="array" ref="N142">XLOOKUP($F142, 'BASIC KEY'!$C$19:$C$22, 'BASIC KEY'!$B$19:$B$22, "", 0)
</f>
        <v>0</v>
      </c>
      <c r="O142" s="11">
        <f t="array" ref="O142">XLOOKUP($G142, 'BASIC KEY'!$C$25:$C$28, 'BASIC KEY'!$B$25:$B$28, "", 0)
</f>
        <v>0</v>
      </c>
      <c r="P142" s="2">
        <f t="shared" si="1"/>
        <v>4</v>
      </c>
      <c r="Q142" s="13">
        <f t="shared" si="2"/>
        <v>3</v>
      </c>
      <c r="R142" s="13" t="str">
        <f t="array" ref="R142">XLOOKUP($K142,'BASIC KEY'!$E$1:$E$4,'BASIC KEY'!$F$1:$F$4,"",0)</f>
        <v>passionate explorer</v>
      </c>
      <c r="S142" s="13" t="str">
        <f t="array" ref="S142">XLOOKUP($L142, 'BASIC KEY'!$E$7:$E$10, 'BASIC KEY'!$F$7:$F$10, "", 0)
</f>
        <v>Balanced explorer</v>
      </c>
      <c r="T142" s="13" t="str">
        <f t="array" ref="T142">XLOOKUP($M142, 'BASIC KEY'!$E$13:$E$16, 'BASIC KEY'!$F$13:$F$16, "", 0)
</f>
        <v>Balancer</v>
      </c>
      <c r="U142" s="13" t="str">
        <f t="array" ref="U142">XLOOKUP($N142, 'BASIC KEY'!$E$19:$E$22, 'BASIC KEY'!$F$19:$F$22, "", 0)
</f>
        <v>Feedback taker</v>
      </c>
      <c r="V142" s="13" t="str">
        <f t="array" ref="V142">XLOOKUP($O142, 'BASIC KEY'!$E$25:$E$28, 'BASIC KEY'!$F$25:$F$28, "", 0)
</f>
        <v>Time Taker</v>
      </c>
      <c r="W142" s="13" t="str">
        <f t="shared" si="3"/>
        <v>passionate explorer,Balanced explorer,Balancer,Feedback taker,Time Taker</v>
      </c>
      <c r="X142" s="13">
        <f t="shared" si="4"/>
        <v>283</v>
      </c>
    </row>
    <row r="143">
      <c r="A143" s="8">
        <v>45503.48839366898</v>
      </c>
      <c r="B143" s="1"/>
      <c r="C143" s="3" t="s">
        <v>392</v>
      </c>
      <c r="D143" s="3" t="s">
        <v>400</v>
      </c>
      <c r="E143" s="3" t="s">
        <v>406</v>
      </c>
      <c r="F143" s="3" t="s">
        <v>419</v>
      </c>
      <c r="G143" s="3" t="s">
        <v>421</v>
      </c>
      <c r="H143" s="3" t="s">
        <v>462</v>
      </c>
      <c r="I143" s="7" t="str">
        <f t="shared" si="5"/>
        <v>gaurav soni</v>
      </c>
      <c r="J143" s="1"/>
      <c r="K143" s="2">
        <f t="array" ref="K143">XLOOKUP($C143:$C$1000, 'BASIC KEY'!$C$1:$C$4, 'BASIC KEY'!$B$1:$B$4, "", 0)
</f>
        <v>2</v>
      </c>
      <c r="L143" s="2">
        <f t="array" ref="L143">XLOOKUP($D143, 'BASIC KEY'!$C$7:$C$10, 'BASIC KEY'!$B$7:$B$10, "", 0)
</f>
        <v>1</v>
      </c>
      <c r="M143" s="11">
        <f t="array" ref="M143">XLOOKUP($E143, 'BASIC KEY'!$C$13:$C$16, 'BASIC KEY'!$B$13:$B$16, "", 0)
</f>
        <v>2</v>
      </c>
      <c r="N143" s="11">
        <f t="array" ref="N143">XLOOKUP($F143, 'BASIC KEY'!$C$19:$C$22, 'BASIC KEY'!$B$19:$B$22, "", 0)
</f>
        <v>2</v>
      </c>
      <c r="O143" s="11">
        <f t="array" ref="O143">XLOOKUP($G143, 'BASIC KEY'!$C$25:$C$28, 'BASIC KEY'!$B$25:$B$28, "", 0)
</f>
        <v>2</v>
      </c>
      <c r="P143" s="2">
        <f t="shared" si="1"/>
        <v>9</v>
      </c>
      <c r="Q143" s="13">
        <f t="shared" si="2"/>
        <v>69.9</v>
      </c>
      <c r="R143" s="13" t="str">
        <f t="array" ref="R143">XLOOKUP($K143,'BASIC KEY'!$E$1:$E$4,'BASIC KEY'!$F$1:$F$4,"",0)</f>
        <v>passionate explorer</v>
      </c>
      <c r="S143" s="13" t="str">
        <f t="array" ref="S143">XLOOKUP($L143, 'BASIC KEY'!$E$7:$E$10, 'BASIC KEY'!$F$7:$F$10, "", 0)
</f>
        <v>Balanced explorer</v>
      </c>
      <c r="T143" s="13" t="str">
        <f t="array" ref="T143">XLOOKUP($M143, 'BASIC KEY'!$E$13:$E$16, 'BASIC KEY'!$F$13:$F$16, "", 0)
</f>
        <v>Dedicated learner</v>
      </c>
      <c r="U143" s="13" t="str">
        <f t="array" ref="U143">XLOOKUP($N143, 'BASIC KEY'!$E$19:$E$22, 'BASIC KEY'!$F$19:$F$22, "", 0)
</f>
        <v>Pleasant tactful</v>
      </c>
      <c r="V143" s="13" t="str">
        <f t="array" ref="V143">XLOOKUP($O143, 'BASIC KEY'!$E$25:$E$28, 'BASIC KEY'!$F$25:$F$28, "", 0)
</f>
        <v>Self Focused</v>
      </c>
      <c r="W143" s="13" t="str">
        <f t="shared" si="3"/>
        <v>passionate explorer,Balanced explorer,Dedicated learner,Pleasant tactful,Self Focused</v>
      </c>
      <c r="X143" s="13">
        <f t="shared" si="4"/>
        <v>43</v>
      </c>
    </row>
    <row r="144">
      <c r="A144" s="8">
        <v>45503.48978800926</v>
      </c>
      <c r="B144" s="1"/>
      <c r="C144" s="3" t="s">
        <v>392</v>
      </c>
      <c r="D144" s="3" t="s">
        <v>400</v>
      </c>
      <c r="E144" s="3" t="s">
        <v>406</v>
      </c>
      <c r="F144" s="3" t="s">
        <v>419</v>
      </c>
      <c r="G144" s="3" t="s">
        <v>421</v>
      </c>
      <c r="H144" s="3" t="s">
        <v>234</v>
      </c>
      <c r="I144" s="7" t="str">
        <f t="shared" si="5"/>
        <v>gaurav soni</v>
      </c>
      <c r="J144" s="1"/>
      <c r="K144" s="2">
        <f t="array" ref="K144">XLOOKUP($C144:$C$1000, 'BASIC KEY'!$C$1:$C$4, 'BASIC KEY'!$B$1:$B$4, "", 0)
</f>
        <v>2</v>
      </c>
      <c r="L144" s="2">
        <f t="array" ref="L144">XLOOKUP($D144, 'BASIC KEY'!$C$7:$C$10, 'BASIC KEY'!$B$7:$B$10, "", 0)
</f>
        <v>1</v>
      </c>
      <c r="M144" s="11">
        <f t="array" ref="M144">XLOOKUP($E144, 'BASIC KEY'!$C$13:$C$16, 'BASIC KEY'!$B$13:$B$16, "", 0)
</f>
        <v>2</v>
      </c>
      <c r="N144" s="11">
        <f t="array" ref="N144">XLOOKUP($F144, 'BASIC KEY'!$C$19:$C$22, 'BASIC KEY'!$B$19:$B$22, "", 0)
</f>
        <v>2</v>
      </c>
      <c r="O144" s="11">
        <f t="array" ref="O144">XLOOKUP($G144, 'BASIC KEY'!$C$25:$C$28, 'BASIC KEY'!$B$25:$B$28, "", 0)
</f>
        <v>2</v>
      </c>
      <c r="P144" s="2">
        <f t="shared" si="1"/>
        <v>9</v>
      </c>
      <c r="Q144" s="13">
        <f t="shared" si="2"/>
        <v>70.3</v>
      </c>
      <c r="R144" s="13" t="str">
        <f t="array" ref="R144">XLOOKUP($K144,'BASIC KEY'!$E$1:$E$4,'BASIC KEY'!$F$1:$F$4,"",0)</f>
        <v>passionate explorer</v>
      </c>
      <c r="S144" s="13" t="str">
        <f t="array" ref="S144">XLOOKUP($L144, 'BASIC KEY'!$E$7:$E$10, 'BASIC KEY'!$F$7:$F$10, "", 0)
</f>
        <v>Balanced explorer</v>
      </c>
      <c r="T144" s="13" t="str">
        <f t="array" ref="T144">XLOOKUP($M144, 'BASIC KEY'!$E$13:$E$16, 'BASIC KEY'!$F$13:$F$16, "", 0)
</f>
        <v>Dedicated learner</v>
      </c>
      <c r="U144" s="13" t="str">
        <f t="array" ref="U144">XLOOKUP($N144, 'BASIC KEY'!$E$19:$E$22, 'BASIC KEY'!$F$19:$F$22, "", 0)
</f>
        <v>Pleasant tactful</v>
      </c>
      <c r="V144" s="13" t="str">
        <f t="array" ref="V144">XLOOKUP($O144, 'BASIC KEY'!$E$25:$E$28, 'BASIC KEY'!$F$25:$F$28, "", 0)
</f>
        <v>Self Focused</v>
      </c>
      <c r="W144" s="13" t="str">
        <f t="shared" si="3"/>
        <v>passionate explorer,Balanced explorer,Dedicated learner,Pleasant tactful,Self Focused</v>
      </c>
      <c r="X144" s="13">
        <f t="shared" si="4"/>
        <v>41</v>
      </c>
    </row>
    <row r="145">
      <c r="A145" s="8">
        <v>45503.84643528935</v>
      </c>
      <c r="B145" s="1"/>
      <c r="C145" s="3" t="s">
        <v>394</v>
      </c>
      <c r="D145" s="3" t="s">
        <v>398</v>
      </c>
      <c r="E145" s="3" t="s">
        <v>411</v>
      </c>
      <c r="F145" s="3" t="s">
        <v>419</v>
      </c>
      <c r="G145" s="3" t="s">
        <v>425</v>
      </c>
      <c r="H145" s="3" t="s">
        <v>463</v>
      </c>
      <c r="I145" s="7" t="str">
        <f t="shared" si="5"/>
        <v>aaron pammi</v>
      </c>
      <c r="J145" s="1"/>
      <c r="K145" s="2">
        <f t="array" ref="K145">XLOOKUP($C145:$C$1000, 'BASIC KEY'!$C$1:$C$4, 'BASIC KEY'!$B$1:$B$4, "", 0)
</f>
        <v>-1</v>
      </c>
      <c r="L145" s="2">
        <f t="array" ref="L145">XLOOKUP($D145, 'BASIC KEY'!$C$7:$C$10, 'BASIC KEY'!$B$7:$B$10, "", 0)
</f>
        <v>2</v>
      </c>
      <c r="M145" s="11">
        <f t="array" ref="M145">XLOOKUP($E145, 'BASIC KEY'!$C$13:$C$16, 'BASIC KEY'!$B$13:$B$16, "", 0)
</f>
        <v>-1</v>
      </c>
      <c r="N145" s="11">
        <f t="array" ref="N145">XLOOKUP($F145, 'BASIC KEY'!$C$19:$C$22, 'BASIC KEY'!$B$19:$B$22, "", 0)
</f>
        <v>2</v>
      </c>
      <c r="O145" s="11">
        <f t="array" ref="O145">XLOOKUP($G145, 'BASIC KEY'!$C$25:$C$28, 'BASIC KEY'!$B$25:$B$28, "", 0)
</f>
        <v>0</v>
      </c>
      <c r="P145" s="2">
        <f t="shared" si="1"/>
        <v>2</v>
      </c>
      <c r="Q145" s="13">
        <f t="shared" si="2"/>
        <v>0.6</v>
      </c>
      <c r="R145" s="13" t="str">
        <f t="array" ref="R145">XLOOKUP($K145,'BASIC KEY'!$E$1:$E$4,'BASIC KEY'!$F$1:$F$4,"",0)</f>
        <v>Resume enhancer</v>
      </c>
      <c r="S145" s="13" t="str">
        <f t="array" ref="S145">XLOOKUP($L145, 'BASIC KEY'!$E$7:$E$10, 'BASIC KEY'!$F$7:$F$10, "", 0)
</f>
        <v>Growth seeker</v>
      </c>
      <c r="T145" s="13" t="str">
        <f t="array" ref="T145">XLOOKUP($M145, 'BASIC KEY'!$E$13:$E$16, 'BASIC KEY'!$F$13:$F$16, "", 0)
</f>
        <v>Plan follower</v>
      </c>
      <c r="U145" s="13" t="str">
        <f t="array" ref="U145">XLOOKUP($N145, 'BASIC KEY'!$E$19:$E$22, 'BASIC KEY'!$F$19:$F$22, "", 0)
</f>
        <v>Pleasant tactful</v>
      </c>
      <c r="V145" s="13" t="str">
        <f t="array" ref="V145">XLOOKUP($O145, 'BASIC KEY'!$E$25:$E$28, 'BASIC KEY'!$F$25:$F$28, "", 0)
</f>
        <v>Time Taker</v>
      </c>
      <c r="W145" s="13" t="str">
        <f t="shared" si="3"/>
        <v>Resume enhancer,Growth seeker,Plan follower,Pleasant tactful,Time Taker</v>
      </c>
      <c r="X145" s="13">
        <f t="shared" si="4"/>
        <v>300</v>
      </c>
    </row>
    <row r="146">
      <c r="A146" s="8">
        <v>45504.76801570602</v>
      </c>
      <c r="B146" s="1"/>
      <c r="C146" s="3" t="s">
        <v>390</v>
      </c>
      <c r="D146" s="3" t="s">
        <v>400</v>
      </c>
      <c r="E146" s="3" t="s">
        <v>406</v>
      </c>
      <c r="F146" s="3" t="s">
        <v>415</v>
      </c>
      <c r="G146" s="3" t="s">
        <v>423</v>
      </c>
      <c r="H146" s="3" t="s">
        <v>464</v>
      </c>
      <c r="I146" s="7" t="str">
        <f t="shared" si="5"/>
        <v>atharv aggrawal</v>
      </c>
      <c r="J146" s="1"/>
      <c r="K146" s="2">
        <f t="array" ref="K146">XLOOKUP($C146:$C$1000, 'BASIC KEY'!$C$1:$C$4, 'BASIC KEY'!$B$1:$B$4, "", 0)
</f>
        <v>1</v>
      </c>
      <c r="L146" s="2">
        <f t="array" ref="L146">XLOOKUP($D146, 'BASIC KEY'!$C$7:$C$10, 'BASIC KEY'!$B$7:$B$10, "", 0)
</f>
        <v>1</v>
      </c>
      <c r="M146" s="11">
        <f t="array" ref="M146">XLOOKUP($E146, 'BASIC KEY'!$C$13:$C$16, 'BASIC KEY'!$B$13:$B$16, "", 0)
</f>
        <v>2</v>
      </c>
      <c r="N146" s="11">
        <f t="array" ref="N146">XLOOKUP($F146, 'BASIC KEY'!$C$19:$C$22, 'BASIC KEY'!$B$19:$B$22, "", 0)
</f>
        <v>0</v>
      </c>
      <c r="O146" s="11">
        <f t="array" ref="O146">XLOOKUP($G146, 'BASIC KEY'!$C$25:$C$28, 'BASIC KEY'!$B$25:$B$28, "", 0)
</f>
        <v>1</v>
      </c>
      <c r="P146" s="2">
        <f t="shared" si="1"/>
        <v>5</v>
      </c>
      <c r="Q146" s="13">
        <f t="shared" si="2"/>
        <v>3.1</v>
      </c>
      <c r="R146" s="13" t="str">
        <f t="array" ref="R146">XLOOKUP($K146,'BASIC KEY'!$E$1:$E$4,'BASIC KEY'!$F$1:$F$4,"",0)</f>
        <v>career focused</v>
      </c>
      <c r="S146" s="13" t="str">
        <f t="array" ref="S146">XLOOKUP($L146, 'BASIC KEY'!$E$7:$E$10, 'BASIC KEY'!$F$7:$F$10, "", 0)
</f>
        <v>Balanced explorer</v>
      </c>
      <c r="T146" s="13" t="str">
        <f t="array" ref="T146">XLOOKUP($M146, 'BASIC KEY'!$E$13:$E$16, 'BASIC KEY'!$F$13:$F$16, "", 0)
</f>
        <v>Dedicated learner</v>
      </c>
      <c r="U146" s="13" t="str">
        <f t="array" ref="U146">XLOOKUP($N146, 'BASIC KEY'!$E$19:$E$22, 'BASIC KEY'!$F$19:$F$22, "", 0)
</f>
        <v>Feedback taker</v>
      </c>
      <c r="V146" s="13" t="str">
        <f t="array" ref="V146">XLOOKUP($O146, 'BASIC KEY'!$E$25:$E$28, 'BASIC KEY'!$F$25:$F$28, "", 0)
</f>
        <v>Competitor</v>
      </c>
      <c r="W146" s="13" t="str">
        <f t="shared" si="3"/>
        <v>career focused,Balanced explorer,Dedicated learner,Feedback taker,Competitor</v>
      </c>
      <c r="X146" s="13">
        <f t="shared" si="4"/>
        <v>282</v>
      </c>
    </row>
    <row r="147">
      <c r="A147" s="8">
        <v>45504.78271530093</v>
      </c>
      <c r="B147" s="1"/>
      <c r="C147" s="3" t="s">
        <v>390</v>
      </c>
      <c r="D147" s="3" t="s">
        <v>404</v>
      </c>
      <c r="E147" s="3" t="s">
        <v>411</v>
      </c>
      <c r="F147" s="3" t="s">
        <v>413</v>
      </c>
      <c r="G147" s="3" t="s">
        <v>425</v>
      </c>
      <c r="H147" s="3" t="s">
        <v>465</v>
      </c>
      <c r="I147" s="7" t="str">
        <f t="shared" si="5"/>
        <v>nandhini. j</v>
      </c>
      <c r="J147" s="1"/>
      <c r="K147" s="2">
        <f t="array" ref="K147">XLOOKUP($C147:$C$1000, 'BASIC KEY'!$C$1:$C$4, 'BASIC KEY'!$B$1:$B$4, "", 0)
</f>
        <v>1</v>
      </c>
      <c r="L147" s="2">
        <f t="array" ref="L147">XLOOKUP($D147, 'BASIC KEY'!$C$7:$C$10, 'BASIC KEY'!$B$7:$B$10, "", 0)
</f>
        <v>-1</v>
      </c>
      <c r="M147" s="11">
        <f t="array" ref="M147">XLOOKUP($E147, 'BASIC KEY'!$C$13:$C$16, 'BASIC KEY'!$B$13:$B$16, "", 0)
</f>
        <v>-1</v>
      </c>
      <c r="N147" s="11">
        <f t="array" ref="N147">XLOOKUP($F147, 'BASIC KEY'!$C$19:$C$22, 'BASIC KEY'!$B$19:$B$22, "", 0)
</f>
        <v>-1</v>
      </c>
      <c r="O147" s="11">
        <f t="array" ref="O147">XLOOKUP($G147, 'BASIC KEY'!$C$25:$C$28, 'BASIC KEY'!$B$25:$B$28, "", 0)
</f>
        <v>0</v>
      </c>
      <c r="P147" s="2">
        <f t="shared" si="1"/>
        <v>-2</v>
      </c>
      <c r="Q147" s="13">
        <f t="shared" si="2"/>
        <v>0</v>
      </c>
      <c r="R147" s="13" t="str">
        <f t="array" ref="R147">XLOOKUP($K147,'BASIC KEY'!$E$1:$E$4,'BASIC KEY'!$F$1:$F$4,"",0)</f>
        <v>career focused</v>
      </c>
      <c r="S147" s="13" t="str">
        <f t="array" ref="S147">XLOOKUP($L147, 'BASIC KEY'!$E$7:$E$10, 'BASIC KEY'!$F$7:$F$10, "", 0)
</f>
        <v>Passive observer</v>
      </c>
      <c r="T147" s="13" t="str">
        <f t="array" ref="T147">XLOOKUP($M147, 'BASIC KEY'!$E$13:$E$16, 'BASIC KEY'!$F$13:$F$16, "", 0)
</f>
        <v>Plan follower</v>
      </c>
      <c r="U147" s="13" t="str">
        <f t="array" ref="U147">XLOOKUP($N147, 'BASIC KEY'!$E$19:$E$22, 'BASIC KEY'!$F$19:$F$22, "", 0)
</f>
        <v>Pause strategist</v>
      </c>
      <c r="V147" s="13" t="str">
        <f t="array" ref="V147">XLOOKUP($O147, 'BASIC KEY'!$E$25:$E$28, 'BASIC KEY'!$F$25:$F$28, "", 0)
</f>
        <v>Time Taker</v>
      </c>
      <c r="W147" s="13" t="str">
        <f t="shared" si="3"/>
        <v>career focused,Passive observer,Plan follower,Pause strategist,Time Taker</v>
      </c>
      <c r="X147" s="13">
        <f t="shared" si="4"/>
        <v>303</v>
      </c>
    </row>
    <row r="148">
      <c r="A148" s="8">
        <v>45504.80068984954</v>
      </c>
      <c r="B148" s="1"/>
      <c r="C148" s="3" t="s">
        <v>390</v>
      </c>
      <c r="D148" s="3" t="s">
        <v>398</v>
      </c>
      <c r="E148" s="3" t="s">
        <v>406</v>
      </c>
      <c r="F148" s="3" t="s">
        <v>419</v>
      </c>
      <c r="G148" s="3" t="s">
        <v>423</v>
      </c>
      <c r="H148" s="3" t="s">
        <v>466</v>
      </c>
      <c r="I148" s="7" t="str">
        <f t="shared" si="5"/>
        <v>shashwat rai</v>
      </c>
      <c r="J148" s="1"/>
      <c r="K148" s="2">
        <f t="array" ref="K148">XLOOKUP($C148:$C$1000, 'BASIC KEY'!$C$1:$C$4, 'BASIC KEY'!$B$1:$B$4, "", 0)
</f>
        <v>1</v>
      </c>
      <c r="L148" s="2">
        <f t="array" ref="L148">XLOOKUP($D148, 'BASIC KEY'!$C$7:$C$10, 'BASIC KEY'!$B$7:$B$10, "", 0)
</f>
        <v>2</v>
      </c>
      <c r="M148" s="11">
        <f t="array" ref="M148">XLOOKUP($E148, 'BASIC KEY'!$C$13:$C$16, 'BASIC KEY'!$B$13:$B$16, "", 0)
</f>
        <v>2</v>
      </c>
      <c r="N148" s="11">
        <f t="array" ref="N148">XLOOKUP($F148, 'BASIC KEY'!$C$19:$C$22, 'BASIC KEY'!$B$19:$B$22, "", 0)
</f>
        <v>2</v>
      </c>
      <c r="O148" s="11">
        <f t="array" ref="O148">XLOOKUP($G148, 'BASIC KEY'!$C$25:$C$28, 'BASIC KEY'!$B$25:$B$28, "", 0)
</f>
        <v>1</v>
      </c>
      <c r="P148" s="2">
        <f t="shared" si="1"/>
        <v>8</v>
      </c>
      <c r="Q148" s="13">
        <f t="shared" si="2"/>
        <v>49.1</v>
      </c>
      <c r="R148" s="13" t="str">
        <f t="array" ref="R148">XLOOKUP($K148,'BASIC KEY'!$E$1:$E$4,'BASIC KEY'!$F$1:$F$4,"",0)</f>
        <v>career focused</v>
      </c>
      <c r="S148" s="13" t="str">
        <f t="array" ref="S148">XLOOKUP($L148, 'BASIC KEY'!$E$7:$E$10, 'BASIC KEY'!$F$7:$F$10, "", 0)
</f>
        <v>Growth seeker</v>
      </c>
      <c r="T148" s="13" t="str">
        <f t="array" ref="T148">XLOOKUP($M148, 'BASIC KEY'!$E$13:$E$16, 'BASIC KEY'!$F$13:$F$16, "", 0)
</f>
        <v>Dedicated learner</v>
      </c>
      <c r="U148" s="13" t="str">
        <f t="array" ref="U148">XLOOKUP($N148, 'BASIC KEY'!$E$19:$E$22, 'BASIC KEY'!$F$19:$F$22, "", 0)
</f>
        <v>Pleasant tactful</v>
      </c>
      <c r="V148" s="13" t="str">
        <f t="array" ref="V148">XLOOKUP($O148, 'BASIC KEY'!$E$25:$E$28, 'BASIC KEY'!$F$25:$F$28, "", 0)
</f>
        <v>Competitor</v>
      </c>
      <c r="W148" s="13" t="str">
        <f t="shared" si="3"/>
        <v>career focused,Growth seeker,Dedicated learner,Pleasant tactful,Competitor</v>
      </c>
      <c r="X148" s="13">
        <f t="shared" si="4"/>
        <v>117</v>
      </c>
    </row>
    <row r="149">
      <c r="A149" s="8">
        <v>45504.9334908912</v>
      </c>
      <c r="B149" s="1"/>
      <c r="C149" s="3" t="s">
        <v>392</v>
      </c>
      <c r="D149" s="3" t="s">
        <v>398</v>
      </c>
      <c r="E149" s="3" t="s">
        <v>406</v>
      </c>
      <c r="F149" s="3" t="s">
        <v>415</v>
      </c>
      <c r="G149" s="3" t="s">
        <v>423</v>
      </c>
      <c r="H149" s="3" t="s">
        <v>467</v>
      </c>
      <c r="I149" s="7" t="str">
        <f t="shared" si="5"/>
        <v>manikanta</v>
      </c>
      <c r="J149" s="1"/>
      <c r="K149" s="2">
        <f t="array" ref="K149">XLOOKUP($C149:$C$1000, 'BASIC KEY'!$C$1:$C$4, 'BASIC KEY'!$B$1:$B$4, "", 0)
</f>
        <v>2</v>
      </c>
      <c r="L149" s="2">
        <f t="array" ref="L149">XLOOKUP($D149, 'BASIC KEY'!$C$7:$C$10, 'BASIC KEY'!$B$7:$B$10, "", 0)
</f>
        <v>2</v>
      </c>
      <c r="M149" s="11">
        <f t="array" ref="M149">XLOOKUP($E149, 'BASIC KEY'!$C$13:$C$16, 'BASIC KEY'!$B$13:$B$16, "", 0)
</f>
        <v>2</v>
      </c>
      <c r="N149" s="11">
        <f t="array" ref="N149">XLOOKUP($F149, 'BASIC KEY'!$C$19:$C$22, 'BASIC KEY'!$B$19:$B$22, "", 0)
</f>
        <v>0</v>
      </c>
      <c r="O149" s="11">
        <f t="array" ref="O149">XLOOKUP($G149, 'BASIC KEY'!$C$25:$C$28, 'BASIC KEY'!$B$25:$B$28, "", 0)
</f>
        <v>1</v>
      </c>
      <c r="P149" s="2">
        <f t="shared" si="1"/>
        <v>7</v>
      </c>
      <c r="Q149" s="13">
        <f t="shared" si="2"/>
        <v>23.1</v>
      </c>
      <c r="R149" s="13" t="str">
        <f t="array" ref="R149">XLOOKUP($K149,'BASIC KEY'!$E$1:$E$4,'BASIC KEY'!$F$1:$F$4,"",0)</f>
        <v>passionate explorer</v>
      </c>
      <c r="S149" s="13" t="str">
        <f t="array" ref="S149">XLOOKUP($L149, 'BASIC KEY'!$E$7:$E$10, 'BASIC KEY'!$F$7:$F$10, "", 0)
</f>
        <v>Growth seeker</v>
      </c>
      <c r="T149" s="13" t="str">
        <f t="array" ref="T149">XLOOKUP($M149, 'BASIC KEY'!$E$13:$E$16, 'BASIC KEY'!$F$13:$F$16, "", 0)
</f>
        <v>Dedicated learner</v>
      </c>
      <c r="U149" s="13" t="str">
        <f t="array" ref="U149">XLOOKUP($N149, 'BASIC KEY'!$E$19:$E$22, 'BASIC KEY'!$F$19:$F$22, "", 0)
</f>
        <v>Feedback taker</v>
      </c>
      <c r="V149" s="13" t="str">
        <f t="array" ref="V149">XLOOKUP($O149, 'BASIC KEY'!$E$25:$E$28, 'BASIC KEY'!$F$25:$F$28, "", 0)
</f>
        <v>Competitor</v>
      </c>
      <c r="W149" s="13" t="str">
        <f t="shared" si="3"/>
        <v>passionate explorer,Growth seeker,Dedicated learner,Feedback taker,Competitor</v>
      </c>
      <c r="X149" s="13">
        <f t="shared" si="4"/>
        <v>221</v>
      </c>
    </row>
    <row r="150">
      <c r="A150" s="8">
        <v>45505.3851353125</v>
      </c>
      <c r="B150" s="1"/>
      <c r="C150" s="3" t="s">
        <v>392</v>
      </c>
      <c r="D150" s="3" t="s">
        <v>400</v>
      </c>
      <c r="E150" s="3" t="s">
        <v>408</v>
      </c>
      <c r="F150" s="3" t="s">
        <v>419</v>
      </c>
      <c r="G150" s="3" t="s">
        <v>423</v>
      </c>
      <c r="H150" s="3" t="s">
        <v>235</v>
      </c>
      <c r="I150" s="7" t="str">
        <f t="shared" si="5"/>
        <v>seyram dorgbetor</v>
      </c>
      <c r="J150" s="1"/>
      <c r="K150" s="2">
        <f t="array" ref="K150">XLOOKUP($C150:$C$1000, 'BASIC KEY'!$C$1:$C$4, 'BASIC KEY'!$B$1:$B$4, "", 0)
</f>
        <v>2</v>
      </c>
      <c r="L150" s="2">
        <f t="array" ref="L150">XLOOKUP($D150, 'BASIC KEY'!$C$7:$C$10, 'BASIC KEY'!$B$7:$B$10, "", 0)
</f>
        <v>1</v>
      </c>
      <c r="M150" s="11">
        <f t="array" ref="M150">XLOOKUP($E150, 'BASIC KEY'!$C$13:$C$16, 'BASIC KEY'!$B$13:$B$16, "", 0)
</f>
        <v>1</v>
      </c>
      <c r="N150" s="11">
        <f t="array" ref="N150">XLOOKUP($F150, 'BASIC KEY'!$C$19:$C$22, 'BASIC KEY'!$B$19:$B$22, "", 0)
</f>
        <v>2</v>
      </c>
      <c r="O150" s="11">
        <f t="array" ref="O150">XLOOKUP($G150, 'BASIC KEY'!$C$25:$C$28, 'BASIC KEY'!$B$25:$B$28, "", 0)
</f>
        <v>1</v>
      </c>
      <c r="P150" s="2">
        <f t="shared" si="1"/>
        <v>7</v>
      </c>
      <c r="Q150" s="13">
        <f t="shared" si="2"/>
        <v>23.3</v>
      </c>
      <c r="R150" s="13" t="str">
        <f t="array" ref="R150">XLOOKUP($K150,'BASIC KEY'!$E$1:$E$4,'BASIC KEY'!$F$1:$F$4,"",0)</f>
        <v>passionate explorer</v>
      </c>
      <c r="S150" s="13" t="str">
        <f t="array" ref="S150">XLOOKUP($L150, 'BASIC KEY'!$E$7:$E$10, 'BASIC KEY'!$F$7:$F$10, "", 0)
</f>
        <v>Balanced explorer</v>
      </c>
      <c r="T150" s="13" t="str">
        <f t="array" ref="T150">XLOOKUP($M150, 'BASIC KEY'!$E$13:$E$16, 'BASIC KEY'!$F$13:$F$16, "", 0)
</f>
        <v>Balancer</v>
      </c>
      <c r="U150" s="13" t="str">
        <f t="array" ref="U150">XLOOKUP($N150, 'BASIC KEY'!$E$19:$E$22, 'BASIC KEY'!$F$19:$F$22, "", 0)
</f>
        <v>Pleasant tactful</v>
      </c>
      <c r="V150" s="13" t="str">
        <f t="array" ref="V150">XLOOKUP($O150, 'BASIC KEY'!$E$25:$E$28, 'BASIC KEY'!$F$25:$F$28, "", 0)
</f>
        <v>Competitor</v>
      </c>
      <c r="W150" s="13" t="str">
        <f t="shared" si="3"/>
        <v>passionate explorer,Balanced explorer,Balancer,Pleasant tactful,Competitor</v>
      </c>
      <c r="X150" s="13">
        <f t="shared" si="4"/>
        <v>216</v>
      </c>
    </row>
    <row r="151">
      <c r="A151" s="8">
        <v>45505.3963552662</v>
      </c>
      <c r="B151" s="1"/>
      <c r="C151" s="3" t="s">
        <v>392</v>
      </c>
      <c r="D151" s="3" t="s">
        <v>398</v>
      </c>
      <c r="E151" s="3" t="s">
        <v>408</v>
      </c>
      <c r="F151" s="3" t="s">
        <v>415</v>
      </c>
      <c r="G151" s="3" t="s">
        <v>421</v>
      </c>
      <c r="H151" s="3" t="s">
        <v>236</v>
      </c>
      <c r="I151" s="7" t="str">
        <f t="shared" si="5"/>
        <v>sarah</v>
      </c>
      <c r="J151" s="1"/>
      <c r="K151" s="2">
        <f t="array" ref="K151">XLOOKUP($C151:$C$1000, 'BASIC KEY'!$C$1:$C$4, 'BASIC KEY'!$B$1:$B$4, "", 0)
</f>
        <v>2</v>
      </c>
      <c r="L151" s="2">
        <f t="array" ref="L151">XLOOKUP($D151, 'BASIC KEY'!$C$7:$C$10, 'BASIC KEY'!$B$7:$B$10, "", 0)
</f>
        <v>2</v>
      </c>
      <c r="M151" s="11">
        <f t="array" ref="M151">XLOOKUP($E151, 'BASIC KEY'!$C$13:$C$16, 'BASIC KEY'!$B$13:$B$16, "", 0)
</f>
        <v>1</v>
      </c>
      <c r="N151" s="11">
        <f t="array" ref="N151">XLOOKUP($F151, 'BASIC KEY'!$C$19:$C$22, 'BASIC KEY'!$B$19:$B$22, "", 0)
</f>
        <v>0</v>
      </c>
      <c r="O151" s="11">
        <f t="array" ref="O151">XLOOKUP($G151, 'BASIC KEY'!$C$25:$C$28, 'BASIC KEY'!$B$25:$B$28, "", 0)
</f>
        <v>2</v>
      </c>
      <c r="P151" s="2">
        <f t="shared" si="1"/>
        <v>7</v>
      </c>
      <c r="Q151" s="13">
        <f t="shared" si="2"/>
        <v>23.4</v>
      </c>
      <c r="R151" s="13" t="str">
        <f t="array" ref="R151">XLOOKUP($K151,'BASIC KEY'!$E$1:$E$4,'BASIC KEY'!$F$1:$F$4,"",0)</f>
        <v>passionate explorer</v>
      </c>
      <c r="S151" s="13" t="str">
        <f t="array" ref="S151">XLOOKUP($L151, 'BASIC KEY'!$E$7:$E$10, 'BASIC KEY'!$F$7:$F$10, "", 0)
</f>
        <v>Growth seeker</v>
      </c>
      <c r="T151" s="13" t="str">
        <f t="array" ref="T151">XLOOKUP($M151, 'BASIC KEY'!$E$13:$E$16, 'BASIC KEY'!$F$13:$F$16, "", 0)
</f>
        <v>Balancer</v>
      </c>
      <c r="U151" s="13" t="str">
        <f t="array" ref="U151">XLOOKUP($N151, 'BASIC KEY'!$E$19:$E$22, 'BASIC KEY'!$F$19:$F$22, "", 0)
</f>
        <v>Feedback taker</v>
      </c>
      <c r="V151" s="13" t="str">
        <f t="array" ref="V151">XLOOKUP($O151, 'BASIC KEY'!$E$25:$E$28, 'BASIC KEY'!$F$25:$F$28, "", 0)
</f>
        <v>Self Focused</v>
      </c>
      <c r="W151" s="13" t="str">
        <f t="shared" si="3"/>
        <v>passionate explorer,Growth seeker,Balancer,Feedback taker,Self Focused</v>
      </c>
      <c r="X151" s="13">
        <f t="shared" si="4"/>
        <v>212</v>
      </c>
    </row>
    <row r="152">
      <c r="A152" s="8">
        <v>45505.41857758102</v>
      </c>
      <c r="B152" s="1"/>
      <c r="C152" s="3" t="s">
        <v>390</v>
      </c>
      <c r="D152" s="3" t="s">
        <v>400</v>
      </c>
      <c r="E152" s="3" t="s">
        <v>409</v>
      </c>
      <c r="F152" s="3" t="s">
        <v>417</v>
      </c>
      <c r="G152" s="3" t="s">
        <v>425</v>
      </c>
      <c r="H152" s="3" t="s">
        <v>468</v>
      </c>
      <c r="I152" s="7" t="str">
        <f t="shared" si="5"/>
        <v>kritika tekchandani</v>
      </c>
      <c r="J152" s="1"/>
      <c r="K152" s="2">
        <f t="array" ref="K152">XLOOKUP($C152:$C$1000, 'BASIC KEY'!$C$1:$C$4, 'BASIC KEY'!$B$1:$B$4, "", 0)
</f>
        <v>1</v>
      </c>
      <c r="L152" s="2">
        <f t="array" ref="L152">XLOOKUP($D152, 'BASIC KEY'!$C$7:$C$10, 'BASIC KEY'!$B$7:$B$10, "", 0)
</f>
        <v>1</v>
      </c>
      <c r="M152" s="11">
        <f t="array" ref="M152">XLOOKUP($E152, 'BASIC KEY'!$C$13:$C$16, 'BASIC KEY'!$B$13:$B$16, "", 0)
</f>
        <v>0</v>
      </c>
      <c r="N152" s="11">
        <f t="array" ref="N152">XLOOKUP($F152, 'BASIC KEY'!$C$19:$C$22, 'BASIC KEY'!$B$19:$B$22, "", 0)
</f>
        <v>1</v>
      </c>
      <c r="O152" s="11">
        <f t="array" ref="O152">XLOOKUP($G152, 'BASIC KEY'!$C$25:$C$28, 'BASIC KEY'!$B$25:$B$28, "", 0)
</f>
        <v>0</v>
      </c>
      <c r="P152" s="2">
        <f t="shared" si="1"/>
        <v>3</v>
      </c>
      <c r="Q152" s="13">
        <f t="shared" si="2"/>
        <v>0</v>
      </c>
      <c r="R152" s="13" t="str">
        <f t="array" ref="R152">XLOOKUP($K152,'BASIC KEY'!$E$1:$E$4,'BASIC KEY'!$F$1:$F$4,"",0)</f>
        <v>career focused</v>
      </c>
      <c r="S152" s="13" t="str">
        <f t="array" ref="S152">XLOOKUP($L152, 'BASIC KEY'!$E$7:$E$10, 'BASIC KEY'!$F$7:$F$10, "", 0)
</f>
        <v>Balanced explorer</v>
      </c>
      <c r="T152" s="13" t="str">
        <f t="array" ref="T152">XLOOKUP($M152, 'BASIC KEY'!$E$13:$E$16, 'BASIC KEY'!$F$13:$F$16, "", 0)
</f>
        <v>Weakend learner</v>
      </c>
      <c r="U152" s="13" t="str">
        <f t="array" ref="U152">XLOOKUP($N152, 'BASIC KEY'!$E$19:$E$22, 'BASIC KEY'!$F$19:$F$22, "", 0)
</f>
        <v>Dtermined Doer</v>
      </c>
      <c r="V152" s="13" t="str">
        <f t="array" ref="V152">XLOOKUP($O152, 'BASIC KEY'!$E$25:$E$28, 'BASIC KEY'!$F$25:$F$28, "", 0)
</f>
        <v>Time Taker</v>
      </c>
      <c r="W152" s="13" t="str">
        <f t="shared" si="3"/>
        <v>career focused,Balanced explorer,Weakend learner,Dtermined Doer,Time Taker</v>
      </c>
      <c r="X152" s="13">
        <f t="shared" si="4"/>
        <v>303</v>
      </c>
    </row>
    <row r="153">
      <c r="A153" s="8">
        <v>45505.51632931713</v>
      </c>
      <c r="B153" s="1"/>
      <c r="C153" s="3" t="s">
        <v>392</v>
      </c>
      <c r="D153" s="3" t="s">
        <v>398</v>
      </c>
      <c r="E153" s="3" t="s">
        <v>408</v>
      </c>
      <c r="F153" s="3" t="s">
        <v>415</v>
      </c>
      <c r="G153" s="3" t="s">
        <v>421</v>
      </c>
      <c r="H153" s="3" t="s">
        <v>237</v>
      </c>
      <c r="I153" s="7" t="str">
        <f t="shared" si="5"/>
        <v>divyanidhi dubey</v>
      </c>
      <c r="J153" s="1"/>
      <c r="K153" s="2">
        <f t="array" ref="K153">XLOOKUP($C153:$C$1000, 'BASIC KEY'!$C$1:$C$4, 'BASIC KEY'!$B$1:$B$4, "", 0)
</f>
        <v>2</v>
      </c>
      <c r="L153" s="2">
        <f t="array" ref="L153">XLOOKUP($D153, 'BASIC KEY'!$C$7:$C$10, 'BASIC KEY'!$B$7:$B$10, "", 0)
</f>
        <v>2</v>
      </c>
      <c r="M153" s="11">
        <f t="array" ref="M153">XLOOKUP($E153, 'BASIC KEY'!$C$13:$C$16, 'BASIC KEY'!$B$13:$B$16, "", 0)
</f>
        <v>1</v>
      </c>
      <c r="N153" s="11">
        <f t="array" ref="N153">XLOOKUP($F153, 'BASIC KEY'!$C$19:$C$22, 'BASIC KEY'!$B$19:$B$22, "", 0)
</f>
        <v>0</v>
      </c>
      <c r="O153" s="11">
        <f t="array" ref="O153">XLOOKUP($G153, 'BASIC KEY'!$C$25:$C$28, 'BASIC KEY'!$B$25:$B$28, "", 0)
</f>
        <v>2</v>
      </c>
      <c r="P153" s="2">
        <f t="shared" si="1"/>
        <v>7</v>
      </c>
      <c r="Q153" s="13">
        <f t="shared" si="2"/>
        <v>23.1</v>
      </c>
      <c r="R153" s="13" t="str">
        <f t="array" ref="R153">XLOOKUP($K153,'BASIC KEY'!$E$1:$E$4,'BASIC KEY'!$F$1:$F$4,"",0)</f>
        <v>passionate explorer</v>
      </c>
      <c r="S153" s="13" t="str">
        <f t="array" ref="S153">XLOOKUP($L153, 'BASIC KEY'!$E$7:$E$10, 'BASIC KEY'!$F$7:$F$10, "", 0)
</f>
        <v>Growth seeker</v>
      </c>
      <c r="T153" s="13" t="str">
        <f t="array" ref="T153">XLOOKUP($M153, 'BASIC KEY'!$E$13:$E$16, 'BASIC KEY'!$F$13:$F$16, "", 0)
</f>
        <v>Balancer</v>
      </c>
      <c r="U153" s="13" t="str">
        <f t="array" ref="U153">XLOOKUP($N153, 'BASIC KEY'!$E$19:$E$22, 'BASIC KEY'!$F$19:$F$22, "", 0)
</f>
        <v>Feedback taker</v>
      </c>
      <c r="V153" s="13" t="str">
        <f t="array" ref="V153">XLOOKUP($O153, 'BASIC KEY'!$E$25:$E$28, 'BASIC KEY'!$F$25:$F$28, "", 0)
</f>
        <v>Self Focused</v>
      </c>
      <c r="W153" s="13" t="str">
        <f t="shared" si="3"/>
        <v>passionate explorer,Growth seeker,Balancer,Feedback taker,Self Focused</v>
      </c>
      <c r="X153" s="13">
        <f t="shared" si="4"/>
        <v>221</v>
      </c>
    </row>
    <row r="154">
      <c r="A154" s="8">
        <v>45505.53735619213</v>
      </c>
      <c r="B154" s="1"/>
      <c r="C154" s="3" t="s">
        <v>392</v>
      </c>
      <c r="D154" s="3" t="s">
        <v>400</v>
      </c>
      <c r="E154" s="3" t="s">
        <v>406</v>
      </c>
      <c r="F154" s="3" t="s">
        <v>415</v>
      </c>
      <c r="G154" s="3" t="s">
        <v>421</v>
      </c>
      <c r="H154" s="3" t="s">
        <v>238</v>
      </c>
      <c r="I154" s="7" t="str">
        <f t="shared" si="5"/>
        <v>rohit negi</v>
      </c>
      <c r="J154" s="1"/>
      <c r="K154" s="2">
        <f t="array" ref="K154">XLOOKUP($C154:$C$1000, 'BASIC KEY'!$C$1:$C$4, 'BASIC KEY'!$B$1:$B$4, "", 0)
</f>
        <v>2</v>
      </c>
      <c r="L154" s="2">
        <f t="array" ref="L154">XLOOKUP($D154, 'BASIC KEY'!$C$7:$C$10, 'BASIC KEY'!$B$7:$B$10, "", 0)
</f>
        <v>1</v>
      </c>
      <c r="M154" s="11">
        <f t="array" ref="M154">XLOOKUP($E154, 'BASIC KEY'!$C$13:$C$16, 'BASIC KEY'!$B$13:$B$16, "", 0)
</f>
        <v>2</v>
      </c>
      <c r="N154" s="11">
        <f t="array" ref="N154">XLOOKUP($F154, 'BASIC KEY'!$C$19:$C$22, 'BASIC KEY'!$B$19:$B$22, "", 0)
</f>
        <v>0</v>
      </c>
      <c r="O154" s="11">
        <f t="array" ref="O154">XLOOKUP($G154, 'BASIC KEY'!$C$25:$C$28, 'BASIC KEY'!$B$25:$B$28, "", 0)
</f>
        <v>2</v>
      </c>
      <c r="P154" s="2">
        <f t="shared" si="1"/>
        <v>7</v>
      </c>
      <c r="Q154" s="13">
        <f t="shared" si="2"/>
        <v>23.2</v>
      </c>
      <c r="R154" s="13" t="str">
        <f t="array" ref="R154">XLOOKUP($K154,'BASIC KEY'!$E$1:$E$4,'BASIC KEY'!$F$1:$F$4,"",0)</f>
        <v>passionate explorer</v>
      </c>
      <c r="S154" s="13" t="str">
        <f t="array" ref="S154">XLOOKUP($L154, 'BASIC KEY'!$E$7:$E$10, 'BASIC KEY'!$F$7:$F$10, "", 0)
</f>
        <v>Balanced explorer</v>
      </c>
      <c r="T154" s="13" t="str">
        <f t="array" ref="T154">XLOOKUP($M154, 'BASIC KEY'!$E$13:$E$16, 'BASIC KEY'!$F$13:$F$16, "", 0)
</f>
        <v>Dedicated learner</v>
      </c>
      <c r="U154" s="13" t="str">
        <f t="array" ref="U154">XLOOKUP($N154, 'BASIC KEY'!$E$19:$E$22, 'BASIC KEY'!$F$19:$F$22, "", 0)
</f>
        <v>Feedback taker</v>
      </c>
      <c r="V154" s="13" t="str">
        <f t="array" ref="V154">XLOOKUP($O154, 'BASIC KEY'!$E$25:$E$28, 'BASIC KEY'!$F$25:$F$28, "", 0)
</f>
        <v>Self Focused</v>
      </c>
      <c r="W154" s="13" t="str">
        <f t="shared" si="3"/>
        <v>passionate explorer,Balanced explorer,Dedicated learner,Feedback taker,Self Focused</v>
      </c>
      <c r="X154" s="13">
        <f t="shared" si="4"/>
        <v>219</v>
      </c>
    </row>
    <row r="155">
      <c r="A155" s="8">
        <v>45505.6500565162</v>
      </c>
      <c r="B155" s="1"/>
      <c r="C155" s="3" t="s">
        <v>390</v>
      </c>
      <c r="D155" s="3" t="s">
        <v>398</v>
      </c>
      <c r="E155" s="3" t="s">
        <v>408</v>
      </c>
      <c r="F155" s="3" t="s">
        <v>419</v>
      </c>
      <c r="G155" s="3" t="s">
        <v>423</v>
      </c>
      <c r="H155" s="3" t="s">
        <v>239</v>
      </c>
      <c r="I155" s="7" t="str">
        <f t="shared" si="5"/>
        <v>shekhar thapa</v>
      </c>
      <c r="J155" s="1"/>
      <c r="K155" s="2">
        <f t="array" ref="K155">XLOOKUP($C155:$C$1000, 'BASIC KEY'!$C$1:$C$4, 'BASIC KEY'!$B$1:$B$4, "", 0)
</f>
        <v>1</v>
      </c>
      <c r="L155" s="2">
        <f t="array" ref="L155">XLOOKUP($D155, 'BASIC KEY'!$C$7:$C$10, 'BASIC KEY'!$B$7:$B$10, "", 0)
</f>
        <v>2</v>
      </c>
      <c r="M155" s="11">
        <f t="array" ref="M155">XLOOKUP($E155, 'BASIC KEY'!$C$13:$C$16, 'BASIC KEY'!$B$13:$B$16, "", 0)
</f>
        <v>1</v>
      </c>
      <c r="N155" s="11">
        <f t="array" ref="N155">XLOOKUP($F155, 'BASIC KEY'!$C$19:$C$22, 'BASIC KEY'!$B$19:$B$22, "", 0)
</f>
        <v>2</v>
      </c>
      <c r="O155" s="11">
        <f t="array" ref="O155">XLOOKUP($G155, 'BASIC KEY'!$C$25:$C$28, 'BASIC KEY'!$B$25:$B$28, "", 0)
</f>
        <v>1</v>
      </c>
      <c r="P155" s="2">
        <f t="shared" si="1"/>
        <v>7</v>
      </c>
      <c r="Q155" s="13">
        <f t="shared" si="2"/>
        <v>23.4</v>
      </c>
      <c r="R155" s="13" t="str">
        <f t="array" ref="R155">XLOOKUP($K155,'BASIC KEY'!$E$1:$E$4,'BASIC KEY'!$F$1:$F$4,"",0)</f>
        <v>career focused</v>
      </c>
      <c r="S155" s="13" t="str">
        <f t="array" ref="S155">XLOOKUP($L155, 'BASIC KEY'!$E$7:$E$10, 'BASIC KEY'!$F$7:$F$10, "", 0)
</f>
        <v>Growth seeker</v>
      </c>
      <c r="T155" s="13" t="str">
        <f t="array" ref="T155">XLOOKUP($M155, 'BASIC KEY'!$E$13:$E$16, 'BASIC KEY'!$F$13:$F$16, "", 0)
</f>
        <v>Balancer</v>
      </c>
      <c r="U155" s="13" t="str">
        <f t="array" ref="U155">XLOOKUP($N155, 'BASIC KEY'!$E$19:$E$22, 'BASIC KEY'!$F$19:$F$22, "", 0)
</f>
        <v>Pleasant tactful</v>
      </c>
      <c r="V155" s="13" t="str">
        <f t="array" ref="V155">XLOOKUP($O155, 'BASIC KEY'!$E$25:$E$28, 'BASIC KEY'!$F$25:$F$28, "", 0)
</f>
        <v>Competitor</v>
      </c>
      <c r="W155" s="13" t="str">
        <f t="shared" si="3"/>
        <v>career focused,Growth seeker,Balancer,Pleasant tactful,Competitor</v>
      </c>
      <c r="X155" s="13">
        <f t="shared" si="4"/>
        <v>212</v>
      </c>
    </row>
    <row r="156">
      <c r="A156" s="8">
        <v>45505.75470553241</v>
      </c>
      <c r="B156" s="1"/>
      <c r="C156" s="3" t="s">
        <v>392</v>
      </c>
      <c r="D156" s="3" t="s">
        <v>400</v>
      </c>
      <c r="E156" s="3" t="s">
        <v>406</v>
      </c>
      <c r="F156" s="3" t="s">
        <v>419</v>
      </c>
      <c r="G156" s="3" t="s">
        <v>421</v>
      </c>
      <c r="H156" s="3" t="s">
        <v>469</v>
      </c>
      <c r="I156" s="7" t="str">
        <f t="shared" si="5"/>
        <v>aryan sanjay</v>
      </c>
      <c r="J156" s="1"/>
      <c r="K156" s="2">
        <f t="array" ref="K156">XLOOKUP($C156:$C$1000, 'BASIC KEY'!$C$1:$C$4, 'BASIC KEY'!$B$1:$B$4, "", 0)
</f>
        <v>2</v>
      </c>
      <c r="L156" s="2">
        <f t="array" ref="L156">XLOOKUP($D156, 'BASIC KEY'!$C$7:$C$10, 'BASIC KEY'!$B$7:$B$10, "", 0)
</f>
        <v>1</v>
      </c>
      <c r="M156" s="11">
        <f t="array" ref="M156">XLOOKUP($E156, 'BASIC KEY'!$C$13:$C$16, 'BASIC KEY'!$B$13:$B$16, "", 0)
</f>
        <v>2</v>
      </c>
      <c r="N156" s="11">
        <f t="array" ref="N156">XLOOKUP($F156, 'BASIC KEY'!$C$19:$C$22, 'BASIC KEY'!$B$19:$B$22, "", 0)
</f>
        <v>2</v>
      </c>
      <c r="O156" s="11">
        <f t="array" ref="O156">XLOOKUP($G156, 'BASIC KEY'!$C$25:$C$28, 'BASIC KEY'!$B$25:$B$28, "", 0)
</f>
        <v>2</v>
      </c>
      <c r="P156" s="2">
        <f t="shared" si="1"/>
        <v>9</v>
      </c>
      <c r="Q156" s="13">
        <f t="shared" si="2"/>
        <v>68.6</v>
      </c>
      <c r="R156" s="13" t="str">
        <f t="array" ref="R156">XLOOKUP($K156,'BASIC KEY'!$E$1:$E$4,'BASIC KEY'!$F$1:$F$4,"",0)</f>
        <v>passionate explorer</v>
      </c>
      <c r="S156" s="13" t="str">
        <f t="array" ref="S156">XLOOKUP($L156, 'BASIC KEY'!$E$7:$E$10, 'BASIC KEY'!$F$7:$F$10, "", 0)
</f>
        <v>Balanced explorer</v>
      </c>
      <c r="T156" s="13" t="str">
        <f t="array" ref="T156">XLOOKUP($M156, 'BASIC KEY'!$E$13:$E$16, 'BASIC KEY'!$F$13:$F$16, "", 0)
</f>
        <v>Dedicated learner</v>
      </c>
      <c r="U156" s="13" t="str">
        <f t="array" ref="U156">XLOOKUP($N156, 'BASIC KEY'!$E$19:$E$22, 'BASIC KEY'!$F$19:$F$22, "", 0)
</f>
        <v>Pleasant tactful</v>
      </c>
      <c r="V156" s="13" t="str">
        <f t="array" ref="V156">XLOOKUP($O156, 'BASIC KEY'!$E$25:$E$28, 'BASIC KEY'!$F$25:$F$28, "", 0)
</f>
        <v>Self Focused</v>
      </c>
      <c r="W156" s="13" t="str">
        <f t="shared" si="3"/>
        <v>passionate explorer,Balanced explorer,Dedicated learner,Pleasant tactful,Self Focused</v>
      </c>
      <c r="X156" s="13">
        <f t="shared" si="4"/>
        <v>47</v>
      </c>
    </row>
    <row r="157">
      <c r="A157" s="8">
        <v>45506.818672430556</v>
      </c>
      <c r="B157" s="1"/>
      <c r="C157" s="3" t="s">
        <v>390</v>
      </c>
      <c r="D157" s="3" t="s">
        <v>400</v>
      </c>
      <c r="E157" s="3" t="s">
        <v>406</v>
      </c>
      <c r="F157" s="3" t="s">
        <v>419</v>
      </c>
      <c r="G157" s="3" t="s">
        <v>421</v>
      </c>
      <c r="H157" s="3" t="s">
        <v>470</v>
      </c>
      <c r="I157" s="7" t="str">
        <f t="shared" si="5"/>
        <v>dhanwanth krisha d</v>
      </c>
      <c r="J157" s="1"/>
      <c r="K157" s="2">
        <f t="array" ref="K157">XLOOKUP($C157:$C$1000, 'BASIC KEY'!$C$1:$C$4, 'BASIC KEY'!$B$1:$B$4, "", 0)
</f>
        <v>1</v>
      </c>
      <c r="L157" s="2">
        <f t="array" ref="L157">XLOOKUP($D157, 'BASIC KEY'!$C$7:$C$10, 'BASIC KEY'!$B$7:$B$10, "", 0)
</f>
        <v>1</v>
      </c>
      <c r="M157" s="11">
        <f t="array" ref="M157">XLOOKUP($E157, 'BASIC KEY'!$C$13:$C$16, 'BASIC KEY'!$B$13:$B$16, "", 0)
</f>
        <v>2</v>
      </c>
      <c r="N157" s="11">
        <f t="array" ref="N157">XLOOKUP($F157, 'BASIC KEY'!$C$19:$C$22, 'BASIC KEY'!$B$19:$B$22, "", 0)
</f>
        <v>2</v>
      </c>
      <c r="O157" s="11">
        <f t="array" ref="O157">XLOOKUP($G157, 'BASIC KEY'!$C$25:$C$28, 'BASIC KEY'!$B$25:$B$28, "", 0)
</f>
        <v>2</v>
      </c>
      <c r="P157" s="2">
        <f t="shared" si="1"/>
        <v>8</v>
      </c>
      <c r="Q157" s="13">
        <f t="shared" si="2"/>
        <v>47.4</v>
      </c>
      <c r="R157" s="13" t="str">
        <f t="array" ref="R157">XLOOKUP($K157,'BASIC KEY'!$E$1:$E$4,'BASIC KEY'!$F$1:$F$4,"",0)</f>
        <v>career focused</v>
      </c>
      <c r="S157" s="13" t="str">
        <f t="array" ref="S157">XLOOKUP($L157, 'BASIC KEY'!$E$7:$E$10, 'BASIC KEY'!$F$7:$F$10, "", 0)
</f>
        <v>Balanced explorer</v>
      </c>
      <c r="T157" s="13" t="str">
        <f t="array" ref="T157">XLOOKUP($M157, 'BASIC KEY'!$E$13:$E$16, 'BASIC KEY'!$F$13:$F$16, "", 0)
</f>
        <v>Dedicated learner</v>
      </c>
      <c r="U157" s="13" t="str">
        <f t="array" ref="U157">XLOOKUP($N157, 'BASIC KEY'!$E$19:$E$22, 'BASIC KEY'!$F$19:$F$22, "", 0)
</f>
        <v>Pleasant tactful</v>
      </c>
      <c r="V157" s="13" t="str">
        <f t="array" ref="V157">XLOOKUP($O157, 'BASIC KEY'!$E$25:$E$28, 'BASIC KEY'!$F$25:$F$28, "", 0)
</f>
        <v>Self Focused</v>
      </c>
      <c r="W157" s="13" t="str">
        <f t="shared" si="3"/>
        <v>career focused,Balanced explorer,Dedicated learner,Pleasant tactful,Self Focused</v>
      </c>
      <c r="X157" s="13">
        <f t="shared" si="4"/>
        <v>124</v>
      </c>
    </row>
    <row r="158">
      <c r="A158" s="8">
        <v>45507.58870972222</v>
      </c>
      <c r="B158" s="1"/>
      <c r="C158" s="3" t="s">
        <v>390</v>
      </c>
      <c r="D158" s="3" t="s">
        <v>398</v>
      </c>
      <c r="E158" s="3" t="s">
        <v>406</v>
      </c>
      <c r="F158" s="3" t="s">
        <v>419</v>
      </c>
      <c r="G158" s="3" t="s">
        <v>423</v>
      </c>
      <c r="H158" s="3" t="s">
        <v>240</v>
      </c>
      <c r="I158" s="7" t="str">
        <f t="shared" si="5"/>
        <v>narravula rohith</v>
      </c>
      <c r="J158" s="1"/>
      <c r="K158" s="2">
        <f t="array" ref="K158">XLOOKUP($C158:$C$1000, 'BASIC KEY'!$C$1:$C$4, 'BASIC KEY'!$B$1:$B$4, "", 0)
</f>
        <v>1</v>
      </c>
      <c r="L158" s="2">
        <f t="array" ref="L158">XLOOKUP($D158, 'BASIC KEY'!$C$7:$C$10, 'BASIC KEY'!$B$7:$B$10, "", 0)
</f>
        <v>2</v>
      </c>
      <c r="M158" s="11">
        <f t="array" ref="M158">XLOOKUP($E158, 'BASIC KEY'!$C$13:$C$16, 'BASIC KEY'!$B$13:$B$16, "", 0)
</f>
        <v>2</v>
      </c>
      <c r="N158" s="11">
        <f t="array" ref="N158">XLOOKUP($F158, 'BASIC KEY'!$C$19:$C$22, 'BASIC KEY'!$B$19:$B$22, "", 0)
</f>
        <v>2</v>
      </c>
      <c r="O158" s="11">
        <f t="array" ref="O158">XLOOKUP($G158, 'BASIC KEY'!$C$25:$C$28, 'BASIC KEY'!$B$25:$B$28, "", 0)
</f>
        <v>1</v>
      </c>
      <c r="P158" s="2">
        <f t="shared" si="1"/>
        <v>8</v>
      </c>
      <c r="Q158" s="13">
        <f t="shared" si="2"/>
        <v>47.7</v>
      </c>
      <c r="R158" s="13" t="str">
        <f t="array" ref="R158">XLOOKUP($K158,'BASIC KEY'!$E$1:$E$4,'BASIC KEY'!$F$1:$F$4,"",0)</f>
        <v>career focused</v>
      </c>
      <c r="S158" s="13" t="str">
        <f t="array" ref="S158">XLOOKUP($L158, 'BASIC KEY'!$E$7:$E$10, 'BASIC KEY'!$F$7:$F$10, "", 0)
</f>
        <v>Growth seeker</v>
      </c>
      <c r="T158" s="13" t="str">
        <f t="array" ref="T158">XLOOKUP($M158, 'BASIC KEY'!$E$13:$E$16, 'BASIC KEY'!$F$13:$F$16, "", 0)
</f>
        <v>Dedicated learner</v>
      </c>
      <c r="U158" s="13" t="str">
        <f t="array" ref="U158">XLOOKUP($N158, 'BASIC KEY'!$E$19:$E$22, 'BASIC KEY'!$F$19:$F$22, "", 0)
</f>
        <v>Pleasant tactful</v>
      </c>
      <c r="V158" s="13" t="str">
        <f t="array" ref="V158">XLOOKUP($O158, 'BASIC KEY'!$E$25:$E$28, 'BASIC KEY'!$F$25:$F$28, "", 0)
</f>
        <v>Competitor</v>
      </c>
      <c r="W158" s="13" t="str">
        <f t="shared" si="3"/>
        <v>career focused,Growth seeker,Dedicated learner,Pleasant tactful,Competitor</v>
      </c>
      <c r="X158" s="13">
        <f t="shared" si="4"/>
        <v>123</v>
      </c>
    </row>
    <row r="159">
      <c r="A159" s="8">
        <v>45507.59000607639</v>
      </c>
      <c r="B159" s="1"/>
      <c r="C159" s="3" t="s">
        <v>390</v>
      </c>
      <c r="D159" s="3" t="s">
        <v>400</v>
      </c>
      <c r="E159" s="3" t="s">
        <v>408</v>
      </c>
      <c r="F159" s="3" t="s">
        <v>419</v>
      </c>
      <c r="G159" s="3" t="s">
        <v>421</v>
      </c>
      <c r="H159" s="3" t="s">
        <v>241</v>
      </c>
      <c r="I159" s="7" t="str">
        <f t="shared" si="5"/>
        <v>anshika mandwarya</v>
      </c>
      <c r="J159" s="1"/>
      <c r="K159" s="2">
        <f t="array" ref="K159">XLOOKUP($C159:$C$1000, 'BASIC KEY'!$C$1:$C$4, 'BASIC KEY'!$B$1:$B$4, "", 0)
</f>
        <v>1</v>
      </c>
      <c r="L159" s="2">
        <f t="array" ref="L159">XLOOKUP($D159, 'BASIC KEY'!$C$7:$C$10, 'BASIC KEY'!$B$7:$B$10, "", 0)
</f>
        <v>1</v>
      </c>
      <c r="M159" s="11">
        <f t="array" ref="M159">XLOOKUP($E159, 'BASIC KEY'!$C$13:$C$16, 'BASIC KEY'!$B$13:$B$16, "", 0)
</f>
        <v>1</v>
      </c>
      <c r="N159" s="11">
        <f t="array" ref="N159">XLOOKUP($F159, 'BASIC KEY'!$C$19:$C$22, 'BASIC KEY'!$B$19:$B$22, "", 0)
</f>
        <v>2</v>
      </c>
      <c r="O159" s="11">
        <f t="array" ref="O159">XLOOKUP($G159, 'BASIC KEY'!$C$25:$C$28, 'BASIC KEY'!$B$25:$B$28, "", 0)
</f>
        <v>2</v>
      </c>
      <c r="P159" s="2">
        <f t="shared" si="1"/>
        <v>7</v>
      </c>
      <c r="Q159" s="13">
        <f t="shared" si="2"/>
        <v>24</v>
      </c>
      <c r="R159" s="13" t="str">
        <f t="array" ref="R159">XLOOKUP($K159,'BASIC KEY'!$E$1:$E$4,'BASIC KEY'!$F$1:$F$4,"",0)</f>
        <v>career focused</v>
      </c>
      <c r="S159" s="13" t="str">
        <f t="array" ref="S159">XLOOKUP($L159, 'BASIC KEY'!$E$7:$E$10, 'BASIC KEY'!$F$7:$F$10, "", 0)
</f>
        <v>Balanced explorer</v>
      </c>
      <c r="T159" s="13" t="str">
        <f t="array" ref="T159">XLOOKUP($M159, 'BASIC KEY'!$E$13:$E$16, 'BASIC KEY'!$F$13:$F$16, "", 0)
</f>
        <v>Balancer</v>
      </c>
      <c r="U159" s="13" t="str">
        <f t="array" ref="U159">XLOOKUP($N159, 'BASIC KEY'!$E$19:$E$22, 'BASIC KEY'!$F$19:$F$22, "", 0)
</f>
        <v>Pleasant tactful</v>
      </c>
      <c r="V159" s="13" t="str">
        <f t="array" ref="V159">XLOOKUP($O159, 'BASIC KEY'!$E$25:$E$28, 'BASIC KEY'!$F$25:$F$28, "", 0)
</f>
        <v>Self Focused</v>
      </c>
      <c r="W159" s="13" t="str">
        <f t="shared" si="3"/>
        <v>career focused,Balanced explorer,Balancer,Pleasant tactful,Self Focused</v>
      </c>
      <c r="X159" s="13">
        <f t="shared" si="4"/>
        <v>208</v>
      </c>
    </row>
    <row r="160">
      <c r="A160" s="8">
        <v>45507.60163928241</v>
      </c>
      <c r="B160" s="1"/>
      <c r="C160" s="3" t="s">
        <v>390</v>
      </c>
      <c r="D160" s="3" t="s">
        <v>398</v>
      </c>
      <c r="E160" s="3" t="s">
        <v>408</v>
      </c>
      <c r="F160" s="3" t="s">
        <v>419</v>
      </c>
      <c r="G160" s="3" t="s">
        <v>423</v>
      </c>
      <c r="H160" s="3" t="s">
        <v>242</v>
      </c>
      <c r="I160" s="7" t="str">
        <f t="shared" si="5"/>
        <v>paluru harshita vasavi</v>
      </c>
      <c r="J160" s="1"/>
      <c r="K160" s="2">
        <f t="array" ref="K160">XLOOKUP($C160:$C$1000, 'BASIC KEY'!$C$1:$C$4, 'BASIC KEY'!$B$1:$B$4, "", 0)
</f>
        <v>1</v>
      </c>
      <c r="L160" s="2">
        <f t="array" ref="L160">XLOOKUP($D160, 'BASIC KEY'!$C$7:$C$10, 'BASIC KEY'!$B$7:$B$10, "", 0)
</f>
        <v>2</v>
      </c>
      <c r="M160" s="11">
        <f t="array" ref="M160">XLOOKUP($E160, 'BASIC KEY'!$C$13:$C$16, 'BASIC KEY'!$B$13:$B$16, "", 0)
</f>
        <v>1</v>
      </c>
      <c r="N160" s="11">
        <f t="array" ref="N160">XLOOKUP($F160, 'BASIC KEY'!$C$19:$C$22, 'BASIC KEY'!$B$19:$B$22, "", 0)
</f>
        <v>2</v>
      </c>
      <c r="O160" s="11">
        <f t="array" ref="O160">XLOOKUP($G160, 'BASIC KEY'!$C$25:$C$28, 'BASIC KEY'!$B$25:$B$28, "", 0)
</f>
        <v>1</v>
      </c>
      <c r="P160" s="2">
        <f t="shared" si="1"/>
        <v>7</v>
      </c>
      <c r="Q160" s="13">
        <f t="shared" si="2"/>
        <v>24.2</v>
      </c>
      <c r="R160" s="13" t="str">
        <f t="array" ref="R160">XLOOKUP($K160,'BASIC KEY'!$E$1:$E$4,'BASIC KEY'!$F$1:$F$4,"",0)</f>
        <v>career focused</v>
      </c>
      <c r="S160" s="13" t="str">
        <f t="array" ref="S160">XLOOKUP($L160, 'BASIC KEY'!$E$7:$E$10, 'BASIC KEY'!$F$7:$F$10, "", 0)
</f>
        <v>Growth seeker</v>
      </c>
      <c r="T160" s="13" t="str">
        <f t="array" ref="T160">XLOOKUP($M160, 'BASIC KEY'!$E$13:$E$16, 'BASIC KEY'!$F$13:$F$16, "", 0)
</f>
        <v>Balancer</v>
      </c>
      <c r="U160" s="13" t="str">
        <f t="array" ref="U160">XLOOKUP($N160, 'BASIC KEY'!$E$19:$E$22, 'BASIC KEY'!$F$19:$F$22, "", 0)
</f>
        <v>Pleasant tactful</v>
      </c>
      <c r="V160" s="13" t="str">
        <f t="array" ref="V160">XLOOKUP($O160, 'BASIC KEY'!$E$25:$E$28, 'BASIC KEY'!$F$25:$F$28, "", 0)
</f>
        <v>Competitor</v>
      </c>
      <c r="W160" s="13" t="str">
        <f t="shared" si="3"/>
        <v>career focused,Growth seeker,Balancer,Pleasant tactful,Competitor</v>
      </c>
      <c r="X160" s="13">
        <f t="shared" si="4"/>
        <v>206</v>
      </c>
    </row>
    <row r="161">
      <c r="A161" s="8">
        <v>45507.61473509259</v>
      </c>
      <c r="B161" s="1"/>
      <c r="C161" s="3" t="s">
        <v>390</v>
      </c>
      <c r="D161" s="3" t="s">
        <v>398</v>
      </c>
      <c r="E161" s="3" t="s">
        <v>408</v>
      </c>
      <c r="F161" s="3" t="s">
        <v>417</v>
      </c>
      <c r="G161" s="3" t="s">
        <v>421</v>
      </c>
      <c r="H161" s="3" t="s">
        <v>243</v>
      </c>
      <c r="I161" s="7" t="str">
        <f t="shared" si="5"/>
        <v>mahak</v>
      </c>
      <c r="J161" s="1"/>
      <c r="K161" s="2">
        <f t="array" ref="K161">XLOOKUP($C161:$C$1000, 'BASIC KEY'!$C$1:$C$4, 'BASIC KEY'!$B$1:$B$4, "", 0)
</f>
        <v>1</v>
      </c>
      <c r="L161" s="2">
        <f t="array" ref="L161">XLOOKUP($D161, 'BASIC KEY'!$C$7:$C$10, 'BASIC KEY'!$B$7:$B$10, "", 0)
</f>
        <v>2</v>
      </c>
      <c r="M161" s="11">
        <f t="array" ref="M161">XLOOKUP($E161, 'BASIC KEY'!$C$13:$C$16, 'BASIC KEY'!$B$13:$B$16, "", 0)
</f>
        <v>1</v>
      </c>
      <c r="N161" s="11">
        <f t="array" ref="N161">XLOOKUP($F161, 'BASIC KEY'!$C$19:$C$22, 'BASIC KEY'!$B$19:$B$22, "", 0)
</f>
        <v>1</v>
      </c>
      <c r="O161" s="11">
        <f t="array" ref="O161">XLOOKUP($G161, 'BASIC KEY'!$C$25:$C$28, 'BASIC KEY'!$B$25:$B$28, "", 0)
</f>
        <v>2</v>
      </c>
      <c r="P161" s="2">
        <f t="shared" si="1"/>
        <v>7</v>
      </c>
      <c r="Q161" s="13">
        <f t="shared" si="2"/>
        <v>24.3</v>
      </c>
      <c r="R161" s="13" t="str">
        <f t="array" ref="R161">XLOOKUP($K161,'BASIC KEY'!$E$1:$E$4,'BASIC KEY'!$F$1:$F$4,"",0)</f>
        <v>career focused</v>
      </c>
      <c r="S161" s="13" t="str">
        <f t="array" ref="S161">XLOOKUP($L161, 'BASIC KEY'!$E$7:$E$10, 'BASIC KEY'!$F$7:$F$10, "", 0)
</f>
        <v>Growth seeker</v>
      </c>
      <c r="T161" s="13" t="str">
        <f t="array" ref="T161">XLOOKUP($M161, 'BASIC KEY'!$E$13:$E$16, 'BASIC KEY'!$F$13:$F$16, "", 0)
</f>
        <v>Balancer</v>
      </c>
      <c r="U161" s="13" t="str">
        <f t="array" ref="U161">XLOOKUP($N161, 'BASIC KEY'!$E$19:$E$22, 'BASIC KEY'!$F$19:$F$22, "", 0)
</f>
        <v>Dtermined Doer</v>
      </c>
      <c r="V161" s="13" t="str">
        <f t="array" ref="V161">XLOOKUP($O161, 'BASIC KEY'!$E$25:$E$28, 'BASIC KEY'!$F$25:$F$28, "", 0)
</f>
        <v>Self Focused</v>
      </c>
      <c r="W161" s="13" t="str">
        <f t="shared" si="3"/>
        <v>career focused,Growth seeker,Balancer,Dtermined Doer,Self Focused</v>
      </c>
      <c r="X161" s="13">
        <f t="shared" si="4"/>
        <v>201</v>
      </c>
    </row>
    <row r="162">
      <c r="A162" s="8">
        <v>45507.646370104165</v>
      </c>
      <c r="B162" s="1"/>
      <c r="C162" s="3" t="s">
        <v>392</v>
      </c>
      <c r="D162" s="3" t="s">
        <v>398</v>
      </c>
      <c r="E162" s="3" t="s">
        <v>408</v>
      </c>
      <c r="F162" s="3" t="s">
        <v>419</v>
      </c>
      <c r="G162" s="3" t="s">
        <v>421</v>
      </c>
      <c r="H162" s="3" t="s">
        <v>244</v>
      </c>
      <c r="I162" s="7" t="str">
        <f t="shared" si="5"/>
        <v>khushmeet singh</v>
      </c>
      <c r="J162" s="1"/>
      <c r="K162" s="2">
        <f t="array" ref="K162">XLOOKUP($C162:$C$1000, 'BASIC KEY'!$C$1:$C$4, 'BASIC KEY'!$B$1:$B$4, "", 0)
</f>
        <v>2</v>
      </c>
      <c r="L162" s="2">
        <f t="array" ref="L162">XLOOKUP($D162, 'BASIC KEY'!$C$7:$C$10, 'BASIC KEY'!$B$7:$B$10, "", 0)
</f>
        <v>2</v>
      </c>
      <c r="M162" s="11">
        <f t="array" ref="M162">XLOOKUP($E162, 'BASIC KEY'!$C$13:$C$16, 'BASIC KEY'!$B$13:$B$16, "", 0)
</f>
        <v>1</v>
      </c>
      <c r="N162" s="11">
        <f t="array" ref="N162">XLOOKUP($F162, 'BASIC KEY'!$C$19:$C$22, 'BASIC KEY'!$B$19:$B$22, "", 0)
</f>
        <v>2</v>
      </c>
      <c r="O162" s="11">
        <f t="array" ref="O162">XLOOKUP($G162, 'BASIC KEY'!$C$25:$C$28, 'BASIC KEY'!$B$25:$B$28, "", 0)
</f>
        <v>2</v>
      </c>
      <c r="P162" s="2">
        <f t="shared" si="1"/>
        <v>9</v>
      </c>
      <c r="Q162" s="13">
        <f t="shared" si="2"/>
        <v>68</v>
      </c>
      <c r="R162" s="13" t="str">
        <f t="array" ref="R162">XLOOKUP($K162,'BASIC KEY'!$E$1:$E$4,'BASIC KEY'!$F$1:$F$4,"",0)</f>
        <v>passionate explorer</v>
      </c>
      <c r="S162" s="13" t="str">
        <f t="array" ref="S162">XLOOKUP($L162, 'BASIC KEY'!$E$7:$E$10, 'BASIC KEY'!$F$7:$F$10, "", 0)
</f>
        <v>Growth seeker</v>
      </c>
      <c r="T162" s="13" t="str">
        <f t="array" ref="T162">XLOOKUP($M162, 'BASIC KEY'!$E$13:$E$16, 'BASIC KEY'!$F$13:$F$16, "", 0)
</f>
        <v>Balancer</v>
      </c>
      <c r="U162" s="13" t="str">
        <f t="array" ref="U162">XLOOKUP($N162, 'BASIC KEY'!$E$19:$E$22, 'BASIC KEY'!$F$19:$F$22, "", 0)
</f>
        <v>Pleasant tactful</v>
      </c>
      <c r="V162" s="13" t="str">
        <f t="array" ref="V162">XLOOKUP($O162, 'BASIC KEY'!$E$25:$E$28, 'BASIC KEY'!$F$25:$F$28, "", 0)
</f>
        <v>Self Focused</v>
      </c>
      <c r="W162" s="13" t="str">
        <f t="shared" si="3"/>
        <v>passionate explorer,Growth seeker,Balancer,Pleasant tactful,Self Focused</v>
      </c>
      <c r="X162" s="13">
        <f t="shared" si="4"/>
        <v>49</v>
      </c>
    </row>
    <row r="163">
      <c r="A163" s="8">
        <v>45507.684605567134</v>
      </c>
      <c r="B163" s="1"/>
      <c r="C163" s="3" t="s">
        <v>390</v>
      </c>
      <c r="D163" s="3" t="s">
        <v>400</v>
      </c>
      <c r="E163" s="3" t="s">
        <v>409</v>
      </c>
      <c r="F163" s="3" t="s">
        <v>415</v>
      </c>
      <c r="G163" s="3" t="s">
        <v>421</v>
      </c>
      <c r="H163" s="3" t="s">
        <v>245</v>
      </c>
      <c r="I163" s="7" t="str">
        <f t="shared" si="5"/>
        <v>kanikaa gupta</v>
      </c>
      <c r="J163" s="1"/>
      <c r="K163" s="2">
        <f t="array" ref="K163">XLOOKUP($C163:$C$1000, 'BASIC KEY'!$C$1:$C$4, 'BASIC KEY'!$B$1:$B$4, "", 0)
</f>
        <v>1</v>
      </c>
      <c r="L163" s="2">
        <f t="array" ref="L163">XLOOKUP($D163, 'BASIC KEY'!$C$7:$C$10, 'BASIC KEY'!$B$7:$B$10, "", 0)
</f>
        <v>1</v>
      </c>
      <c r="M163" s="11">
        <f t="array" ref="M163">XLOOKUP($E163, 'BASIC KEY'!$C$13:$C$16, 'BASIC KEY'!$B$13:$B$16, "", 0)
</f>
        <v>0</v>
      </c>
      <c r="N163" s="11">
        <f t="array" ref="N163">XLOOKUP($F163, 'BASIC KEY'!$C$19:$C$22, 'BASIC KEY'!$B$19:$B$22, "", 0)
</f>
        <v>0</v>
      </c>
      <c r="O163" s="11">
        <f t="array" ref="O163">XLOOKUP($G163, 'BASIC KEY'!$C$25:$C$28, 'BASIC KEY'!$B$25:$B$28, "", 0)
</f>
        <v>2</v>
      </c>
      <c r="P163" s="2">
        <f t="shared" si="1"/>
        <v>4</v>
      </c>
      <c r="Q163" s="13">
        <f t="shared" si="2"/>
        <v>1.4</v>
      </c>
      <c r="R163" s="13" t="str">
        <f t="array" ref="R163">XLOOKUP($K163,'BASIC KEY'!$E$1:$E$4,'BASIC KEY'!$F$1:$F$4,"",0)</f>
        <v>career focused</v>
      </c>
      <c r="S163" s="13" t="str">
        <f t="array" ref="S163">XLOOKUP($L163, 'BASIC KEY'!$E$7:$E$10, 'BASIC KEY'!$F$7:$F$10, "", 0)
</f>
        <v>Balanced explorer</v>
      </c>
      <c r="T163" s="13" t="str">
        <f t="array" ref="T163">XLOOKUP($M163, 'BASIC KEY'!$E$13:$E$16, 'BASIC KEY'!$F$13:$F$16, "", 0)
</f>
        <v>Weakend learner</v>
      </c>
      <c r="U163" s="13" t="str">
        <f t="array" ref="U163">XLOOKUP($N163, 'BASIC KEY'!$E$19:$E$22, 'BASIC KEY'!$F$19:$F$22, "", 0)
</f>
        <v>Feedback taker</v>
      </c>
      <c r="V163" s="13" t="str">
        <f t="array" ref="V163">XLOOKUP($O163, 'BASIC KEY'!$E$25:$E$28, 'BASIC KEY'!$F$25:$F$28, "", 0)
</f>
        <v>Self Focused</v>
      </c>
      <c r="W163" s="13" t="str">
        <f t="shared" si="3"/>
        <v>career focused,Balanced explorer,Weakend learner,Feedback taker,Self Focused</v>
      </c>
      <c r="X163" s="13">
        <f t="shared" si="4"/>
        <v>288</v>
      </c>
    </row>
    <row r="164">
      <c r="A164" s="8">
        <v>45509.847409027774</v>
      </c>
      <c r="B164" s="1"/>
      <c r="C164" s="3" t="s">
        <v>390</v>
      </c>
      <c r="D164" s="3" t="s">
        <v>398</v>
      </c>
      <c r="E164" s="3" t="s">
        <v>409</v>
      </c>
      <c r="F164" s="3" t="s">
        <v>415</v>
      </c>
      <c r="G164" s="3" t="s">
        <v>425</v>
      </c>
      <c r="H164" s="3" t="s">
        <v>471</v>
      </c>
      <c r="I164" s="7" t="str">
        <f t="shared" si="5"/>
        <v>rishika srivastava</v>
      </c>
      <c r="J164" s="1"/>
      <c r="K164" s="2">
        <f t="array" ref="K164">XLOOKUP($C164:$C$1000, 'BASIC KEY'!$C$1:$C$4, 'BASIC KEY'!$B$1:$B$4, "", 0)
</f>
        <v>1</v>
      </c>
      <c r="L164" s="2">
        <f t="array" ref="L164">XLOOKUP($D164, 'BASIC KEY'!$C$7:$C$10, 'BASIC KEY'!$B$7:$B$10, "", 0)
</f>
        <v>2</v>
      </c>
      <c r="M164" s="11">
        <f t="array" ref="M164">XLOOKUP($E164, 'BASIC KEY'!$C$13:$C$16, 'BASIC KEY'!$B$13:$B$16, "", 0)
</f>
        <v>0</v>
      </c>
      <c r="N164" s="11">
        <f t="array" ref="N164">XLOOKUP($F164, 'BASIC KEY'!$C$19:$C$22, 'BASIC KEY'!$B$19:$B$22, "", 0)
</f>
        <v>0</v>
      </c>
      <c r="O164" s="11">
        <f t="array" ref="O164">XLOOKUP($G164, 'BASIC KEY'!$C$25:$C$28, 'BASIC KEY'!$B$25:$B$28, "", 0)
</f>
        <v>0</v>
      </c>
      <c r="P164" s="2">
        <f t="shared" si="1"/>
        <v>3</v>
      </c>
      <c r="Q164" s="13">
        <f t="shared" si="2"/>
        <v>0</v>
      </c>
      <c r="R164" s="13" t="str">
        <f t="array" ref="R164">XLOOKUP($K164,'BASIC KEY'!$E$1:$E$4,'BASIC KEY'!$F$1:$F$4,"",0)</f>
        <v>career focused</v>
      </c>
      <c r="S164" s="13" t="str">
        <f t="array" ref="S164">XLOOKUP($L164, 'BASIC KEY'!$E$7:$E$10, 'BASIC KEY'!$F$7:$F$10, "", 0)
</f>
        <v>Growth seeker</v>
      </c>
      <c r="T164" s="13" t="str">
        <f t="array" ref="T164">XLOOKUP($M164, 'BASIC KEY'!$E$13:$E$16, 'BASIC KEY'!$F$13:$F$16, "", 0)
</f>
        <v>Weakend learner</v>
      </c>
      <c r="U164" s="13" t="str">
        <f t="array" ref="U164">XLOOKUP($N164, 'BASIC KEY'!$E$19:$E$22, 'BASIC KEY'!$F$19:$F$22, "", 0)
</f>
        <v>Feedback taker</v>
      </c>
      <c r="V164" s="13" t="str">
        <f t="array" ref="V164">XLOOKUP($O164, 'BASIC KEY'!$E$25:$E$28, 'BASIC KEY'!$F$25:$F$28, "", 0)
</f>
        <v>Time Taker</v>
      </c>
      <c r="W164" s="13" t="str">
        <f t="shared" si="3"/>
        <v>career focused,Growth seeker,Weakend learner,Feedback taker,Time Taker</v>
      </c>
      <c r="X164" s="13">
        <f t="shared" si="4"/>
        <v>303</v>
      </c>
    </row>
    <row r="165">
      <c r="A165" s="8">
        <v>45512.39832072917</v>
      </c>
      <c r="B165" s="1"/>
      <c r="C165" s="3" t="s">
        <v>392</v>
      </c>
      <c r="D165" s="3" t="s">
        <v>398</v>
      </c>
      <c r="E165" s="3" t="s">
        <v>408</v>
      </c>
      <c r="F165" s="3" t="s">
        <v>419</v>
      </c>
      <c r="G165" s="3" t="s">
        <v>421</v>
      </c>
      <c r="H165" s="3" t="s">
        <v>246</v>
      </c>
      <c r="I165" s="7" t="str">
        <f t="shared" si="5"/>
        <v>misha srivastava</v>
      </c>
      <c r="J165" s="1"/>
      <c r="K165" s="2">
        <f t="array" ref="K165">XLOOKUP($C165:$C$1000, 'BASIC KEY'!$C$1:$C$4, 'BASIC KEY'!$B$1:$B$4, "", 0)
</f>
        <v>2</v>
      </c>
      <c r="L165" s="2">
        <f t="array" ref="L165">XLOOKUP($D165, 'BASIC KEY'!$C$7:$C$10, 'BASIC KEY'!$B$7:$B$10, "", 0)
</f>
        <v>2</v>
      </c>
      <c r="M165" s="11">
        <f t="array" ref="M165">XLOOKUP($E165, 'BASIC KEY'!$C$13:$C$16, 'BASIC KEY'!$B$13:$B$16, "", 0)
</f>
        <v>1</v>
      </c>
      <c r="N165" s="11">
        <f t="array" ref="N165">XLOOKUP($F165, 'BASIC KEY'!$C$19:$C$22, 'BASIC KEY'!$B$19:$B$22, "", 0)
</f>
        <v>2</v>
      </c>
      <c r="O165" s="11">
        <f t="array" ref="O165">XLOOKUP($G165, 'BASIC KEY'!$C$25:$C$28, 'BASIC KEY'!$B$25:$B$28, "", 0)
</f>
        <v>2</v>
      </c>
      <c r="P165" s="2">
        <f t="shared" si="1"/>
        <v>9</v>
      </c>
      <c r="Q165" s="13">
        <f t="shared" si="2"/>
        <v>68.1</v>
      </c>
      <c r="R165" s="13" t="str">
        <f t="array" ref="R165">XLOOKUP($K165,'BASIC KEY'!$E$1:$E$4,'BASIC KEY'!$F$1:$F$4,"",0)</f>
        <v>passionate explorer</v>
      </c>
      <c r="S165" s="13" t="str">
        <f t="array" ref="S165">XLOOKUP($L165, 'BASIC KEY'!$E$7:$E$10, 'BASIC KEY'!$F$7:$F$10, "", 0)
</f>
        <v>Growth seeker</v>
      </c>
      <c r="T165" s="13" t="str">
        <f t="array" ref="T165">XLOOKUP($M165, 'BASIC KEY'!$E$13:$E$16, 'BASIC KEY'!$F$13:$F$16, "", 0)
</f>
        <v>Balancer</v>
      </c>
      <c r="U165" s="13" t="str">
        <f t="array" ref="U165">XLOOKUP($N165, 'BASIC KEY'!$E$19:$E$22, 'BASIC KEY'!$F$19:$F$22, "", 0)
</f>
        <v>Pleasant tactful</v>
      </c>
      <c r="V165" s="13" t="str">
        <f t="array" ref="V165">XLOOKUP($O165, 'BASIC KEY'!$E$25:$E$28, 'BASIC KEY'!$F$25:$F$28, "", 0)
</f>
        <v>Self Focused</v>
      </c>
      <c r="W165" s="13" t="str">
        <f t="shared" si="3"/>
        <v>passionate explorer,Growth seeker,Balancer,Pleasant tactful,Self Focused</v>
      </c>
      <c r="X165" s="13">
        <f t="shared" si="4"/>
        <v>48</v>
      </c>
    </row>
    <row r="166">
      <c r="A166" s="8">
        <v>45513.553832210644</v>
      </c>
      <c r="B166" s="1"/>
      <c r="C166" s="3" t="s">
        <v>390</v>
      </c>
      <c r="D166" s="3" t="s">
        <v>400</v>
      </c>
      <c r="E166" s="3" t="s">
        <v>406</v>
      </c>
      <c r="F166" s="3" t="s">
        <v>415</v>
      </c>
      <c r="G166" s="3" t="s">
        <v>423</v>
      </c>
      <c r="H166" s="3" t="s">
        <v>247</v>
      </c>
      <c r="I166" s="7" t="str">
        <f t="shared" si="5"/>
        <v>muhammad anas</v>
      </c>
      <c r="J166" s="1"/>
      <c r="K166" s="2">
        <f t="array" ref="K166">XLOOKUP($C166:$C$1000, 'BASIC KEY'!$C$1:$C$4, 'BASIC KEY'!$B$1:$B$4, "", 0)
</f>
        <v>1</v>
      </c>
      <c r="L166" s="2">
        <f t="array" ref="L166">XLOOKUP($D166, 'BASIC KEY'!$C$7:$C$10, 'BASIC KEY'!$B$7:$B$10, "", 0)
</f>
        <v>1</v>
      </c>
      <c r="M166" s="11">
        <f t="array" ref="M166">XLOOKUP($E166, 'BASIC KEY'!$C$13:$C$16, 'BASIC KEY'!$B$13:$B$16, "", 0)
</f>
        <v>2</v>
      </c>
      <c r="N166" s="11">
        <f t="array" ref="N166">XLOOKUP($F166, 'BASIC KEY'!$C$19:$C$22, 'BASIC KEY'!$B$19:$B$22, "", 0)
</f>
        <v>0</v>
      </c>
      <c r="O166" s="11">
        <f t="array" ref="O166">XLOOKUP($G166, 'BASIC KEY'!$C$25:$C$28, 'BASIC KEY'!$B$25:$B$28, "", 0)
</f>
        <v>1</v>
      </c>
      <c r="P166" s="2">
        <f t="shared" si="1"/>
        <v>5</v>
      </c>
      <c r="Q166" s="13">
        <f t="shared" si="2"/>
        <v>0.7</v>
      </c>
      <c r="R166" s="13" t="str">
        <f t="array" ref="R166">XLOOKUP($K166,'BASIC KEY'!$E$1:$E$4,'BASIC KEY'!$F$1:$F$4,"",0)</f>
        <v>career focused</v>
      </c>
      <c r="S166" s="13" t="str">
        <f t="array" ref="S166">XLOOKUP($L166, 'BASIC KEY'!$E$7:$E$10, 'BASIC KEY'!$F$7:$F$10, "", 0)
</f>
        <v>Balanced explorer</v>
      </c>
      <c r="T166" s="13" t="str">
        <f t="array" ref="T166">XLOOKUP($M166, 'BASIC KEY'!$E$13:$E$16, 'BASIC KEY'!$F$13:$F$16, "", 0)
</f>
        <v>Dedicated learner</v>
      </c>
      <c r="U166" s="13" t="str">
        <f t="array" ref="U166">XLOOKUP($N166, 'BASIC KEY'!$E$19:$E$22, 'BASIC KEY'!$F$19:$F$22, "", 0)
</f>
        <v>Feedback taker</v>
      </c>
      <c r="V166" s="13" t="str">
        <f t="array" ref="V166">XLOOKUP($O166, 'BASIC KEY'!$E$25:$E$28, 'BASIC KEY'!$F$25:$F$28, "", 0)
</f>
        <v>Competitor</v>
      </c>
      <c r="W166" s="13" t="str">
        <f t="shared" si="3"/>
        <v>career focused,Balanced explorer,Dedicated learner,Feedback taker,Competitor</v>
      </c>
      <c r="X166" s="13">
        <f t="shared" si="4"/>
        <v>299</v>
      </c>
    </row>
    <row r="167">
      <c r="A167" s="8">
        <v>45513.55426741898</v>
      </c>
      <c r="B167" s="1"/>
      <c r="C167" s="3" t="s">
        <v>390</v>
      </c>
      <c r="D167" s="3" t="s">
        <v>398</v>
      </c>
      <c r="E167" s="3" t="s">
        <v>408</v>
      </c>
      <c r="F167" s="3" t="s">
        <v>419</v>
      </c>
      <c r="G167" s="3" t="s">
        <v>423</v>
      </c>
      <c r="H167" s="3" t="s">
        <v>248</v>
      </c>
      <c r="I167" s="7" t="str">
        <f t="shared" si="5"/>
        <v>aditya kumar</v>
      </c>
      <c r="J167" s="1"/>
      <c r="K167" s="2">
        <f t="array" ref="K167">XLOOKUP($C167:$C$1000, 'BASIC KEY'!$C$1:$C$4, 'BASIC KEY'!$B$1:$B$4, "", 0)
</f>
        <v>1</v>
      </c>
      <c r="L167" s="2">
        <f t="array" ref="L167">XLOOKUP($D167, 'BASIC KEY'!$C$7:$C$10, 'BASIC KEY'!$B$7:$B$10, "", 0)
</f>
        <v>2</v>
      </c>
      <c r="M167" s="11">
        <f t="array" ref="M167">XLOOKUP($E167, 'BASIC KEY'!$C$13:$C$16, 'BASIC KEY'!$B$13:$B$16, "", 0)
</f>
        <v>1</v>
      </c>
      <c r="N167" s="11">
        <f t="array" ref="N167">XLOOKUP($F167, 'BASIC KEY'!$C$19:$C$22, 'BASIC KEY'!$B$19:$B$22, "", 0)
</f>
        <v>2</v>
      </c>
      <c r="O167" s="11">
        <f t="array" ref="O167">XLOOKUP($G167, 'BASIC KEY'!$C$25:$C$28, 'BASIC KEY'!$B$25:$B$28, "", 0)
</f>
        <v>1</v>
      </c>
      <c r="P167" s="2">
        <f t="shared" si="1"/>
        <v>7</v>
      </c>
      <c r="Q167" s="13">
        <f t="shared" si="2"/>
        <v>23.2</v>
      </c>
      <c r="R167" s="13" t="str">
        <f t="array" ref="R167">XLOOKUP($K167,'BASIC KEY'!$E$1:$E$4,'BASIC KEY'!$F$1:$F$4,"",0)</f>
        <v>career focused</v>
      </c>
      <c r="S167" s="13" t="str">
        <f t="array" ref="S167">XLOOKUP($L167, 'BASIC KEY'!$E$7:$E$10, 'BASIC KEY'!$F$7:$F$10, "", 0)
</f>
        <v>Growth seeker</v>
      </c>
      <c r="T167" s="13" t="str">
        <f t="array" ref="T167">XLOOKUP($M167, 'BASIC KEY'!$E$13:$E$16, 'BASIC KEY'!$F$13:$F$16, "", 0)
</f>
        <v>Balancer</v>
      </c>
      <c r="U167" s="13" t="str">
        <f t="array" ref="U167">XLOOKUP($N167, 'BASIC KEY'!$E$19:$E$22, 'BASIC KEY'!$F$19:$F$22, "", 0)
</f>
        <v>Pleasant tactful</v>
      </c>
      <c r="V167" s="13" t="str">
        <f t="array" ref="V167">XLOOKUP($O167, 'BASIC KEY'!$E$25:$E$28, 'BASIC KEY'!$F$25:$F$28, "", 0)
</f>
        <v>Competitor</v>
      </c>
      <c r="W167" s="13" t="str">
        <f t="shared" si="3"/>
        <v>career focused,Growth seeker,Balancer,Pleasant tactful,Competitor</v>
      </c>
      <c r="X167" s="13">
        <f t="shared" si="4"/>
        <v>219</v>
      </c>
    </row>
    <row r="168">
      <c r="A168" s="8">
        <v>45513.55820702546</v>
      </c>
      <c r="B168" s="1"/>
      <c r="C168" s="3" t="s">
        <v>390</v>
      </c>
      <c r="D168" s="3" t="s">
        <v>398</v>
      </c>
      <c r="E168" s="3" t="s">
        <v>409</v>
      </c>
      <c r="F168" s="3" t="s">
        <v>419</v>
      </c>
      <c r="G168" s="3" t="s">
        <v>421</v>
      </c>
      <c r="H168" s="3" t="s">
        <v>249</v>
      </c>
      <c r="I168" s="7" t="str">
        <f t="shared" si="5"/>
        <v>anjali kumari</v>
      </c>
      <c r="J168" s="1"/>
      <c r="K168" s="2">
        <f t="array" ref="K168">XLOOKUP($C168:$C$1000, 'BASIC KEY'!$C$1:$C$4, 'BASIC KEY'!$B$1:$B$4, "", 0)
</f>
        <v>1</v>
      </c>
      <c r="L168" s="2">
        <f t="array" ref="L168">XLOOKUP($D168, 'BASIC KEY'!$C$7:$C$10, 'BASIC KEY'!$B$7:$B$10, "", 0)
</f>
        <v>2</v>
      </c>
      <c r="M168" s="11">
        <f t="array" ref="M168">XLOOKUP($E168, 'BASIC KEY'!$C$13:$C$16, 'BASIC KEY'!$B$13:$B$16, "", 0)
</f>
        <v>0</v>
      </c>
      <c r="N168" s="11">
        <f t="array" ref="N168">XLOOKUP($F168, 'BASIC KEY'!$C$19:$C$22, 'BASIC KEY'!$B$19:$B$22, "", 0)
</f>
        <v>2</v>
      </c>
      <c r="O168" s="11">
        <f t="array" ref="O168">XLOOKUP($G168, 'BASIC KEY'!$C$25:$C$28, 'BASIC KEY'!$B$25:$B$28, "", 0)
</f>
        <v>2</v>
      </c>
      <c r="P168" s="2">
        <f t="shared" si="1"/>
        <v>7</v>
      </c>
      <c r="Q168" s="13">
        <f t="shared" si="2"/>
        <v>23.4</v>
      </c>
      <c r="R168" s="13" t="str">
        <f t="array" ref="R168">XLOOKUP($K168,'BASIC KEY'!$E$1:$E$4,'BASIC KEY'!$F$1:$F$4,"",0)</f>
        <v>career focused</v>
      </c>
      <c r="S168" s="13" t="str">
        <f t="array" ref="S168">XLOOKUP($L168, 'BASIC KEY'!$E$7:$E$10, 'BASIC KEY'!$F$7:$F$10, "", 0)
</f>
        <v>Growth seeker</v>
      </c>
      <c r="T168" s="13" t="str">
        <f t="array" ref="T168">XLOOKUP($M168, 'BASIC KEY'!$E$13:$E$16, 'BASIC KEY'!$F$13:$F$16, "", 0)
</f>
        <v>Weakend learner</v>
      </c>
      <c r="U168" s="13" t="str">
        <f t="array" ref="U168">XLOOKUP($N168, 'BASIC KEY'!$E$19:$E$22, 'BASIC KEY'!$F$19:$F$22, "", 0)
</f>
        <v>Pleasant tactful</v>
      </c>
      <c r="V168" s="13" t="str">
        <f t="array" ref="V168">XLOOKUP($O168, 'BASIC KEY'!$E$25:$E$28, 'BASIC KEY'!$F$25:$F$28, "", 0)
</f>
        <v>Self Focused</v>
      </c>
      <c r="W168" s="13" t="str">
        <f t="shared" si="3"/>
        <v>career focused,Growth seeker,Weakend learner,Pleasant tactful,Self Focused</v>
      </c>
      <c r="X168" s="13">
        <f t="shared" si="4"/>
        <v>212</v>
      </c>
    </row>
    <row r="169">
      <c r="A169" s="8">
        <v>45513.576119652775</v>
      </c>
      <c r="B169" s="1"/>
      <c r="C169" s="3" t="s">
        <v>390</v>
      </c>
      <c r="D169" s="3" t="s">
        <v>398</v>
      </c>
      <c r="E169" s="3" t="s">
        <v>408</v>
      </c>
      <c r="F169" s="3" t="s">
        <v>415</v>
      </c>
      <c r="G169" s="3" t="s">
        <v>421</v>
      </c>
      <c r="H169" s="3" t="s">
        <v>250</v>
      </c>
      <c r="I169" s="7" t="str">
        <f t="shared" si="5"/>
        <v>arhama saba</v>
      </c>
      <c r="J169" s="1"/>
      <c r="K169" s="2">
        <f t="array" ref="K169">XLOOKUP($C169:$C$1000, 'BASIC KEY'!$C$1:$C$4, 'BASIC KEY'!$B$1:$B$4, "", 0)
</f>
        <v>1</v>
      </c>
      <c r="L169" s="2">
        <f t="array" ref="L169">XLOOKUP($D169, 'BASIC KEY'!$C$7:$C$10, 'BASIC KEY'!$B$7:$B$10, "", 0)
</f>
        <v>2</v>
      </c>
      <c r="M169" s="11">
        <f t="array" ref="M169">XLOOKUP($E169, 'BASIC KEY'!$C$13:$C$16, 'BASIC KEY'!$B$13:$B$16, "", 0)
</f>
        <v>1</v>
      </c>
      <c r="N169" s="11">
        <f t="array" ref="N169">XLOOKUP($F169, 'BASIC KEY'!$C$19:$C$22, 'BASIC KEY'!$B$19:$B$22, "", 0)
</f>
        <v>0</v>
      </c>
      <c r="O169" s="11">
        <f t="array" ref="O169">XLOOKUP($G169, 'BASIC KEY'!$C$25:$C$28, 'BASIC KEY'!$B$25:$B$28, "", 0)
</f>
        <v>2</v>
      </c>
      <c r="P169" s="2">
        <f t="shared" si="1"/>
        <v>6</v>
      </c>
      <c r="Q169" s="13">
        <f t="shared" si="2"/>
        <v>10</v>
      </c>
      <c r="R169" s="13" t="str">
        <f t="array" ref="R169">XLOOKUP($K169,'BASIC KEY'!$E$1:$E$4,'BASIC KEY'!$F$1:$F$4,"",0)</f>
        <v>career focused</v>
      </c>
      <c r="S169" s="13" t="str">
        <f t="array" ref="S169">XLOOKUP($L169, 'BASIC KEY'!$E$7:$E$10, 'BASIC KEY'!$F$7:$F$10, "", 0)
</f>
        <v>Growth seeker</v>
      </c>
      <c r="T169" s="13" t="str">
        <f t="array" ref="T169">XLOOKUP($M169, 'BASIC KEY'!$E$13:$E$16, 'BASIC KEY'!$F$13:$F$16, "", 0)
</f>
        <v>Balancer</v>
      </c>
      <c r="U169" s="13" t="str">
        <f t="array" ref="U169">XLOOKUP($N169, 'BASIC KEY'!$E$19:$E$22, 'BASIC KEY'!$F$19:$F$22, "", 0)
</f>
        <v>Feedback taker</v>
      </c>
      <c r="V169" s="13" t="str">
        <f t="array" ref="V169">XLOOKUP($O169, 'BASIC KEY'!$E$25:$E$28, 'BASIC KEY'!$F$25:$F$28, "", 0)
</f>
        <v>Self Focused</v>
      </c>
      <c r="W169" s="13" t="str">
        <f t="shared" si="3"/>
        <v>career focused,Growth seeker,Balancer,Feedback taker,Self Focused</v>
      </c>
      <c r="X169" s="13">
        <f t="shared" si="4"/>
        <v>258</v>
      </c>
    </row>
    <row r="170">
      <c r="A170" s="8">
        <v>45513.57907739583</v>
      </c>
      <c r="B170" s="1"/>
      <c r="C170" s="3" t="s">
        <v>392</v>
      </c>
      <c r="D170" s="3" t="s">
        <v>400</v>
      </c>
      <c r="E170" s="3" t="s">
        <v>408</v>
      </c>
      <c r="F170" s="3" t="s">
        <v>419</v>
      </c>
      <c r="G170" s="3" t="s">
        <v>421</v>
      </c>
      <c r="H170" s="3" t="s">
        <v>251</v>
      </c>
      <c r="I170" s="7" t="str">
        <f t="shared" si="5"/>
        <v>asmita lohia</v>
      </c>
      <c r="J170" s="1"/>
      <c r="K170" s="2">
        <f t="array" ref="K170">XLOOKUP($C170:$C$1000, 'BASIC KEY'!$C$1:$C$4, 'BASIC KEY'!$B$1:$B$4, "", 0)
</f>
        <v>2</v>
      </c>
      <c r="L170" s="2">
        <f t="array" ref="L170">XLOOKUP($D170, 'BASIC KEY'!$C$7:$C$10, 'BASIC KEY'!$B$7:$B$10, "", 0)
</f>
        <v>1</v>
      </c>
      <c r="M170" s="11">
        <f t="array" ref="M170">XLOOKUP($E170, 'BASIC KEY'!$C$13:$C$16, 'BASIC KEY'!$B$13:$B$16, "", 0)
</f>
        <v>1</v>
      </c>
      <c r="N170" s="11">
        <f t="array" ref="N170">XLOOKUP($F170, 'BASIC KEY'!$C$19:$C$22, 'BASIC KEY'!$B$19:$B$22, "", 0)
</f>
        <v>2</v>
      </c>
      <c r="O170" s="11">
        <f t="array" ref="O170">XLOOKUP($G170, 'BASIC KEY'!$C$25:$C$28, 'BASIC KEY'!$B$25:$B$28, "", 0)
</f>
        <v>2</v>
      </c>
      <c r="P170" s="2">
        <f t="shared" si="1"/>
        <v>8</v>
      </c>
      <c r="Q170" s="13">
        <f t="shared" si="2"/>
        <v>45.3</v>
      </c>
      <c r="R170" s="13" t="str">
        <f t="array" ref="R170">XLOOKUP($K170,'BASIC KEY'!$E$1:$E$4,'BASIC KEY'!$F$1:$F$4,"",0)</f>
        <v>passionate explorer</v>
      </c>
      <c r="S170" s="13" t="str">
        <f t="array" ref="S170">XLOOKUP($L170, 'BASIC KEY'!$E$7:$E$10, 'BASIC KEY'!$F$7:$F$10, "", 0)
</f>
        <v>Balanced explorer</v>
      </c>
      <c r="T170" s="13" t="str">
        <f t="array" ref="T170">XLOOKUP($M170, 'BASIC KEY'!$E$13:$E$16, 'BASIC KEY'!$F$13:$F$16, "", 0)
</f>
        <v>Balancer</v>
      </c>
      <c r="U170" s="13" t="str">
        <f t="array" ref="U170">XLOOKUP($N170, 'BASIC KEY'!$E$19:$E$22, 'BASIC KEY'!$F$19:$F$22, "", 0)
</f>
        <v>Pleasant tactful</v>
      </c>
      <c r="V170" s="13" t="str">
        <f t="array" ref="V170">XLOOKUP($O170, 'BASIC KEY'!$E$25:$E$28, 'BASIC KEY'!$F$25:$F$28, "", 0)
</f>
        <v>Self Focused</v>
      </c>
      <c r="W170" s="13" t="str">
        <f t="shared" si="3"/>
        <v>passionate explorer,Balanced explorer,Balancer,Pleasant tactful,Self Focused</v>
      </c>
      <c r="X170" s="13">
        <f t="shared" si="4"/>
        <v>131</v>
      </c>
    </row>
    <row r="171">
      <c r="A171" s="8">
        <v>45513.60598761574</v>
      </c>
      <c r="B171" s="1"/>
      <c r="C171" s="3" t="s">
        <v>392</v>
      </c>
      <c r="D171" s="3" t="s">
        <v>398</v>
      </c>
      <c r="E171" s="3" t="s">
        <v>408</v>
      </c>
      <c r="F171" s="3" t="s">
        <v>419</v>
      </c>
      <c r="G171" s="3" t="s">
        <v>421</v>
      </c>
      <c r="H171" s="3" t="s">
        <v>472</v>
      </c>
      <c r="I171" s="7" t="str">
        <f t="shared" si="5"/>
        <v>keerthana r</v>
      </c>
      <c r="J171" s="1"/>
      <c r="K171" s="2">
        <f t="array" ref="K171">XLOOKUP($C171:$C$1000, 'BASIC KEY'!$C$1:$C$4, 'BASIC KEY'!$B$1:$B$4, "", 0)
</f>
        <v>2</v>
      </c>
      <c r="L171" s="2">
        <f t="array" ref="L171">XLOOKUP($D171, 'BASIC KEY'!$C$7:$C$10, 'BASIC KEY'!$B$7:$B$10, "", 0)
</f>
        <v>2</v>
      </c>
      <c r="M171" s="11">
        <f t="array" ref="M171">XLOOKUP($E171, 'BASIC KEY'!$C$13:$C$16, 'BASIC KEY'!$B$13:$B$16, "", 0)
</f>
        <v>1</v>
      </c>
      <c r="N171" s="11">
        <f t="array" ref="N171">XLOOKUP($F171, 'BASIC KEY'!$C$19:$C$22, 'BASIC KEY'!$B$19:$B$22, "", 0)
</f>
        <v>2</v>
      </c>
      <c r="O171" s="11">
        <f t="array" ref="O171">XLOOKUP($G171, 'BASIC KEY'!$C$25:$C$28, 'BASIC KEY'!$B$25:$B$28, "", 0)
</f>
        <v>2</v>
      </c>
      <c r="P171" s="2">
        <f t="shared" si="1"/>
        <v>9</v>
      </c>
      <c r="Q171" s="13">
        <f t="shared" si="2"/>
        <v>67.4</v>
      </c>
      <c r="R171" s="13" t="str">
        <f t="array" ref="R171">XLOOKUP($K171,'BASIC KEY'!$E$1:$E$4,'BASIC KEY'!$F$1:$F$4,"",0)</f>
        <v>passionate explorer</v>
      </c>
      <c r="S171" s="13" t="str">
        <f t="array" ref="S171">XLOOKUP($L171, 'BASIC KEY'!$E$7:$E$10, 'BASIC KEY'!$F$7:$F$10, "", 0)
</f>
        <v>Growth seeker</v>
      </c>
      <c r="T171" s="13" t="str">
        <f t="array" ref="T171">XLOOKUP($M171, 'BASIC KEY'!$E$13:$E$16, 'BASIC KEY'!$F$13:$F$16, "", 0)
</f>
        <v>Balancer</v>
      </c>
      <c r="U171" s="13" t="str">
        <f t="array" ref="U171">XLOOKUP($N171, 'BASIC KEY'!$E$19:$E$22, 'BASIC KEY'!$F$19:$F$22, "", 0)
</f>
        <v>Pleasant tactful</v>
      </c>
      <c r="V171" s="13" t="str">
        <f t="array" ref="V171">XLOOKUP($O171, 'BASIC KEY'!$E$25:$E$28, 'BASIC KEY'!$F$25:$F$28, "", 0)
</f>
        <v>Self Focused</v>
      </c>
      <c r="W171" s="13" t="str">
        <f t="shared" si="3"/>
        <v>passionate explorer,Growth seeker,Balancer,Pleasant tactful,Self Focused</v>
      </c>
      <c r="X171" s="13">
        <f t="shared" si="4"/>
        <v>51</v>
      </c>
    </row>
    <row r="172">
      <c r="A172" s="8">
        <v>45513.708860266204</v>
      </c>
      <c r="B172" s="1"/>
      <c r="C172" s="3" t="s">
        <v>392</v>
      </c>
      <c r="D172" s="3" t="s">
        <v>400</v>
      </c>
      <c r="E172" s="3" t="s">
        <v>406</v>
      </c>
      <c r="F172" s="3" t="s">
        <v>419</v>
      </c>
      <c r="G172" s="3" t="s">
        <v>421</v>
      </c>
      <c r="H172" s="3" t="s">
        <v>253</v>
      </c>
      <c r="I172" s="7" t="str">
        <f t="shared" si="5"/>
        <v>appana p g s s m jayaraj</v>
      </c>
      <c r="J172" s="1"/>
      <c r="K172" s="2">
        <f t="array" ref="K172">XLOOKUP($C172:$C$1000, 'BASIC KEY'!$C$1:$C$4, 'BASIC KEY'!$B$1:$B$4, "", 0)
</f>
        <v>2</v>
      </c>
      <c r="L172" s="2">
        <f t="array" ref="L172">XLOOKUP($D172, 'BASIC KEY'!$C$7:$C$10, 'BASIC KEY'!$B$7:$B$10, "", 0)
</f>
        <v>1</v>
      </c>
      <c r="M172" s="11">
        <f t="array" ref="M172">XLOOKUP($E172, 'BASIC KEY'!$C$13:$C$16, 'BASIC KEY'!$B$13:$B$16, "", 0)
</f>
        <v>2</v>
      </c>
      <c r="N172" s="11">
        <f t="array" ref="N172">XLOOKUP($F172, 'BASIC KEY'!$C$19:$C$22, 'BASIC KEY'!$B$19:$B$22, "", 0)
</f>
        <v>2</v>
      </c>
      <c r="O172" s="11">
        <f t="array" ref="O172">XLOOKUP($G172, 'BASIC KEY'!$C$25:$C$28, 'BASIC KEY'!$B$25:$B$28, "", 0)
</f>
        <v>2</v>
      </c>
      <c r="P172" s="2">
        <f t="shared" si="1"/>
        <v>9</v>
      </c>
      <c r="Q172" s="13">
        <f t="shared" si="2"/>
        <v>67.9</v>
      </c>
      <c r="R172" s="13" t="str">
        <f t="array" ref="R172">XLOOKUP($K172,'BASIC KEY'!$E$1:$E$4,'BASIC KEY'!$F$1:$F$4,"",0)</f>
        <v>passionate explorer</v>
      </c>
      <c r="S172" s="13" t="str">
        <f t="array" ref="S172">XLOOKUP($L172, 'BASIC KEY'!$E$7:$E$10, 'BASIC KEY'!$F$7:$F$10, "", 0)
</f>
        <v>Balanced explorer</v>
      </c>
      <c r="T172" s="13" t="str">
        <f t="array" ref="T172">XLOOKUP($M172, 'BASIC KEY'!$E$13:$E$16, 'BASIC KEY'!$F$13:$F$16, "", 0)
</f>
        <v>Dedicated learner</v>
      </c>
      <c r="U172" s="13" t="str">
        <f t="array" ref="U172">XLOOKUP($N172, 'BASIC KEY'!$E$19:$E$22, 'BASIC KEY'!$F$19:$F$22, "", 0)
</f>
        <v>Pleasant tactful</v>
      </c>
      <c r="V172" s="13" t="str">
        <f t="array" ref="V172">XLOOKUP($O172, 'BASIC KEY'!$E$25:$E$28, 'BASIC KEY'!$F$25:$F$28, "", 0)
</f>
        <v>Self Focused</v>
      </c>
      <c r="W172" s="13" t="str">
        <f t="shared" si="3"/>
        <v>passionate explorer,Balanced explorer,Dedicated learner,Pleasant tactful,Self Focused</v>
      </c>
      <c r="X172" s="13">
        <f t="shared" si="4"/>
        <v>50</v>
      </c>
    </row>
    <row r="173">
      <c r="A173" s="8">
        <v>45513.76060875</v>
      </c>
      <c r="B173" s="1"/>
      <c r="C173" s="3" t="s">
        <v>392</v>
      </c>
      <c r="D173" s="3" t="s">
        <v>398</v>
      </c>
      <c r="E173" s="3" t="s">
        <v>408</v>
      </c>
      <c r="F173" s="3" t="s">
        <v>415</v>
      </c>
      <c r="G173" s="3" t="s">
        <v>423</v>
      </c>
      <c r="H173" s="3" t="s">
        <v>254</v>
      </c>
      <c r="I173" s="7" t="str">
        <f t="shared" si="5"/>
        <v>rishik chaudhary</v>
      </c>
      <c r="J173" s="1"/>
      <c r="K173" s="2">
        <f t="array" ref="K173">XLOOKUP($C173:$C$1000, 'BASIC KEY'!$C$1:$C$4, 'BASIC KEY'!$B$1:$B$4, "", 0)
</f>
        <v>2</v>
      </c>
      <c r="L173" s="2">
        <f t="array" ref="L173">XLOOKUP($D173, 'BASIC KEY'!$C$7:$C$10, 'BASIC KEY'!$B$7:$B$10, "", 0)
</f>
        <v>2</v>
      </c>
      <c r="M173" s="11">
        <f t="array" ref="M173">XLOOKUP($E173, 'BASIC KEY'!$C$13:$C$16, 'BASIC KEY'!$B$13:$B$16, "", 0)
</f>
        <v>1</v>
      </c>
      <c r="N173" s="11">
        <f t="array" ref="N173">XLOOKUP($F173, 'BASIC KEY'!$C$19:$C$22, 'BASIC KEY'!$B$19:$B$22, "", 0)
</f>
        <v>0</v>
      </c>
      <c r="O173" s="11">
        <f t="array" ref="O173">XLOOKUP($G173, 'BASIC KEY'!$C$25:$C$28, 'BASIC KEY'!$B$25:$B$28, "", 0)
</f>
        <v>1</v>
      </c>
      <c r="P173" s="2">
        <f t="shared" si="1"/>
        <v>6</v>
      </c>
      <c r="Q173" s="13">
        <f t="shared" si="2"/>
        <v>10.3</v>
      </c>
      <c r="R173" s="13" t="str">
        <f t="array" ref="R173">XLOOKUP($K173,'BASIC KEY'!$E$1:$E$4,'BASIC KEY'!$F$1:$F$4,"",0)</f>
        <v>passionate explorer</v>
      </c>
      <c r="S173" s="13" t="str">
        <f t="array" ref="S173">XLOOKUP($L173, 'BASIC KEY'!$E$7:$E$10, 'BASIC KEY'!$F$7:$F$10, "", 0)
</f>
        <v>Growth seeker</v>
      </c>
      <c r="T173" s="13" t="str">
        <f t="array" ref="T173">XLOOKUP($M173, 'BASIC KEY'!$E$13:$E$16, 'BASIC KEY'!$F$13:$F$16, "", 0)
</f>
        <v>Balancer</v>
      </c>
      <c r="U173" s="13" t="str">
        <f t="array" ref="U173">XLOOKUP($N173, 'BASIC KEY'!$E$19:$E$22, 'BASIC KEY'!$F$19:$F$22, "", 0)
</f>
        <v>Feedback taker</v>
      </c>
      <c r="V173" s="13" t="str">
        <f t="array" ref="V173">XLOOKUP($O173, 'BASIC KEY'!$E$25:$E$28, 'BASIC KEY'!$F$25:$F$28, "", 0)
</f>
        <v>Competitor</v>
      </c>
      <c r="W173" s="13" t="str">
        <f t="shared" si="3"/>
        <v>passionate explorer,Growth seeker,Balancer,Feedback taker,Competitor</v>
      </c>
      <c r="X173" s="13">
        <f t="shared" si="4"/>
        <v>256</v>
      </c>
    </row>
    <row r="174">
      <c r="A174" s="8">
        <v>45514.35760318287</v>
      </c>
      <c r="B174" s="1"/>
      <c r="C174" s="3" t="s">
        <v>390</v>
      </c>
      <c r="D174" s="3" t="s">
        <v>398</v>
      </c>
      <c r="E174" s="3" t="s">
        <v>406</v>
      </c>
      <c r="F174" s="3" t="s">
        <v>419</v>
      </c>
      <c r="G174" s="3" t="s">
        <v>423</v>
      </c>
      <c r="H174" s="3" t="s">
        <v>255</v>
      </c>
      <c r="I174" s="7" t="str">
        <f t="shared" si="5"/>
        <v>abyalew teklu</v>
      </c>
      <c r="J174" s="1"/>
      <c r="K174" s="2">
        <f t="array" ref="K174">XLOOKUP($C174:$C$1000, 'BASIC KEY'!$C$1:$C$4, 'BASIC KEY'!$B$1:$B$4, "", 0)
</f>
        <v>1</v>
      </c>
      <c r="L174" s="2">
        <f t="array" ref="L174">XLOOKUP($D174, 'BASIC KEY'!$C$7:$C$10, 'BASIC KEY'!$B$7:$B$10, "", 0)
</f>
        <v>2</v>
      </c>
      <c r="M174" s="11">
        <f t="array" ref="M174">XLOOKUP($E174, 'BASIC KEY'!$C$13:$C$16, 'BASIC KEY'!$B$13:$B$16, "", 0)
</f>
        <v>2</v>
      </c>
      <c r="N174" s="11">
        <f t="array" ref="N174">XLOOKUP($F174, 'BASIC KEY'!$C$19:$C$22, 'BASIC KEY'!$B$19:$B$22, "", 0)
</f>
        <v>2</v>
      </c>
      <c r="O174" s="11">
        <f t="array" ref="O174">XLOOKUP($G174, 'BASIC KEY'!$C$25:$C$28, 'BASIC KEY'!$B$25:$B$28, "", 0)
</f>
        <v>1</v>
      </c>
      <c r="P174" s="2">
        <f t="shared" si="1"/>
        <v>8</v>
      </c>
      <c r="Q174" s="13">
        <f t="shared" si="2"/>
        <v>45.9</v>
      </c>
      <c r="R174" s="13" t="str">
        <f t="array" ref="R174">XLOOKUP($K174,'BASIC KEY'!$E$1:$E$4,'BASIC KEY'!$F$1:$F$4,"",0)</f>
        <v>career focused</v>
      </c>
      <c r="S174" s="13" t="str">
        <f t="array" ref="S174">XLOOKUP($L174, 'BASIC KEY'!$E$7:$E$10, 'BASIC KEY'!$F$7:$F$10, "", 0)
</f>
        <v>Growth seeker</v>
      </c>
      <c r="T174" s="13" t="str">
        <f t="array" ref="T174">XLOOKUP($M174, 'BASIC KEY'!$E$13:$E$16, 'BASIC KEY'!$F$13:$F$16, "", 0)
</f>
        <v>Dedicated learner</v>
      </c>
      <c r="U174" s="13" t="str">
        <f t="array" ref="U174">XLOOKUP($N174, 'BASIC KEY'!$E$19:$E$22, 'BASIC KEY'!$F$19:$F$22, "", 0)
</f>
        <v>Pleasant tactful</v>
      </c>
      <c r="V174" s="13" t="str">
        <f t="array" ref="V174">XLOOKUP($O174, 'BASIC KEY'!$E$25:$E$28, 'BASIC KEY'!$F$25:$F$28, "", 0)
</f>
        <v>Competitor</v>
      </c>
      <c r="W174" s="13" t="str">
        <f t="shared" si="3"/>
        <v>career focused,Growth seeker,Dedicated learner,Pleasant tactful,Competitor</v>
      </c>
      <c r="X174" s="13">
        <f t="shared" si="4"/>
        <v>126</v>
      </c>
    </row>
    <row r="175">
      <c r="A175" s="8">
        <v>45514.54917650463</v>
      </c>
      <c r="B175" s="1"/>
      <c r="C175" s="3" t="s">
        <v>392</v>
      </c>
      <c r="D175" s="3" t="s">
        <v>398</v>
      </c>
      <c r="E175" s="3" t="s">
        <v>406</v>
      </c>
      <c r="F175" s="3" t="s">
        <v>415</v>
      </c>
      <c r="G175" s="3" t="s">
        <v>421</v>
      </c>
      <c r="H175" s="3" t="s">
        <v>256</v>
      </c>
      <c r="I175" s="7" t="str">
        <f t="shared" si="5"/>
        <v>simran tiwari</v>
      </c>
      <c r="J175" s="1"/>
      <c r="K175" s="2">
        <f t="array" ref="K175">XLOOKUP($C175:$C$1000, 'BASIC KEY'!$C$1:$C$4, 'BASIC KEY'!$B$1:$B$4, "", 0)
</f>
        <v>2</v>
      </c>
      <c r="L175" s="2">
        <f t="array" ref="L175">XLOOKUP($D175, 'BASIC KEY'!$C$7:$C$10, 'BASIC KEY'!$B$7:$B$10, "", 0)
</f>
        <v>2</v>
      </c>
      <c r="M175" s="11">
        <f t="array" ref="M175">XLOOKUP($E175, 'BASIC KEY'!$C$13:$C$16, 'BASIC KEY'!$B$13:$B$16, "", 0)
</f>
        <v>2</v>
      </c>
      <c r="N175" s="11">
        <f t="array" ref="N175">XLOOKUP($F175, 'BASIC KEY'!$C$19:$C$22, 'BASIC KEY'!$B$19:$B$22, "", 0)
</f>
        <v>0</v>
      </c>
      <c r="O175" s="11">
        <f t="array" ref="O175">XLOOKUP($G175, 'BASIC KEY'!$C$25:$C$28, 'BASIC KEY'!$B$25:$B$28, "", 0)
</f>
        <v>2</v>
      </c>
      <c r="P175" s="2">
        <f t="shared" si="1"/>
        <v>8</v>
      </c>
      <c r="Q175" s="13">
        <f t="shared" si="2"/>
        <v>46.3</v>
      </c>
      <c r="R175" s="13" t="str">
        <f t="array" ref="R175">XLOOKUP($K175,'BASIC KEY'!$E$1:$E$4,'BASIC KEY'!$F$1:$F$4,"",0)</f>
        <v>passionate explorer</v>
      </c>
      <c r="S175" s="13" t="str">
        <f t="array" ref="S175">XLOOKUP($L175, 'BASIC KEY'!$E$7:$E$10, 'BASIC KEY'!$F$7:$F$10, "", 0)
</f>
        <v>Growth seeker</v>
      </c>
      <c r="T175" s="13" t="str">
        <f t="array" ref="T175">XLOOKUP($M175, 'BASIC KEY'!$E$13:$E$16, 'BASIC KEY'!$F$13:$F$16, "", 0)
</f>
        <v>Dedicated learner</v>
      </c>
      <c r="U175" s="13" t="str">
        <f t="array" ref="U175">XLOOKUP($N175, 'BASIC KEY'!$E$19:$E$22, 'BASIC KEY'!$F$19:$F$22, "", 0)
</f>
        <v>Feedback taker</v>
      </c>
      <c r="V175" s="13" t="str">
        <f t="array" ref="V175">XLOOKUP($O175, 'BASIC KEY'!$E$25:$E$28, 'BASIC KEY'!$F$25:$F$28, "", 0)
</f>
        <v>Self Focused</v>
      </c>
      <c r="W175" s="13" t="str">
        <f t="shared" si="3"/>
        <v>passionate explorer,Growth seeker,Dedicated learner,Feedback taker,Self Focused</v>
      </c>
      <c r="X175" s="13">
        <f t="shared" si="4"/>
        <v>125</v>
      </c>
    </row>
    <row r="176">
      <c r="A176" s="8">
        <v>45514.59239266204</v>
      </c>
      <c r="B176" s="1"/>
      <c r="C176" s="3" t="s">
        <v>390</v>
      </c>
      <c r="D176" s="3" t="s">
        <v>398</v>
      </c>
      <c r="E176" s="3" t="s">
        <v>406</v>
      </c>
      <c r="F176" s="3" t="s">
        <v>415</v>
      </c>
      <c r="G176" s="3" t="s">
        <v>423</v>
      </c>
      <c r="H176" s="3" t="s">
        <v>257</v>
      </c>
      <c r="I176" s="7" t="str">
        <f t="shared" si="5"/>
        <v>maitri patel</v>
      </c>
      <c r="J176" s="1"/>
      <c r="K176" s="2">
        <f t="array" ref="K176">XLOOKUP($C176:$C$1000, 'BASIC KEY'!$C$1:$C$4, 'BASIC KEY'!$B$1:$B$4, "", 0)
</f>
        <v>1</v>
      </c>
      <c r="L176" s="2">
        <f t="array" ref="L176">XLOOKUP($D176, 'BASIC KEY'!$C$7:$C$10, 'BASIC KEY'!$B$7:$B$10, "", 0)
</f>
        <v>2</v>
      </c>
      <c r="M176" s="11">
        <f t="array" ref="M176">XLOOKUP($E176, 'BASIC KEY'!$C$13:$C$16, 'BASIC KEY'!$B$13:$B$16, "", 0)
</f>
        <v>2</v>
      </c>
      <c r="N176" s="11">
        <f t="array" ref="N176">XLOOKUP($F176, 'BASIC KEY'!$C$19:$C$22, 'BASIC KEY'!$B$19:$B$22, "", 0)
</f>
        <v>0</v>
      </c>
      <c r="O176" s="11">
        <f t="array" ref="O176">XLOOKUP($G176, 'BASIC KEY'!$C$25:$C$28, 'BASIC KEY'!$B$25:$B$28, "", 0)
</f>
        <v>1</v>
      </c>
      <c r="P176" s="2">
        <f t="shared" si="1"/>
        <v>6</v>
      </c>
      <c r="Q176" s="13">
        <f t="shared" si="2"/>
        <v>10.5</v>
      </c>
      <c r="R176" s="13" t="str">
        <f t="array" ref="R176">XLOOKUP($K176,'BASIC KEY'!$E$1:$E$4,'BASIC KEY'!$F$1:$F$4,"",0)</f>
        <v>career focused</v>
      </c>
      <c r="S176" s="13" t="str">
        <f t="array" ref="S176">XLOOKUP($L176, 'BASIC KEY'!$E$7:$E$10, 'BASIC KEY'!$F$7:$F$10, "", 0)
</f>
        <v>Growth seeker</v>
      </c>
      <c r="T176" s="13" t="str">
        <f t="array" ref="T176">XLOOKUP($M176, 'BASIC KEY'!$E$13:$E$16, 'BASIC KEY'!$F$13:$F$16, "", 0)
</f>
        <v>Dedicated learner</v>
      </c>
      <c r="U176" s="13" t="str">
        <f t="array" ref="U176">XLOOKUP($N176, 'BASIC KEY'!$E$19:$E$22, 'BASIC KEY'!$F$19:$F$22, "", 0)
</f>
        <v>Feedback taker</v>
      </c>
      <c r="V176" s="13" t="str">
        <f t="array" ref="V176">XLOOKUP($O176, 'BASIC KEY'!$E$25:$E$28, 'BASIC KEY'!$F$25:$F$28, "", 0)
</f>
        <v>Competitor</v>
      </c>
      <c r="W176" s="13" t="str">
        <f t="shared" si="3"/>
        <v>career focused,Growth seeker,Dedicated learner,Feedback taker,Competitor</v>
      </c>
      <c r="X176" s="13">
        <f t="shared" si="4"/>
        <v>255</v>
      </c>
    </row>
    <row r="177">
      <c r="A177" s="8">
        <v>45514.59685945602</v>
      </c>
      <c r="B177" s="1"/>
      <c r="C177" s="3" t="s">
        <v>390</v>
      </c>
      <c r="D177" s="3" t="s">
        <v>398</v>
      </c>
      <c r="E177" s="3" t="s">
        <v>408</v>
      </c>
      <c r="F177" s="3" t="s">
        <v>419</v>
      </c>
      <c r="G177" s="3" t="s">
        <v>423</v>
      </c>
      <c r="H177" s="3" t="s">
        <v>258</v>
      </c>
      <c r="I177" s="7" t="str">
        <f t="shared" si="5"/>
        <v>jotiba ashok jadhav</v>
      </c>
      <c r="J177" s="1"/>
      <c r="K177" s="2">
        <f t="array" ref="K177">XLOOKUP($C177:$C$1000, 'BASIC KEY'!$C$1:$C$4, 'BASIC KEY'!$B$1:$B$4, "", 0)
</f>
        <v>1</v>
      </c>
      <c r="L177" s="2">
        <f t="array" ref="L177">XLOOKUP($D177, 'BASIC KEY'!$C$7:$C$10, 'BASIC KEY'!$B$7:$B$10, "", 0)
</f>
        <v>2</v>
      </c>
      <c r="M177" s="11">
        <f t="array" ref="M177">XLOOKUP($E177, 'BASIC KEY'!$C$13:$C$16, 'BASIC KEY'!$B$13:$B$16, "", 0)
</f>
        <v>1</v>
      </c>
      <c r="N177" s="11">
        <f t="array" ref="N177">XLOOKUP($F177, 'BASIC KEY'!$C$19:$C$22, 'BASIC KEY'!$B$19:$B$22, "", 0)
</f>
        <v>2</v>
      </c>
      <c r="O177" s="11">
        <f t="array" ref="O177">XLOOKUP($G177, 'BASIC KEY'!$C$25:$C$28, 'BASIC KEY'!$B$25:$B$28, "", 0)
</f>
        <v>1</v>
      </c>
      <c r="P177" s="2">
        <f t="shared" si="1"/>
        <v>7</v>
      </c>
      <c r="Q177" s="13">
        <f t="shared" si="2"/>
        <v>22.7</v>
      </c>
      <c r="R177" s="13" t="str">
        <f t="array" ref="R177">XLOOKUP($K177,'BASIC KEY'!$E$1:$E$4,'BASIC KEY'!$F$1:$F$4,"",0)</f>
        <v>career focused</v>
      </c>
      <c r="S177" s="13" t="str">
        <f t="array" ref="S177">XLOOKUP($L177, 'BASIC KEY'!$E$7:$E$10, 'BASIC KEY'!$F$7:$F$10, "", 0)
</f>
        <v>Growth seeker</v>
      </c>
      <c r="T177" s="13" t="str">
        <f t="array" ref="T177">XLOOKUP($M177, 'BASIC KEY'!$E$13:$E$16, 'BASIC KEY'!$F$13:$F$16, "", 0)
</f>
        <v>Balancer</v>
      </c>
      <c r="U177" s="13" t="str">
        <f t="array" ref="U177">XLOOKUP($N177, 'BASIC KEY'!$E$19:$E$22, 'BASIC KEY'!$F$19:$F$22, "", 0)
</f>
        <v>Pleasant tactful</v>
      </c>
      <c r="V177" s="13" t="str">
        <f t="array" ref="V177">XLOOKUP($O177, 'BASIC KEY'!$E$25:$E$28, 'BASIC KEY'!$F$25:$F$28, "", 0)
</f>
        <v>Competitor</v>
      </c>
      <c r="W177" s="13" t="str">
        <f t="shared" si="3"/>
        <v>career focused,Growth seeker,Balancer,Pleasant tactful,Competitor</v>
      </c>
      <c r="X177" s="13">
        <f t="shared" si="4"/>
        <v>226</v>
      </c>
    </row>
    <row r="178">
      <c r="A178" s="8">
        <v>45514.70218357639</v>
      </c>
      <c r="B178" s="1"/>
      <c r="C178" s="3" t="s">
        <v>392</v>
      </c>
      <c r="D178" s="3" t="s">
        <v>398</v>
      </c>
      <c r="E178" s="3" t="s">
        <v>408</v>
      </c>
      <c r="F178" s="3" t="s">
        <v>419</v>
      </c>
      <c r="G178" s="3" t="s">
        <v>421</v>
      </c>
      <c r="H178" s="3" t="s">
        <v>259</v>
      </c>
      <c r="I178" s="7" t="str">
        <f t="shared" si="5"/>
        <v>sakhi chatterjee</v>
      </c>
      <c r="J178" s="1"/>
      <c r="K178" s="2">
        <f t="array" ref="K178">XLOOKUP($C178:$C$1000, 'BASIC KEY'!$C$1:$C$4, 'BASIC KEY'!$B$1:$B$4, "", 0)
</f>
        <v>2</v>
      </c>
      <c r="L178" s="2">
        <f t="array" ref="L178">XLOOKUP($D178, 'BASIC KEY'!$C$7:$C$10, 'BASIC KEY'!$B$7:$B$10, "", 0)
</f>
        <v>2</v>
      </c>
      <c r="M178" s="11">
        <f t="array" ref="M178">XLOOKUP($E178, 'BASIC KEY'!$C$13:$C$16, 'BASIC KEY'!$B$13:$B$16, "", 0)
</f>
        <v>1</v>
      </c>
      <c r="N178" s="11">
        <f t="array" ref="N178">XLOOKUP($F178, 'BASIC KEY'!$C$19:$C$22, 'BASIC KEY'!$B$19:$B$22, "", 0)
</f>
        <v>2</v>
      </c>
      <c r="O178" s="11">
        <f t="array" ref="O178">XLOOKUP($G178, 'BASIC KEY'!$C$25:$C$28, 'BASIC KEY'!$B$25:$B$28, "", 0)
</f>
        <v>2</v>
      </c>
      <c r="P178" s="2">
        <f t="shared" si="1"/>
        <v>9</v>
      </c>
      <c r="Q178" s="13">
        <f t="shared" si="2"/>
        <v>67.2</v>
      </c>
      <c r="R178" s="13" t="str">
        <f t="array" ref="R178">XLOOKUP($K178,'BASIC KEY'!$E$1:$E$4,'BASIC KEY'!$F$1:$F$4,"",0)</f>
        <v>passionate explorer</v>
      </c>
      <c r="S178" s="13" t="str">
        <f t="array" ref="S178">XLOOKUP($L178, 'BASIC KEY'!$E$7:$E$10, 'BASIC KEY'!$F$7:$F$10, "", 0)
</f>
        <v>Growth seeker</v>
      </c>
      <c r="T178" s="13" t="str">
        <f t="array" ref="T178">XLOOKUP($M178, 'BASIC KEY'!$E$13:$E$16, 'BASIC KEY'!$F$13:$F$16, "", 0)
</f>
        <v>Balancer</v>
      </c>
      <c r="U178" s="13" t="str">
        <f t="array" ref="U178">XLOOKUP($N178, 'BASIC KEY'!$E$19:$E$22, 'BASIC KEY'!$F$19:$F$22, "", 0)
</f>
        <v>Pleasant tactful</v>
      </c>
      <c r="V178" s="13" t="str">
        <f t="array" ref="V178">XLOOKUP($O178, 'BASIC KEY'!$E$25:$E$28, 'BASIC KEY'!$F$25:$F$28, "", 0)
</f>
        <v>Self Focused</v>
      </c>
      <c r="W178" s="13" t="str">
        <f t="shared" si="3"/>
        <v>passionate explorer,Growth seeker,Balancer,Pleasant tactful,Self Focused</v>
      </c>
      <c r="X178" s="13">
        <f t="shared" si="4"/>
        <v>52</v>
      </c>
    </row>
    <row r="179">
      <c r="A179" s="8">
        <v>45514.70776991898</v>
      </c>
      <c r="B179" s="1"/>
      <c r="C179" s="3" t="s">
        <v>390</v>
      </c>
      <c r="D179" s="3" t="s">
        <v>398</v>
      </c>
      <c r="E179" s="3" t="s">
        <v>408</v>
      </c>
      <c r="F179" s="3" t="s">
        <v>419</v>
      </c>
      <c r="G179" s="3" t="s">
        <v>423</v>
      </c>
      <c r="H179" s="3" t="s">
        <v>260</v>
      </c>
      <c r="I179" s="7" t="str">
        <f t="shared" si="5"/>
        <v>mannuru tejaswani</v>
      </c>
      <c r="J179" s="1"/>
      <c r="K179" s="2">
        <f t="array" ref="K179">XLOOKUP($C179:$C$1000, 'BASIC KEY'!$C$1:$C$4, 'BASIC KEY'!$B$1:$B$4, "", 0)
</f>
        <v>1</v>
      </c>
      <c r="L179" s="2">
        <f t="array" ref="L179">XLOOKUP($D179, 'BASIC KEY'!$C$7:$C$10, 'BASIC KEY'!$B$7:$B$10, "", 0)
</f>
        <v>2</v>
      </c>
      <c r="M179" s="11">
        <f t="array" ref="M179">XLOOKUP($E179, 'BASIC KEY'!$C$13:$C$16, 'BASIC KEY'!$B$13:$B$16, "", 0)
</f>
        <v>1</v>
      </c>
      <c r="N179" s="11">
        <f t="array" ref="N179">XLOOKUP($F179, 'BASIC KEY'!$C$19:$C$22, 'BASIC KEY'!$B$19:$B$22, "", 0)
</f>
        <v>2</v>
      </c>
      <c r="O179" s="11">
        <f t="array" ref="O179">XLOOKUP($G179, 'BASIC KEY'!$C$25:$C$28, 'BASIC KEY'!$B$25:$B$28, "", 0)
</f>
        <v>1</v>
      </c>
      <c r="P179" s="2">
        <f t="shared" si="1"/>
        <v>7</v>
      </c>
      <c r="Q179" s="13">
        <f t="shared" si="2"/>
        <v>23.1</v>
      </c>
      <c r="R179" s="13" t="str">
        <f t="array" ref="R179">XLOOKUP($K179,'BASIC KEY'!$E$1:$E$4,'BASIC KEY'!$F$1:$F$4,"",0)</f>
        <v>career focused</v>
      </c>
      <c r="S179" s="13" t="str">
        <f t="array" ref="S179">XLOOKUP($L179, 'BASIC KEY'!$E$7:$E$10, 'BASIC KEY'!$F$7:$F$10, "", 0)
</f>
        <v>Growth seeker</v>
      </c>
      <c r="T179" s="13" t="str">
        <f t="array" ref="T179">XLOOKUP($M179, 'BASIC KEY'!$E$13:$E$16, 'BASIC KEY'!$F$13:$F$16, "", 0)
</f>
        <v>Balancer</v>
      </c>
      <c r="U179" s="13" t="str">
        <f t="array" ref="U179">XLOOKUP($N179, 'BASIC KEY'!$E$19:$E$22, 'BASIC KEY'!$F$19:$F$22, "", 0)
</f>
        <v>Pleasant tactful</v>
      </c>
      <c r="V179" s="13" t="str">
        <f t="array" ref="V179">XLOOKUP($O179, 'BASIC KEY'!$E$25:$E$28, 'BASIC KEY'!$F$25:$F$28, "", 0)
</f>
        <v>Competitor</v>
      </c>
      <c r="W179" s="13" t="str">
        <f t="shared" si="3"/>
        <v>career focused,Growth seeker,Balancer,Pleasant tactful,Competitor</v>
      </c>
      <c r="X179" s="13">
        <f t="shared" si="4"/>
        <v>221</v>
      </c>
    </row>
    <row r="180">
      <c r="A180" s="8">
        <v>45514.792770381944</v>
      </c>
      <c r="B180" s="1"/>
      <c r="C180" s="3" t="s">
        <v>390</v>
      </c>
      <c r="D180" s="3" t="s">
        <v>398</v>
      </c>
      <c r="E180" s="3" t="s">
        <v>408</v>
      </c>
      <c r="F180" s="3" t="s">
        <v>419</v>
      </c>
      <c r="G180" s="3" t="s">
        <v>421</v>
      </c>
      <c r="H180" s="3" t="s">
        <v>261</v>
      </c>
      <c r="I180" s="7" t="str">
        <f t="shared" si="5"/>
        <v>khushi chadha</v>
      </c>
      <c r="J180" s="1"/>
      <c r="K180" s="2">
        <f t="array" ref="K180">XLOOKUP($C180:$C$1000, 'BASIC KEY'!$C$1:$C$4, 'BASIC KEY'!$B$1:$B$4, "", 0)
</f>
        <v>1</v>
      </c>
      <c r="L180" s="2">
        <f t="array" ref="L180">XLOOKUP($D180, 'BASIC KEY'!$C$7:$C$10, 'BASIC KEY'!$B$7:$B$10, "", 0)
</f>
        <v>2</v>
      </c>
      <c r="M180" s="11">
        <f t="array" ref="M180">XLOOKUP($E180, 'BASIC KEY'!$C$13:$C$16, 'BASIC KEY'!$B$13:$B$16, "", 0)
</f>
        <v>1</v>
      </c>
      <c r="N180" s="11">
        <f t="array" ref="N180">XLOOKUP($F180, 'BASIC KEY'!$C$19:$C$22, 'BASIC KEY'!$B$19:$B$22, "", 0)
</f>
        <v>2</v>
      </c>
      <c r="O180" s="11">
        <f t="array" ref="O180">XLOOKUP($G180, 'BASIC KEY'!$C$25:$C$28, 'BASIC KEY'!$B$25:$B$28, "", 0)
</f>
        <v>2</v>
      </c>
      <c r="P180" s="2">
        <f t="shared" si="1"/>
        <v>8</v>
      </c>
      <c r="Q180" s="13">
        <f t="shared" si="2"/>
        <v>45.7</v>
      </c>
      <c r="R180" s="13" t="str">
        <f t="array" ref="R180">XLOOKUP($K180,'BASIC KEY'!$E$1:$E$4,'BASIC KEY'!$F$1:$F$4,"",0)</f>
        <v>career focused</v>
      </c>
      <c r="S180" s="13" t="str">
        <f t="array" ref="S180">XLOOKUP($L180, 'BASIC KEY'!$E$7:$E$10, 'BASIC KEY'!$F$7:$F$10, "", 0)
</f>
        <v>Growth seeker</v>
      </c>
      <c r="T180" s="13" t="str">
        <f t="array" ref="T180">XLOOKUP($M180, 'BASIC KEY'!$E$13:$E$16, 'BASIC KEY'!$F$13:$F$16, "", 0)
</f>
        <v>Balancer</v>
      </c>
      <c r="U180" s="13" t="str">
        <f t="array" ref="U180">XLOOKUP($N180, 'BASIC KEY'!$E$19:$E$22, 'BASIC KEY'!$F$19:$F$22, "", 0)
</f>
        <v>Pleasant tactful</v>
      </c>
      <c r="V180" s="13" t="str">
        <f t="array" ref="V180">XLOOKUP($O180, 'BASIC KEY'!$E$25:$E$28, 'BASIC KEY'!$F$25:$F$28, "", 0)
</f>
        <v>Self Focused</v>
      </c>
      <c r="W180" s="13" t="str">
        <f t="shared" si="3"/>
        <v>career focused,Growth seeker,Balancer,Pleasant tactful,Self Focused</v>
      </c>
      <c r="X180" s="13">
        <f t="shared" si="4"/>
        <v>127</v>
      </c>
    </row>
    <row r="181">
      <c r="A181" s="8">
        <v>45514.83336775463</v>
      </c>
      <c r="B181" s="1"/>
      <c r="C181" s="3" t="s">
        <v>390</v>
      </c>
      <c r="D181" s="3" t="s">
        <v>400</v>
      </c>
      <c r="E181" s="3" t="s">
        <v>408</v>
      </c>
      <c r="F181" s="3" t="s">
        <v>415</v>
      </c>
      <c r="G181" s="3" t="s">
        <v>421</v>
      </c>
      <c r="H181" s="3" t="s">
        <v>262</v>
      </c>
      <c r="I181" s="7" t="str">
        <f t="shared" si="5"/>
        <v>b.shiva sathvik</v>
      </c>
      <c r="J181" s="1"/>
      <c r="K181" s="2">
        <f t="array" ref="K181">XLOOKUP($C181:$C$1000, 'BASIC KEY'!$C$1:$C$4, 'BASIC KEY'!$B$1:$B$4, "", 0)
</f>
        <v>1</v>
      </c>
      <c r="L181" s="2">
        <f t="array" ref="L181">XLOOKUP($D181, 'BASIC KEY'!$C$7:$C$10, 'BASIC KEY'!$B$7:$B$10, "", 0)
</f>
        <v>1</v>
      </c>
      <c r="M181" s="11">
        <f t="array" ref="M181">XLOOKUP($E181, 'BASIC KEY'!$C$13:$C$16, 'BASIC KEY'!$B$13:$B$16, "", 0)
</f>
        <v>1</v>
      </c>
      <c r="N181" s="11">
        <f t="array" ref="N181">XLOOKUP($F181, 'BASIC KEY'!$C$19:$C$22, 'BASIC KEY'!$B$19:$B$22, "", 0)
</f>
        <v>0</v>
      </c>
      <c r="O181" s="11">
        <f t="array" ref="O181">XLOOKUP($G181, 'BASIC KEY'!$C$25:$C$28, 'BASIC KEY'!$B$25:$B$28, "", 0)
</f>
        <v>2</v>
      </c>
      <c r="P181" s="2">
        <f t="shared" si="1"/>
        <v>5</v>
      </c>
      <c r="Q181" s="13">
        <f t="shared" si="2"/>
        <v>0.8</v>
      </c>
      <c r="R181" s="13" t="str">
        <f t="array" ref="R181">XLOOKUP($K181,'BASIC KEY'!$E$1:$E$4,'BASIC KEY'!$F$1:$F$4,"",0)</f>
        <v>career focused</v>
      </c>
      <c r="S181" s="13" t="str">
        <f t="array" ref="S181">XLOOKUP($L181, 'BASIC KEY'!$E$7:$E$10, 'BASIC KEY'!$F$7:$F$10, "", 0)
</f>
        <v>Balanced explorer</v>
      </c>
      <c r="T181" s="13" t="str">
        <f t="array" ref="T181">XLOOKUP($M181, 'BASIC KEY'!$E$13:$E$16, 'BASIC KEY'!$F$13:$F$16, "", 0)
</f>
        <v>Balancer</v>
      </c>
      <c r="U181" s="13" t="str">
        <f t="array" ref="U181">XLOOKUP($N181, 'BASIC KEY'!$E$19:$E$22, 'BASIC KEY'!$F$19:$F$22, "", 0)
</f>
        <v>Feedback taker</v>
      </c>
      <c r="V181" s="13" t="str">
        <f t="array" ref="V181">XLOOKUP($O181, 'BASIC KEY'!$E$25:$E$28, 'BASIC KEY'!$F$25:$F$28, "", 0)
</f>
        <v>Self Focused</v>
      </c>
      <c r="W181" s="13" t="str">
        <f t="shared" si="3"/>
        <v>career focused,Balanced explorer,Balancer,Feedback taker,Self Focused</v>
      </c>
      <c r="X181" s="13">
        <f t="shared" si="4"/>
        <v>294</v>
      </c>
    </row>
    <row r="182">
      <c r="A182" s="8">
        <v>45514.84281795139</v>
      </c>
      <c r="B182" s="1"/>
      <c r="C182" s="3" t="s">
        <v>392</v>
      </c>
      <c r="D182" s="3" t="s">
        <v>398</v>
      </c>
      <c r="E182" s="3" t="s">
        <v>408</v>
      </c>
      <c r="F182" s="3" t="s">
        <v>415</v>
      </c>
      <c r="G182" s="3" t="s">
        <v>421</v>
      </c>
      <c r="H182" s="3" t="s">
        <v>263</v>
      </c>
      <c r="I182" s="7" t="str">
        <f t="shared" si="5"/>
        <v>himanjit choudhury</v>
      </c>
      <c r="J182" s="1"/>
      <c r="K182" s="2">
        <f t="array" ref="K182">XLOOKUP($C182:$C$1000, 'BASIC KEY'!$C$1:$C$4, 'BASIC KEY'!$B$1:$B$4, "", 0)
</f>
        <v>2</v>
      </c>
      <c r="L182" s="2">
        <f t="array" ref="L182">XLOOKUP($D182, 'BASIC KEY'!$C$7:$C$10, 'BASIC KEY'!$B$7:$B$10, "", 0)
</f>
        <v>2</v>
      </c>
      <c r="M182" s="11">
        <f t="array" ref="M182">XLOOKUP($E182, 'BASIC KEY'!$C$13:$C$16, 'BASIC KEY'!$B$13:$B$16, "", 0)
</f>
        <v>1</v>
      </c>
      <c r="N182" s="11">
        <f t="array" ref="N182">XLOOKUP($F182, 'BASIC KEY'!$C$19:$C$22, 'BASIC KEY'!$B$19:$B$22, "", 0)
</f>
        <v>0</v>
      </c>
      <c r="O182" s="11">
        <f t="array" ref="O182">XLOOKUP($G182, 'BASIC KEY'!$C$25:$C$28, 'BASIC KEY'!$B$25:$B$28, "", 0)
</f>
        <v>2</v>
      </c>
      <c r="P182" s="2">
        <f t="shared" si="1"/>
        <v>7</v>
      </c>
      <c r="Q182" s="13">
        <f t="shared" si="2"/>
        <v>22.8</v>
      </c>
      <c r="R182" s="13" t="str">
        <f t="array" ref="R182">XLOOKUP($K182,'BASIC KEY'!$E$1:$E$4,'BASIC KEY'!$F$1:$F$4,"",0)</f>
        <v>passionate explorer</v>
      </c>
      <c r="S182" s="13" t="str">
        <f t="array" ref="S182">XLOOKUP($L182, 'BASIC KEY'!$E$7:$E$10, 'BASIC KEY'!$F$7:$F$10, "", 0)
</f>
        <v>Growth seeker</v>
      </c>
      <c r="T182" s="13" t="str">
        <f t="array" ref="T182">XLOOKUP($M182, 'BASIC KEY'!$E$13:$E$16, 'BASIC KEY'!$F$13:$F$16, "", 0)
</f>
        <v>Balancer</v>
      </c>
      <c r="U182" s="13" t="str">
        <f t="array" ref="U182">XLOOKUP($N182, 'BASIC KEY'!$E$19:$E$22, 'BASIC KEY'!$F$19:$F$22, "", 0)
</f>
        <v>Feedback taker</v>
      </c>
      <c r="V182" s="13" t="str">
        <f t="array" ref="V182">XLOOKUP($O182, 'BASIC KEY'!$E$25:$E$28, 'BASIC KEY'!$F$25:$F$28, "", 0)
</f>
        <v>Self Focused</v>
      </c>
      <c r="W182" s="13" t="str">
        <f t="shared" si="3"/>
        <v>passionate explorer,Growth seeker,Balancer,Feedback taker,Self Focused</v>
      </c>
      <c r="X182" s="13">
        <f t="shared" si="4"/>
        <v>225</v>
      </c>
    </row>
    <row r="183">
      <c r="A183" s="8">
        <v>45514.8462721875</v>
      </c>
      <c r="B183" s="1"/>
      <c r="C183" s="3" t="s">
        <v>390</v>
      </c>
      <c r="D183" s="3" t="s">
        <v>398</v>
      </c>
      <c r="E183" s="3" t="s">
        <v>408</v>
      </c>
      <c r="F183" s="3" t="s">
        <v>419</v>
      </c>
      <c r="G183" s="3" t="s">
        <v>421</v>
      </c>
      <c r="H183" s="3" t="s">
        <v>264</v>
      </c>
      <c r="I183" s="7" t="str">
        <f t="shared" si="5"/>
        <v>vishesh kataria</v>
      </c>
      <c r="J183" s="1"/>
      <c r="K183" s="2">
        <f t="array" ref="K183">XLOOKUP($C183:$C$1000, 'BASIC KEY'!$C$1:$C$4, 'BASIC KEY'!$B$1:$B$4, "", 0)
</f>
        <v>1</v>
      </c>
      <c r="L183" s="2">
        <f t="array" ref="L183">XLOOKUP($D183, 'BASIC KEY'!$C$7:$C$10, 'BASIC KEY'!$B$7:$B$10, "", 0)
</f>
        <v>2</v>
      </c>
      <c r="M183" s="11">
        <f t="array" ref="M183">XLOOKUP($E183, 'BASIC KEY'!$C$13:$C$16, 'BASIC KEY'!$B$13:$B$16, "", 0)
</f>
        <v>1</v>
      </c>
      <c r="N183" s="11">
        <f t="array" ref="N183">XLOOKUP($F183, 'BASIC KEY'!$C$19:$C$22, 'BASIC KEY'!$B$19:$B$22, "", 0)
</f>
        <v>2</v>
      </c>
      <c r="O183" s="11">
        <f t="array" ref="O183">XLOOKUP($G183, 'BASIC KEY'!$C$25:$C$28, 'BASIC KEY'!$B$25:$B$28, "", 0)
</f>
        <v>2</v>
      </c>
      <c r="P183" s="2">
        <f t="shared" si="1"/>
        <v>8</v>
      </c>
      <c r="Q183" s="13">
        <f t="shared" si="2"/>
        <v>45.2</v>
      </c>
      <c r="R183" s="13" t="str">
        <f t="array" ref="R183">XLOOKUP($K183,'BASIC KEY'!$E$1:$E$4,'BASIC KEY'!$F$1:$F$4,"",0)</f>
        <v>career focused</v>
      </c>
      <c r="S183" s="13" t="str">
        <f t="array" ref="S183">XLOOKUP($L183, 'BASIC KEY'!$E$7:$E$10, 'BASIC KEY'!$F$7:$F$10, "", 0)
</f>
        <v>Growth seeker</v>
      </c>
      <c r="T183" s="13" t="str">
        <f t="array" ref="T183">XLOOKUP($M183, 'BASIC KEY'!$E$13:$E$16, 'BASIC KEY'!$F$13:$F$16, "", 0)
</f>
        <v>Balancer</v>
      </c>
      <c r="U183" s="13" t="str">
        <f t="array" ref="U183">XLOOKUP($N183, 'BASIC KEY'!$E$19:$E$22, 'BASIC KEY'!$F$19:$F$22, "", 0)
</f>
        <v>Pleasant tactful</v>
      </c>
      <c r="V183" s="13" t="str">
        <f t="array" ref="V183">XLOOKUP($O183, 'BASIC KEY'!$E$25:$E$28, 'BASIC KEY'!$F$25:$F$28, "", 0)
</f>
        <v>Self Focused</v>
      </c>
      <c r="W183" s="13" t="str">
        <f t="shared" si="3"/>
        <v>career focused,Growth seeker,Balancer,Pleasant tactful,Self Focused</v>
      </c>
      <c r="X183" s="13">
        <f t="shared" si="4"/>
        <v>132</v>
      </c>
    </row>
    <row r="184">
      <c r="A184" s="8">
        <v>45514.94162539352</v>
      </c>
      <c r="B184" s="1"/>
      <c r="C184" s="3" t="s">
        <v>390</v>
      </c>
      <c r="D184" s="3" t="s">
        <v>398</v>
      </c>
      <c r="E184" s="3" t="s">
        <v>406</v>
      </c>
      <c r="F184" s="3" t="s">
        <v>415</v>
      </c>
      <c r="G184" s="3" t="s">
        <v>425</v>
      </c>
      <c r="H184" s="3" t="s">
        <v>265</v>
      </c>
      <c r="I184" s="7" t="str">
        <f t="shared" si="5"/>
        <v>ashok kumar</v>
      </c>
      <c r="J184" s="1"/>
      <c r="K184" s="2">
        <f t="array" ref="K184">XLOOKUP($C184:$C$1000, 'BASIC KEY'!$C$1:$C$4, 'BASIC KEY'!$B$1:$B$4, "", 0)
</f>
        <v>1</v>
      </c>
      <c r="L184" s="2">
        <f t="array" ref="L184">XLOOKUP($D184, 'BASIC KEY'!$C$7:$C$10, 'BASIC KEY'!$B$7:$B$10, "", 0)
</f>
        <v>2</v>
      </c>
      <c r="M184" s="11">
        <f t="array" ref="M184">XLOOKUP($E184, 'BASIC KEY'!$C$13:$C$16, 'BASIC KEY'!$B$13:$B$16, "", 0)
</f>
        <v>2</v>
      </c>
      <c r="N184" s="11">
        <f t="array" ref="N184">XLOOKUP($F184, 'BASIC KEY'!$C$19:$C$22, 'BASIC KEY'!$B$19:$B$22, "", 0)
</f>
        <v>0</v>
      </c>
      <c r="O184" s="11">
        <f t="array" ref="O184">XLOOKUP($G184, 'BASIC KEY'!$C$25:$C$28, 'BASIC KEY'!$B$25:$B$28, "", 0)
</f>
        <v>0</v>
      </c>
      <c r="P184" s="2">
        <f t="shared" si="1"/>
        <v>5</v>
      </c>
      <c r="Q184" s="13">
        <f t="shared" si="2"/>
        <v>0.8</v>
      </c>
      <c r="R184" s="13" t="str">
        <f t="array" ref="R184">XLOOKUP($K184,'BASIC KEY'!$E$1:$E$4,'BASIC KEY'!$F$1:$F$4,"",0)</f>
        <v>career focused</v>
      </c>
      <c r="S184" s="13" t="str">
        <f t="array" ref="S184">XLOOKUP($L184, 'BASIC KEY'!$E$7:$E$10, 'BASIC KEY'!$F$7:$F$10, "", 0)
</f>
        <v>Growth seeker</v>
      </c>
      <c r="T184" s="13" t="str">
        <f t="array" ref="T184">XLOOKUP($M184, 'BASIC KEY'!$E$13:$E$16, 'BASIC KEY'!$F$13:$F$16, "", 0)
</f>
        <v>Dedicated learner</v>
      </c>
      <c r="U184" s="13" t="str">
        <f t="array" ref="U184">XLOOKUP($N184, 'BASIC KEY'!$E$19:$E$22, 'BASIC KEY'!$F$19:$F$22, "", 0)
</f>
        <v>Feedback taker</v>
      </c>
      <c r="V184" s="13" t="str">
        <f t="array" ref="V184">XLOOKUP($O184, 'BASIC KEY'!$E$25:$E$28, 'BASIC KEY'!$F$25:$F$28, "", 0)
</f>
        <v>Time Taker</v>
      </c>
      <c r="W184" s="13" t="str">
        <f t="shared" si="3"/>
        <v>career focused,Growth seeker,Dedicated learner,Feedback taker,Time Taker</v>
      </c>
      <c r="X184" s="13">
        <f t="shared" si="4"/>
        <v>294</v>
      </c>
    </row>
    <row r="185">
      <c r="A185" s="8">
        <v>45514.94247821759</v>
      </c>
      <c r="B185" s="1"/>
      <c r="C185" s="3" t="s">
        <v>390</v>
      </c>
      <c r="D185" s="3" t="s">
        <v>398</v>
      </c>
      <c r="E185" s="3" t="s">
        <v>406</v>
      </c>
      <c r="F185" s="3" t="s">
        <v>413</v>
      </c>
      <c r="G185" s="3" t="s">
        <v>423</v>
      </c>
      <c r="H185" s="3" t="s">
        <v>265</v>
      </c>
      <c r="I185" s="7" t="str">
        <f t="shared" si="5"/>
        <v>ashok kumar</v>
      </c>
      <c r="J185" s="1"/>
      <c r="K185" s="2">
        <f t="array" ref="K185">XLOOKUP($C185:$C$1000, 'BASIC KEY'!$C$1:$C$4, 'BASIC KEY'!$B$1:$B$4, "", 0)
</f>
        <v>1</v>
      </c>
      <c r="L185" s="2">
        <f t="array" ref="L185">XLOOKUP($D185, 'BASIC KEY'!$C$7:$C$10, 'BASIC KEY'!$B$7:$B$10, "", 0)
</f>
        <v>2</v>
      </c>
      <c r="M185" s="11">
        <f t="array" ref="M185">XLOOKUP($E185, 'BASIC KEY'!$C$13:$C$16, 'BASIC KEY'!$B$13:$B$16, "", 0)
</f>
        <v>2</v>
      </c>
      <c r="N185" s="11">
        <f t="array" ref="N185">XLOOKUP($F185, 'BASIC KEY'!$C$19:$C$22, 'BASIC KEY'!$B$19:$B$22, "", 0)
</f>
        <v>-1</v>
      </c>
      <c r="O185" s="11">
        <f t="array" ref="O185">XLOOKUP($G185, 'BASIC KEY'!$C$25:$C$28, 'BASIC KEY'!$B$25:$B$28, "", 0)
</f>
        <v>1</v>
      </c>
      <c r="P185" s="2">
        <f t="shared" si="1"/>
        <v>5</v>
      </c>
      <c r="Q185" s="13">
        <f t="shared" si="2"/>
        <v>0.8</v>
      </c>
      <c r="R185" s="13" t="str">
        <f t="array" ref="R185">XLOOKUP($K185,'BASIC KEY'!$E$1:$E$4,'BASIC KEY'!$F$1:$F$4,"",0)</f>
        <v>career focused</v>
      </c>
      <c r="S185" s="13" t="str">
        <f t="array" ref="S185">XLOOKUP($L185, 'BASIC KEY'!$E$7:$E$10, 'BASIC KEY'!$F$7:$F$10, "", 0)
</f>
        <v>Growth seeker</v>
      </c>
      <c r="T185" s="13" t="str">
        <f t="array" ref="T185">XLOOKUP($M185, 'BASIC KEY'!$E$13:$E$16, 'BASIC KEY'!$F$13:$F$16, "", 0)
</f>
        <v>Dedicated learner</v>
      </c>
      <c r="U185" s="13" t="str">
        <f t="array" ref="U185">XLOOKUP($N185, 'BASIC KEY'!$E$19:$E$22, 'BASIC KEY'!$F$19:$F$22, "", 0)
</f>
        <v>Pause strategist</v>
      </c>
      <c r="V185" s="13" t="str">
        <f t="array" ref="V185">XLOOKUP($O185, 'BASIC KEY'!$E$25:$E$28, 'BASIC KEY'!$F$25:$F$28, "", 0)
</f>
        <v>Competitor</v>
      </c>
      <c r="W185" s="13" t="str">
        <f t="shared" si="3"/>
        <v>career focused,Growth seeker,Dedicated learner,Pause strategist,Competitor</v>
      </c>
      <c r="X185" s="13">
        <f t="shared" si="4"/>
        <v>294</v>
      </c>
    </row>
    <row r="186">
      <c r="A186" s="8">
        <v>45517.70070530093</v>
      </c>
      <c r="B186" s="1"/>
      <c r="C186" s="3" t="s">
        <v>390</v>
      </c>
      <c r="D186" s="3" t="s">
        <v>398</v>
      </c>
      <c r="E186" s="3" t="s">
        <v>408</v>
      </c>
      <c r="F186" s="3" t="s">
        <v>419</v>
      </c>
      <c r="G186" s="3" t="s">
        <v>423</v>
      </c>
      <c r="H186" s="3" t="s">
        <v>267</v>
      </c>
      <c r="I186" s="7" t="str">
        <f t="shared" si="5"/>
        <v>amit kumar</v>
      </c>
      <c r="J186" s="1"/>
      <c r="K186" s="2">
        <f t="array" ref="K186">XLOOKUP($C186:$C$1000, 'BASIC KEY'!$C$1:$C$4, 'BASIC KEY'!$B$1:$B$4, "", 0)
</f>
        <v>1</v>
      </c>
      <c r="L186" s="2">
        <f t="array" ref="L186">XLOOKUP($D186, 'BASIC KEY'!$C$7:$C$10, 'BASIC KEY'!$B$7:$B$10, "", 0)
</f>
        <v>2</v>
      </c>
      <c r="M186" s="11">
        <f t="array" ref="M186">XLOOKUP($E186, 'BASIC KEY'!$C$13:$C$16, 'BASIC KEY'!$B$13:$B$16, "", 0)
</f>
        <v>1</v>
      </c>
      <c r="N186" s="11">
        <f t="array" ref="N186">XLOOKUP($F186, 'BASIC KEY'!$C$19:$C$22, 'BASIC KEY'!$B$19:$B$22, "", 0)
</f>
        <v>2</v>
      </c>
      <c r="O186" s="11">
        <f t="array" ref="O186">XLOOKUP($G186, 'BASIC KEY'!$C$25:$C$28, 'BASIC KEY'!$B$25:$B$28, "", 0)
</f>
        <v>1</v>
      </c>
      <c r="P186" s="2">
        <f t="shared" si="1"/>
        <v>7</v>
      </c>
      <c r="Q186" s="13">
        <f t="shared" si="2"/>
        <v>22</v>
      </c>
      <c r="R186" s="13" t="str">
        <f t="array" ref="R186">XLOOKUP($K186,'BASIC KEY'!$E$1:$E$4,'BASIC KEY'!$F$1:$F$4,"",0)</f>
        <v>career focused</v>
      </c>
      <c r="S186" s="13" t="str">
        <f t="array" ref="S186">XLOOKUP($L186, 'BASIC KEY'!$E$7:$E$10, 'BASIC KEY'!$F$7:$F$10, "", 0)
</f>
        <v>Growth seeker</v>
      </c>
      <c r="T186" s="13" t="str">
        <f t="array" ref="T186">XLOOKUP($M186, 'BASIC KEY'!$E$13:$E$16, 'BASIC KEY'!$F$13:$F$16, "", 0)
</f>
        <v>Balancer</v>
      </c>
      <c r="U186" s="13" t="str">
        <f t="array" ref="U186">XLOOKUP($N186, 'BASIC KEY'!$E$19:$E$22, 'BASIC KEY'!$F$19:$F$22, "", 0)
</f>
        <v>Pleasant tactful</v>
      </c>
      <c r="V186" s="13" t="str">
        <f t="array" ref="V186">XLOOKUP($O186, 'BASIC KEY'!$E$25:$E$28, 'BASIC KEY'!$F$25:$F$28, "", 0)
</f>
        <v>Competitor</v>
      </c>
      <c r="W186" s="13" t="str">
        <f t="shared" si="3"/>
        <v>career focused,Growth seeker,Balancer,Pleasant tactful,Competitor</v>
      </c>
      <c r="X186" s="13">
        <f t="shared" si="4"/>
        <v>229</v>
      </c>
    </row>
    <row r="187">
      <c r="A187" s="8">
        <v>45517.70072986111</v>
      </c>
      <c r="B187" s="1"/>
      <c r="C187" s="3" t="s">
        <v>390</v>
      </c>
      <c r="D187" s="3" t="s">
        <v>398</v>
      </c>
      <c r="E187" s="3" t="s">
        <v>408</v>
      </c>
      <c r="F187" s="3" t="s">
        <v>415</v>
      </c>
      <c r="G187" s="3" t="s">
        <v>423</v>
      </c>
      <c r="H187" s="3" t="s">
        <v>266</v>
      </c>
      <c r="I187" s="7" t="str">
        <f t="shared" si="5"/>
        <v>prasannakumar</v>
      </c>
      <c r="J187" s="1"/>
      <c r="K187" s="2">
        <f t="array" ref="K187">XLOOKUP($C187:$C$1000, 'BASIC KEY'!$C$1:$C$4, 'BASIC KEY'!$B$1:$B$4, "", 0)
</f>
        <v>1</v>
      </c>
      <c r="L187" s="2">
        <f t="array" ref="L187">XLOOKUP($D187, 'BASIC KEY'!$C$7:$C$10, 'BASIC KEY'!$B$7:$B$10, "", 0)
</f>
        <v>2</v>
      </c>
      <c r="M187" s="11">
        <f t="array" ref="M187">XLOOKUP($E187, 'BASIC KEY'!$C$13:$C$16, 'BASIC KEY'!$B$13:$B$16, "", 0)
</f>
        <v>1</v>
      </c>
      <c r="N187" s="11">
        <f t="array" ref="N187">XLOOKUP($F187, 'BASIC KEY'!$C$19:$C$22, 'BASIC KEY'!$B$19:$B$22, "", 0)
</f>
        <v>0</v>
      </c>
      <c r="O187" s="11">
        <f t="array" ref="O187">XLOOKUP($G187, 'BASIC KEY'!$C$25:$C$28, 'BASIC KEY'!$B$25:$B$28, "", 0)
</f>
        <v>1</v>
      </c>
      <c r="P187" s="2">
        <f t="shared" si="1"/>
        <v>5</v>
      </c>
      <c r="Q187" s="13">
        <f t="shared" si="2"/>
        <v>0.8</v>
      </c>
      <c r="R187" s="13" t="str">
        <f t="array" ref="R187">XLOOKUP($K187,'BASIC KEY'!$E$1:$E$4,'BASIC KEY'!$F$1:$F$4,"",0)</f>
        <v>career focused</v>
      </c>
      <c r="S187" s="13" t="str">
        <f t="array" ref="S187">XLOOKUP($L187, 'BASIC KEY'!$E$7:$E$10, 'BASIC KEY'!$F$7:$F$10, "", 0)
</f>
        <v>Growth seeker</v>
      </c>
      <c r="T187" s="13" t="str">
        <f t="array" ref="T187">XLOOKUP($M187, 'BASIC KEY'!$E$13:$E$16, 'BASIC KEY'!$F$13:$F$16, "", 0)
</f>
        <v>Balancer</v>
      </c>
      <c r="U187" s="13" t="str">
        <f t="array" ref="U187">XLOOKUP($N187, 'BASIC KEY'!$E$19:$E$22, 'BASIC KEY'!$F$19:$F$22, "", 0)
</f>
        <v>Feedback taker</v>
      </c>
      <c r="V187" s="13" t="str">
        <f t="array" ref="V187">XLOOKUP($O187, 'BASIC KEY'!$E$25:$E$28, 'BASIC KEY'!$F$25:$F$28, "", 0)
</f>
        <v>Competitor</v>
      </c>
      <c r="W187" s="13" t="str">
        <f t="shared" si="3"/>
        <v>career focused,Growth seeker,Balancer,Feedback taker,Competitor</v>
      </c>
      <c r="X187" s="13">
        <f t="shared" si="4"/>
        <v>294</v>
      </c>
    </row>
    <row r="188">
      <c r="A188" s="8">
        <v>45517.70185457176</v>
      </c>
      <c r="B188" s="1"/>
      <c r="C188" s="3" t="s">
        <v>390</v>
      </c>
      <c r="D188" s="3" t="s">
        <v>398</v>
      </c>
      <c r="E188" s="3" t="s">
        <v>406</v>
      </c>
      <c r="F188" s="3" t="s">
        <v>419</v>
      </c>
      <c r="G188" s="3" t="s">
        <v>423</v>
      </c>
      <c r="H188" s="3" t="s">
        <v>268</v>
      </c>
      <c r="I188" s="7" t="str">
        <f t="shared" si="5"/>
        <v>surendra bheemanathini</v>
      </c>
      <c r="J188" s="1"/>
      <c r="K188" s="2">
        <f t="array" ref="K188">XLOOKUP($C188:$C$1000, 'BASIC KEY'!$C$1:$C$4, 'BASIC KEY'!$B$1:$B$4, "", 0)
</f>
        <v>1</v>
      </c>
      <c r="L188" s="2">
        <f t="array" ref="L188">XLOOKUP($D188, 'BASIC KEY'!$C$7:$C$10, 'BASIC KEY'!$B$7:$B$10, "", 0)
</f>
        <v>2</v>
      </c>
      <c r="M188" s="11">
        <f t="array" ref="M188">XLOOKUP($E188, 'BASIC KEY'!$C$13:$C$16, 'BASIC KEY'!$B$13:$B$16, "", 0)
</f>
        <v>2</v>
      </c>
      <c r="N188" s="11">
        <f t="array" ref="N188">XLOOKUP($F188, 'BASIC KEY'!$C$19:$C$22, 'BASIC KEY'!$B$19:$B$22, "", 0)
</f>
        <v>2</v>
      </c>
      <c r="O188" s="11">
        <f t="array" ref="O188">XLOOKUP($G188, 'BASIC KEY'!$C$25:$C$28, 'BASIC KEY'!$B$25:$B$28, "", 0)
</f>
        <v>1</v>
      </c>
      <c r="P188" s="2">
        <f t="shared" si="1"/>
        <v>8</v>
      </c>
      <c r="Q188" s="13">
        <f t="shared" si="2"/>
        <v>43.8</v>
      </c>
      <c r="R188" s="13" t="str">
        <f t="array" ref="R188">XLOOKUP($K188,'BASIC KEY'!$E$1:$E$4,'BASIC KEY'!$F$1:$F$4,"",0)</f>
        <v>career focused</v>
      </c>
      <c r="S188" s="13" t="str">
        <f t="array" ref="S188">XLOOKUP($L188, 'BASIC KEY'!$E$7:$E$10, 'BASIC KEY'!$F$7:$F$10, "", 0)
</f>
        <v>Growth seeker</v>
      </c>
      <c r="T188" s="13" t="str">
        <f t="array" ref="T188">XLOOKUP($M188, 'BASIC KEY'!$E$13:$E$16, 'BASIC KEY'!$F$13:$F$16, "", 0)
</f>
        <v>Dedicated learner</v>
      </c>
      <c r="U188" s="13" t="str">
        <f t="array" ref="U188">XLOOKUP($N188, 'BASIC KEY'!$E$19:$E$22, 'BASIC KEY'!$F$19:$F$22, "", 0)
</f>
        <v>Pleasant tactful</v>
      </c>
      <c r="V188" s="13" t="str">
        <f t="array" ref="V188">XLOOKUP($O188, 'BASIC KEY'!$E$25:$E$28, 'BASIC KEY'!$F$25:$F$28, "", 0)
</f>
        <v>Competitor</v>
      </c>
      <c r="W188" s="13" t="str">
        <f t="shared" si="3"/>
        <v>career focused,Growth seeker,Dedicated learner,Pleasant tactful,Competitor</v>
      </c>
      <c r="X188" s="13">
        <f t="shared" si="4"/>
        <v>141</v>
      </c>
    </row>
    <row r="189">
      <c r="A189" s="8">
        <v>45517.7023146412</v>
      </c>
      <c r="B189" s="1"/>
      <c r="C189" s="3" t="s">
        <v>392</v>
      </c>
      <c r="D189" s="3" t="s">
        <v>398</v>
      </c>
      <c r="E189" s="3" t="s">
        <v>408</v>
      </c>
      <c r="F189" s="3" t="s">
        <v>419</v>
      </c>
      <c r="G189" s="3" t="s">
        <v>423</v>
      </c>
      <c r="H189" s="3" t="s">
        <v>270</v>
      </c>
      <c r="I189" s="7" t="str">
        <f t="shared" si="5"/>
        <v>erukonda saikiran</v>
      </c>
      <c r="J189" s="1"/>
      <c r="K189" s="2">
        <f t="array" ref="K189">XLOOKUP($C189:$C$1000, 'BASIC KEY'!$C$1:$C$4, 'BASIC KEY'!$B$1:$B$4, "", 0)
</f>
        <v>2</v>
      </c>
      <c r="L189" s="2">
        <f t="array" ref="L189">XLOOKUP($D189, 'BASIC KEY'!$C$7:$C$10, 'BASIC KEY'!$B$7:$B$10, "", 0)
</f>
        <v>2</v>
      </c>
      <c r="M189" s="11">
        <f t="array" ref="M189">XLOOKUP($E189, 'BASIC KEY'!$C$13:$C$16, 'BASIC KEY'!$B$13:$B$16, "", 0)
</f>
        <v>1</v>
      </c>
      <c r="N189" s="11">
        <f t="array" ref="N189">XLOOKUP($F189, 'BASIC KEY'!$C$19:$C$22, 'BASIC KEY'!$B$19:$B$22, "", 0)
</f>
        <v>2</v>
      </c>
      <c r="O189" s="11">
        <f t="array" ref="O189">XLOOKUP($G189, 'BASIC KEY'!$C$25:$C$28, 'BASIC KEY'!$B$25:$B$28, "", 0)
</f>
        <v>1</v>
      </c>
      <c r="P189" s="2">
        <f t="shared" si="1"/>
        <v>8</v>
      </c>
      <c r="Q189" s="13">
        <f t="shared" si="2"/>
        <v>44.2</v>
      </c>
      <c r="R189" s="13" t="str">
        <f t="array" ref="R189">XLOOKUP($K189,'BASIC KEY'!$E$1:$E$4,'BASIC KEY'!$F$1:$F$4,"",0)</f>
        <v>passionate explorer</v>
      </c>
      <c r="S189" s="13" t="str">
        <f t="array" ref="S189">XLOOKUP($L189, 'BASIC KEY'!$E$7:$E$10, 'BASIC KEY'!$F$7:$F$10, "", 0)
</f>
        <v>Growth seeker</v>
      </c>
      <c r="T189" s="13" t="str">
        <f t="array" ref="T189">XLOOKUP($M189, 'BASIC KEY'!$E$13:$E$16, 'BASIC KEY'!$F$13:$F$16, "", 0)
</f>
        <v>Balancer</v>
      </c>
      <c r="U189" s="13" t="str">
        <f t="array" ref="U189">XLOOKUP($N189, 'BASIC KEY'!$E$19:$E$22, 'BASIC KEY'!$F$19:$F$22, "", 0)
</f>
        <v>Pleasant tactful</v>
      </c>
      <c r="V189" s="13" t="str">
        <f t="array" ref="V189">XLOOKUP($O189, 'BASIC KEY'!$E$25:$E$28, 'BASIC KEY'!$F$25:$F$28, "", 0)
</f>
        <v>Competitor</v>
      </c>
      <c r="W189" s="13" t="str">
        <f t="shared" si="3"/>
        <v>passionate explorer,Growth seeker,Balancer,Pleasant tactful,Competitor</v>
      </c>
      <c r="X189" s="13">
        <f t="shared" si="4"/>
        <v>137</v>
      </c>
    </row>
    <row r="190">
      <c r="A190" s="8">
        <v>45517.703359872685</v>
      </c>
      <c r="B190" s="1"/>
      <c r="C190" s="3" t="s">
        <v>390</v>
      </c>
      <c r="D190" s="3" t="s">
        <v>400</v>
      </c>
      <c r="E190" s="3" t="s">
        <v>408</v>
      </c>
      <c r="F190" s="3" t="s">
        <v>419</v>
      </c>
      <c r="G190" s="3" t="s">
        <v>421</v>
      </c>
      <c r="H190" s="3" t="s">
        <v>269</v>
      </c>
      <c r="I190" s="7" t="str">
        <f t="shared" si="5"/>
        <v>surya pillalamarri</v>
      </c>
      <c r="J190" s="1"/>
      <c r="K190" s="2">
        <f t="array" ref="K190">XLOOKUP($C190:$C$1000, 'BASIC KEY'!$C$1:$C$4, 'BASIC KEY'!$B$1:$B$4, "", 0)
</f>
        <v>1</v>
      </c>
      <c r="L190" s="2">
        <f t="array" ref="L190">XLOOKUP($D190, 'BASIC KEY'!$C$7:$C$10, 'BASIC KEY'!$B$7:$B$10, "", 0)
</f>
        <v>1</v>
      </c>
      <c r="M190" s="11">
        <f t="array" ref="M190">XLOOKUP($E190, 'BASIC KEY'!$C$13:$C$16, 'BASIC KEY'!$B$13:$B$16, "", 0)
</f>
        <v>1</v>
      </c>
      <c r="N190" s="11">
        <f t="array" ref="N190">XLOOKUP($F190, 'BASIC KEY'!$C$19:$C$22, 'BASIC KEY'!$B$19:$B$22, "", 0)
</f>
        <v>2</v>
      </c>
      <c r="O190" s="11">
        <f t="array" ref="O190">XLOOKUP($G190, 'BASIC KEY'!$C$25:$C$28, 'BASIC KEY'!$B$25:$B$28, "", 0)
</f>
        <v>2</v>
      </c>
      <c r="P190" s="2">
        <f t="shared" si="1"/>
        <v>7</v>
      </c>
      <c r="Q190" s="13">
        <f t="shared" si="2"/>
        <v>21.8</v>
      </c>
      <c r="R190" s="13" t="str">
        <f t="array" ref="R190">XLOOKUP($K190,'BASIC KEY'!$E$1:$E$4,'BASIC KEY'!$F$1:$F$4,"",0)</f>
        <v>career focused</v>
      </c>
      <c r="S190" s="13" t="str">
        <f t="array" ref="S190">XLOOKUP($L190, 'BASIC KEY'!$E$7:$E$10, 'BASIC KEY'!$F$7:$F$10, "", 0)
</f>
        <v>Balanced explorer</v>
      </c>
      <c r="T190" s="13" t="str">
        <f t="array" ref="T190">XLOOKUP($M190, 'BASIC KEY'!$E$13:$E$16, 'BASIC KEY'!$F$13:$F$16, "", 0)
</f>
        <v>Balancer</v>
      </c>
      <c r="U190" s="13" t="str">
        <f t="array" ref="U190">XLOOKUP($N190, 'BASIC KEY'!$E$19:$E$22, 'BASIC KEY'!$F$19:$F$22, "", 0)
</f>
        <v>Pleasant tactful</v>
      </c>
      <c r="V190" s="13" t="str">
        <f t="array" ref="V190">XLOOKUP($O190, 'BASIC KEY'!$E$25:$E$28, 'BASIC KEY'!$F$25:$F$28, "", 0)
</f>
        <v>Self Focused</v>
      </c>
      <c r="W190" s="13" t="str">
        <f t="shared" si="3"/>
        <v>career focused,Balanced explorer,Balancer,Pleasant tactful,Self Focused</v>
      </c>
      <c r="X190" s="13">
        <f t="shared" si="4"/>
        <v>230</v>
      </c>
    </row>
    <row r="191">
      <c r="A191" s="8">
        <v>45517.70363732638</v>
      </c>
      <c r="B191" s="1"/>
      <c r="C191" s="3" t="s">
        <v>392</v>
      </c>
      <c r="D191" s="3" t="s">
        <v>402</v>
      </c>
      <c r="E191" s="3" t="s">
        <v>408</v>
      </c>
      <c r="F191" s="3" t="s">
        <v>415</v>
      </c>
      <c r="G191" s="3" t="s">
        <v>421</v>
      </c>
      <c r="H191" s="3" t="s">
        <v>272</v>
      </c>
      <c r="I191" s="7" t="str">
        <f t="shared" si="5"/>
        <v>aniket bihana</v>
      </c>
      <c r="J191" s="1"/>
      <c r="K191" s="2">
        <f t="array" ref="K191">XLOOKUP($C191:$C$1000, 'BASIC KEY'!$C$1:$C$4, 'BASIC KEY'!$B$1:$B$4, "", 0)
</f>
        <v>2</v>
      </c>
      <c r="L191" s="2">
        <f t="array" ref="L191">XLOOKUP($D191, 'BASIC KEY'!$C$7:$C$10, 'BASIC KEY'!$B$7:$B$10, "", 0)
</f>
        <v>0</v>
      </c>
      <c r="M191" s="11">
        <f t="array" ref="M191">XLOOKUP($E191, 'BASIC KEY'!$C$13:$C$16, 'BASIC KEY'!$B$13:$B$16, "", 0)
</f>
        <v>1</v>
      </c>
      <c r="N191" s="11">
        <f t="array" ref="N191">XLOOKUP($F191, 'BASIC KEY'!$C$19:$C$22, 'BASIC KEY'!$B$19:$B$22, "", 0)
</f>
        <v>0</v>
      </c>
      <c r="O191" s="11">
        <f t="array" ref="O191">XLOOKUP($G191, 'BASIC KEY'!$C$25:$C$28, 'BASIC KEY'!$B$25:$B$28, "", 0)
</f>
        <v>2</v>
      </c>
      <c r="P191" s="2">
        <f t="shared" si="1"/>
        <v>5</v>
      </c>
      <c r="Q191" s="13">
        <f t="shared" si="2"/>
        <v>0.8</v>
      </c>
      <c r="R191" s="13" t="str">
        <f t="array" ref="R191">XLOOKUP($K191,'BASIC KEY'!$E$1:$E$4,'BASIC KEY'!$F$1:$F$4,"",0)</f>
        <v>passionate explorer</v>
      </c>
      <c r="S191" s="13" t="str">
        <f t="array" ref="S191">XLOOKUP($L191, 'BASIC KEY'!$E$7:$E$10, 'BASIC KEY'!$F$7:$F$10, "", 0)
</f>
        <v>Non curious</v>
      </c>
      <c r="T191" s="13" t="str">
        <f t="array" ref="T191">XLOOKUP($M191, 'BASIC KEY'!$E$13:$E$16, 'BASIC KEY'!$F$13:$F$16, "", 0)
</f>
        <v>Balancer</v>
      </c>
      <c r="U191" s="13" t="str">
        <f t="array" ref="U191">XLOOKUP($N191, 'BASIC KEY'!$E$19:$E$22, 'BASIC KEY'!$F$19:$F$22, "", 0)
</f>
        <v>Feedback taker</v>
      </c>
      <c r="V191" s="13" t="str">
        <f t="array" ref="V191">XLOOKUP($O191, 'BASIC KEY'!$E$25:$E$28, 'BASIC KEY'!$F$25:$F$28, "", 0)
</f>
        <v>Self Focused</v>
      </c>
      <c r="W191" s="13" t="str">
        <f t="shared" si="3"/>
        <v>passionate explorer,Non curious,Balancer,Feedback taker,Self Focused</v>
      </c>
      <c r="X191" s="13">
        <f t="shared" si="4"/>
        <v>294</v>
      </c>
    </row>
    <row r="192">
      <c r="A192" s="8">
        <v>45517.70378390046</v>
      </c>
      <c r="B192" s="1"/>
      <c r="C192" s="3" t="s">
        <v>390</v>
      </c>
      <c r="D192" s="3" t="s">
        <v>400</v>
      </c>
      <c r="E192" s="3" t="s">
        <v>406</v>
      </c>
      <c r="F192" s="3" t="s">
        <v>419</v>
      </c>
      <c r="G192" s="3" t="s">
        <v>423</v>
      </c>
      <c r="H192" s="3" t="s">
        <v>276</v>
      </c>
      <c r="I192" s="7" t="str">
        <f t="shared" si="5"/>
        <v>abhishek kansal</v>
      </c>
      <c r="J192" s="1"/>
      <c r="K192" s="2">
        <f t="array" ref="K192">XLOOKUP($C192:$C$1000, 'BASIC KEY'!$C$1:$C$4, 'BASIC KEY'!$B$1:$B$4, "", 0)
</f>
        <v>1</v>
      </c>
      <c r="L192" s="2">
        <f t="array" ref="L192">XLOOKUP($D192, 'BASIC KEY'!$C$7:$C$10, 'BASIC KEY'!$B$7:$B$10, "", 0)
</f>
        <v>1</v>
      </c>
      <c r="M192" s="11">
        <f t="array" ref="M192">XLOOKUP($E192, 'BASIC KEY'!$C$13:$C$16, 'BASIC KEY'!$B$13:$B$16, "", 0)
</f>
        <v>2</v>
      </c>
      <c r="N192" s="11">
        <f t="array" ref="N192">XLOOKUP($F192, 'BASIC KEY'!$C$19:$C$22, 'BASIC KEY'!$B$19:$B$22, "", 0)
</f>
        <v>2</v>
      </c>
      <c r="O192" s="11">
        <f t="array" ref="O192">XLOOKUP($G192, 'BASIC KEY'!$C$25:$C$28, 'BASIC KEY'!$B$25:$B$28, "", 0)
</f>
        <v>1</v>
      </c>
      <c r="P192" s="2">
        <f t="shared" si="1"/>
        <v>7</v>
      </c>
      <c r="Q192" s="13">
        <f t="shared" si="2"/>
        <v>21.4</v>
      </c>
      <c r="R192" s="13" t="str">
        <f t="array" ref="R192">XLOOKUP($K192,'BASIC KEY'!$E$1:$E$4,'BASIC KEY'!$F$1:$F$4,"",0)</f>
        <v>career focused</v>
      </c>
      <c r="S192" s="13" t="str">
        <f t="array" ref="S192">XLOOKUP($L192, 'BASIC KEY'!$E$7:$E$10, 'BASIC KEY'!$F$7:$F$10, "", 0)
</f>
        <v>Balanced explorer</v>
      </c>
      <c r="T192" s="13" t="str">
        <f t="array" ref="T192">XLOOKUP($M192, 'BASIC KEY'!$E$13:$E$16, 'BASIC KEY'!$F$13:$F$16, "", 0)
</f>
        <v>Dedicated learner</v>
      </c>
      <c r="U192" s="13" t="str">
        <f t="array" ref="U192">XLOOKUP($N192, 'BASIC KEY'!$E$19:$E$22, 'BASIC KEY'!$F$19:$F$22, "", 0)
</f>
        <v>Pleasant tactful</v>
      </c>
      <c r="V192" s="13" t="str">
        <f t="array" ref="V192">XLOOKUP($O192, 'BASIC KEY'!$E$25:$E$28, 'BASIC KEY'!$F$25:$F$28, "", 0)
</f>
        <v>Competitor</v>
      </c>
      <c r="W192" s="13" t="str">
        <f t="shared" si="3"/>
        <v>career focused,Balanced explorer,Dedicated learner,Pleasant tactful,Competitor</v>
      </c>
      <c r="X192" s="13">
        <f t="shared" si="4"/>
        <v>235</v>
      </c>
    </row>
    <row r="193">
      <c r="A193" s="8">
        <v>45517.70583400463</v>
      </c>
      <c r="B193" s="1"/>
      <c r="C193" s="3" t="s">
        <v>392</v>
      </c>
      <c r="D193" s="3" t="s">
        <v>398</v>
      </c>
      <c r="E193" s="3" t="s">
        <v>408</v>
      </c>
      <c r="F193" s="3" t="s">
        <v>419</v>
      </c>
      <c r="G193" s="3" t="s">
        <v>421</v>
      </c>
      <c r="H193" s="3" t="s">
        <v>288</v>
      </c>
      <c r="I193" s="7" t="str">
        <f t="shared" si="5"/>
        <v>kanta sai dhanush</v>
      </c>
      <c r="J193" s="1"/>
      <c r="K193" s="2">
        <f t="array" ref="K193">XLOOKUP($C193:$C$1000, 'BASIC KEY'!$C$1:$C$4, 'BASIC KEY'!$B$1:$B$4, "", 0)
</f>
        <v>2</v>
      </c>
      <c r="L193" s="2">
        <f t="array" ref="L193">XLOOKUP($D193, 'BASIC KEY'!$C$7:$C$10, 'BASIC KEY'!$B$7:$B$10, "", 0)
</f>
        <v>2</v>
      </c>
      <c r="M193" s="11">
        <f t="array" ref="M193">XLOOKUP($E193, 'BASIC KEY'!$C$13:$C$16, 'BASIC KEY'!$B$13:$B$16, "", 0)
</f>
        <v>1</v>
      </c>
      <c r="N193" s="11">
        <f t="array" ref="N193">XLOOKUP($F193, 'BASIC KEY'!$C$19:$C$22, 'BASIC KEY'!$B$19:$B$22, "", 0)
</f>
        <v>2</v>
      </c>
      <c r="O193" s="11">
        <f t="array" ref="O193">XLOOKUP($G193, 'BASIC KEY'!$C$25:$C$28, 'BASIC KEY'!$B$25:$B$28, "", 0)
</f>
        <v>2</v>
      </c>
      <c r="P193" s="2">
        <f t="shared" si="1"/>
        <v>9</v>
      </c>
      <c r="Q193" s="13">
        <f t="shared" si="2"/>
        <v>63.8</v>
      </c>
      <c r="R193" s="13" t="str">
        <f t="array" ref="R193">XLOOKUP($K193,'BASIC KEY'!$E$1:$E$4,'BASIC KEY'!$F$1:$F$4,"",0)</f>
        <v>passionate explorer</v>
      </c>
      <c r="S193" s="13" t="str">
        <f t="array" ref="S193">XLOOKUP($L193, 'BASIC KEY'!$E$7:$E$10, 'BASIC KEY'!$F$7:$F$10, "", 0)
</f>
        <v>Growth seeker</v>
      </c>
      <c r="T193" s="13" t="str">
        <f t="array" ref="T193">XLOOKUP($M193, 'BASIC KEY'!$E$13:$E$16, 'BASIC KEY'!$F$13:$F$16, "", 0)
</f>
        <v>Balancer</v>
      </c>
      <c r="U193" s="13" t="str">
        <f t="array" ref="U193">XLOOKUP($N193, 'BASIC KEY'!$E$19:$E$22, 'BASIC KEY'!$F$19:$F$22, "", 0)
</f>
        <v>Pleasant tactful</v>
      </c>
      <c r="V193" s="13" t="str">
        <f t="array" ref="V193">XLOOKUP($O193, 'BASIC KEY'!$E$25:$E$28, 'BASIC KEY'!$F$25:$F$28, "", 0)
</f>
        <v>Self Focused</v>
      </c>
      <c r="W193" s="13" t="str">
        <f t="shared" si="3"/>
        <v>passionate explorer,Growth seeker,Balancer,Pleasant tactful,Self Focused</v>
      </c>
      <c r="X193" s="13">
        <f t="shared" si="4"/>
        <v>57</v>
      </c>
    </row>
    <row r="194">
      <c r="A194" s="8">
        <v>45517.70611208334</v>
      </c>
      <c r="B194" s="1"/>
      <c r="C194" s="3" t="s">
        <v>392</v>
      </c>
      <c r="D194" s="3" t="s">
        <v>400</v>
      </c>
      <c r="E194" s="3" t="s">
        <v>406</v>
      </c>
      <c r="F194" s="3" t="s">
        <v>415</v>
      </c>
      <c r="G194" s="3" t="s">
        <v>421</v>
      </c>
      <c r="H194" s="3" t="s">
        <v>273</v>
      </c>
      <c r="I194" s="7" t="str">
        <f t="shared" si="5"/>
        <v>vaibhav ambadas waghmare</v>
      </c>
      <c r="J194" s="1"/>
      <c r="K194" s="2">
        <f t="array" ref="K194">XLOOKUP($C194:$C$1000, 'BASIC KEY'!$C$1:$C$4, 'BASIC KEY'!$B$1:$B$4, "", 0)
</f>
        <v>2</v>
      </c>
      <c r="L194" s="2">
        <f t="array" ref="L194">XLOOKUP($D194, 'BASIC KEY'!$C$7:$C$10, 'BASIC KEY'!$B$7:$B$10, "", 0)
</f>
        <v>1</v>
      </c>
      <c r="M194" s="11">
        <f t="array" ref="M194">XLOOKUP($E194, 'BASIC KEY'!$C$13:$C$16, 'BASIC KEY'!$B$13:$B$16, "", 0)
</f>
        <v>2</v>
      </c>
      <c r="N194" s="11">
        <f t="array" ref="N194">XLOOKUP($F194, 'BASIC KEY'!$C$19:$C$22, 'BASIC KEY'!$B$19:$B$22, "", 0)
</f>
        <v>0</v>
      </c>
      <c r="O194" s="11">
        <f t="array" ref="O194">XLOOKUP($G194, 'BASIC KEY'!$C$25:$C$28, 'BASIC KEY'!$B$25:$B$28, "", 0)
</f>
        <v>2</v>
      </c>
      <c r="P194" s="2">
        <f t="shared" si="1"/>
        <v>7</v>
      </c>
      <c r="Q194" s="13">
        <f t="shared" si="2"/>
        <v>21.7</v>
      </c>
      <c r="R194" s="13" t="str">
        <f t="array" ref="R194">XLOOKUP($K194,'BASIC KEY'!$E$1:$E$4,'BASIC KEY'!$F$1:$F$4,"",0)</f>
        <v>passionate explorer</v>
      </c>
      <c r="S194" s="13" t="str">
        <f t="array" ref="S194">XLOOKUP($L194, 'BASIC KEY'!$E$7:$E$10, 'BASIC KEY'!$F$7:$F$10, "", 0)
</f>
        <v>Balanced explorer</v>
      </c>
      <c r="T194" s="13" t="str">
        <f t="array" ref="T194">XLOOKUP($M194, 'BASIC KEY'!$E$13:$E$16, 'BASIC KEY'!$F$13:$F$16, "", 0)
</f>
        <v>Dedicated learner</v>
      </c>
      <c r="U194" s="13" t="str">
        <f t="array" ref="U194">XLOOKUP($N194, 'BASIC KEY'!$E$19:$E$22, 'BASIC KEY'!$F$19:$F$22, "", 0)
</f>
        <v>Feedback taker</v>
      </c>
      <c r="V194" s="13" t="str">
        <f t="array" ref="V194">XLOOKUP($O194, 'BASIC KEY'!$E$25:$E$28, 'BASIC KEY'!$F$25:$F$28, "", 0)
</f>
        <v>Self Focused</v>
      </c>
      <c r="W194" s="13" t="str">
        <f t="shared" si="3"/>
        <v>passionate explorer,Balanced explorer,Dedicated learner,Feedback taker,Self Focused</v>
      </c>
      <c r="X194" s="13">
        <f t="shared" si="4"/>
        <v>232</v>
      </c>
    </row>
    <row r="195">
      <c r="A195" s="8">
        <v>45517.706974444445</v>
      </c>
      <c r="B195" s="1"/>
      <c r="C195" s="3" t="s">
        <v>392</v>
      </c>
      <c r="D195" s="3" t="s">
        <v>398</v>
      </c>
      <c r="E195" s="3" t="s">
        <v>406</v>
      </c>
      <c r="F195" s="3" t="s">
        <v>419</v>
      </c>
      <c r="G195" s="3" t="s">
        <v>421</v>
      </c>
      <c r="H195" s="3" t="s">
        <v>274</v>
      </c>
      <c r="I195" s="7" t="str">
        <f t="shared" si="5"/>
        <v>nishanth pragnesh b</v>
      </c>
      <c r="J195" s="1"/>
      <c r="K195" s="2">
        <f t="array" ref="K195">XLOOKUP($C195:$C$1000, 'BASIC KEY'!$C$1:$C$4, 'BASIC KEY'!$B$1:$B$4, "", 0)
</f>
        <v>2</v>
      </c>
      <c r="L195" s="2">
        <f t="array" ref="L195">XLOOKUP($D195, 'BASIC KEY'!$C$7:$C$10, 'BASIC KEY'!$B$7:$B$10, "", 0)
</f>
        <v>2</v>
      </c>
      <c r="M195" s="11">
        <f t="array" ref="M195">XLOOKUP($E195, 'BASIC KEY'!$C$13:$C$16, 'BASIC KEY'!$B$13:$B$16, "", 0)
</f>
        <v>2</v>
      </c>
      <c r="N195" s="11">
        <f t="array" ref="N195">XLOOKUP($F195, 'BASIC KEY'!$C$19:$C$22, 'BASIC KEY'!$B$19:$B$22, "", 0)
</f>
        <v>2</v>
      </c>
      <c r="O195" s="11">
        <f t="array" ref="O195">XLOOKUP($G195, 'BASIC KEY'!$C$25:$C$28, 'BASIC KEY'!$B$25:$B$28, "", 0)
</f>
        <v>2</v>
      </c>
      <c r="P195" s="2">
        <f t="shared" si="1"/>
        <v>10</v>
      </c>
      <c r="Q195" s="13">
        <f t="shared" si="2"/>
        <v>95.6</v>
      </c>
      <c r="R195" s="13" t="str">
        <f t="array" ref="R195">XLOOKUP($K195,'BASIC KEY'!$E$1:$E$4,'BASIC KEY'!$F$1:$F$4,"",0)</f>
        <v>passionate explorer</v>
      </c>
      <c r="S195" s="13" t="str">
        <f t="array" ref="S195">XLOOKUP($L195, 'BASIC KEY'!$E$7:$E$10, 'BASIC KEY'!$F$7:$F$10, "", 0)
</f>
        <v>Growth seeker</v>
      </c>
      <c r="T195" s="13" t="str">
        <f t="array" ref="T195">XLOOKUP($M195, 'BASIC KEY'!$E$13:$E$16, 'BASIC KEY'!$F$13:$F$16, "", 0)
</f>
        <v>Dedicated learner</v>
      </c>
      <c r="U195" s="13" t="str">
        <f t="array" ref="U195">XLOOKUP($N195, 'BASIC KEY'!$E$19:$E$22, 'BASIC KEY'!$F$19:$F$22, "", 0)
</f>
        <v>Pleasant tactful</v>
      </c>
      <c r="V195" s="13" t="str">
        <f t="array" ref="V195">XLOOKUP($O195, 'BASIC KEY'!$E$25:$E$28, 'BASIC KEY'!$F$25:$F$28, "", 0)
</f>
        <v>Self Focused</v>
      </c>
      <c r="W195" s="13" t="str">
        <f t="shared" si="3"/>
        <v>passionate explorer,Growth seeker,Dedicated learner,Pleasant tactful,Self Focused</v>
      </c>
      <c r="X195" s="13">
        <f t="shared" si="4"/>
        <v>11</v>
      </c>
    </row>
    <row r="196">
      <c r="A196" s="8">
        <v>45517.70713564815</v>
      </c>
      <c r="B196" s="1"/>
      <c r="C196" s="3" t="s">
        <v>390</v>
      </c>
      <c r="D196" s="3" t="s">
        <v>398</v>
      </c>
      <c r="E196" s="3" t="s">
        <v>406</v>
      </c>
      <c r="F196" s="3" t="s">
        <v>419</v>
      </c>
      <c r="G196" s="3" t="s">
        <v>423</v>
      </c>
      <c r="H196" s="3" t="s">
        <v>271</v>
      </c>
      <c r="I196" s="7" t="str">
        <f t="shared" si="5"/>
        <v>hardik giri goswami</v>
      </c>
      <c r="J196" s="1"/>
      <c r="K196" s="2">
        <f t="array" ref="K196">XLOOKUP($C196:$C$1000, 'BASIC KEY'!$C$1:$C$4, 'BASIC KEY'!$B$1:$B$4, "", 0)
</f>
        <v>1</v>
      </c>
      <c r="L196" s="2">
        <f t="array" ref="L196">XLOOKUP($D196, 'BASIC KEY'!$C$7:$C$10, 'BASIC KEY'!$B$7:$B$10, "", 0)
</f>
        <v>2</v>
      </c>
      <c r="M196" s="11">
        <f t="array" ref="M196">XLOOKUP($E196, 'BASIC KEY'!$C$13:$C$16, 'BASIC KEY'!$B$13:$B$16, "", 0)
</f>
        <v>2</v>
      </c>
      <c r="N196" s="11">
        <f t="array" ref="N196">XLOOKUP($F196, 'BASIC KEY'!$C$19:$C$22, 'BASIC KEY'!$B$19:$B$22, "", 0)
</f>
        <v>2</v>
      </c>
      <c r="O196" s="11">
        <f t="array" ref="O196">XLOOKUP($G196, 'BASIC KEY'!$C$25:$C$28, 'BASIC KEY'!$B$25:$B$28, "", 0)
</f>
        <v>1</v>
      </c>
      <c r="P196" s="2">
        <f t="shared" si="1"/>
        <v>8</v>
      </c>
      <c r="Q196" s="13">
        <f t="shared" si="2"/>
        <v>43.4</v>
      </c>
      <c r="R196" s="13" t="str">
        <f t="array" ref="R196">XLOOKUP($K196,'BASIC KEY'!$E$1:$E$4,'BASIC KEY'!$F$1:$F$4,"",0)</f>
        <v>career focused</v>
      </c>
      <c r="S196" s="13" t="str">
        <f t="array" ref="S196">XLOOKUP($L196, 'BASIC KEY'!$E$7:$E$10, 'BASIC KEY'!$F$7:$F$10, "", 0)
</f>
        <v>Growth seeker</v>
      </c>
      <c r="T196" s="13" t="str">
        <f t="array" ref="T196">XLOOKUP($M196, 'BASIC KEY'!$E$13:$E$16, 'BASIC KEY'!$F$13:$F$16, "", 0)
</f>
        <v>Dedicated learner</v>
      </c>
      <c r="U196" s="13" t="str">
        <f t="array" ref="U196">XLOOKUP($N196, 'BASIC KEY'!$E$19:$E$22, 'BASIC KEY'!$F$19:$F$22, "", 0)
</f>
        <v>Pleasant tactful</v>
      </c>
      <c r="V196" s="13" t="str">
        <f t="array" ref="V196">XLOOKUP($O196, 'BASIC KEY'!$E$25:$E$28, 'BASIC KEY'!$F$25:$F$28, "", 0)
</f>
        <v>Competitor</v>
      </c>
      <c r="W196" s="13" t="str">
        <f t="shared" si="3"/>
        <v>career focused,Growth seeker,Dedicated learner,Pleasant tactful,Competitor</v>
      </c>
      <c r="X196" s="13">
        <f t="shared" si="4"/>
        <v>143</v>
      </c>
    </row>
    <row r="197">
      <c r="A197" s="8">
        <v>45517.710032337964</v>
      </c>
      <c r="B197" s="1"/>
      <c r="C197" s="3" t="s">
        <v>394</v>
      </c>
      <c r="D197" s="3" t="s">
        <v>398</v>
      </c>
      <c r="E197" s="3" t="s">
        <v>406</v>
      </c>
      <c r="F197" s="3" t="s">
        <v>419</v>
      </c>
      <c r="G197" s="3" t="s">
        <v>423</v>
      </c>
      <c r="H197" s="3" t="s">
        <v>285</v>
      </c>
      <c r="I197" s="7" t="str">
        <f t="shared" si="5"/>
        <v>gayatri yadav</v>
      </c>
      <c r="J197" s="1"/>
      <c r="K197" s="2">
        <f t="array" ref="K197">XLOOKUP($C197:$C$1000, 'BASIC KEY'!$C$1:$C$4, 'BASIC KEY'!$B$1:$B$4, "", 0)
</f>
        <v>-1</v>
      </c>
      <c r="L197" s="2">
        <f t="array" ref="L197">XLOOKUP($D197, 'BASIC KEY'!$C$7:$C$10, 'BASIC KEY'!$B$7:$B$10, "", 0)
</f>
        <v>2</v>
      </c>
      <c r="M197" s="11">
        <f t="array" ref="M197">XLOOKUP($E197, 'BASIC KEY'!$C$13:$C$16, 'BASIC KEY'!$B$13:$B$16, "", 0)
</f>
        <v>2</v>
      </c>
      <c r="N197" s="11">
        <f t="array" ref="N197">XLOOKUP($F197, 'BASIC KEY'!$C$19:$C$22, 'BASIC KEY'!$B$19:$B$22, "", 0)
</f>
        <v>2</v>
      </c>
      <c r="O197" s="11">
        <f t="array" ref="O197">XLOOKUP($G197, 'BASIC KEY'!$C$25:$C$28, 'BASIC KEY'!$B$25:$B$28, "", 0)
</f>
        <v>1</v>
      </c>
      <c r="P197" s="2">
        <f t="shared" si="1"/>
        <v>6</v>
      </c>
      <c r="Q197" s="13">
        <f t="shared" si="2"/>
        <v>8</v>
      </c>
      <c r="R197" s="13" t="str">
        <f t="array" ref="R197">XLOOKUP($K197,'BASIC KEY'!$E$1:$E$4,'BASIC KEY'!$F$1:$F$4,"",0)</f>
        <v>Resume enhancer</v>
      </c>
      <c r="S197" s="13" t="str">
        <f t="array" ref="S197">XLOOKUP($L197, 'BASIC KEY'!$E$7:$E$10, 'BASIC KEY'!$F$7:$F$10, "", 0)
</f>
        <v>Growth seeker</v>
      </c>
      <c r="T197" s="13" t="str">
        <f t="array" ref="T197">XLOOKUP($M197, 'BASIC KEY'!$E$13:$E$16, 'BASIC KEY'!$F$13:$F$16, "", 0)
</f>
        <v>Dedicated learner</v>
      </c>
      <c r="U197" s="13" t="str">
        <f t="array" ref="U197">XLOOKUP($N197, 'BASIC KEY'!$E$19:$E$22, 'BASIC KEY'!$F$19:$F$22, "", 0)
</f>
        <v>Pleasant tactful</v>
      </c>
      <c r="V197" s="13" t="str">
        <f t="array" ref="V197">XLOOKUP($O197, 'BASIC KEY'!$E$25:$E$28, 'BASIC KEY'!$F$25:$F$28, "", 0)
</f>
        <v>Competitor</v>
      </c>
      <c r="W197" s="13" t="str">
        <f t="shared" si="3"/>
        <v>Resume enhancer,Growth seeker,Dedicated learner,Pleasant tactful,Competitor</v>
      </c>
      <c r="X197" s="13">
        <f t="shared" si="4"/>
        <v>267</v>
      </c>
    </row>
    <row r="198">
      <c r="A198" s="8">
        <v>45517.71168353009</v>
      </c>
      <c r="B198" s="1"/>
      <c r="C198" s="3" t="s">
        <v>392</v>
      </c>
      <c r="D198" s="3" t="s">
        <v>398</v>
      </c>
      <c r="E198" s="3" t="s">
        <v>406</v>
      </c>
      <c r="F198" s="3" t="s">
        <v>415</v>
      </c>
      <c r="G198" s="3" t="s">
        <v>423</v>
      </c>
      <c r="H198" s="3" t="s">
        <v>275</v>
      </c>
      <c r="I198" s="7" t="str">
        <f t="shared" si="5"/>
        <v>aditya naik</v>
      </c>
      <c r="J198" s="1"/>
      <c r="K198" s="2">
        <f t="array" ref="K198">XLOOKUP($C198:$C$1000, 'BASIC KEY'!$C$1:$C$4, 'BASIC KEY'!$B$1:$B$4, "", 0)
</f>
        <v>2</v>
      </c>
      <c r="L198" s="2">
        <f t="array" ref="L198">XLOOKUP($D198, 'BASIC KEY'!$C$7:$C$10, 'BASIC KEY'!$B$7:$B$10, "", 0)
</f>
        <v>2</v>
      </c>
      <c r="M198" s="11">
        <f t="array" ref="M198">XLOOKUP($E198, 'BASIC KEY'!$C$13:$C$16, 'BASIC KEY'!$B$13:$B$16, "", 0)
</f>
        <v>2</v>
      </c>
      <c r="N198" s="11">
        <f t="array" ref="N198">XLOOKUP($F198, 'BASIC KEY'!$C$19:$C$22, 'BASIC KEY'!$B$19:$B$22, "", 0)
</f>
        <v>0</v>
      </c>
      <c r="O198" s="11">
        <f t="array" ref="O198">XLOOKUP($G198, 'BASIC KEY'!$C$25:$C$28, 'BASIC KEY'!$B$25:$B$28, "", 0)
</f>
        <v>1</v>
      </c>
      <c r="P198" s="2">
        <f t="shared" si="1"/>
        <v>7</v>
      </c>
      <c r="Q198" s="13">
        <f t="shared" si="2"/>
        <v>21.6</v>
      </c>
      <c r="R198" s="13" t="str">
        <f t="array" ref="R198">XLOOKUP($K198,'BASIC KEY'!$E$1:$E$4,'BASIC KEY'!$F$1:$F$4,"",0)</f>
        <v>passionate explorer</v>
      </c>
      <c r="S198" s="13" t="str">
        <f t="array" ref="S198">XLOOKUP($L198, 'BASIC KEY'!$E$7:$E$10, 'BASIC KEY'!$F$7:$F$10, "", 0)
</f>
        <v>Growth seeker</v>
      </c>
      <c r="T198" s="13" t="str">
        <f t="array" ref="T198">XLOOKUP($M198, 'BASIC KEY'!$E$13:$E$16, 'BASIC KEY'!$F$13:$F$16, "", 0)
</f>
        <v>Dedicated learner</v>
      </c>
      <c r="U198" s="13" t="str">
        <f t="array" ref="U198">XLOOKUP($N198, 'BASIC KEY'!$E$19:$E$22, 'BASIC KEY'!$F$19:$F$22, "", 0)
</f>
        <v>Feedback taker</v>
      </c>
      <c r="V198" s="13" t="str">
        <f t="array" ref="V198">XLOOKUP($O198, 'BASIC KEY'!$E$25:$E$28, 'BASIC KEY'!$F$25:$F$28, "", 0)
</f>
        <v>Competitor</v>
      </c>
      <c r="W198" s="13" t="str">
        <f t="shared" si="3"/>
        <v>passionate explorer,Growth seeker,Dedicated learner,Feedback taker,Competitor</v>
      </c>
      <c r="X198" s="13">
        <f t="shared" si="4"/>
        <v>233</v>
      </c>
    </row>
    <row r="199">
      <c r="A199" s="8">
        <v>45517.714450775464</v>
      </c>
      <c r="B199" s="1"/>
      <c r="C199" s="3" t="s">
        <v>390</v>
      </c>
      <c r="D199" s="3" t="s">
        <v>398</v>
      </c>
      <c r="E199" s="3" t="s">
        <v>408</v>
      </c>
      <c r="F199" s="3" t="s">
        <v>419</v>
      </c>
      <c r="G199" s="3" t="s">
        <v>423</v>
      </c>
      <c r="H199" s="3" t="s">
        <v>277</v>
      </c>
      <c r="I199" s="7" t="str">
        <f t="shared" si="5"/>
        <v>hemant singh parihar</v>
      </c>
      <c r="J199" s="1"/>
      <c r="K199" s="2">
        <f t="array" ref="K199">XLOOKUP($C199:$C$1000, 'BASIC KEY'!$C$1:$C$4, 'BASIC KEY'!$B$1:$B$4, "", 0)
</f>
        <v>1</v>
      </c>
      <c r="L199" s="2">
        <f t="array" ref="L199">XLOOKUP($D199, 'BASIC KEY'!$C$7:$C$10, 'BASIC KEY'!$B$7:$B$10, "", 0)
</f>
        <v>2</v>
      </c>
      <c r="M199" s="11">
        <f t="array" ref="M199">XLOOKUP($E199, 'BASIC KEY'!$C$13:$C$16, 'BASIC KEY'!$B$13:$B$16, "", 0)
</f>
        <v>1</v>
      </c>
      <c r="N199" s="11">
        <f t="array" ref="N199">XLOOKUP($F199, 'BASIC KEY'!$C$19:$C$22, 'BASIC KEY'!$B$19:$B$22, "", 0)
</f>
        <v>2</v>
      </c>
      <c r="O199" s="11">
        <f t="array" ref="O199">XLOOKUP($G199, 'BASIC KEY'!$C$25:$C$28, 'BASIC KEY'!$B$25:$B$28, "", 0)
</f>
        <v>1</v>
      </c>
      <c r="P199" s="2">
        <f t="shared" si="1"/>
        <v>7</v>
      </c>
      <c r="Q199" s="13">
        <f t="shared" si="2"/>
        <v>21.8</v>
      </c>
      <c r="R199" s="13" t="str">
        <f t="array" ref="R199">XLOOKUP($K199,'BASIC KEY'!$E$1:$E$4,'BASIC KEY'!$F$1:$F$4,"",0)</f>
        <v>career focused</v>
      </c>
      <c r="S199" s="13" t="str">
        <f t="array" ref="S199">XLOOKUP($L199, 'BASIC KEY'!$E$7:$E$10, 'BASIC KEY'!$F$7:$F$10, "", 0)
</f>
        <v>Growth seeker</v>
      </c>
      <c r="T199" s="13" t="str">
        <f t="array" ref="T199">XLOOKUP($M199, 'BASIC KEY'!$E$13:$E$16, 'BASIC KEY'!$F$13:$F$16, "", 0)
</f>
        <v>Balancer</v>
      </c>
      <c r="U199" s="13" t="str">
        <f t="array" ref="U199">XLOOKUP($N199, 'BASIC KEY'!$E$19:$E$22, 'BASIC KEY'!$F$19:$F$22, "", 0)
</f>
        <v>Pleasant tactful</v>
      </c>
      <c r="V199" s="13" t="str">
        <f t="array" ref="V199">XLOOKUP($O199, 'BASIC KEY'!$E$25:$E$28, 'BASIC KEY'!$F$25:$F$28, "", 0)
</f>
        <v>Competitor</v>
      </c>
      <c r="W199" s="13" t="str">
        <f t="shared" si="3"/>
        <v>career focused,Growth seeker,Balancer,Pleasant tactful,Competitor</v>
      </c>
      <c r="X199" s="13">
        <f t="shared" si="4"/>
        <v>230</v>
      </c>
    </row>
    <row r="200">
      <c r="A200" s="8">
        <v>45517.7151103588</v>
      </c>
      <c r="B200" s="1"/>
      <c r="C200" s="3" t="s">
        <v>392</v>
      </c>
      <c r="D200" s="3" t="s">
        <v>398</v>
      </c>
      <c r="E200" s="3" t="s">
        <v>408</v>
      </c>
      <c r="F200" s="3" t="s">
        <v>419</v>
      </c>
      <c r="G200" s="3" t="s">
        <v>421</v>
      </c>
      <c r="H200" s="3" t="s">
        <v>284</v>
      </c>
      <c r="I200" s="7" t="str">
        <f t="shared" si="5"/>
        <v>devhuti mahore</v>
      </c>
      <c r="J200" s="1"/>
      <c r="K200" s="2">
        <f t="array" ref="K200">XLOOKUP($C200:$C$1000, 'BASIC KEY'!$C$1:$C$4, 'BASIC KEY'!$B$1:$B$4, "", 0)
</f>
        <v>2</v>
      </c>
      <c r="L200" s="2">
        <f t="array" ref="L200">XLOOKUP($D200, 'BASIC KEY'!$C$7:$C$10, 'BASIC KEY'!$B$7:$B$10, "", 0)
</f>
        <v>2</v>
      </c>
      <c r="M200" s="11">
        <f t="array" ref="M200">XLOOKUP($E200, 'BASIC KEY'!$C$13:$C$16, 'BASIC KEY'!$B$13:$B$16, "", 0)
</f>
        <v>1</v>
      </c>
      <c r="N200" s="11">
        <f t="array" ref="N200">XLOOKUP($F200, 'BASIC KEY'!$C$19:$C$22, 'BASIC KEY'!$B$19:$B$22, "", 0)
</f>
        <v>2</v>
      </c>
      <c r="O200" s="11">
        <f t="array" ref="O200">XLOOKUP($G200, 'BASIC KEY'!$C$25:$C$28, 'BASIC KEY'!$B$25:$B$28, "", 0)
</f>
        <v>2</v>
      </c>
      <c r="P200" s="2">
        <f t="shared" si="1"/>
        <v>9</v>
      </c>
      <c r="Q200" s="13">
        <f t="shared" si="2"/>
        <v>63.3</v>
      </c>
      <c r="R200" s="13" t="str">
        <f t="array" ref="R200">XLOOKUP($K200,'BASIC KEY'!$E$1:$E$4,'BASIC KEY'!$F$1:$F$4,"",0)</f>
        <v>passionate explorer</v>
      </c>
      <c r="S200" s="13" t="str">
        <f t="array" ref="S200">XLOOKUP($L200, 'BASIC KEY'!$E$7:$E$10, 'BASIC KEY'!$F$7:$F$10, "", 0)
</f>
        <v>Growth seeker</v>
      </c>
      <c r="T200" s="13" t="str">
        <f t="array" ref="T200">XLOOKUP($M200, 'BASIC KEY'!$E$13:$E$16, 'BASIC KEY'!$F$13:$F$16, "", 0)
</f>
        <v>Balancer</v>
      </c>
      <c r="U200" s="13" t="str">
        <f t="array" ref="U200">XLOOKUP($N200, 'BASIC KEY'!$E$19:$E$22, 'BASIC KEY'!$F$19:$F$22, "", 0)
</f>
        <v>Pleasant tactful</v>
      </c>
      <c r="V200" s="13" t="str">
        <f t="array" ref="V200">XLOOKUP($O200, 'BASIC KEY'!$E$25:$E$28, 'BASIC KEY'!$F$25:$F$28, "", 0)
</f>
        <v>Self Focused</v>
      </c>
      <c r="W200" s="13" t="str">
        <f t="shared" si="3"/>
        <v>passionate explorer,Growth seeker,Balancer,Pleasant tactful,Self Focused</v>
      </c>
      <c r="X200" s="13">
        <f t="shared" si="4"/>
        <v>61</v>
      </c>
    </row>
    <row r="201">
      <c r="A201" s="8">
        <v>45517.71694171296</v>
      </c>
      <c r="B201" s="1"/>
      <c r="C201" s="3" t="s">
        <v>392</v>
      </c>
      <c r="D201" s="3" t="s">
        <v>398</v>
      </c>
      <c r="E201" s="3" t="s">
        <v>408</v>
      </c>
      <c r="F201" s="3" t="s">
        <v>419</v>
      </c>
      <c r="G201" s="3" t="s">
        <v>421</v>
      </c>
      <c r="H201" s="3" t="s">
        <v>278</v>
      </c>
      <c r="I201" s="7" t="str">
        <f t="shared" si="5"/>
        <v>anoushka khemani</v>
      </c>
      <c r="J201" s="1"/>
      <c r="K201" s="2">
        <f t="array" ref="K201">XLOOKUP($C201:$C$1000, 'BASIC KEY'!$C$1:$C$4, 'BASIC KEY'!$B$1:$B$4, "", 0)
</f>
        <v>2</v>
      </c>
      <c r="L201" s="2">
        <f t="array" ref="L201">XLOOKUP($D201, 'BASIC KEY'!$C$7:$C$10, 'BASIC KEY'!$B$7:$B$10, "", 0)
</f>
        <v>2</v>
      </c>
      <c r="M201" s="11">
        <f t="array" ref="M201">XLOOKUP($E201, 'BASIC KEY'!$C$13:$C$16, 'BASIC KEY'!$B$13:$B$16, "", 0)
</f>
        <v>1</v>
      </c>
      <c r="N201" s="11">
        <f t="array" ref="N201">XLOOKUP($F201, 'BASIC KEY'!$C$19:$C$22, 'BASIC KEY'!$B$19:$B$22, "", 0)
</f>
        <v>2</v>
      </c>
      <c r="O201" s="11">
        <f t="array" ref="O201">XLOOKUP($G201, 'BASIC KEY'!$C$25:$C$28, 'BASIC KEY'!$B$25:$B$28, "", 0)
</f>
        <v>2</v>
      </c>
      <c r="P201" s="2">
        <f t="shared" si="1"/>
        <v>9</v>
      </c>
      <c r="Q201" s="13">
        <f t="shared" si="2"/>
        <v>63.9</v>
      </c>
      <c r="R201" s="13" t="str">
        <f t="array" ref="R201">XLOOKUP($K201,'BASIC KEY'!$E$1:$E$4,'BASIC KEY'!$F$1:$F$4,"",0)</f>
        <v>passionate explorer</v>
      </c>
      <c r="S201" s="13" t="str">
        <f t="array" ref="S201">XLOOKUP($L201, 'BASIC KEY'!$E$7:$E$10, 'BASIC KEY'!$F$7:$F$10, "", 0)
</f>
        <v>Growth seeker</v>
      </c>
      <c r="T201" s="13" t="str">
        <f t="array" ref="T201">XLOOKUP($M201, 'BASIC KEY'!$E$13:$E$16, 'BASIC KEY'!$F$13:$F$16, "", 0)
</f>
        <v>Balancer</v>
      </c>
      <c r="U201" s="13" t="str">
        <f t="array" ref="U201">XLOOKUP($N201, 'BASIC KEY'!$E$19:$E$22, 'BASIC KEY'!$F$19:$F$22, "", 0)
</f>
        <v>Pleasant tactful</v>
      </c>
      <c r="V201" s="13" t="str">
        <f t="array" ref="V201">XLOOKUP($O201, 'BASIC KEY'!$E$25:$E$28, 'BASIC KEY'!$F$25:$F$28, "", 0)
</f>
        <v>Self Focused</v>
      </c>
      <c r="W201" s="13" t="str">
        <f t="shared" si="3"/>
        <v>passionate explorer,Growth seeker,Balancer,Pleasant tactful,Self Focused</v>
      </c>
      <c r="X201" s="13">
        <f t="shared" si="4"/>
        <v>53</v>
      </c>
    </row>
    <row r="202">
      <c r="A202" s="8">
        <v>45517.718566435185</v>
      </c>
      <c r="B202" s="1"/>
      <c r="C202" s="3" t="s">
        <v>392</v>
      </c>
      <c r="D202" s="3" t="s">
        <v>400</v>
      </c>
      <c r="E202" s="3" t="s">
        <v>408</v>
      </c>
      <c r="F202" s="3" t="s">
        <v>419</v>
      </c>
      <c r="G202" s="3" t="s">
        <v>421</v>
      </c>
      <c r="H202" s="3" t="s">
        <v>280</v>
      </c>
      <c r="I202" s="7" t="str">
        <f t="shared" si="5"/>
        <v>aisha jaiswal</v>
      </c>
      <c r="J202" s="1"/>
      <c r="K202" s="2">
        <f t="array" ref="K202">XLOOKUP($C202:$C$1000, 'BASIC KEY'!$C$1:$C$4, 'BASIC KEY'!$B$1:$B$4, "", 0)
</f>
        <v>2</v>
      </c>
      <c r="L202" s="2">
        <f t="array" ref="L202">XLOOKUP($D202, 'BASIC KEY'!$C$7:$C$10, 'BASIC KEY'!$B$7:$B$10, "", 0)
</f>
        <v>1</v>
      </c>
      <c r="M202" s="11">
        <f t="array" ref="M202">XLOOKUP($E202, 'BASIC KEY'!$C$13:$C$16, 'BASIC KEY'!$B$13:$B$16, "", 0)
</f>
        <v>1</v>
      </c>
      <c r="N202" s="11">
        <f t="array" ref="N202">XLOOKUP($F202, 'BASIC KEY'!$C$19:$C$22, 'BASIC KEY'!$B$19:$B$22, "", 0)
</f>
        <v>2</v>
      </c>
      <c r="O202" s="11">
        <f t="array" ref="O202">XLOOKUP($G202, 'BASIC KEY'!$C$25:$C$28, 'BASIC KEY'!$B$25:$B$28, "", 0)
</f>
        <v>2</v>
      </c>
      <c r="P202" s="2">
        <f t="shared" si="1"/>
        <v>8</v>
      </c>
      <c r="Q202" s="13">
        <f t="shared" si="2"/>
        <v>43</v>
      </c>
      <c r="R202" s="13" t="str">
        <f t="array" ref="R202">XLOOKUP($K202,'BASIC KEY'!$E$1:$E$4,'BASIC KEY'!$F$1:$F$4,"",0)</f>
        <v>passionate explorer</v>
      </c>
      <c r="S202" s="13" t="str">
        <f t="array" ref="S202">XLOOKUP($L202, 'BASIC KEY'!$E$7:$E$10, 'BASIC KEY'!$F$7:$F$10, "", 0)
</f>
        <v>Balanced explorer</v>
      </c>
      <c r="T202" s="13" t="str">
        <f t="array" ref="T202">XLOOKUP($M202, 'BASIC KEY'!$E$13:$E$16, 'BASIC KEY'!$F$13:$F$16, "", 0)
</f>
        <v>Balancer</v>
      </c>
      <c r="U202" s="13" t="str">
        <f t="array" ref="U202">XLOOKUP($N202, 'BASIC KEY'!$E$19:$E$22, 'BASIC KEY'!$F$19:$F$22, "", 0)
</f>
        <v>Pleasant tactful</v>
      </c>
      <c r="V202" s="13" t="str">
        <f t="array" ref="V202">XLOOKUP($O202, 'BASIC KEY'!$E$25:$E$28, 'BASIC KEY'!$F$25:$F$28, "", 0)
</f>
        <v>Self Focused</v>
      </c>
      <c r="W202" s="13" t="str">
        <f t="shared" si="3"/>
        <v>passionate explorer,Balanced explorer,Balancer,Pleasant tactful,Self Focused</v>
      </c>
      <c r="X202" s="13">
        <f t="shared" si="4"/>
        <v>146</v>
      </c>
    </row>
    <row r="203">
      <c r="A203" s="8">
        <v>45517.718571481484</v>
      </c>
      <c r="B203" s="1"/>
      <c r="C203" s="3" t="s">
        <v>390</v>
      </c>
      <c r="D203" s="3" t="s">
        <v>398</v>
      </c>
      <c r="E203" s="3" t="s">
        <v>408</v>
      </c>
      <c r="F203" s="3" t="s">
        <v>419</v>
      </c>
      <c r="G203" s="3" t="s">
        <v>423</v>
      </c>
      <c r="H203" s="3" t="s">
        <v>281</v>
      </c>
      <c r="I203" s="7" t="str">
        <f t="shared" si="5"/>
        <v>mounika gannamanthi</v>
      </c>
      <c r="J203" s="1"/>
      <c r="K203" s="2">
        <f t="array" ref="K203">XLOOKUP($C203:$C$1000, 'BASIC KEY'!$C$1:$C$4, 'BASIC KEY'!$B$1:$B$4, "", 0)
</f>
        <v>1</v>
      </c>
      <c r="L203" s="2">
        <f t="array" ref="L203">XLOOKUP($D203, 'BASIC KEY'!$C$7:$C$10, 'BASIC KEY'!$B$7:$B$10, "", 0)
</f>
        <v>2</v>
      </c>
      <c r="M203" s="11">
        <f t="array" ref="M203">XLOOKUP($E203, 'BASIC KEY'!$C$13:$C$16, 'BASIC KEY'!$B$13:$B$16, "", 0)
</f>
        <v>1</v>
      </c>
      <c r="N203" s="11">
        <f t="array" ref="N203">XLOOKUP($F203, 'BASIC KEY'!$C$19:$C$22, 'BASIC KEY'!$B$19:$B$22, "", 0)
</f>
        <v>2</v>
      </c>
      <c r="O203" s="11">
        <f t="array" ref="O203">XLOOKUP($G203, 'BASIC KEY'!$C$25:$C$28, 'BASIC KEY'!$B$25:$B$28, "", 0)
</f>
        <v>1</v>
      </c>
      <c r="P203" s="2">
        <f t="shared" si="1"/>
        <v>7</v>
      </c>
      <c r="Q203" s="13">
        <f t="shared" si="2"/>
        <v>22.6</v>
      </c>
      <c r="R203" s="13" t="str">
        <f t="array" ref="R203">XLOOKUP($K203,'BASIC KEY'!$E$1:$E$4,'BASIC KEY'!$F$1:$F$4,"",0)</f>
        <v>career focused</v>
      </c>
      <c r="S203" s="13" t="str">
        <f t="array" ref="S203">XLOOKUP($L203, 'BASIC KEY'!$E$7:$E$10, 'BASIC KEY'!$F$7:$F$10, "", 0)
</f>
        <v>Growth seeker</v>
      </c>
      <c r="T203" s="13" t="str">
        <f t="array" ref="T203">XLOOKUP($M203, 'BASIC KEY'!$E$13:$E$16, 'BASIC KEY'!$F$13:$F$16, "", 0)
</f>
        <v>Balancer</v>
      </c>
      <c r="U203" s="13" t="str">
        <f t="array" ref="U203">XLOOKUP($N203, 'BASIC KEY'!$E$19:$E$22, 'BASIC KEY'!$F$19:$F$22, "", 0)
</f>
        <v>Pleasant tactful</v>
      </c>
      <c r="V203" s="13" t="str">
        <f t="array" ref="V203">XLOOKUP($O203, 'BASIC KEY'!$E$25:$E$28, 'BASIC KEY'!$F$25:$F$28, "", 0)
</f>
        <v>Competitor</v>
      </c>
      <c r="W203" s="13" t="str">
        <f t="shared" si="3"/>
        <v>career focused,Growth seeker,Balancer,Pleasant tactful,Competitor</v>
      </c>
      <c r="X203" s="13">
        <f t="shared" si="4"/>
        <v>227</v>
      </c>
    </row>
    <row r="204">
      <c r="A204" s="8">
        <v>45517.724274050925</v>
      </c>
      <c r="B204" s="1"/>
      <c r="C204" s="3" t="s">
        <v>390</v>
      </c>
      <c r="D204" s="3" t="s">
        <v>398</v>
      </c>
      <c r="E204" s="3" t="s">
        <v>406</v>
      </c>
      <c r="F204" s="3" t="s">
        <v>419</v>
      </c>
      <c r="G204" s="3" t="s">
        <v>423</v>
      </c>
      <c r="H204" s="3" t="s">
        <v>282</v>
      </c>
      <c r="I204" s="7" t="str">
        <f t="shared" si="5"/>
        <v>sparsh s. pradhan</v>
      </c>
      <c r="J204" s="1"/>
      <c r="K204" s="2">
        <f t="array" ref="K204">XLOOKUP($C204:$C$1000, 'BASIC KEY'!$C$1:$C$4, 'BASIC KEY'!$B$1:$B$4, "", 0)
</f>
        <v>1</v>
      </c>
      <c r="L204" s="2">
        <f t="array" ref="L204">XLOOKUP($D204, 'BASIC KEY'!$C$7:$C$10, 'BASIC KEY'!$B$7:$B$10, "", 0)
</f>
        <v>2</v>
      </c>
      <c r="M204" s="11">
        <f t="array" ref="M204">XLOOKUP($E204, 'BASIC KEY'!$C$13:$C$16, 'BASIC KEY'!$B$13:$B$16, "", 0)
</f>
        <v>2</v>
      </c>
      <c r="N204" s="11">
        <f t="array" ref="N204">XLOOKUP($F204, 'BASIC KEY'!$C$19:$C$22, 'BASIC KEY'!$B$19:$B$22, "", 0)
</f>
        <v>2</v>
      </c>
      <c r="O204" s="11">
        <f t="array" ref="O204">XLOOKUP($G204, 'BASIC KEY'!$C$25:$C$28, 'BASIC KEY'!$B$25:$B$28, "", 0)
</f>
        <v>1</v>
      </c>
      <c r="P204" s="2">
        <f t="shared" si="1"/>
        <v>8</v>
      </c>
      <c r="Q204" s="13">
        <f t="shared" si="2"/>
        <v>42.9</v>
      </c>
      <c r="R204" s="13" t="str">
        <f t="array" ref="R204">XLOOKUP($K204,'BASIC KEY'!$E$1:$E$4,'BASIC KEY'!$F$1:$F$4,"",0)</f>
        <v>career focused</v>
      </c>
      <c r="S204" s="13" t="str">
        <f t="array" ref="S204">XLOOKUP($L204, 'BASIC KEY'!$E$7:$E$10, 'BASIC KEY'!$F$7:$F$10, "", 0)
</f>
        <v>Growth seeker</v>
      </c>
      <c r="T204" s="13" t="str">
        <f t="array" ref="T204">XLOOKUP($M204, 'BASIC KEY'!$E$13:$E$16, 'BASIC KEY'!$F$13:$F$16, "", 0)
</f>
        <v>Dedicated learner</v>
      </c>
      <c r="U204" s="13" t="str">
        <f t="array" ref="U204">XLOOKUP($N204, 'BASIC KEY'!$E$19:$E$22, 'BASIC KEY'!$F$19:$F$22, "", 0)
</f>
        <v>Pleasant tactful</v>
      </c>
      <c r="V204" s="13" t="str">
        <f t="array" ref="V204">XLOOKUP($O204, 'BASIC KEY'!$E$25:$E$28, 'BASIC KEY'!$F$25:$F$28, "", 0)
</f>
        <v>Competitor</v>
      </c>
      <c r="W204" s="13" t="str">
        <f t="shared" si="3"/>
        <v>career focused,Growth seeker,Dedicated learner,Pleasant tactful,Competitor</v>
      </c>
      <c r="X204" s="13">
        <f t="shared" si="4"/>
        <v>147</v>
      </c>
    </row>
    <row r="205">
      <c r="A205" s="8">
        <v>45517.72554153935</v>
      </c>
      <c r="B205" s="1"/>
      <c r="C205" s="3" t="s">
        <v>392</v>
      </c>
      <c r="D205" s="3" t="s">
        <v>398</v>
      </c>
      <c r="E205" s="3" t="s">
        <v>409</v>
      </c>
      <c r="F205" s="3" t="s">
        <v>419</v>
      </c>
      <c r="G205" s="3" t="s">
        <v>421</v>
      </c>
      <c r="H205" s="3" t="s">
        <v>283</v>
      </c>
      <c r="I205" s="7" t="str">
        <f t="shared" si="5"/>
        <v>saicharitha yanambakam</v>
      </c>
      <c r="J205" s="1"/>
      <c r="K205" s="2">
        <f t="array" ref="K205">XLOOKUP($C205:$C$1000, 'BASIC KEY'!$C$1:$C$4, 'BASIC KEY'!$B$1:$B$4, "", 0)
</f>
        <v>2</v>
      </c>
      <c r="L205" s="2">
        <f t="array" ref="L205">XLOOKUP($D205, 'BASIC KEY'!$C$7:$C$10, 'BASIC KEY'!$B$7:$B$10, "", 0)
</f>
        <v>2</v>
      </c>
      <c r="M205" s="11">
        <f t="array" ref="M205">XLOOKUP($E205, 'BASIC KEY'!$C$13:$C$16, 'BASIC KEY'!$B$13:$B$16, "", 0)
</f>
        <v>0</v>
      </c>
      <c r="N205" s="11">
        <f t="array" ref="N205">XLOOKUP($F205, 'BASIC KEY'!$C$19:$C$22, 'BASIC KEY'!$B$19:$B$22, "", 0)
</f>
        <v>2</v>
      </c>
      <c r="O205" s="11">
        <f t="array" ref="O205">XLOOKUP($G205, 'BASIC KEY'!$C$25:$C$28, 'BASIC KEY'!$B$25:$B$28, "", 0)
</f>
        <v>2</v>
      </c>
      <c r="P205" s="2">
        <f t="shared" si="1"/>
        <v>8</v>
      </c>
      <c r="Q205" s="13">
        <f t="shared" si="2"/>
        <v>43.3</v>
      </c>
      <c r="R205" s="13" t="str">
        <f t="array" ref="R205">XLOOKUP($K205,'BASIC KEY'!$E$1:$E$4,'BASIC KEY'!$F$1:$F$4,"",0)</f>
        <v>passionate explorer</v>
      </c>
      <c r="S205" s="13" t="str">
        <f t="array" ref="S205">XLOOKUP($L205, 'BASIC KEY'!$E$7:$E$10, 'BASIC KEY'!$F$7:$F$10, "", 0)
</f>
        <v>Growth seeker</v>
      </c>
      <c r="T205" s="13" t="str">
        <f t="array" ref="T205">XLOOKUP($M205, 'BASIC KEY'!$E$13:$E$16, 'BASIC KEY'!$F$13:$F$16, "", 0)
</f>
        <v>Weakend learner</v>
      </c>
      <c r="U205" s="13" t="str">
        <f t="array" ref="U205">XLOOKUP($N205, 'BASIC KEY'!$E$19:$E$22, 'BASIC KEY'!$F$19:$F$22, "", 0)
</f>
        <v>Pleasant tactful</v>
      </c>
      <c r="V205" s="13" t="str">
        <f t="array" ref="V205">XLOOKUP($O205, 'BASIC KEY'!$E$25:$E$28, 'BASIC KEY'!$F$25:$F$28, "", 0)
</f>
        <v>Self Focused</v>
      </c>
      <c r="W205" s="13" t="str">
        <f t="shared" si="3"/>
        <v>passionate explorer,Growth seeker,Weakend learner,Pleasant tactful,Self Focused</v>
      </c>
      <c r="X205" s="13">
        <f t="shared" si="4"/>
        <v>145</v>
      </c>
    </row>
    <row r="206">
      <c r="A206" s="8">
        <v>45517.72692427083</v>
      </c>
      <c r="B206" s="1"/>
      <c r="C206" s="3" t="s">
        <v>390</v>
      </c>
      <c r="D206" s="3" t="s">
        <v>398</v>
      </c>
      <c r="E206" s="3" t="s">
        <v>408</v>
      </c>
      <c r="F206" s="3" t="s">
        <v>419</v>
      </c>
      <c r="G206" s="3" t="s">
        <v>423</v>
      </c>
      <c r="H206" s="3" t="s">
        <v>279</v>
      </c>
      <c r="I206" s="7" t="str">
        <f t="shared" si="5"/>
        <v>dadvaiah pavan</v>
      </c>
      <c r="J206" s="1"/>
      <c r="K206" s="2">
        <f t="array" ref="K206">XLOOKUP($C206:$C$1000, 'BASIC KEY'!$C$1:$C$4, 'BASIC KEY'!$B$1:$B$4, "", 0)
</f>
        <v>1</v>
      </c>
      <c r="L206" s="2">
        <f t="array" ref="L206">XLOOKUP($D206, 'BASIC KEY'!$C$7:$C$10, 'BASIC KEY'!$B$7:$B$10, "", 0)
</f>
        <v>2</v>
      </c>
      <c r="M206" s="11">
        <f t="array" ref="M206">XLOOKUP($E206, 'BASIC KEY'!$C$13:$C$16, 'BASIC KEY'!$B$13:$B$16, "", 0)
</f>
        <v>1</v>
      </c>
      <c r="N206" s="11">
        <f t="array" ref="N206">XLOOKUP($F206, 'BASIC KEY'!$C$19:$C$22, 'BASIC KEY'!$B$19:$B$22, "", 0)
</f>
        <v>2</v>
      </c>
      <c r="O206" s="11">
        <f t="array" ref="O206">XLOOKUP($G206, 'BASIC KEY'!$C$25:$C$28, 'BASIC KEY'!$B$25:$B$28, "", 0)
</f>
        <v>1</v>
      </c>
      <c r="P206" s="2">
        <f t="shared" si="1"/>
        <v>7</v>
      </c>
      <c r="Q206" s="13">
        <f t="shared" si="2"/>
        <v>23.3</v>
      </c>
      <c r="R206" s="13" t="str">
        <f t="array" ref="R206">XLOOKUP($K206,'BASIC KEY'!$E$1:$E$4,'BASIC KEY'!$F$1:$F$4,"",0)</f>
        <v>career focused</v>
      </c>
      <c r="S206" s="13" t="str">
        <f t="array" ref="S206">XLOOKUP($L206, 'BASIC KEY'!$E$7:$E$10, 'BASIC KEY'!$F$7:$F$10, "", 0)
</f>
        <v>Growth seeker</v>
      </c>
      <c r="T206" s="13" t="str">
        <f t="array" ref="T206">XLOOKUP($M206, 'BASIC KEY'!$E$13:$E$16, 'BASIC KEY'!$F$13:$F$16, "", 0)
</f>
        <v>Balancer</v>
      </c>
      <c r="U206" s="13" t="str">
        <f t="array" ref="U206">XLOOKUP($N206, 'BASIC KEY'!$E$19:$E$22, 'BASIC KEY'!$F$19:$F$22, "", 0)
</f>
        <v>Pleasant tactful</v>
      </c>
      <c r="V206" s="13" t="str">
        <f t="array" ref="V206">XLOOKUP($O206, 'BASIC KEY'!$E$25:$E$28, 'BASIC KEY'!$F$25:$F$28, "", 0)
</f>
        <v>Competitor</v>
      </c>
      <c r="W206" s="13" t="str">
        <f t="shared" si="3"/>
        <v>career focused,Growth seeker,Balancer,Pleasant tactful,Competitor</v>
      </c>
      <c r="X206" s="13">
        <f t="shared" si="4"/>
        <v>216</v>
      </c>
    </row>
    <row r="207">
      <c r="A207" s="8">
        <v>45517.731709699074</v>
      </c>
      <c r="B207" s="1"/>
      <c r="C207" s="3" t="s">
        <v>392</v>
      </c>
      <c r="D207" s="3" t="s">
        <v>398</v>
      </c>
      <c r="E207" s="3" t="s">
        <v>408</v>
      </c>
      <c r="F207" s="3" t="s">
        <v>419</v>
      </c>
      <c r="G207" s="3" t="s">
        <v>421</v>
      </c>
      <c r="H207" s="3" t="s">
        <v>286</v>
      </c>
      <c r="I207" s="7" t="str">
        <f t="shared" si="5"/>
        <v>tushar tiwari</v>
      </c>
      <c r="J207" s="1"/>
      <c r="K207" s="2">
        <f t="array" ref="K207">XLOOKUP($C207:$C$1000, 'BASIC KEY'!$C$1:$C$4, 'BASIC KEY'!$B$1:$B$4, "", 0)
</f>
        <v>2</v>
      </c>
      <c r="L207" s="2">
        <f t="array" ref="L207">XLOOKUP($D207, 'BASIC KEY'!$C$7:$C$10, 'BASIC KEY'!$B$7:$B$10, "", 0)
</f>
        <v>2</v>
      </c>
      <c r="M207" s="11">
        <f t="array" ref="M207">XLOOKUP($E207, 'BASIC KEY'!$C$13:$C$16, 'BASIC KEY'!$B$13:$B$16, "", 0)
</f>
        <v>1</v>
      </c>
      <c r="N207" s="11">
        <f t="array" ref="N207">XLOOKUP($F207, 'BASIC KEY'!$C$19:$C$22, 'BASIC KEY'!$B$19:$B$22, "", 0)
</f>
        <v>2</v>
      </c>
      <c r="O207" s="11">
        <f t="array" ref="O207">XLOOKUP($G207, 'BASIC KEY'!$C$25:$C$28, 'BASIC KEY'!$B$25:$B$28, "", 0)
</f>
        <v>2</v>
      </c>
      <c r="P207" s="2">
        <f t="shared" si="1"/>
        <v>9</v>
      </c>
      <c r="Q207" s="13">
        <f t="shared" si="2"/>
        <v>62.7</v>
      </c>
      <c r="R207" s="13" t="str">
        <f t="array" ref="R207">XLOOKUP($K207,'BASIC KEY'!$E$1:$E$4,'BASIC KEY'!$F$1:$F$4,"",0)</f>
        <v>passionate explorer</v>
      </c>
      <c r="S207" s="13" t="str">
        <f t="array" ref="S207">XLOOKUP($L207, 'BASIC KEY'!$E$7:$E$10, 'BASIC KEY'!$F$7:$F$10, "", 0)
</f>
        <v>Growth seeker</v>
      </c>
      <c r="T207" s="13" t="str">
        <f t="array" ref="T207">XLOOKUP($M207, 'BASIC KEY'!$E$13:$E$16, 'BASIC KEY'!$F$13:$F$16, "", 0)
</f>
        <v>Balancer</v>
      </c>
      <c r="U207" s="13" t="str">
        <f t="array" ref="U207">XLOOKUP($N207, 'BASIC KEY'!$E$19:$E$22, 'BASIC KEY'!$F$19:$F$22, "", 0)
</f>
        <v>Pleasant tactful</v>
      </c>
      <c r="V207" s="13" t="str">
        <f t="array" ref="V207">XLOOKUP($O207, 'BASIC KEY'!$E$25:$E$28, 'BASIC KEY'!$F$25:$F$28, "", 0)
</f>
        <v>Self Focused</v>
      </c>
      <c r="W207" s="13" t="str">
        <f t="shared" si="3"/>
        <v>passionate explorer,Growth seeker,Balancer,Pleasant tactful,Self Focused</v>
      </c>
      <c r="X207" s="13">
        <f t="shared" si="4"/>
        <v>64</v>
      </c>
    </row>
    <row r="208">
      <c r="A208" s="8">
        <v>45517.74268674769</v>
      </c>
      <c r="B208" s="1"/>
      <c r="C208" s="3" t="s">
        <v>390</v>
      </c>
      <c r="D208" s="3" t="s">
        <v>398</v>
      </c>
      <c r="E208" s="3" t="s">
        <v>408</v>
      </c>
      <c r="F208" s="3" t="s">
        <v>419</v>
      </c>
      <c r="G208" s="3" t="s">
        <v>421</v>
      </c>
      <c r="H208" s="3" t="s">
        <v>287</v>
      </c>
      <c r="I208" s="7" t="str">
        <f t="shared" si="5"/>
        <v>kashish kamra</v>
      </c>
      <c r="J208" s="1"/>
      <c r="K208" s="2">
        <f t="array" ref="K208">XLOOKUP($C208:$C$1000, 'BASIC KEY'!$C$1:$C$4, 'BASIC KEY'!$B$1:$B$4, "", 0)
</f>
        <v>1</v>
      </c>
      <c r="L208" s="2">
        <f t="array" ref="L208">XLOOKUP($D208, 'BASIC KEY'!$C$7:$C$10, 'BASIC KEY'!$B$7:$B$10, "", 0)
</f>
        <v>2</v>
      </c>
      <c r="M208" s="11">
        <f t="array" ref="M208">XLOOKUP($E208, 'BASIC KEY'!$C$13:$C$16, 'BASIC KEY'!$B$13:$B$16, "", 0)
</f>
        <v>1</v>
      </c>
      <c r="N208" s="11">
        <f t="array" ref="N208">XLOOKUP($F208, 'BASIC KEY'!$C$19:$C$22, 'BASIC KEY'!$B$19:$B$22, "", 0)
</f>
        <v>2</v>
      </c>
      <c r="O208" s="11">
        <f t="array" ref="O208">XLOOKUP($G208, 'BASIC KEY'!$C$25:$C$28, 'BASIC KEY'!$B$25:$B$28, "", 0)
</f>
        <v>2</v>
      </c>
      <c r="P208" s="2">
        <f t="shared" si="1"/>
        <v>8</v>
      </c>
      <c r="Q208" s="13">
        <f t="shared" si="2"/>
        <v>43.6</v>
      </c>
      <c r="R208" s="13" t="str">
        <f t="array" ref="R208">XLOOKUP($K208,'BASIC KEY'!$E$1:$E$4,'BASIC KEY'!$F$1:$F$4,"",0)</f>
        <v>career focused</v>
      </c>
      <c r="S208" s="13" t="str">
        <f t="array" ref="S208">XLOOKUP($L208, 'BASIC KEY'!$E$7:$E$10, 'BASIC KEY'!$F$7:$F$10, "", 0)
</f>
        <v>Growth seeker</v>
      </c>
      <c r="T208" s="13" t="str">
        <f t="array" ref="T208">XLOOKUP($M208, 'BASIC KEY'!$E$13:$E$16, 'BASIC KEY'!$F$13:$F$16, "", 0)
</f>
        <v>Balancer</v>
      </c>
      <c r="U208" s="13" t="str">
        <f t="array" ref="U208">XLOOKUP($N208, 'BASIC KEY'!$E$19:$E$22, 'BASIC KEY'!$F$19:$F$22, "", 0)
</f>
        <v>Pleasant tactful</v>
      </c>
      <c r="V208" s="13" t="str">
        <f t="array" ref="V208">XLOOKUP($O208, 'BASIC KEY'!$E$25:$E$28, 'BASIC KEY'!$F$25:$F$28, "", 0)
</f>
        <v>Self Focused</v>
      </c>
      <c r="W208" s="13" t="str">
        <f t="shared" si="3"/>
        <v>career focused,Growth seeker,Balancer,Pleasant tactful,Self Focused</v>
      </c>
      <c r="X208" s="13">
        <f t="shared" si="4"/>
        <v>142</v>
      </c>
    </row>
    <row r="209">
      <c r="A209" s="8">
        <v>45517.77583196759</v>
      </c>
      <c r="B209" s="1"/>
      <c r="C209" s="3" t="s">
        <v>392</v>
      </c>
      <c r="D209" s="3" t="s">
        <v>398</v>
      </c>
      <c r="E209" s="3" t="s">
        <v>408</v>
      </c>
      <c r="F209" s="3" t="s">
        <v>419</v>
      </c>
      <c r="G209" s="3" t="s">
        <v>421</v>
      </c>
      <c r="H209" s="3" t="s">
        <v>291</v>
      </c>
      <c r="I209" s="7" t="str">
        <f t="shared" si="5"/>
        <v>sejal mahesh vetkar</v>
      </c>
      <c r="J209" s="1"/>
      <c r="K209" s="2">
        <f t="array" ref="K209">XLOOKUP($C209:$C$1000, 'BASIC KEY'!$C$1:$C$4, 'BASIC KEY'!$B$1:$B$4, "", 0)
</f>
        <v>2</v>
      </c>
      <c r="L209" s="2">
        <f t="array" ref="L209">XLOOKUP($D209, 'BASIC KEY'!$C$7:$C$10, 'BASIC KEY'!$B$7:$B$10, "", 0)
</f>
        <v>2</v>
      </c>
      <c r="M209" s="11">
        <f t="array" ref="M209">XLOOKUP($E209, 'BASIC KEY'!$C$13:$C$16, 'BASIC KEY'!$B$13:$B$16, "", 0)
</f>
        <v>1</v>
      </c>
      <c r="N209" s="11">
        <f t="array" ref="N209">XLOOKUP($F209, 'BASIC KEY'!$C$19:$C$22, 'BASIC KEY'!$B$19:$B$22, "", 0)
</f>
        <v>2</v>
      </c>
      <c r="O209" s="11">
        <f t="array" ref="O209">XLOOKUP($G209, 'BASIC KEY'!$C$25:$C$28, 'BASIC KEY'!$B$25:$B$28, "", 0)
</f>
        <v>2</v>
      </c>
      <c r="P209" s="2">
        <f t="shared" si="1"/>
        <v>9</v>
      </c>
      <c r="Q209" s="13">
        <f t="shared" si="2"/>
        <v>63</v>
      </c>
      <c r="R209" s="13" t="str">
        <f t="array" ref="R209">XLOOKUP($K209,'BASIC KEY'!$E$1:$E$4,'BASIC KEY'!$F$1:$F$4,"",0)</f>
        <v>passionate explorer</v>
      </c>
      <c r="S209" s="13" t="str">
        <f t="array" ref="S209">XLOOKUP($L209, 'BASIC KEY'!$E$7:$E$10, 'BASIC KEY'!$F$7:$F$10, "", 0)
</f>
        <v>Growth seeker</v>
      </c>
      <c r="T209" s="13" t="str">
        <f t="array" ref="T209">XLOOKUP($M209, 'BASIC KEY'!$E$13:$E$16, 'BASIC KEY'!$F$13:$F$16, "", 0)
</f>
        <v>Balancer</v>
      </c>
      <c r="U209" s="13" t="str">
        <f t="array" ref="U209">XLOOKUP($N209, 'BASIC KEY'!$E$19:$E$22, 'BASIC KEY'!$F$19:$F$22, "", 0)
</f>
        <v>Pleasant tactful</v>
      </c>
      <c r="V209" s="13" t="str">
        <f t="array" ref="V209">XLOOKUP($O209, 'BASIC KEY'!$E$25:$E$28, 'BASIC KEY'!$F$25:$F$28, "", 0)
</f>
        <v>Self Focused</v>
      </c>
      <c r="W209" s="13" t="str">
        <f t="shared" si="3"/>
        <v>passionate explorer,Growth seeker,Balancer,Pleasant tactful,Self Focused</v>
      </c>
      <c r="X209" s="13">
        <f t="shared" si="4"/>
        <v>62</v>
      </c>
    </row>
    <row r="210">
      <c r="A210" s="8">
        <v>45517.797295717595</v>
      </c>
      <c r="B210" s="1"/>
      <c r="C210" s="3" t="s">
        <v>392</v>
      </c>
      <c r="D210" s="3" t="s">
        <v>398</v>
      </c>
      <c r="E210" s="3" t="s">
        <v>408</v>
      </c>
      <c r="F210" s="3" t="s">
        <v>419</v>
      </c>
      <c r="G210" s="3" t="s">
        <v>421</v>
      </c>
      <c r="H210" s="3" t="s">
        <v>290</v>
      </c>
      <c r="I210" s="7" t="str">
        <f t="shared" si="5"/>
        <v>prathamesh patil</v>
      </c>
      <c r="J210" s="1"/>
      <c r="K210" s="2">
        <f t="array" ref="K210">XLOOKUP($C210:$C$1000, 'BASIC KEY'!$C$1:$C$4, 'BASIC KEY'!$B$1:$B$4, "", 0)
</f>
        <v>2</v>
      </c>
      <c r="L210" s="2">
        <f t="array" ref="L210">XLOOKUP($D210, 'BASIC KEY'!$C$7:$C$10, 'BASIC KEY'!$B$7:$B$10, "", 0)
</f>
        <v>2</v>
      </c>
      <c r="M210" s="11">
        <f t="array" ref="M210">XLOOKUP($E210, 'BASIC KEY'!$C$13:$C$16, 'BASIC KEY'!$B$13:$B$16, "", 0)
</f>
        <v>1</v>
      </c>
      <c r="N210" s="11">
        <f t="array" ref="N210">XLOOKUP($F210, 'BASIC KEY'!$C$19:$C$22, 'BASIC KEY'!$B$19:$B$22, "", 0)
</f>
        <v>2</v>
      </c>
      <c r="O210" s="11">
        <f t="array" ref="O210">XLOOKUP($G210, 'BASIC KEY'!$C$25:$C$28, 'BASIC KEY'!$B$25:$B$28, "", 0)
</f>
        <v>2</v>
      </c>
      <c r="P210" s="2">
        <f t="shared" si="1"/>
        <v>9</v>
      </c>
      <c r="Q210" s="13">
        <f t="shared" si="2"/>
        <v>63.6</v>
      </c>
      <c r="R210" s="13" t="str">
        <f t="array" ref="R210">XLOOKUP($K210,'BASIC KEY'!$E$1:$E$4,'BASIC KEY'!$F$1:$F$4,"",0)</f>
        <v>passionate explorer</v>
      </c>
      <c r="S210" s="13" t="str">
        <f t="array" ref="S210">XLOOKUP($L210, 'BASIC KEY'!$E$7:$E$10, 'BASIC KEY'!$F$7:$F$10, "", 0)
</f>
        <v>Growth seeker</v>
      </c>
      <c r="T210" s="13" t="str">
        <f t="array" ref="T210">XLOOKUP($M210, 'BASIC KEY'!$E$13:$E$16, 'BASIC KEY'!$F$13:$F$16, "", 0)
</f>
        <v>Balancer</v>
      </c>
      <c r="U210" s="13" t="str">
        <f t="array" ref="U210">XLOOKUP($N210, 'BASIC KEY'!$E$19:$E$22, 'BASIC KEY'!$F$19:$F$22, "", 0)
</f>
        <v>Pleasant tactful</v>
      </c>
      <c r="V210" s="13" t="str">
        <f t="array" ref="V210">XLOOKUP($O210, 'BASIC KEY'!$E$25:$E$28, 'BASIC KEY'!$F$25:$F$28, "", 0)
</f>
        <v>Self Focused</v>
      </c>
      <c r="W210" s="13" t="str">
        <f t="shared" si="3"/>
        <v>passionate explorer,Growth seeker,Balancer,Pleasant tactful,Self Focused</v>
      </c>
      <c r="X210" s="13">
        <f t="shared" si="4"/>
        <v>60</v>
      </c>
    </row>
    <row r="211">
      <c r="A211" s="8">
        <v>45517.798237546296</v>
      </c>
      <c r="B211" s="1"/>
      <c r="C211" s="3" t="s">
        <v>390</v>
      </c>
      <c r="D211" s="3" t="s">
        <v>398</v>
      </c>
      <c r="E211" s="3" t="s">
        <v>406</v>
      </c>
      <c r="F211" s="3" t="s">
        <v>415</v>
      </c>
      <c r="G211" s="3" t="s">
        <v>421</v>
      </c>
      <c r="H211" s="3" t="s">
        <v>473</v>
      </c>
      <c r="I211" s="7" t="str">
        <f t="shared" si="5"/>
        <v>sushant</v>
      </c>
      <c r="J211" s="1"/>
      <c r="K211" s="2">
        <f t="array" ref="K211">XLOOKUP($C211:$C$1000, 'BASIC KEY'!$C$1:$C$4, 'BASIC KEY'!$B$1:$B$4, "", 0)
</f>
        <v>1</v>
      </c>
      <c r="L211" s="2">
        <f t="array" ref="L211">XLOOKUP($D211, 'BASIC KEY'!$C$7:$C$10, 'BASIC KEY'!$B$7:$B$10, "", 0)
</f>
        <v>2</v>
      </c>
      <c r="M211" s="11">
        <f t="array" ref="M211">XLOOKUP($E211, 'BASIC KEY'!$C$13:$C$16, 'BASIC KEY'!$B$13:$B$16, "", 0)
</f>
        <v>2</v>
      </c>
      <c r="N211" s="11">
        <f t="array" ref="N211">XLOOKUP($F211, 'BASIC KEY'!$C$19:$C$22, 'BASIC KEY'!$B$19:$B$22, "", 0)
</f>
        <v>0</v>
      </c>
      <c r="O211" s="11">
        <f t="array" ref="O211">XLOOKUP($G211, 'BASIC KEY'!$C$25:$C$28, 'BASIC KEY'!$B$25:$B$28, "", 0)
</f>
        <v>2</v>
      </c>
      <c r="P211" s="2">
        <f t="shared" si="1"/>
        <v>7</v>
      </c>
      <c r="Q211" s="13">
        <f t="shared" si="2"/>
        <v>24.5</v>
      </c>
      <c r="R211" s="13" t="str">
        <f t="array" ref="R211">XLOOKUP($K211,'BASIC KEY'!$E$1:$E$4,'BASIC KEY'!$F$1:$F$4,"",0)</f>
        <v>career focused</v>
      </c>
      <c r="S211" s="13" t="str">
        <f t="array" ref="S211">XLOOKUP($L211, 'BASIC KEY'!$E$7:$E$10, 'BASIC KEY'!$F$7:$F$10, "", 0)
</f>
        <v>Growth seeker</v>
      </c>
      <c r="T211" s="13" t="str">
        <f t="array" ref="T211">XLOOKUP($M211, 'BASIC KEY'!$E$13:$E$16, 'BASIC KEY'!$F$13:$F$16, "", 0)
</f>
        <v>Dedicated learner</v>
      </c>
      <c r="U211" s="13" t="str">
        <f t="array" ref="U211">XLOOKUP($N211, 'BASIC KEY'!$E$19:$E$22, 'BASIC KEY'!$F$19:$F$22, "", 0)
</f>
        <v>Feedback taker</v>
      </c>
      <c r="V211" s="13" t="str">
        <f t="array" ref="V211">XLOOKUP($O211, 'BASIC KEY'!$E$25:$E$28, 'BASIC KEY'!$F$25:$F$28, "", 0)
</f>
        <v>Self Focused</v>
      </c>
      <c r="W211" s="13" t="str">
        <f t="shared" si="3"/>
        <v>career focused,Growth seeker,Dedicated learner,Feedback taker,Self Focused</v>
      </c>
      <c r="X211" s="13">
        <f t="shared" si="4"/>
        <v>197</v>
      </c>
    </row>
    <row r="212">
      <c r="A212" s="8">
        <v>45517.81949350695</v>
      </c>
      <c r="B212" s="1"/>
      <c r="C212" s="3" t="s">
        <v>392</v>
      </c>
      <c r="D212" s="3" t="s">
        <v>400</v>
      </c>
      <c r="E212" s="3" t="s">
        <v>406</v>
      </c>
      <c r="F212" s="3" t="s">
        <v>419</v>
      </c>
      <c r="G212" s="3" t="s">
        <v>421</v>
      </c>
      <c r="H212" s="3" t="s">
        <v>293</v>
      </c>
      <c r="I212" s="7" t="str">
        <f t="shared" si="5"/>
        <v>debnandini kar</v>
      </c>
      <c r="J212" s="1"/>
      <c r="K212" s="2">
        <f t="array" ref="K212">XLOOKUP($C212:$C$1000, 'BASIC KEY'!$C$1:$C$4, 'BASIC KEY'!$B$1:$B$4, "", 0)
</f>
        <v>2</v>
      </c>
      <c r="L212" s="2">
        <f t="array" ref="L212">XLOOKUP($D212, 'BASIC KEY'!$C$7:$C$10, 'BASIC KEY'!$B$7:$B$10, "", 0)
</f>
        <v>1</v>
      </c>
      <c r="M212" s="11">
        <f t="array" ref="M212">XLOOKUP($E212, 'BASIC KEY'!$C$13:$C$16, 'BASIC KEY'!$B$13:$B$16, "", 0)
</f>
        <v>2</v>
      </c>
      <c r="N212" s="11">
        <f t="array" ref="N212">XLOOKUP($F212, 'BASIC KEY'!$C$19:$C$22, 'BASIC KEY'!$B$19:$B$22, "", 0)
</f>
        <v>2</v>
      </c>
      <c r="O212" s="11">
        <f t="array" ref="O212">XLOOKUP($G212, 'BASIC KEY'!$C$25:$C$28, 'BASIC KEY'!$B$25:$B$28, "", 0)
</f>
        <v>2</v>
      </c>
      <c r="P212" s="2">
        <f t="shared" si="1"/>
        <v>9</v>
      </c>
      <c r="Q212" s="13">
        <f t="shared" si="2"/>
        <v>63.9</v>
      </c>
      <c r="R212" s="13" t="str">
        <f t="array" ref="R212">XLOOKUP($K212,'BASIC KEY'!$E$1:$E$4,'BASIC KEY'!$F$1:$F$4,"",0)</f>
        <v>passionate explorer</v>
      </c>
      <c r="S212" s="13" t="str">
        <f t="array" ref="S212">XLOOKUP($L212, 'BASIC KEY'!$E$7:$E$10, 'BASIC KEY'!$F$7:$F$10, "", 0)
</f>
        <v>Balanced explorer</v>
      </c>
      <c r="T212" s="13" t="str">
        <f t="array" ref="T212">XLOOKUP($M212, 'BASIC KEY'!$E$13:$E$16, 'BASIC KEY'!$F$13:$F$16, "", 0)
</f>
        <v>Dedicated learner</v>
      </c>
      <c r="U212" s="13" t="str">
        <f t="array" ref="U212">XLOOKUP($N212, 'BASIC KEY'!$E$19:$E$22, 'BASIC KEY'!$F$19:$F$22, "", 0)
</f>
        <v>Pleasant tactful</v>
      </c>
      <c r="V212" s="13" t="str">
        <f t="array" ref="V212">XLOOKUP($O212, 'BASIC KEY'!$E$25:$E$28, 'BASIC KEY'!$F$25:$F$28, "", 0)
</f>
        <v>Self Focused</v>
      </c>
      <c r="W212" s="13" t="str">
        <f t="shared" si="3"/>
        <v>passionate explorer,Balanced explorer,Dedicated learner,Pleasant tactful,Self Focused</v>
      </c>
      <c r="X212" s="13">
        <f t="shared" si="4"/>
        <v>53</v>
      </c>
    </row>
    <row r="213">
      <c r="A213" s="8">
        <v>45517.92646337963</v>
      </c>
      <c r="B213" s="1"/>
      <c r="C213" s="3" t="s">
        <v>390</v>
      </c>
      <c r="D213" s="3" t="s">
        <v>398</v>
      </c>
      <c r="E213" s="3" t="s">
        <v>408</v>
      </c>
      <c r="F213" s="3" t="s">
        <v>415</v>
      </c>
      <c r="G213" s="3" t="s">
        <v>421</v>
      </c>
      <c r="H213" s="3" t="s">
        <v>292</v>
      </c>
      <c r="I213" s="7" t="str">
        <f t="shared" si="5"/>
        <v>ashna tuli</v>
      </c>
      <c r="J213" s="1"/>
      <c r="K213" s="2">
        <f t="array" ref="K213">XLOOKUP($C213:$C$1000, 'BASIC KEY'!$C$1:$C$4, 'BASIC KEY'!$B$1:$B$4, "", 0)
</f>
        <v>1</v>
      </c>
      <c r="L213" s="2">
        <f t="array" ref="L213">XLOOKUP($D213, 'BASIC KEY'!$C$7:$C$10, 'BASIC KEY'!$B$7:$B$10, "", 0)
</f>
        <v>2</v>
      </c>
      <c r="M213" s="11">
        <f t="array" ref="M213">XLOOKUP($E213, 'BASIC KEY'!$C$13:$C$16, 'BASIC KEY'!$B$13:$B$16, "", 0)
</f>
        <v>1</v>
      </c>
      <c r="N213" s="11">
        <f t="array" ref="N213">XLOOKUP($F213, 'BASIC KEY'!$C$19:$C$22, 'BASIC KEY'!$B$19:$B$22, "", 0)
</f>
        <v>0</v>
      </c>
      <c r="O213" s="11">
        <f t="array" ref="O213">XLOOKUP($G213, 'BASIC KEY'!$C$25:$C$28, 'BASIC KEY'!$B$25:$B$28, "", 0)
</f>
        <v>2</v>
      </c>
      <c r="P213" s="2">
        <f t="shared" si="1"/>
        <v>6</v>
      </c>
      <c r="Q213" s="13">
        <f t="shared" si="2"/>
        <v>9.4</v>
      </c>
      <c r="R213" s="13" t="str">
        <f t="array" ref="R213">XLOOKUP($K213,'BASIC KEY'!$E$1:$E$4,'BASIC KEY'!$F$1:$F$4,"",0)</f>
        <v>career focused</v>
      </c>
      <c r="S213" s="13" t="str">
        <f t="array" ref="S213">XLOOKUP($L213, 'BASIC KEY'!$E$7:$E$10, 'BASIC KEY'!$F$7:$F$10, "", 0)
</f>
        <v>Growth seeker</v>
      </c>
      <c r="T213" s="13" t="str">
        <f t="array" ref="T213">XLOOKUP($M213, 'BASIC KEY'!$E$13:$E$16, 'BASIC KEY'!$F$13:$F$16, "", 0)
</f>
        <v>Balancer</v>
      </c>
      <c r="U213" s="13" t="str">
        <f t="array" ref="U213">XLOOKUP($N213, 'BASIC KEY'!$E$19:$E$22, 'BASIC KEY'!$F$19:$F$22, "", 0)
</f>
        <v>Feedback taker</v>
      </c>
      <c r="V213" s="13" t="str">
        <f t="array" ref="V213">XLOOKUP($O213, 'BASIC KEY'!$E$25:$E$28, 'BASIC KEY'!$F$25:$F$28, "", 0)
</f>
        <v>Self Focused</v>
      </c>
      <c r="W213" s="13" t="str">
        <f t="shared" si="3"/>
        <v>career focused,Growth seeker,Balancer,Feedback taker,Self Focused</v>
      </c>
      <c r="X213" s="13">
        <f t="shared" si="4"/>
        <v>260</v>
      </c>
    </row>
    <row r="214">
      <c r="A214" s="8">
        <v>45518.35037127315</v>
      </c>
      <c r="B214" s="1"/>
      <c r="C214" s="3" t="s">
        <v>392</v>
      </c>
      <c r="D214" s="3" t="s">
        <v>398</v>
      </c>
      <c r="E214" s="3" t="s">
        <v>408</v>
      </c>
      <c r="F214" s="3" t="s">
        <v>419</v>
      </c>
      <c r="G214" s="3" t="s">
        <v>423</v>
      </c>
      <c r="H214" s="3" t="s">
        <v>295</v>
      </c>
      <c r="I214" s="7" t="str">
        <f t="shared" si="5"/>
        <v>lokesh</v>
      </c>
      <c r="J214" s="1"/>
      <c r="K214" s="2">
        <f t="array" ref="K214">XLOOKUP($C214:$C$1000, 'BASIC KEY'!$C$1:$C$4, 'BASIC KEY'!$B$1:$B$4, "", 0)
</f>
        <v>2</v>
      </c>
      <c r="L214" s="2">
        <f t="array" ref="L214">XLOOKUP($D214, 'BASIC KEY'!$C$7:$C$10, 'BASIC KEY'!$B$7:$B$10, "", 0)
</f>
        <v>2</v>
      </c>
      <c r="M214" s="11">
        <f t="array" ref="M214">XLOOKUP($E214, 'BASIC KEY'!$C$13:$C$16, 'BASIC KEY'!$B$13:$B$16, "", 0)
</f>
        <v>1</v>
      </c>
      <c r="N214" s="11">
        <f t="array" ref="N214">XLOOKUP($F214, 'BASIC KEY'!$C$19:$C$22, 'BASIC KEY'!$B$19:$B$22, "", 0)
</f>
        <v>2</v>
      </c>
      <c r="O214" s="11">
        <f t="array" ref="O214">XLOOKUP($G214, 'BASIC KEY'!$C$25:$C$28, 'BASIC KEY'!$B$25:$B$28, "", 0)
</f>
        <v>1</v>
      </c>
      <c r="P214" s="2">
        <f t="shared" si="1"/>
        <v>8</v>
      </c>
      <c r="Q214" s="13">
        <f t="shared" si="2"/>
        <v>44.2</v>
      </c>
      <c r="R214" s="13" t="str">
        <f t="array" ref="R214">XLOOKUP($K214,'BASIC KEY'!$E$1:$E$4,'BASIC KEY'!$F$1:$F$4,"",0)</f>
        <v>passionate explorer</v>
      </c>
      <c r="S214" s="13" t="str">
        <f t="array" ref="S214">XLOOKUP($L214, 'BASIC KEY'!$E$7:$E$10, 'BASIC KEY'!$F$7:$F$10, "", 0)
</f>
        <v>Growth seeker</v>
      </c>
      <c r="T214" s="13" t="str">
        <f t="array" ref="T214">XLOOKUP($M214, 'BASIC KEY'!$E$13:$E$16, 'BASIC KEY'!$F$13:$F$16, "", 0)
</f>
        <v>Balancer</v>
      </c>
      <c r="U214" s="13" t="str">
        <f t="array" ref="U214">XLOOKUP($N214, 'BASIC KEY'!$E$19:$E$22, 'BASIC KEY'!$F$19:$F$22, "", 0)
</f>
        <v>Pleasant tactful</v>
      </c>
      <c r="V214" s="13" t="str">
        <f t="array" ref="V214">XLOOKUP($O214, 'BASIC KEY'!$E$25:$E$28, 'BASIC KEY'!$F$25:$F$28, "", 0)
</f>
        <v>Competitor</v>
      </c>
      <c r="W214" s="13" t="str">
        <f t="shared" si="3"/>
        <v>passionate explorer,Growth seeker,Balancer,Pleasant tactful,Competitor</v>
      </c>
      <c r="X214" s="13">
        <f t="shared" si="4"/>
        <v>137</v>
      </c>
    </row>
    <row r="215">
      <c r="A215" s="8">
        <v>45518.37362619213</v>
      </c>
      <c r="B215" s="1"/>
      <c r="C215" s="3" t="s">
        <v>392</v>
      </c>
      <c r="D215" s="3" t="s">
        <v>398</v>
      </c>
      <c r="E215" s="3" t="s">
        <v>408</v>
      </c>
      <c r="F215" s="3" t="s">
        <v>419</v>
      </c>
      <c r="G215" s="3" t="s">
        <v>421</v>
      </c>
      <c r="H215" s="3" t="s">
        <v>474</v>
      </c>
      <c r="I215" s="7" t="str">
        <f t="shared" si="5"/>
        <v>dr. shifa sami</v>
      </c>
      <c r="J215" s="1"/>
      <c r="K215" s="2">
        <f t="array" ref="K215">XLOOKUP($C215:$C$1000, 'BASIC KEY'!$C$1:$C$4, 'BASIC KEY'!$B$1:$B$4, "", 0)
</f>
        <v>2</v>
      </c>
      <c r="L215" s="2">
        <f t="array" ref="L215">XLOOKUP($D215, 'BASIC KEY'!$C$7:$C$10, 'BASIC KEY'!$B$7:$B$10, "", 0)
</f>
        <v>2</v>
      </c>
      <c r="M215" s="11">
        <f t="array" ref="M215">XLOOKUP($E215, 'BASIC KEY'!$C$13:$C$16, 'BASIC KEY'!$B$13:$B$16, "", 0)
</f>
        <v>1</v>
      </c>
      <c r="N215" s="11">
        <f t="array" ref="N215">XLOOKUP($F215, 'BASIC KEY'!$C$19:$C$22, 'BASIC KEY'!$B$19:$B$22, "", 0)
</f>
        <v>2</v>
      </c>
      <c r="O215" s="11">
        <f t="array" ref="O215">XLOOKUP($G215, 'BASIC KEY'!$C$25:$C$28, 'BASIC KEY'!$B$25:$B$28, "", 0)
</f>
        <v>2</v>
      </c>
      <c r="P215" s="2">
        <f t="shared" si="1"/>
        <v>9</v>
      </c>
      <c r="Q215" s="13">
        <f t="shared" si="2"/>
        <v>63.8</v>
      </c>
      <c r="R215" s="13" t="str">
        <f t="array" ref="R215">XLOOKUP($K215,'BASIC KEY'!$E$1:$E$4,'BASIC KEY'!$F$1:$F$4,"",0)</f>
        <v>passionate explorer</v>
      </c>
      <c r="S215" s="13" t="str">
        <f t="array" ref="S215">XLOOKUP($L215, 'BASIC KEY'!$E$7:$E$10, 'BASIC KEY'!$F$7:$F$10, "", 0)
</f>
        <v>Growth seeker</v>
      </c>
      <c r="T215" s="13" t="str">
        <f t="array" ref="T215">XLOOKUP($M215, 'BASIC KEY'!$E$13:$E$16, 'BASIC KEY'!$F$13:$F$16, "", 0)
</f>
        <v>Balancer</v>
      </c>
      <c r="U215" s="13" t="str">
        <f t="array" ref="U215">XLOOKUP($N215, 'BASIC KEY'!$E$19:$E$22, 'BASIC KEY'!$F$19:$F$22, "", 0)
</f>
        <v>Pleasant tactful</v>
      </c>
      <c r="V215" s="13" t="str">
        <f t="array" ref="V215">XLOOKUP($O215, 'BASIC KEY'!$E$25:$E$28, 'BASIC KEY'!$F$25:$F$28, "", 0)
</f>
        <v>Self Focused</v>
      </c>
      <c r="W215" s="13" t="str">
        <f t="shared" si="3"/>
        <v>passionate explorer,Growth seeker,Balancer,Pleasant tactful,Self Focused</v>
      </c>
      <c r="X215" s="13">
        <f t="shared" si="4"/>
        <v>57</v>
      </c>
    </row>
    <row r="216">
      <c r="A216" s="8">
        <v>45518.38258892361</v>
      </c>
      <c r="B216" s="1"/>
      <c r="C216" s="3" t="s">
        <v>390</v>
      </c>
      <c r="D216" s="3" t="s">
        <v>398</v>
      </c>
      <c r="E216" s="3" t="s">
        <v>408</v>
      </c>
      <c r="F216" s="3" t="s">
        <v>415</v>
      </c>
      <c r="G216" s="3" t="s">
        <v>423</v>
      </c>
      <c r="H216" s="3" t="s">
        <v>296</v>
      </c>
      <c r="I216" s="7" t="str">
        <f t="shared" si="5"/>
        <v>charmie j jain</v>
      </c>
      <c r="J216" s="1"/>
      <c r="K216" s="2">
        <f t="array" ref="K216">XLOOKUP($C216:$C$1000, 'BASIC KEY'!$C$1:$C$4, 'BASIC KEY'!$B$1:$B$4, "", 0)
</f>
        <v>1</v>
      </c>
      <c r="L216" s="2">
        <f t="array" ref="L216">XLOOKUP($D216, 'BASIC KEY'!$C$7:$C$10, 'BASIC KEY'!$B$7:$B$10, "", 0)
</f>
        <v>2</v>
      </c>
      <c r="M216" s="11">
        <f t="array" ref="M216">XLOOKUP($E216, 'BASIC KEY'!$C$13:$C$16, 'BASIC KEY'!$B$13:$B$16, "", 0)
</f>
        <v>1</v>
      </c>
      <c r="N216" s="11">
        <f t="array" ref="N216">XLOOKUP($F216, 'BASIC KEY'!$C$19:$C$22, 'BASIC KEY'!$B$19:$B$22, "", 0)
</f>
        <v>0</v>
      </c>
      <c r="O216" s="11">
        <f t="array" ref="O216">XLOOKUP($G216, 'BASIC KEY'!$C$25:$C$28, 'BASIC KEY'!$B$25:$B$28, "", 0)
</f>
        <v>1</v>
      </c>
      <c r="P216" s="2">
        <f t="shared" si="1"/>
        <v>5</v>
      </c>
      <c r="Q216" s="13">
        <f t="shared" si="2"/>
        <v>1.1</v>
      </c>
      <c r="R216" s="13" t="str">
        <f t="array" ref="R216">XLOOKUP($K216,'BASIC KEY'!$E$1:$E$4,'BASIC KEY'!$F$1:$F$4,"",0)</f>
        <v>career focused</v>
      </c>
      <c r="S216" s="13" t="str">
        <f t="array" ref="S216">XLOOKUP($L216, 'BASIC KEY'!$E$7:$E$10, 'BASIC KEY'!$F$7:$F$10, "", 0)
</f>
        <v>Growth seeker</v>
      </c>
      <c r="T216" s="13" t="str">
        <f t="array" ref="T216">XLOOKUP($M216, 'BASIC KEY'!$E$13:$E$16, 'BASIC KEY'!$F$13:$F$16, "", 0)
</f>
        <v>Balancer</v>
      </c>
      <c r="U216" s="13" t="str">
        <f t="array" ref="U216">XLOOKUP($N216, 'BASIC KEY'!$E$19:$E$22, 'BASIC KEY'!$F$19:$F$22, "", 0)
</f>
        <v>Feedback taker</v>
      </c>
      <c r="V216" s="13" t="str">
        <f t="array" ref="V216">XLOOKUP($O216, 'BASIC KEY'!$E$25:$E$28, 'BASIC KEY'!$F$25:$F$28, "", 0)
</f>
        <v>Competitor</v>
      </c>
      <c r="W216" s="13" t="str">
        <f t="shared" si="3"/>
        <v>career focused,Growth seeker,Balancer,Feedback taker,Competitor</v>
      </c>
      <c r="X216" s="13">
        <f t="shared" si="4"/>
        <v>291</v>
      </c>
    </row>
    <row r="217">
      <c r="A217" s="8">
        <v>45518.38663105324</v>
      </c>
      <c r="B217" s="1"/>
      <c r="C217" s="3" t="s">
        <v>390</v>
      </c>
      <c r="D217" s="3" t="s">
        <v>398</v>
      </c>
      <c r="E217" s="3" t="s">
        <v>406</v>
      </c>
      <c r="F217" s="3" t="s">
        <v>415</v>
      </c>
      <c r="G217" s="3" t="s">
        <v>421</v>
      </c>
      <c r="H217" s="3" t="s">
        <v>298</v>
      </c>
      <c r="I217" s="7" t="str">
        <f t="shared" si="5"/>
        <v>vikanshi singh</v>
      </c>
      <c r="J217" s="1"/>
      <c r="K217" s="2">
        <f t="array" ref="K217">XLOOKUP($C217:$C$1000, 'BASIC KEY'!$C$1:$C$4, 'BASIC KEY'!$B$1:$B$4, "", 0)
</f>
        <v>1</v>
      </c>
      <c r="L217" s="2">
        <f t="array" ref="L217">XLOOKUP($D217, 'BASIC KEY'!$C$7:$C$10, 'BASIC KEY'!$B$7:$B$10, "", 0)
</f>
        <v>2</v>
      </c>
      <c r="M217" s="11">
        <f t="array" ref="M217">XLOOKUP($E217, 'BASIC KEY'!$C$13:$C$16, 'BASIC KEY'!$B$13:$B$16, "", 0)
</f>
        <v>2</v>
      </c>
      <c r="N217" s="11">
        <f t="array" ref="N217">XLOOKUP($F217, 'BASIC KEY'!$C$19:$C$22, 'BASIC KEY'!$B$19:$B$22, "", 0)
</f>
        <v>0</v>
      </c>
      <c r="O217" s="11">
        <f t="array" ref="O217">XLOOKUP($G217, 'BASIC KEY'!$C$25:$C$28, 'BASIC KEY'!$B$25:$B$28, "", 0)
</f>
        <v>2</v>
      </c>
      <c r="P217" s="2">
        <f t="shared" si="1"/>
        <v>7</v>
      </c>
      <c r="Q217" s="13">
        <f t="shared" si="2"/>
        <v>23.9</v>
      </c>
      <c r="R217" s="13" t="str">
        <f t="array" ref="R217">XLOOKUP($K217,'BASIC KEY'!$E$1:$E$4,'BASIC KEY'!$F$1:$F$4,"",0)</f>
        <v>career focused</v>
      </c>
      <c r="S217" s="13" t="str">
        <f t="array" ref="S217">XLOOKUP($L217, 'BASIC KEY'!$E$7:$E$10, 'BASIC KEY'!$F$7:$F$10, "", 0)
</f>
        <v>Growth seeker</v>
      </c>
      <c r="T217" s="13" t="str">
        <f t="array" ref="T217">XLOOKUP($M217, 'BASIC KEY'!$E$13:$E$16, 'BASIC KEY'!$F$13:$F$16, "", 0)
</f>
        <v>Dedicated learner</v>
      </c>
      <c r="U217" s="13" t="str">
        <f t="array" ref="U217">XLOOKUP($N217, 'BASIC KEY'!$E$19:$E$22, 'BASIC KEY'!$F$19:$F$22, "", 0)
</f>
        <v>Feedback taker</v>
      </c>
      <c r="V217" s="13" t="str">
        <f t="array" ref="V217">XLOOKUP($O217, 'BASIC KEY'!$E$25:$E$28, 'BASIC KEY'!$F$25:$F$28, "", 0)
</f>
        <v>Self Focused</v>
      </c>
      <c r="W217" s="13" t="str">
        <f t="shared" si="3"/>
        <v>career focused,Growth seeker,Dedicated learner,Feedback taker,Self Focused</v>
      </c>
      <c r="X217" s="13">
        <f t="shared" si="4"/>
        <v>209</v>
      </c>
    </row>
    <row r="218">
      <c r="A218" s="8">
        <v>45518.38907827546</v>
      </c>
      <c r="B218" s="1"/>
      <c r="C218" s="3" t="s">
        <v>390</v>
      </c>
      <c r="D218" s="3" t="s">
        <v>400</v>
      </c>
      <c r="E218" s="3" t="s">
        <v>408</v>
      </c>
      <c r="F218" s="3" t="s">
        <v>415</v>
      </c>
      <c r="G218" s="3" t="s">
        <v>421</v>
      </c>
      <c r="H218" s="3" t="s">
        <v>294</v>
      </c>
      <c r="I218" s="7" t="str">
        <f t="shared" si="5"/>
        <v>ambreen siddiqui</v>
      </c>
      <c r="J218" s="1"/>
      <c r="K218" s="2">
        <f t="array" ref="K218">XLOOKUP($C218:$C$1000, 'BASIC KEY'!$C$1:$C$4, 'BASIC KEY'!$B$1:$B$4, "", 0)
</f>
        <v>1</v>
      </c>
      <c r="L218" s="2">
        <f t="array" ref="L218">XLOOKUP($D218, 'BASIC KEY'!$C$7:$C$10, 'BASIC KEY'!$B$7:$B$10, "", 0)
</f>
        <v>1</v>
      </c>
      <c r="M218" s="11">
        <f t="array" ref="M218">XLOOKUP($E218, 'BASIC KEY'!$C$13:$C$16, 'BASIC KEY'!$B$13:$B$16, "", 0)
</f>
        <v>1</v>
      </c>
      <c r="N218" s="11">
        <f t="array" ref="N218">XLOOKUP($F218, 'BASIC KEY'!$C$19:$C$22, 'BASIC KEY'!$B$19:$B$22, "", 0)
</f>
        <v>0</v>
      </c>
      <c r="O218" s="11">
        <f t="array" ref="O218">XLOOKUP($G218, 'BASIC KEY'!$C$25:$C$28, 'BASIC KEY'!$B$25:$B$28, "", 0)
</f>
        <v>2</v>
      </c>
      <c r="P218" s="2">
        <f t="shared" si="1"/>
        <v>5</v>
      </c>
      <c r="Q218" s="13">
        <f t="shared" si="2"/>
        <v>1.1</v>
      </c>
      <c r="R218" s="13" t="str">
        <f t="array" ref="R218">XLOOKUP($K218,'BASIC KEY'!$E$1:$E$4,'BASIC KEY'!$F$1:$F$4,"",0)</f>
        <v>career focused</v>
      </c>
      <c r="S218" s="13" t="str">
        <f t="array" ref="S218">XLOOKUP($L218, 'BASIC KEY'!$E$7:$E$10, 'BASIC KEY'!$F$7:$F$10, "", 0)
</f>
        <v>Balanced explorer</v>
      </c>
      <c r="T218" s="13" t="str">
        <f t="array" ref="T218">XLOOKUP($M218, 'BASIC KEY'!$E$13:$E$16, 'BASIC KEY'!$F$13:$F$16, "", 0)
</f>
        <v>Balancer</v>
      </c>
      <c r="U218" s="13" t="str">
        <f t="array" ref="U218">XLOOKUP($N218, 'BASIC KEY'!$E$19:$E$22, 'BASIC KEY'!$F$19:$F$22, "", 0)
</f>
        <v>Feedback taker</v>
      </c>
      <c r="V218" s="13" t="str">
        <f t="array" ref="V218">XLOOKUP($O218, 'BASIC KEY'!$E$25:$E$28, 'BASIC KEY'!$F$25:$F$28, "", 0)
</f>
        <v>Self Focused</v>
      </c>
      <c r="W218" s="13" t="str">
        <f t="shared" si="3"/>
        <v>career focused,Balanced explorer,Balancer,Feedback taker,Self Focused</v>
      </c>
      <c r="X218" s="13">
        <f t="shared" si="4"/>
        <v>291</v>
      </c>
    </row>
    <row r="219">
      <c r="A219" s="8">
        <v>45518.39821195602</v>
      </c>
      <c r="B219" s="1"/>
      <c r="C219" s="3" t="s">
        <v>390</v>
      </c>
      <c r="D219" s="3" t="s">
        <v>398</v>
      </c>
      <c r="E219" s="3" t="s">
        <v>408</v>
      </c>
      <c r="F219" s="3" t="s">
        <v>419</v>
      </c>
      <c r="G219" s="3" t="s">
        <v>423</v>
      </c>
      <c r="H219" s="3" t="s">
        <v>297</v>
      </c>
      <c r="I219" s="7" t="str">
        <f t="shared" si="5"/>
        <v>havilah bodde</v>
      </c>
      <c r="J219" s="1"/>
      <c r="K219" s="2">
        <f t="array" ref="K219">XLOOKUP($C219:$C$1000, 'BASIC KEY'!$C$1:$C$4, 'BASIC KEY'!$B$1:$B$4, "", 0)
</f>
        <v>1</v>
      </c>
      <c r="L219" s="2">
        <f t="array" ref="L219">XLOOKUP($D219, 'BASIC KEY'!$C$7:$C$10, 'BASIC KEY'!$B$7:$B$10, "", 0)
</f>
        <v>2</v>
      </c>
      <c r="M219" s="11">
        <f t="array" ref="M219">XLOOKUP($E219, 'BASIC KEY'!$C$13:$C$16, 'BASIC KEY'!$B$13:$B$16, "", 0)
</f>
        <v>1</v>
      </c>
      <c r="N219" s="11">
        <f t="array" ref="N219">XLOOKUP($F219, 'BASIC KEY'!$C$19:$C$22, 'BASIC KEY'!$B$19:$B$22, "", 0)
</f>
        <v>2</v>
      </c>
      <c r="O219" s="11">
        <f t="array" ref="O219">XLOOKUP($G219, 'BASIC KEY'!$C$25:$C$28, 'BASIC KEY'!$B$25:$B$28, "", 0)
</f>
        <v>1</v>
      </c>
      <c r="P219" s="2">
        <f t="shared" si="1"/>
        <v>7</v>
      </c>
      <c r="Q219" s="13">
        <f t="shared" si="2"/>
        <v>23.3</v>
      </c>
      <c r="R219" s="13" t="str">
        <f t="array" ref="R219">XLOOKUP($K219,'BASIC KEY'!$E$1:$E$4,'BASIC KEY'!$F$1:$F$4,"",0)</f>
        <v>career focused</v>
      </c>
      <c r="S219" s="13" t="str">
        <f t="array" ref="S219">XLOOKUP($L219, 'BASIC KEY'!$E$7:$E$10, 'BASIC KEY'!$F$7:$F$10, "", 0)
</f>
        <v>Growth seeker</v>
      </c>
      <c r="T219" s="13" t="str">
        <f t="array" ref="T219">XLOOKUP($M219, 'BASIC KEY'!$E$13:$E$16, 'BASIC KEY'!$F$13:$F$16, "", 0)
</f>
        <v>Balancer</v>
      </c>
      <c r="U219" s="13" t="str">
        <f t="array" ref="U219">XLOOKUP($N219, 'BASIC KEY'!$E$19:$E$22, 'BASIC KEY'!$F$19:$F$22, "", 0)
</f>
        <v>Pleasant tactful</v>
      </c>
      <c r="V219" s="13" t="str">
        <f t="array" ref="V219">XLOOKUP($O219, 'BASIC KEY'!$E$25:$E$28, 'BASIC KEY'!$F$25:$F$28, "", 0)
</f>
        <v>Competitor</v>
      </c>
      <c r="W219" s="13" t="str">
        <f t="shared" si="3"/>
        <v>career focused,Growth seeker,Balancer,Pleasant tactful,Competitor</v>
      </c>
      <c r="X219" s="13">
        <f t="shared" si="4"/>
        <v>216</v>
      </c>
    </row>
    <row r="220">
      <c r="A220" s="8">
        <v>45518.430181655094</v>
      </c>
      <c r="B220" s="1"/>
      <c r="C220" s="3" t="s">
        <v>390</v>
      </c>
      <c r="D220" s="3" t="s">
        <v>398</v>
      </c>
      <c r="E220" s="3" t="s">
        <v>409</v>
      </c>
      <c r="F220" s="3" t="s">
        <v>419</v>
      </c>
      <c r="G220" s="3" t="s">
        <v>421</v>
      </c>
      <c r="H220" s="3" t="s">
        <v>299</v>
      </c>
      <c r="I220" s="7" t="str">
        <f t="shared" si="5"/>
        <v>nunavath akhila</v>
      </c>
      <c r="J220" s="1"/>
      <c r="K220" s="2">
        <f t="array" ref="K220">XLOOKUP($C220:$C$1000, 'BASIC KEY'!$C$1:$C$4, 'BASIC KEY'!$B$1:$B$4, "", 0)
</f>
        <v>1</v>
      </c>
      <c r="L220" s="2">
        <f t="array" ref="L220">XLOOKUP($D220, 'BASIC KEY'!$C$7:$C$10, 'BASIC KEY'!$B$7:$B$10, "", 0)
</f>
        <v>2</v>
      </c>
      <c r="M220" s="11">
        <f t="array" ref="M220">XLOOKUP($E220, 'BASIC KEY'!$C$13:$C$16, 'BASIC KEY'!$B$13:$B$16, "", 0)
</f>
        <v>0</v>
      </c>
      <c r="N220" s="11">
        <f t="array" ref="N220">XLOOKUP($F220, 'BASIC KEY'!$C$19:$C$22, 'BASIC KEY'!$B$19:$B$22, "", 0)
</f>
        <v>2</v>
      </c>
      <c r="O220" s="11">
        <f t="array" ref="O220">XLOOKUP($G220, 'BASIC KEY'!$C$25:$C$28, 'BASIC KEY'!$B$25:$B$28, "", 0)
</f>
        <v>2</v>
      </c>
      <c r="P220" s="2">
        <f t="shared" si="1"/>
        <v>7</v>
      </c>
      <c r="Q220" s="13">
        <f t="shared" si="2"/>
        <v>23.6</v>
      </c>
      <c r="R220" s="13" t="str">
        <f t="array" ref="R220">XLOOKUP($K220,'BASIC KEY'!$E$1:$E$4,'BASIC KEY'!$F$1:$F$4,"",0)</f>
        <v>career focused</v>
      </c>
      <c r="S220" s="13" t="str">
        <f t="array" ref="S220">XLOOKUP($L220, 'BASIC KEY'!$E$7:$E$10, 'BASIC KEY'!$F$7:$F$10, "", 0)
</f>
        <v>Growth seeker</v>
      </c>
      <c r="T220" s="13" t="str">
        <f t="array" ref="T220">XLOOKUP($M220, 'BASIC KEY'!$E$13:$E$16, 'BASIC KEY'!$F$13:$F$16, "", 0)
</f>
        <v>Weakend learner</v>
      </c>
      <c r="U220" s="13" t="str">
        <f t="array" ref="U220">XLOOKUP($N220, 'BASIC KEY'!$E$19:$E$22, 'BASIC KEY'!$F$19:$F$22, "", 0)
</f>
        <v>Pleasant tactful</v>
      </c>
      <c r="V220" s="13" t="str">
        <f t="array" ref="V220">XLOOKUP($O220, 'BASIC KEY'!$E$25:$E$28, 'BASIC KEY'!$F$25:$F$28, "", 0)
</f>
        <v>Self Focused</v>
      </c>
      <c r="W220" s="13" t="str">
        <f t="shared" si="3"/>
        <v>career focused,Growth seeker,Weakend learner,Pleasant tactful,Self Focused</v>
      </c>
      <c r="X220" s="13">
        <f t="shared" si="4"/>
        <v>211</v>
      </c>
    </row>
    <row r="221">
      <c r="A221" s="8">
        <v>45518.46635756944</v>
      </c>
      <c r="B221" s="1"/>
      <c r="C221" s="3" t="s">
        <v>390</v>
      </c>
      <c r="D221" s="3" t="s">
        <v>398</v>
      </c>
      <c r="E221" s="3" t="s">
        <v>408</v>
      </c>
      <c r="F221" s="3" t="s">
        <v>419</v>
      </c>
      <c r="G221" s="3" t="s">
        <v>421</v>
      </c>
      <c r="H221" s="3" t="s">
        <v>300</v>
      </c>
      <c r="I221" s="7" t="str">
        <f t="shared" si="5"/>
        <v>m.ramani</v>
      </c>
      <c r="J221" s="1"/>
      <c r="K221" s="2">
        <f t="array" ref="K221">XLOOKUP($C221:$C$1000, 'BASIC KEY'!$C$1:$C$4, 'BASIC KEY'!$B$1:$B$4, "", 0)
</f>
        <v>1</v>
      </c>
      <c r="L221" s="2">
        <f t="array" ref="L221">XLOOKUP($D221, 'BASIC KEY'!$C$7:$C$10, 'BASIC KEY'!$B$7:$B$10, "", 0)
</f>
        <v>2</v>
      </c>
      <c r="M221" s="11">
        <f t="array" ref="M221">XLOOKUP($E221, 'BASIC KEY'!$C$13:$C$16, 'BASIC KEY'!$B$13:$B$16, "", 0)
</f>
        <v>1</v>
      </c>
      <c r="N221" s="11">
        <f t="array" ref="N221">XLOOKUP($F221, 'BASIC KEY'!$C$19:$C$22, 'BASIC KEY'!$B$19:$B$22, "", 0)
</f>
        <v>2</v>
      </c>
      <c r="O221" s="11">
        <f t="array" ref="O221">XLOOKUP($G221, 'BASIC KEY'!$C$25:$C$28, 'BASIC KEY'!$B$25:$B$28, "", 0)
</f>
        <v>2</v>
      </c>
      <c r="P221" s="2">
        <f t="shared" si="1"/>
        <v>8</v>
      </c>
      <c r="Q221" s="13">
        <f t="shared" si="2"/>
        <v>42</v>
      </c>
      <c r="R221" s="13" t="str">
        <f t="array" ref="R221">XLOOKUP($K221,'BASIC KEY'!$E$1:$E$4,'BASIC KEY'!$F$1:$F$4,"",0)</f>
        <v>career focused</v>
      </c>
      <c r="S221" s="13" t="str">
        <f t="array" ref="S221">XLOOKUP($L221, 'BASIC KEY'!$E$7:$E$10, 'BASIC KEY'!$F$7:$F$10, "", 0)
</f>
        <v>Growth seeker</v>
      </c>
      <c r="T221" s="13" t="str">
        <f t="array" ref="T221">XLOOKUP($M221, 'BASIC KEY'!$E$13:$E$16, 'BASIC KEY'!$F$13:$F$16, "", 0)
</f>
        <v>Balancer</v>
      </c>
      <c r="U221" s="13" t="str">
        <f t="array" ref="U221">XLOOKUP($N221, 'BASIC KEY'!$E$19:$E$22, 'BASIC KEY'!$F$19:$F$22, "", 0)
</f>
        <v>Pleasant tactful</v>
      </c>
      <c r="V221" s="13" t="str">
        <f t="array" ref="V221">XLOOKUP($O221, 'BASIC KEY'!$E$25:$E$28, 'BASIC KEY'!$F$25:$F$28, "", 0)
</f>
        <v>Self Focused</v>
      </c>
      <c r="W221" s="13" t="str">
        <f t="shared" si="3"/>
        <v>career focused,Growth seeker,Balancer,Pleasant tactful,Self Focused</v>
      </c>
      <c r="X221" s="13">
        <f t="shared" si="4"/>
        <v>149</v>
      </c>
    </row>
    <row r="222">
      <c r="A222" s="8">
        <v>45518.50157409722</v>
      </c>
      <c r="B222" s="1"/>
      <c r="C222" s="3" t="s">
        <v>392</v>
      </c>
      <c r="D222" s="3" t="s">
        <v>398</v>
      </c>
      <c r="E222" s="3" t="s">
        <v>406</v>
      </c>
      <c r="F222" s="3" t="s">
        <v>417</v>
      </c>
      <c r="G222" s="3" t="s">
        <v>421</v>
      </c>
      <c r="H222" s="3" t="s">
        <v>302</v>
      </c>
      <c r="I222" s="7" t="str">
        <f t="shared" si="5"/>
        <v>sudarshan amol saraswat</v>
      </c>
      <c r="J222" s="1"/>
      <c r="K222" s="2">
        <f t="array" ref="K222">XLOOKUP($C222:$C$1000, 'BASIC KEY'!$C$1:$C$4, 'BASIC KEY'!$B$1:$B$4, "", 0)
</f>
        <v>2</v>
      </c>
      <c r="L222" s="2">
        <f t="array" ref="L222">XLOOKUP($D222, 'BASIC KEY'!$C$7:$C$10, 'BASIC KEY'!$B$7:$B$10, "", 0)
</f>
        <v>2</v>
      </c>
      <c r="M222" s="11">
        <f t="array" ref="M222">XLOOKUP($E222, 'BASIC KEY'!$C$13:$C$16, 'BASIC KEY'!$B$13:$B$16, "", 0)
</f>
        <v>2</v>
      </c>
      <c r="N222" s="11">
        <f t="array" ref="N222">XLOOKUP($F222, 'BASIC KEY'!$C$19:$C$22, 'BASIC KEY'!$B$19:$B$22, "", 0)
</f>
        <v>1</v>
      </c>
      <c r="O222" s="11">
        <f t="array" ref="O222">XLOOKUP($G222, 'BASIC KEY'!$C$25:$C$28, 'BASIC KEY'!$B$25:$B$28, "", 0)
</f>
        <v>2</v>
      </c>
      <c r="P222" s="2">
        <f t="shared" si="1"/>
        <v>9</v>
      </c>
      <c r="Q222" s="13">
        <f t="shared" si="2"/>
        <v>62.1</v>
      </c>
      <c r="R222" s="13" t="str">
        <f t="array" ref="R222">XLOOKUP($K222,'BASIC KEY'!$E$1:$E$4,'BASIC KEY'!$F$1:$F$4,"",0)</f>
        <v>passionate explorer</v>
      </c>
      <c r="S222" s="13" t="str">
        <f t="array" ref="S222">XLOOKUP($L222, 'BASIC KEY'!$E$7:$E$10, 'BASIC KEY'!$F$7:$F$10, "", 0)
</f>
        <v>Growth seeker</v>
      </c>
      <c r="T222" s="13" t="str">
        <f t="array" ref="T222">XLOOKUP($M222, 'BASIC KEY'!$E$13:$E$16, 'BASIC KEY'!$F$13:$F$16, "", 0)
</f>
        <v>Dedicated learner</v>
      </c>
      <c r="U222" s="13" t="str">
        <f t="array" ref="U222">XLOOKUP($N222, 'BASIC KEY'!$E$19:$E$22, 'BASIC KEY'!$F$19:$F$22, "", 0)
</f>
        <v>Dtermined Doer</v>
      </c>
      <c r="V222" s="13" t="str">
        <f t="array" ref="V222">XLOOKUP($O222, 'BASIC KEY'!$E$25:$E$28, 'BASIC KEY'!$F$25:$F$28, "", 0)
</f>
        <v>Self Focused</v>
      </c>
      <c r="W222" s="13" t="str">
        <f t="shared" si="3"/>
        <v>passionate explorer,Growth seeker,Dedicated learner,Dtermined Doer,Self Focused</v>
      </c>
      <c r="X222" s="13">
        <f t="shared" si="4"/>
        <v>67</v>
      </c>
    </row>
    <row r="223">
      <c r="A223" s="8">
        <v>45518.51455576389</v>
      </c>
      <c r="B223" s="1"/>
      <c r="C223" s="3" t="s">
        <v>392</v>
      </c>
      <c r="D223" s="3" t="s">
        <v>398</v>
      </c>
      <c r="E223" s="3" t="s">
        <v>406</v>
      </c>
      <c r="F223" s="3" t="s">
        <v>419</v>
      </c>
      <c r="G223" s="3" t="s">
        <v>421</v>
      </c>
      <c r="H223" s="3" t="s">
        <v>301</v>
      </c>
      <c r="I223" s="7" t="str">
        <f t="shared" si="5"/>
        <v>yash tiwari</v>
      </c>
      <c r="J223" s="1"/>
      <c r="K223" s="2">
        <f t="array" ref="K223">XLOOKUP($C223:$C$1000, 'BASIC KEY'!$C$1:$C$4, 'BASIC KEY'!$B$1:$B$4, "", 0)
</f>
        <v>2</v>
      </c>
      <c r="L223" s="2">
        <f t="array" ref="L223">XLOOKUP($D223, 'BASIC KEY'!$C$7:$C$10, 'BASIC KEY'!$B$7:$B$10, "", 0)
</f>
        <v>2</v>
      </c>
      <c r="M223" s="11">
        <f t="array" ref="M223">XLOOKUP($E223, 'BASIC KEY'!$C$13:$C$16, 'BASIC KEY'!$B$13:$B$16, "", 0)
</f>
        <v>2</v>
      </c>
      <c r="N223" s="11">
        <f t="array" ref="N223">XLOOKUP($F223, 'BASIC KEY'!$C$19:$C$22, 'BASIC KEY'!$B$19:$B$22, "", 0)
</f>
        <v>2</v>
      </c>
      <c r="O223" s="11">
        <f t="array" ref="O223">XLOOKUP($G223, 'BASIC KEY'!$C$25:$C$28, 'BASIC KEY'!$B$25:$B$28, "", 0)
</f>
        <v>2</v>
      </c>
      <c r="P223" s="2">
        <f t="shared" si="1"/>
        <v>10</v>
      </c>
      <c r="Q223" s="13">
        <f t="shared" si="2"/>
        <v>95.3</v>
      </c>
      <c r="R223" s="13" t="str">
        <f t="array" ref="R223">XLOOKUP($K223,'BASIC KEY'!$E$1:$E$4,'BASIC KEY'!$F$1:$F$4,"",0)</f>
        <v>passionate explorer</v>
      </c>
      <c r="S223" s="13" t="str">
        <f t="array" ref="S223">XLOOKUP($L223, 'BASIC KEY'!$E$7:$E$10, 'BASIC KEY'!$F$7:$F$10, "", 0)
</f>
        <v>Growth seeker</v>
      </c>
      <c r="T223" s="13" t="str">
        <f t="array" ref="T223">XLOOKUP($M223, 'BASIC KEY'!$E$13:$E$16, 'BASIC KEY'!$F$13:$F$16, "", 0)
</f>
        <v>Dedicated learner</v>
      </c>
      <c r="U223" s="13" t="str">
        <f t="array" ref="U223">XLOOKUP($N223, 'BASIC KEY'!$E$19:$E$22, 'BASIC KEY'!$F$19:$F$22, "", 0)
</f>
        <v>Pleasant tactful</v>
      </c>
      <c r="V223" s="13" t="str">
        <f t="array" ref="V223">XLOOKUP($O223, 'BASIC KEY'!$E$25:$E$28, 'BASIC KEY'!$F$25:$F$28, "", 0)
</f>
        <v>Self Focused</v>
      </c>
      <c r="W223" s="13" t="str">
        <f t="shared" si="3"/>
        <v>passionate explorer,Growth seeker,Dedicated learner,Pleasant tactful,Self Focused</v>
      </c>
      <c r="X223" s="13">
        <f t="shared" si="4"/>
        <v>12</v>
      </c>
    </row>
    <row r="224">
      <c r="A224" s="8">
        <v>45519.428144432866</v>
      </c>
      <c r="B224" s="1"/>
      <c r="C224" s="3" t="s">
        <v>392</v>
      </c>
      <c r="D224" s="3" t="s">
        <v>398</v>
      </c>
      <c r="E224" s="3" t="s">
        <v>406</v>
      </c>
      <c r="F224" s="3" t="s">
        <v>419</v>
      </c>
      <c r="G224" s="3" t="s">
        <v>421</v>
      </c>
      <c r="H224" s="3" t="s">
        <v>303</v>
      </c>
      <c r="I224" s="7" t="str">
        <f t="shared" si="5"/>
        <v>harish a</v>
      </c>
      <c r="J224" s="1"/>
      <c r="K224" s="2">
        <f t="array" ref="K224">XLOOKUP($C224:$C$1000, 'BASIC KEY'!$C$1:$C$4, 'BASIC KEY'!$B$1:$B$4, "", 0)
</f>
        <v>2</v>
      </c>
      <c r="L224" s="2">
        <f t="array" ref="L224">XLOOKUP($D224, 'BASIC KEY'!$C$7:$C$10, 'BASIC KEY'!$B$7:$B$10, "", 0)
</f>
        <v>2</v>
      </c>
      <c r="M224" s="11">
        <f t="array" ref="M224">XLOOKUP($E224, 'BASIC KEY'!$C$13:$C$16, 'BASIC KEY'!$B$13:$B$16, "", 0)
</f>
        <v>2</v>
      </c>
      <c r="N224" s="11">
        <f t="array" ref="N224">XLOOKUP($F224, 'BASIC KEY'!$C$19:$C$22, 'BASIC KEY'!$B$19:$B$22, "", 0)
</f>
        <v>2</v>
      </c>
      <c r="O224" s="11">
        <f t="array" ref="O224">XLOOKUP($G224, 'BASIC KEY'!$C$25:$C$28, 'BASIC KEY'!$B$25:$B$28, "", 0)
</f>
        <v>2</v>
      </c>
      <c r="P224" s="2">
        <f t="shared" si="1"/>
        <v>10</v>
      </c>
      <c r="Q224" s="13">
        <f t="shared" si="2"/>
        <v>96.5</v>
      </c>
      <c r="R224" s="13" t="str">
        <f t="array" ref="R224">XLOOKUP($K224,'BASIC KEY'!$E$1:$E$4,'BASIC KEY'!$F$1:$F$4,"",0)</f>
        <v>passionate explorer</v>
      </c>
      <c r="S224" s="13" t="str">
        <f t="array" ref="S224">XLOOKUP($L224, 'BASIC KEY'!$E$7:$E$10, 'BASIC KEY'!$F$7:$F$10, "", 0)
</f>
        <v>Growth seeker</v>
      </c>
      <c r="T224" s="13" t="str">
        <f t="array" ref="T224">XLOOKUP($M224, 'BASIC KEY'!$E$13:$E$16, 'BASIC KEY'!$F$13:$F$16, "", 0)
</f>
        <v>Dedicated learner</v>
      </c>
      <c r="U224" s="13" t="str">
        <f t="array" ref="U224">XLOOKUP($N224, 'BASIC KEY'!$E$19:$E$22, 'BASIC KEY'!$F$19:$F$22, "", 0)
</f>
        <v>Pleasant tactful</v>
      </c>
      <c r="V224" s="13" t="str">
        <f t="array" ref="V224">XLOOKUP($O224, 'BASIC KEY'!$E$25:$E$28, 'BASIC KEY'!$F$25:$F$28, "", 0)
</f>
        <v>Self Focused</v>
      </c>
      <c r="W224" s="13" t="str">
        <f t="shared" si="3"/>
        <v>passionate explorer,Growth seeker,Dedicated learner,Pleasant tactful,Self Focused</v>
      </c>
      <c r="X224" s="13">
        <f t="shared" si="4"/>
        <v>10</v>
      </c>
    </row>
    <row r="225">
      <c r="A225" s="8">
        <v>45519.46938915509</v>
      </c>
      <c r="B225" s="1"/>
      <c r="C225" s="3" t="s">
        <v>392</v>
      </c>
      <c r="D225" s="3" t="s">
        <v>398</v>
      </c>
      <c r="E225" s="3" t="s">
        <v>409</v>
      </c>
      <c r="F225" s="3" t="s">
        <v>419</v>
      </c>
      <c r="G225" s="3" t="s">
        <v>423</v>
      </c>
      <c r="H225" s="3" t="s">
        <v>304</v>
      </c>
      <c r="I225" s="7" t="str">
        <f t="shared" si="5"/>
        <v>keerthika tangirala</v>
      </c>
      <c r="J225" s="1"/>
      <c r="K225" s="2">
        <f t="array" ref="K225">XLOOKUP($C225:$C$1000, 'BASIC KEY'!$C$1:$C$4, 'BASIC KEY'!$B$1:$B$4, "", 0)
</f>
        <v>2</v>
      </c>
      <c r="L225" s="2">
        <f t="array" ref="L225">XLOOKUP($D225, 'BASIC KEY'!$C$7:$C$10, 'BASIC KEY'!$B$7:$B$10, "", 0)
</f>
        <v>2</v>
      </c>
      <c r="M225" s="11">
        <f t="array" ref="M225">XLOOKUP($E225, 'BASIC KEY'!$C$13:$C$16, 'BASIC KEY'!$B$13:$B$16, "", 0)
</f>
        <v>0</v>
      </c>
      <c r="N225" s="11">
        <f t="array" ref="N225">XLOOKUP($F225, 'BASIC KEY'!$C$19:$C$22, 'BASIC KEY'!$B$19:$B$22, "", 0)
</f>
        <v>2</v>
      </c>
      <c r="O225" s="11">
        <f t="array" ref="O225">XLOOKUP($G225, 'BASIC KEY'!$C$25:$C$28, 'BASIC KEY'!$B$25:$B$28, "", 0)
</f>
        <v>1</v>
      </c>
      <c r="P225" s="2">
        <f t="shared" si="1"/>
        <v>7</v>
      </c>
      <c r="Q225" s="13">
        <f t="shared" si="2"/>
        <v>25</v>
      </c>
      <c r="R225" s="13" t="str">
        <f t="array" ref="R225">XLOOKUP($K225,'BASIC KEY'!$E$1:$E$4,'BASIC KEY'!$F$1:$F$4,"",0)</f>
        <v>passionate explorer</v>
      </c>
      <c r="S225" s="13" t="str">
        <f t="array" ref="S225">XLOOKUP($L225, 'BASIC KEY'!$E$7:$E$10, 'BASIC KEY'!$F$7:$F$10, "", 0)
</f>
        <v>Growth seeker</v>
      </c>
      <c r="T225" s="13" t="str">
        <f t="array" ref="T225">XLOOKUP($M225, 'BASIC KEY'!$E$13:$E$16, 'BASIC KEY'!$F$13:$F$16, "", 0)
</f>
        <v>Weakend learner</v>
      </c>
      <c r="U225" s="13" t="str">
        <f t="array" ref="U225">XLOOKUP($N225, 'BASIC KEY'!$E$19:$E$22, 'BASIC KEY'!$F$19:$F$22, "", 0)
</f>
        <v>Pleasant tactful</v>
      </c>
      <c r="V225" s="13" t="str">
        <f t="array" ref="V225">XLOOKUP($O225, 'BASIC KEY'!$E$25:$E$28, 'BASIC KEY'!$F$25:$F$28, "", 0)
</f>
        <v>Competitor</v>
      </c>
      <c r="W225" s="13" t="str">
        <f t="shared" si="3"/>
        <v>passionate explorer,Growth seeker,Weakend learner,Pleasant tactful,Competitor</v>
      </c>
      <c r="X225" s="13">
        <f t="shared" si="4"/>
        <v>179</v>
      </c>
    </row>
    <row r="226">
      <c r="A226" s="8">
        <v>45519.56966712963</v>
      </c>
      <c r="B226" s="1"/>
      <c r="C226" s="3" t="s">
        <v>392</v>
      </c>
      <c r="D226" s="3" t="s">
        <v>400</v>
      </c>
      <c r="E226" s="3" t="s">
        <v>406</v>
      </c>
      <c r="F226" s="3" t="s">
        <v>419</v>
      </c>
      <c r="G226" s="3" t="s">
        <v>421</v>
      </c>
      <c r="H226" s="3" t="s">
        <v>305</v>
      </c>
      <c r="I226" s="7" t="str">
        <f t="shared" si="5"/>
        <v>ezak victory</v>
      </c>
      <c r="J226" s="1"/>
      <c r="K226" s="2">
        <f t="array" ref="K226">XLOOKUP($C226:$C$1000, 'BASIC KEY'!$C$1:$C$4, 'BASIC KEY'!$B$1:$B$4, "", 0)
</f>
        <v>2</v>
      </c>
      <c r="L226" s="2">
        <f t="array" ref="L226">XLOOKUP($D226, 'BASIC KEY'!$C$7:$C$10, 'BASIC KEY'!$B$7:$B$10, "", 0)
</f>
        <v>1</v>
      </c>
      <c r="M226" s="11">
        <f t="array" ref="M226">XLOOKUP($E226, 'BASIC KEY'!$C$13:$C$16, 'BASIC KEY'!$B$13:$B$16, "", 0)
</f>
        <v>2</v>
      </c>
      <c r="N226" s="11">
        <f t="array" ref="N226">XLOOKUP($F226, 'BASIC KEY'!$C$19:$C$22, 'BASIC KEY'!$B$19:$B$22, "", 0)
</f>
        <v>2</v>
      </c>
      <c r="O226" s="11">
        <f t="array" ref="O226">XLOOKUP($G226, 'BASIC KEY'!$C$25:$C$28, 'BASIC KEY'!$B$25:$B$28, "", 0)
</f>
        <v>2</v>
      </c>
      <c r="P226" s="2">
        <f t="shared" si="1"/>
        <v>9</v>
      </c>
      <c r="Q226" s="13">
        <f t="shared" si="2"/>
        <v>63.9</v>
      </c>
      <c r="R226" s="13" t="str">
        <f t="array" ref="R226">XLOOKUP($K226,'BASIC KEY'!$E$1:$E$4,'BASIC KEY'!$F$1:$F$4,"",0)</f>
        <v>passionate explorer</v>
      </c>
      <c r="S226" s="13" t="str">
        <f t="array" ref="S226">XLOOKUP($L226, 'BASIC KEY'!$E$7:$E$10, 'BASIC KEY'!$F$7:$F$10, "", 0)
</f>
        <v>Balanced explorer</v>
      </c>
      <c r="T226" s="13" t="str">
        <f t="array" ref="T226">XLOOKUP($M226, 'BASIC KEY'!$E$13:$E$16, 'BASIC KEY'!$F$13:$F$16, "", 0)
</f>
        <v>Dedicated learner</v>
      </c>
      <c r="U226" s="13" t="str">
        <f t="array" ref="U226">XLOOKUP($N226, 'BASIC KEY'!$E$19:$E$22, 'BASIC KEY'!$F$19:$F$22, "", 0)
</f>
        <v>Pleasant tactful</v>
      </c>
      <c r="V226" s="13" t="str">
        <f t="array" ref="V226">XLOOKUP($O226, 'BASIC KEY'!$E$25:$E$28, 'BASIC KEY'!$F$25:$F$28, "", 0)
</f>
        <v>Self Focused</v>
      </c>
      <c r="W226" s="13" t="str">
        <f t="shared" si="3"/>
        <v>passionate explorer,Balanced explorer,Dedicated learner,Pleasant tactful,Self Focused</v>
      </c>
      <c r="X226" s="13">
        <f t="shared" si="4"/>
        <v>53</v>
      </c>
    </row>
    <row r="227">
      <c r="A227" s="8">
        <v>45519.61495224537</v>
      </c>
      <c r="B227" s="1"/>
      <c r="C227" s="3" t="s">
        <v>390</v>
      </c>
      <c r="D227" s="3" t="s">
        <v>398</v>
      </c>
      <c r="E227" s="3" t="s">
        <v>406</v>
      </c>
      <c r="F227" s="3" t="s">
        <v>419</v>
      </c>
      <c r="G227" s="3" t="s">
        <v>423</v>
      </c>
      <c r="H227" s="3" t="s">
        <v>306</v>
      </c>
      <c r="I227" s="7" t="str">
        <f t="shared" si="5"/>
        <v>ranjith kumar v</v>
      </c>
      <c r="J227" s="1"/>
      <c r="K227" s="2">
        <f t="array" ref="K227">XLOOKUP($C227:$C$1000, 'BASIC KEY'!$C$1:$C$4, 'BASIC KEY'!$B$1:$B$4, "", 0)
</f>
        <v>1</v>
      </c>
      <c r="L227" s="2">
        <f t="array" ref="L227">XLOOKUP($D227, 'BASIC KEY'!$C$7:$C$10, 'BASIC KEY'!$B$7:$B$10, "", 0)
</f>
        <v>2</v>
      </c>
      <c r="M227" s="11">
        <f t="array" ref="M227">XLOOKUP($E227, 'BASIC KEY'!$C$13:$C$16, 'BASIC KEY'!$B$13:$B$16, "", 0)
</f>
        <v>2</v>
      </c>
      <c r="N227" s="11">
        <f t="array" ref="N227">XLOOKUP($F227, 'BASIC KEY'!$C$19:$C$22, 'BASIC KEY'!$B$19:$B$22, "", 0)
</f>
        <v>2</v>
      </c>
      <c r="O227" s="11">
        <f t="array" ref="O227">XLOOKUP($G227, 'BASIC KEY'!$C$25:$C$28, 'BASIC KEY'!$B$25:$B$28, "", 0)
</f>
        <v>1</v>
      </c>
      <c r="P227" s="2">
        <f t="shared" si="1"/>
        <v>8</v>
      </c>
      <c r="Q227" s="13">
        <f t="shared" si="2"/>
        <v>43.9</v>
      </c>
      <c r="R227" s="13" t="str">
        <f t="array" ref="R227">XLOOKUP($K227,'BASIC KEY'!$E$1:$E$4,'BASIC KEY'!$F$1:$F$4,"",0)</f>
        <v>career focused</v>
      </c>
      <c r="S227" s="13" t="str">
        <f t="array" ref="S227">XLOOKUP($L227, 'BASIC KEY'!$E$7:$E$10, 'BASIC KEY'!$F$7:$F$10, "", 0)
</f>
        <v>Growth seeker</v>
      </c>
      <c r="T227" s="13" t="str">
        <f t="array" ref="T227">XLOOKUP($M227, 'BASIC KEY'!$E$13:$E$16, 'BASIC KEY'!$F$13:$F$16, "", 0)
</f>
        <v>Dedicated learner</v>
      </c>
      <c r="U227" s="13" t="str">
        <f t="array" ref="U227">XLOOKUP($N227, 'BASIC KEY'!$E$19:$E$22, 'BASIC KEY'!$F$19:$F$22, "", 0)
</f>
        <v>Pleasant tactful</v>
      </c>
      <c r="V227" s="13" t="str">
        <f t="array" ref="V227">XLOOKUP($O227, 'BASIC KEY'!$E$25:$E$28, 'BASIC KEY'!$F$25:$F$28, "", 0)
</f>
        <v>Competitor</v>
      </c>
      <c r="W227" s="13" t="str">
        <f t="shared" si="3"/>
        <v>career focused,Growth seeker,Dedicated learner,Pleasant tactful,Competitor</v>
      </c>
      <c r="X227" s="13">
        <f t="shared" si="4"/>
        <v>139</v>
      </c>
    </row>
    <row r="228">
      <c r="A228" s="8">
        <v>45519.68573094907</v>
      </c>
      <c r="B228" s="1"/>
      <c r="C228" s="3" t="s">
        <v>390</v>
      </c>
      <c r="D228" s="3" t="s">
        <v>398</v>
      </c>
      <c r="E228" s="3" t="s">
        <v>406</v>
      </c>
      <c r="F228" s="3" t="s">
        <v>419</v>
      </c>
      <c r="G228" s="3" t="s">
        <v>423</v>
      </c>
      <c r="H228" s="3" t="s">
        <v>475</v>
      </c>
      <c r="I228" s="7" t="str">
        <f t="shared" si="5"/>
        <v>gayatri choudhary</v>
      </c>
      <c r="J228" s="1"/>
      <c r="K228" s="2">
        <f t="array" ref="K228">XLOOKUP($C228:$C$1000, 'BASIC KEY'!$C$1:$C$4, 'BASIC KEY'!$B$1:$B$4, "", 0)
</f>
        <v>1</v>
      </c>
      <c r="L228" s="2">
        <f t="array" ref="L228">XLOOKUP($D228, 'BASIC KEY'!$C$7:$C$10, 'BASIC KEY'!$B$7:$B$10, "", 0)
</f>
        <v>2</v>
      </c>
      <c r="M228" s="11">
        <f t="array" ref="M228">XLOOKUP($E228, 'BASIC KEY'!$C$13:$C$16, 'BASIC KEY'!$B$13:$B$16, "", 0)
</f>
        <v>2</v>
      </c>
      <c r="N228" s="11">
        <f t="array" ref="N228">XLOOKUP($F228, 'BASIC KEY'!$C$19:$C$22, 'BASIC KEY'!$B$19:$B$22, "", 0)
</f>
        <v>2</v>
      </c>
      <c r="O228" s="11">
        <f t="array" ref="O228">XLOOKUP($G228, 'BASIC KEY'!$C$25:$C$28, 'BASIC KEY'!$B$25:$B$28, "", 0)
</f>
        <v>1</v>
      </c>
      <c r="P228" s="2">
        <f t="shared" si="1"/>
        <v>8</v>
      </c>
      <c r="Q228" s="13">
        <f t="shared" si="2"/>
        <v>44.4</v>
      </c>
      <c r="R228" s="13" t="str">
        <f t="array" ref="R228">XLOOKUP($K228,'BASIC KEY'!$E$1:$E$4,'BASIC KEY'!$F$1:$F$4,"",0)</f>
        <v>career focused</v>
      </c>
      <c r="S228" s="13" t="str">
        <f t="array" ref="S228">XLOOKUP($L228, 'BASIC KEY'!$E$7:$E$10, 'BASIC KEY'!$F$7:$F$10, "", 0)
</f>
        <v>Growth seeker</v>
      </c>
      <c r="T228" s="13" t="str">
        <f t="array" ref="T228">XLOOKUP($M228, 'BASIC KEY'!$E$13:$E$16, 'BASIC KEY'!$F$13:$F$16, "", 0)
</f>
        <v>Dedicated learner</v>
      </c>
      <c r="U228" s="13" t="str">
        <f t="array" ref="U228">XLOOKUP($N228, 'BASIC KEY'!$E$19:$E$22, 'BASIC KEY'!$F$19:$F$22, "", 0)
</f>
        <v>Pleasant tactful</v>
      </c>
      <c r="V228" s="13" t="str">
        <f t="array" ref="V228">XLOOKUP($O228, 'BASIC KEY'!$E$25:$E$28, 'BASIC KEY'!$F$25:$F$28, "", 0)
</f>
        <v>Competitor</v>
      </c>
      <c r="W228" s="13" t="str">
        <f t="shared" si="3"/>
        <v>career focused,Growth seeker,Dedicated learner,Pleasant tactful,Competitor</v>
      </c>
      <c r="X228" s="13">
        <f t="shared" si="4"/>
        <v>135</v>
      </c>
    </row>
    <row r="229">
      <c r="A229" s="8">
        <v>45519.731896377314</v>
      </c>
      <c r="B229" s="1"/>
      <c r="C229" s="3" t="s">
        <v>392</v>
      </c>
      <c r="D229" s="3" t="s">
        <v>398</v>
      </c>
      <c r="E229" s="3" t="s">
        <v>408</v>
      </c>
      <c r="F229" s="3" t="s">
        <v>419</v>
      </c>
      <c r="G229" s="3" t="s">
        <v>421</v>
      </c>
      <c r="H229" s="3" t="s">
        <v>308</v>
      </c>
      <c r="I229" s="7" t="str">
        <f t="shared" si="5"/>
        <v>sanjana jayaraj</v>
      </c>
      <c r="J229" s="1"/>
      <c r="K229" s="2">
        <f t="array" ref="K229">XLOOKUP($C229:$C$1000, 'BASIC KEY'!$C$1:$C$4, 'BASIC KEY'!$B$1:$B$4, "", 0)
</f>
        <v>2</v>
      </c>
      <c r="L229" s="2">
        <f t="array" ref="L229">XLOOKUP($D229, 'BASIC KEY'!$C$7:$C$10, 'BASIC KEY'!$B$7:$B$10, "", 0)
</f>
        <v>2</v>
      </c>
      <c r="M229" s="11">
        <f t="array" ref="M229">XLOOKUP($E229, 'BASIC KEY'!$C$13:$C$16, 'BASIC KEY'!$B$13:$B$16, "", 0)
</f>
        <v>1</v>
      </c>
      <c r="N229" s="11">
        <f t="array" ref="N229">XLOOKUP($F229, 'BASIC KEY'!$C$19:$C$22, 'BASIC KEY'!$B$19:$B$22, "", 0)
</f>
        <v>2</v>
      </c>
      <c r="O229" s="11">
        <f t="array" ref="O229">XLOOKUP($G229, 'BASIC KEY'!$C$25:$C$28, 'BASIC KEY'!$B$25:$B$28, "", 0)
</f>
        <v>2</v>
      </c>
      <c r="P229" s="2">
        <f t="shared" si="1"/>
        <v>9</v>
      </c>
      <c r="Q229" s="13">
        <f t="shared" si="2"/>
        <v>63.8</v>
      </c>
      <c r="R229" s="13" t="str">
        <f t="array" ref="R229">XLOOKUP($K229,'BASIC KEY'!$E$1:$E$4,'BASIC KEY'!$F$1:$F$4,"",0)</f>
        <v>passionate explorer</v>
      </c>
      <c r="S229" s="13" t="str">
        <f t="array" ref="S229">XLOOKUP($L229, 'BASIC KEY'!$E$7:$E$10, 'BASIC KEY'!$F$7:$F$10, "", 0)
</f>
        <v>Growth seeker</v>
      </c>
      <c r="T229" s="13" t="str">
        <f t="array" ref="T229">XLOOKUP($M229, 'BASIC KEY'!$E$13:$E$16, 'BASIC KEY'!$F$13:$F$16, "", 0)
</f>
        <v>Balancer</v>
      </c>
      <c r="U229" s="13" t="str">
        <f t="array" ref="U229">XLOOKUP($N229, 'BASIC KEY'!$E$19:$E$22, 'BASIC KEY'!$F$19:$F$22, "", 0)
</f>
        <v>Pleasant tactful</v>
      </c>
      <c r="V229" s="13" t="str">
        <f t="array" ref="V229">XLOOKUP($O229, 'BASIC KEY'!$E$25:$E$28, 'BASIC KEY'!$F$25:$F$28, "", 0)
</f>
        <v>Self Focused</v>
      </c>
      <c r="W229" s="13" t="str">
        <f t="shared" si="3"/>
        <v>passionate explorer,Growth seeker,Balancer,Pleasant tactful,Self Focused</v>
      </c>
      <c r="X229" s="13">
        <f t="shared" si="4"/>
        <v>57</v>
      </c>
    </row>
    <row r="230">
      <c r="A230" s="8">
        <v>45520.31267770834</v>
      </c>
      <c r="B230" s="1"/>
      <c r="C230" s="3" t="s">
        <v>390</v>
      </c>
      <c r="D230" s="3" t="s">
        <v>398</v>
      </c>
      <c r="E230" s="3" t="s">
        <v>408</v>
      </c>
      <c r="F230" s="3" t="s">
        <v>419</v>
      </c>
      <c r="G230" s="3" t="s">
        <v>421</v>
      </c>
      <c r="H230" s="3" t="s">
        <v>309</v>
      </c>
      <c r="I230" s="7" t="str">
        <f t="shared" si="5"/>
        <v>vinodhini s</v>
      </c>
      <c r="J230" s="1"/>
      <c r="K230" s="2">
        <f t="array" ref="K230">XLOOKUP($C230:$C$1000, 'BASIC KEY'!$C$1:$C$4, 'BASIC KEY'!$B$1:$B$4, "", 0)
</f>
        <v>1</v>
      </c>
      <c r="L230" s="2">
        <f t="array" ref="L230">XLOOKUP($D230, 'BASIC KEY'!$C$7:$C$10, 'BASIC KEY'!$B$7:$B$10, "", 0)
</f>
        <v>2</v>
      </c>
      <c r="M230" s="11">
        <f t="array" ref="M230">XLOOKUP($E230, 'BASIC KEY'!$C$13:$C$16, 'BASIC KEY'!$B$13:$B$16, "", 0)
</f>
        <v>1</v>
      </c>
      <c r="N230" s="11">
        <f t="array" ref="N230">XLOOKUP($F230, 'BASIC KEY'!$C$19:$C$22, 'BASIC KEY'!$B$19:$B$22, "", 0)
</f>
        <v>2</v>
      </c>
      <c r="O230" s="11">
        <f t="array" ref="O230">XLOOKUP($G230, 'BASIC KEY'!$C$25:$C$28, 'BASIC KEY'!$B$25:$B$28, "", 0)
</f>
        <v>2</v>
      </c>
      <c r="P230" s="2">
        <f t="shared" si="1"/>
        <v>8</v>
      </c>
      <c r="Q230" s="13">
        <f t="shared" si="2"/>
        <v>45.6</v>
      </c>
      <c r="R230" s="13" t="str">
        <f t="array" ref="R230">XLOOKUP($K230,'BASIC KEY'!$E$1:$E$4,'BASIC KEY'!$F$1:$F$4,"",0)</f>
        <v>career focused</v>
      </c>
      <c r="S230" s="13" t="str">
        <f t="array" ref="S230">XLOOKUP($L230, 'BASIC KEY'!$E$7:$E$10, 'BASIC KEY'!$F$7:$F$10, "", 0)
</f>
        <v>Growth seeker</v>
      </c>
      <c r="T230" s="13" t="str">
        <f t="array" ref="T230">XLOOKUP($M230, 'BASIC KEY'!$E$13:$E$16, 'BASIC KEY'!$F$13:$F$16, "", 0)
</f>
        <v>Balancer</v>
      </c>
      <c r="U230" s="13" t="str">
        <f t="array" ref="U230">XLOOKUP($N230, 'BASIC KEY'!$E$19:$E$22, 'BASIC KEY'!$F$19:$F$22, "", 0)
</f>
        <v>Pleasant tactful</v>
      </c>
      <c r="V230" s="13" t="str">
        <f t="array" ref="V230">XLOOKUP($O230, 'BASIC KEY'!$E$25:$E$28, 'BASIC KEY'!$F$25:$F$28, "", 0)
</f>
        <v>Self Focused</v>
      </c>
      <c r="W230" s="13" t="str">
        <f t="shared" si="3"/>
        <v>career focused,Growth seeker,Balancer,Pleasant tactful,Self Focused</v>
      </c>
      <c r="X230" s="13">
        <f t="shared" si="4"/>
        <v>128</v>
      </c>
    </row>
    <row r="231">
      <c r="A231" s="8">
        <v>45520.398662418986</v>
      </c>
      <c r="B231" s="1"/>
      <c r="C231" s="3" t="s">
        <v>390</v>
      </c>
      <c r="D231" s="3" t="s">
        <v>398</v>
      </c>
      <c r="E231" s="3" t="s">
        <v>408</v>
      </c>
      <c r="F231" s="3" t="s">
        <v>415</v>
      </c>
      <c r="G231" s="3" t="s">
        <v>423</v>
      </c>
      <c r="H231" s="3" t="s">
        <v>476</v>
      </c>
      <c r="I231" s="7" t="str">
        <f t="shared" si="5"/>
        <v>kuheli sen</v>
      </c>
      <c r="J231" s="1"/>
      <c r="K231" s="2">
        <f t="array" ref="K231">XLOOKUP($C231:$C$1000, 'BASIC KEY'!$C$1:$C$4, 'BASIC KEY'!$B$1:$B$4, "", 0)
</f>
        <v>1</v>
      </c>
      <c r="L231" s="2">
        <f t="array" ref="L231">XLOOKUP($D231, 'BASIC KEY'!$C$7:$C$10, 'BASIC KEY'!$B$7:$B$10, "", 0)
</f>
        <v>2</v>
      </c>
      <c r="M231" s="11">
        <f t="array" ref="M231">XLOOKUP($E231, 'BASIC KEY'!$C$13:$C$16, 'BASIC KEY'!$B$13:$B$16, "", 0)
</f>
        <v>1</v>
      </c>
      <c r="N231" s="11">
        <f t="array" ref="N231">XLOOKUP($F231, 'BASIC KEY'!$C$19:$C$22, 'BASIC KEY'!$B$19:$B$22, "", 0)
</f>
        <v>0</v>
      </c>
      <c r="O231" s="11">
        <f t="array" ref="O231">XLOOKUP($G231, 'BASIC KEY'!$C$25:$C$28, 'BASIC KEY'!$B$25:$B$28, "", 0)
</f>
        <v>1</v>
      </c>
      <c r="P231" s="2">
        <f t="shared" si="1"/>
        <v>5</v>
      </c>
      <c r="Q231" s="13">
        <f t="shared" si="2"/>
        <v>1.3</v>
      </c>
      <c r="R231" s="13" t="str">
        <f t="array" ref="R231">XLOOKUP($K231,'BASIC KEY'!$E$1:$E$4,'BASIC KEY'!$F$1:$F$4,"",0)</f>
        <v>career focused</v>
      </c>
      <c r="S231" s="13" t="str">
        <f t="array" ref="S231">XLOOKUP($L231, 'BASIC KEY'!$E$7:$E$10, 'BASIC KEY'!$F$7:$F$10, "", 0)
</f>
        <v>Growth seeker</v>
      </c>
      <c r="T231" s="13" t="str">
        <f t="array" ref="T231">XLOOKUP($M231, 'BASIC KEY'!$E$13:$E$16, 'BASIC KEY'!$F$13:$F$16, "", 0)
</f>
        <v>Balancer</v>
      </c>
      <c r="U231" s="13" t="str">
        <f t="array" ref="U231">XLOOKUP($N231, 'BASIC KEY'!$E$19:$E$22, 'BASIC KEY'!$F$19:$F$22, "", 0)
</f>
        <v>Feedback taker</v>
      </c>
      <c r="V231" s="13" t="str">
        <f t="array" ref="V231">XLOOKUP($O231, 'BASIC KEY'!$E$25:$E$28, 'BASIC KEY'!$F$25:$F$28, "", 0)
</f>
        <v>Competitor</v>
      </c>
      <c r="W231" s="13" t="str">
        <f t="shared" si="3"/>
        <v>career focused,Growth seeker,Balancer,Feedback taker,Competitor</v>
      </c>
      <c r="X231" s="13">
        <f t="shared" si="4"/>
        <v>289</v>
      </c>
    </row>
    <row r="232">
      <c r="A232" s="8">
        <v>45520.413869895834</v>
      </c>
      <c r="B232" s="1"/>
      <c r="C232" s="3" t="s">
        <v>390</v>
      </c>
      <c r="D232" s="3" t="s">
        <v>400</v>
      </c>
      <c r="E232" s="3" t="s">
        <v>406</v>
      </c>
      <c r="F232" s="3" t="s">
        <v>419</v>
      </c>
      <c r="G232" s="3" t="s">
        <v>421</v>
      </c>
      <c r="H232" s="3" t="s">
        <v>311</v>
      </c>
      <c r="I232" s="7" t="str">
        <f t="shared" si="5"/>
        <v>ibrahim bhaila</v>
      </c>
      <c r="J232" s="1"/>
      <c r="K232" s="2">
        <f t="array" ref="K232">XLOOKUP($C232:$C$1000, 'BASIC KEY'!$C$1:$C$4, 'BASIC KEY'!$B$1:$B$4, "", 0)
</f>
        <v>1</v>
      </c>
      <c r="L232" s="2">
        <f t="array" ref="L232">XLOOKUP($D232, 'BASIC KEY'!$C$7:$C$10, 'BASIC KEY'!$B$7:$B$10, "", 0)
</f>
        <v>1</v>
      </c>
      <c r="M232" s="11">
        <f t="array" ref="M232">XLOOKUP($E232, 'BASIC KEY'!$C$13:$C$16, 'BASIC KEY'!$B$13:$B$16, "", 0)
</f>
        <v>2</v>
      </c>
      <c r="N232" s="11">
        <f t="array" ref="N232">XLOOKUP($F232, 'BASIC KEY'!$C$19:$C$22, 'BASIC KEY'!$B$19:$B$22, "", 0)
</f>
        <v>2</v>
      </c>
      <c r="O232" s="11">
        <f t="array" ref="O232">XLOOKUP($G232, 'BASIC KEY'!$C$25:$C$28, 'BASIC KEY'!$B$25:$B$28, "", 0)
</f>
        <v>2</v>
      </c>
      <c r="P232" s="2">
        <f t="shared" si="1"/>
        <v>8</v>
      </c>
      <c r="Q232" s="13">
        <f t="shared" si="2"/>
        <v>45.5</v>
      </c>
      <c r="R232" s="13" t="str">
        <f t="array" ref="R232">XLOOKUP($K232,'BASIC KEY'!$E$1:$E$4,'BASIC KEY'!$F$1:$F$4,"",0)</f>
        <v>career focused</v>
      </c>
      <c r="S232" s="13" t="str">
        <f t="array" ref="S232">XLOOKUP($L232, 'BASIC KEY'!$E$7:$E$10, 'BASIC KEY'!$F$7:$F$10, "", 0)
</f>
        <v>Balanced explorer</v>
      </c>
      <c r="T232" s="13" t="str">
        <f t="array" ref="T232">XLOOKUP($M232, 'BASIC KEY'!$E$13:$E$16, 'BASIC KEY'!$F$13:$F$16, "", 0)
</f>
        <v>Dedicated learner</v>
      </c>
      <c r="U232" s="13" t="str">
        <f t="array" ref="U232">XLOOKUP($N232, 'BASIC KEY'!$E$19:$E$22, 'BASIC KEY'!$F$19:$F$22, "", 0)
</f>
        <v>Pleasant tactful</v>
      </c>
      <c r="V232" s="13" t="str">
        <f t="array" ref="V232">XLOOKUP($O232, 'BASIC KEY'!$E$25:$E$28, 'BASIC KEY'!$F$25:$F$28, "", 0)
</f>
        <v>Self Focused</v>
      </c>
      <c r="W232" s="13" t="str">
        <f t="shared" si="3"/>
        <v>career focused,Balanced explorer,Dedicated learner,Pleasant tactful,Self Focused</v>
      </c>
      <c r="X232" s="13">
        <f t="shared" si="4"/>
        <v>130</v>
      </c>
    </row>
    <row r="233">
      <c r="A233" s="8">
        <v>45520.47638328704</v>
      </c>
      <c r="B233" s="1"/>
      <c r="C233" s="3" t="s">
        <v>390</v>
      </c>
      <c r="D233" s="3" t="s">
        <v>398</v>
      </c>
      <c r="E233" s="3" t="s">
        <v>409</v>
      </c>
      <c r="F233" s="3" t="s">
        <v>419</v>
      </c>
      <c r="G233" s="3" t="s">
        <v>421</v>
      </c>
      <c r="H233" s="3" t="s">
        <v>312</v>
      </c>
      <c r="I233" s="7" t="str">
        <f t="shared" si="5"/>
        <v>dhruv bhut</v>
      </c>
      <c r="J233" s="1"/>
      <c r="K233" s="2">
        <f t="array" ref="K233">XLOOKUP($C233:$C$1000, 'BASIC KEY'!$C$1:$C$4, 'BASIC KEY'!$B$1:$B$4, "", 0)
</f>
        <v>1</v>
      </c>
      <c r="L233" s="2">
        <f t="array" ref="L233">XLOOKUP($D233, 'BASIC KEY'!$C$7:$C$10, 'BASIC KEY'!$B$7:$B$10, "", 0)
</f>
        <v>2</v>
      </c>
      <c r="M233" s="11">
        <f t="array" ref="M233">XLOOKUP($E233, 'BASIC KEY'!$C$13:$C$16, 'BASIC KEY'!$B$13:$B$16, "", 0)
</f>
        <v>0</v>
      </c>
      <c r="N233" s="11">
        <f t="array" ref="N233">XLOOKUP($F233, 'BASIC KEY'!$C$19:$C$22, 'BASIC KEY'!$B$19:$B$22, "", 0)
</f>
        <v>2</v>
      </c>
      <c r="O233" s="11">
        <f t="array" ref="O233">XLOOKUP($G233, 'BASIC KEY'!$C$25:$C$28, 'BASIC KEY'!$B$25:$B$28, "", 0)
</f>
        <v>2</v>
      </c>
      <c r="P233" s="2">
        <f t="shared" si="1"/>
        <v>7</v>
      </c>
      <c r="Q233" s="13">
        <f t="shared" si="2"/>
        <v>26.3</v>
      </c>
      <c r="R233" s="13" t="str">
        <f t="array" ref="R233">XLOOKUP($K233,'BASIC KEY'!$E$1:$E$4,'BASIC KEY'!$F$1:$F$4,"",0)</f>
        <v>career focused</v>
      </c>
      <c r="S233" s="13" t="str">
        <f t="array" ref="S233">XLOOKUP($L233, 'BASIC KEY'!$E$7:$E$10, 'BASIC KEY'!$F$7:$F$10, "", 0)
</f>
        <v>Growth seeker</v>
      </c>
      <c r="T233" s="13" t="str">
        <f t="array" ref="T233">XLOOKUP($M233, 'BASIC KEY'!$E$13:$E$16, 'BASIC KEY'!$F$13:$F$16, "", 0)
</f>
        <v>Weakend learner</v>
      </c>
      <c r="U233" s="13" t="str">
        <f t="array" ref="U233">XLOOKUP($N233, 'BASIC KEY'!$E$19:$E$22, 'BASIC KEY'!$F$19:$F$22, "", 0)
</f>
        <v>Pleasant tactful</v>
      </c>
      <c r="V233" s="13" t="str">
        <f t="array" ref="V233">XLOOKUP($O233, 'BASIC KEY'!$E$25:$E$28, 'BASIC KEY'!$F$25:$F$28, "", 0)
</f>
        <v>Self Focused</v>
      </c>
      <c r="W233" s="13" t="str">
        <f t="shared" si="3"/>
        <v>career focused,Growth seeker,Weakend learner,Pleasant tactful,Self Focused</v>
      </c>
      <c r="X233" s="13">
        <f t="shared" si="4"/>
        <v>163</v>
      </c>
    </row>
    <row r="234">
      <c r="A234" s="8">
        <v>45520.496165439814</v>
      </c>
      <c r="B234" s="1"/>
      <c r="C234" s="3" t="s">
        <v>392</v>
      </c>
      <c r="D234" s="3" t="s">
        <v>400</v>
      </c>
      <c r="E234" s="3" t="s">
        <v>406</v>
      </c>
      <c r="F234" s="3" t="s">
        <v>419</v>
      </c>
      <c r="G234" s="3" t="s">
        <v>421</v>
      </c>
      <c r="H234" s="3" t="s">
        <v>313</v>
      </c>
      <c r="I234" s="7" t="str">
        <f t="shared" si="5"/>
        <v>deepak kushwaha</v>
      </c>
      <c r="J234" s="1"/>
      <c r="K234" s="2">
        <f t="array" ref="K234">XLOOKUP($C234:$C$1000, 'BASIC KEY'!$C$1:$C$4, 'BASIC KEY'!$B$1:$B$4, "", 0)
</f>
        <v>2</v>
      </c>
      <c r="L234" s="2">
        <f t="array" ref="L234">XLOOKUP($D234, 'BASIC KEY'!$C$7:$C$10, 'BASIC KEY'!$B$7:$B$10, "", 0)
</f>
        <v>1</v>
      </c>
      <c r="M234" s="11">
        <f t="array" ref="M234">XLOOKUP($E234, 'BASIC KEY'!$C$13:$C$16, 'BASIC KEY'!$B$13:$B$16, "", 0)
</f>
        <v>2</v>
      </c>
      <c r="N234" s="11">
        <f t="array" ref="N234">XLOOKUP($F234, 'BASIC KEY'!$C$19:$C$22, 'BASIC KEY'!$B$19:$B$22, "", 0)
</f>
        <v>2</v>
      </c>
      <c r="O234" s="11">
        <f t="array" ref="O234">XLOOKUP($G234, 'BASIC KEY'!$C$25:$C$28, 'BASIC KEY'!$B$25:$B$28, "", 0)
</f>
        <v>2</v>
      </c>
      <c r="P234" s="2">
        <f t="shared" si="1"/>
        <v>9</v>
      </c>
      <c r="Q234" s="13">
        <f t="shared" si="2"/>
        <v>62.7</v>
      </c>
      <c r="R234" s="13" t="str">
        <f t="array" ref="R234">XLOOKUP($K234,'BASIC KEY'!$E$1:$E$4,'BASIC KEY'!$F$1:$F$4,"",0)</f>
        <v>passionate explorer</v>
      </c>
      <c r="S234" s="13" t="str">
        <f t="array" ref="S234">XLOOKUP($L234, 'BASIC KEY'!$E$7:$E$10, 'BASIC KEY'!$F$7:$F$10, "", 0)
</f>
        <v>Balanced explorer</v>
      </c>
      <c r="T234" s="13" t="str">
        <f t="array" ref="T234">XLOOKUP($M234, 'BASIC KEY'!$E$13:$E$16, 'BASIC KEY'!$F$13:$F$16, "", 0)
</f>
        <v>Dedicated learner</v>
      </c>
      <c r="U234" s="13" t="str">
        <f t="array" ref="U234">XLOOKUP($N234, 'BASIC KEY'!$E$19:$E$22, 'BASIC KEY'!$F$19:$F$22, "", 0)
</f>
        <v>Pleasant tactful</v>
      </c>
      <c r="V234" s="13" t="str">
        <f t="array" ref="V234">XLOOKUP($O234, 'BASIC KEY'!$E$25:$E$28, 'BASIC KEY'!$F$25:$F$28, "", 0)
</f>
        <v>Self Focused</v>
      </c>
      <c r="W234" s="13" t="str">
        <f t="shared" si="3"/>
        <v>passionate explorer,Balanced explorer,Dedicated learner,Pleasant tactful,Self Focused</v>
      </c>
      <c r="X234" s="13">
        <f t="shared" si="4"/>
        <v>64</v>
      </c>
    </row>
    <row r="235">
      <c r="A235" s="8">
        <v>45520.53549199074</v>
      </c>
      <c r="B235" s="1"/>
      <c r="C235" s="3" t="s">
        <v>390</v>
      </c>
      <c r="D235" s="3" t="s">
        <v>400</v>
      </c>
      <c r="E235" s="3" t="s">
        <v>408</v>
      </c>
      <c r="F235" s="3" t="s">
        <v>419</v>
      </c>
      <c r="G235" s="3" t="s">
        <v>423</v>
      </c>
      <c r="H235" s="3" t="s">
        <v>314</v>
      </c>
      <c r="I235" s="7" t="str">
        <f t="shared" si="5"/>
        <v>rimpi saikia</v>
      </c>
      <c r="J235" s="1"/>
      <c r="K235" s="2">
        <f t="array" ref="K235">XLOOKUP($C235:$C$1000, 'BASIC KEY'!$C$1:$C$4, 'BASIC KEY'!$B$1:$B$4, "", 0)
</f>
        <v>1</v>
      </c>
      <c r="L235" s="2">
        <f t="array" ref="L235">XLOOKUP($D235, 'BASIC KEY'!$C$7:$C$10, 'BASIC KEY'!$B$7:$B$10, "", 0)
</f>
        <v>1</v>
      </c>
      <c r="M235" s="11">
        <f t="array" ref="M235">XLOOKUP($E235, 'BASIC KEY'!$C$13:$C$16, 'BASIC KEY'!$B$13:$B$16, "", 0)
</f>
        <v>1</v>
      </c>
      <c r="N235" s="11">
        <f t="array" ref="N235">XLOOKUP($F235, 'BASIC KEY'!$C$19:$C$22, 'BASIC KEY'!$B$19:$B$22, "", 0)
</f>
        <v>2</v>
      </c>
      <c r="O235" s="11">
        <f t="array" ref="O235">XLOOKUP($G235, 'BASIC KEY'!$C$25:$C$28, 'BASIC KEY'!$B$25:$B$28, "", 0)
</f>
        <v>1</v>
      </c>
      <c r="P235" s="2">
        <f t="shared" si="1"/>
        <v>6</v>
      </c>
      <c r="Q235" s="13">
        <f t="shared" si="2"/>
        <v>8.1</v>
      </c>
      <c r="R235" s="13" t="str">
        <f t="array" ref="R235">XLOOKUP($K235,'BASIC KEY'!$E$1:$E$4,'BASIC KEY'!$F$1:$F$4,"",0)</f>
        <v>career focused</v>
      </c>
      <c r="S235" s="13" t="str">
        <f t="array" ref="S235">XLOOKUP($L235, 'BASIC KEY'!$E$7:$E$10, 'BASIC KEY'!$F$7:$F$10, "", 0)
</f>
        <v>Balanced explorer</v>
      </c>
      <c r="T235" s="13" t="str">
        <f t="array" ref="T235">XLOOKUP($M235, 'BASIC KEY'!$E$13:$E$16, 'BASIC KEY'!$F$13:$F$16, "", 0)
</f>
        <v>Balancer</v>
      </c>
      <c r="U235" s="13" t="str">
        <f t="array" ref="U235">XLOOKUP($N235, 'BASIC KEY'!$E$19:$E$22, 'BASIC KEY'!$F$19:$F$22, "", 0)
</f>
        <v>Pleasant tactful</v>
      </c>
      <c r="V235" s="13" t="str">
        <f t="array" ref="V235">XLOOKUP($O235, 'BASIC KEY'!$E$25:$E$28, 'BASIC KEY'!$F$25:$F$28, "", 0)
</f>
        <v>Competitor</v>
      </c>
      <c r="W235" s="13" t="str">
        <f t="shared" si="3"/>
        <v>career focused,Balanced explorer,Balancer,Pleasant tactful,Competitor</v>
      </c>
      <c r="X235" s="13">
        <f t="shared" si="4"/>
        <v>266</v>
      </c>
    </row>
    <row r="236">
      <c r="A236" s="8">
        <v>45520.54243307871</v>
      </c>
      <c r="B236" s="1"/>
      <c r="C236" s="3" t="s">
        <v>390</v>
      </c>
      <c r="D236" s="3" t="s">
        <v>398</v>
      </c>
      <c r="E236" s="3" t="s">
        <v>408</v>
      </c>
      <c r="F236" s="3" t="s">
        <v>419</v>
      </c>
      <c r="G236" s="3" t="s">
        <v>421</v>
      </c>
      <c r="H236" s="3" t="s">
        <v>315</v>
      </c>
      <c r="I236" s="7" t="str">
        <f t="shared" si="5"/>
        <v>pranav matkar</v>
      </c>
      <c r="J236" s="1"/>
      <c r="K236" s="2">
        <f t="array" ref="K236">XLOOKUP($C236:$C$1000, 'BASIC KEY'!$C$1:$C$4, 'BASIC KEY'!$B$1:$B$4, "", 0)
</f>
        <v>1</v>
      </c>
      <c r="L236" s="2">
        <f t="array" ref="L236">XLOOKUP($D236, 'BASIC KEY'!$C$7:$C$10, 'BASIC KEY'!$B$7:$B$10, "", 0)
</f>
        <v>2</v>
      </c>
      <c r="M236" s="11">
        <f t="array" ref="M236">XLOOKUP($E236, 'BASIC KEY'!$C$13:$C$16, 'BASIC KEY'!$B$13:$B$16, "", 0)
</f>
        <v>1</v>
      </c>
      <c r="N236" s="11">
        <f t="array" ref="N236">XLOOKUP($F236, 'BASIC KEY'!$C$19:$C$22, 'BASIC KEY'!$B$19:$B$22, "", 0)
</f>
        <v>2</v>
      </c>
      <c r="O236" s="11">
        <f t="array" ref="O236">XLOOKUP($G236, 'BASIC KEY'!$C$25:$C$28, 'BASIC KEY'!$B$25:$B$28, "", 0)
</f>
        <v>2</v>
      </c>
      <c r="P236" s="2">
        <f t="shared" si="1"/>
        <v>8</v>
      </c>
      <c r="Q236" s="13">
        <f t="shared" si="2"/>
        <v>45.2</v>
      </c>
      <c r="R236" s="13" t="str">
        <f t="array" ref="R236">XLOOKUP($K236,'BASIC KEY'!$E$1:$E$4,'BASIC KEY'!$F$1:$F$4,"",0)</f>
        <v>career focused</v>
      </c>
      <c r="S236" s="13" t="str">
        <f t="array" ref="S236">XLOOKUP($L236, 'BASIC KEY'!$E$7:$E$10, 'BASIC KEY'!$F$7:$F$10, "", 0)
</f>
        <v>Growth seeker</v>
      </c>
      <c r="T236" s="13" t="str">
        <f t="array" ref="T236">XLOOKUP($M236, 'BASIC KEY'!$E$13:$E$16, 'BASIC KEY'!$F$13:$F$16, "", 0)
</f>
        <v>Balancer</v>
      </c>
      <c r="U236" s="13" t="str">
        <f t="array" ref="U236">XLOOKUP($N236, 'BASIC KEY'!$E$19:$E$22, 'BASIC KEY'!$F$19:$F$22, "", 0)
</f>
        <v>Pleasant tactful</v>
      </c>
      <c r="V236" s="13" t="str">
        <f t="array" ref="V236">XLOOKUP($O236, 'BASIC KEY'!$E$25:$E$28, 'BASIC KEY'!$F$25:$F$28, "", 0)
</f>
        <v>Self Focused</v>
      </c>
      <c r="W236" s="13" t="str">
        <f t="shared" si="3"/>
        <v>career focused,Growth seeker,Balancer,Pleasant tactful,Self Focused</v>
      </c>
      <c r="X236" s="13">
        <f t="shared" si="4"/>
        <v>132</v>
      </c>
    </row>
    <row r="237">
      <c r="A237" s="8">
        <v>45520.626950543985</v>
      </c>
      <c r="B237" s="1"/>
      <c r="C237" s="3" t="s">
        <v>390</v>
      </c>
      <c r="D237" s="3" t="s">
        <v>400</v>
      </c>
      <c r="E237" s="3" t="s">
        <v>408</v>
      </c>
      <c r="F237" s="3" t="s">
        <v>419</v>
      </c>
      <c r="G237" s="3" t="s">
        <v>423</v>
      </c>
      <c r="H237" s="3" t="s">
        <v>316</v>
      </c>
      <c r="I237" s="7" t="str">
        <f t="shared" si="5"/>
        <v>deva rugved</v>
      </c>
      <c r="J237" s="1"/>
      <c r="K237" s="2">
        <f t="array" ref="K237">XLOOKUP($C237:$C$1000, 'BASIC KEY'!$C$1:$C$4, 'BASIC KEY'!$B$1:$B$4, "", 0)
</f>
        <v>1</v>
      </c>
      <c r="L237" s="2">
        <f t="array" ref="L237">XLOOKUP($D237, 'BASIC KEY'!$C$7:$C$10, 'BASIC KEY'!$B$7:$B$10, "", 0)
</f>
        <v>1</v>
      </c>
      <c r="M237" s="11">
        <f t="array" ref="M237">XLOOKUP($E237, 'BASIC KEY'!$C$13:$C$16, 'BASIC KEY'!$B$13:$B$16, "", 0)
</f>
        <v>1</v>
      </c>
      <c r="N237" s="11">
        <f t="array" ref="N237">XLOOKUP($F237, 'BASIC KEY'!$C$19:$C$22, 'BASIC KEY'!$B$19:$B$22, "", 0)
</f>
        <v>2</v>
      </c>
      <c r="O237" s="11">
        <f t="array" ref="O237">XLOOKUP($G237, 'BASIC KEY'!$C$25:$C$28, 'BASIC KEY'!$B$25:$B$28, "", 0)
</f>
        <v>1</v>
      </c>
      <c r="P237" s="2">
        <f t="shared" si="1"/>
        <v>6</v>
      </c>
      <c r="Q237" s="13">
        <f t="shared" si="2"/>
        <v>8.3</v>
      </c>
      <c r="R237" s="13" t="str">
        <f t="array" ref="R237">XLOOKUP($K237,'BASIC KEY'!$E$1:$E$4,'BASIC KEY'!$F$1:$F$4,"",0)</f>
        <v>career focused</v>
      </c>
      <c r="S237" s="13" t="str">
        <f t="array" ref="S237">XLOOKUP($L237, 'BASIC KEY'!$E$7:$E$10, 'BASIC KEY'!$F$7:$F$10, "", 0)
</f>
        <v>Balanced explorer</v>
      </c>
      <c r="T237" s="13" t="str">
        <f t="array" ref="T237">XLOOKUP($M237, 'BASIC KEY'!$E$13:$E$16, 'BASIC KEY'!$F$13:$F$16, "", 0)
</f>
        <v>Balancer</v>
      </c>
      <c r="U237" s="13" t="str">
        <f t="array" ref="U237">XLOOKUP($N237, 'BASIC KEY'!$E$19:$E$22, 'BASIC KEY'!$F$19:$F$22, "", 0)
</f>
        <v>Pleasant tactful</v>
      </c>
      <c r="V237" s="13" t="str">
        <f t="array" ref="V237">XLOOKUP($O237, 'BASIC KEY'!$E$25:$E$28, 'BASIC KEY'!$F$25:$F$28, "", 0)
</f>
        <v>Competitor</v>
      </c>
      <c r="W237" s="13" t="str">
        <f t="shared" si="3"/>
        <v>career focused,Balanced explorer,Balancer,Pleasant tactful,Competitor</v>
      </c>
      <c r="X237" s="13">
        <f t="shared" si="4"/>
        <v>265</v>
      </c>
    </row>
    <row r="238">
      <c r="A238" s="8">
        <v>45520.630581875</v>
      </c>
      <c r="B238" s="1"/>
      <c r="C238" s="3" t="s">
        <v>392</v>
      </c>
      <c r="D238" s="3" t="s">
        <v>398</v>
      </c>
      <c r="E238" s="3" t="s">
        <v>406</v>
      </c>
      <c r="F238" s="3" t="s">
        <v>419</v>
      </c>
      <c r="G238" s="3" t="s">
        <v>421</v>
      </c>
      <c r="H238" s="3" t="s">
        <v>317</v>
      </c>
      <c r="I238" s="7" t="str">
        <f t="shared" si="5"/>
        <v>anchal dubey</v>
      </c>
      <c r="J238" s="1"/>
      <c r="K238" s="2">
        <f t="array" ref="K238">XLOOKUP($C238:$C$1000, 'BASIC KEY'!$C$1:$C$4, 'BASIC KEY'!$B$1:$B$4, "", 0)
</f>
        <v>2</v>
      </c>
      <c r="L238" s="2">
        <f t="array" ref="L238">XLOOKUP($D238, 'BASIC KEY'!$C$7:$C$10, 'BASIC KEY'!$B$7:$B$10, "", 0)
</f>
        <v>2</v>
      </c>
      <c r="M238" s="11">
        <f t="array" ref="M238">XLOOKUP($E238, 'BASIC KEY'!$C$13:$C$16, 'BASIC KEY'!$B$13:$B$16, "", 0)
</f>
        <v>2</v>
      </c>
      <c r="N238" s="11">
        <f t="array" ref="N238">XLOOKUP($F238, 'BASIC KEY'!$C$19:$C$22, 'BASIC KEY'!$B$19:$B$22, "", 0)
</f>
        <v>2</v>
      </c>
      <c r="O238" s="11">
        <f t="array" ref="O238">XLOOKUP($G238, 'BASIC KEY'!$C$25:$C$28, 'BASIC KEY'!$B$25:$B$28, "", 0)
</f>
        <v>2</v>
      </c>
      <c r="P238" s="2">
        <f t="shared" si="1"/>
        <v>10</v>
      </c>
      <c r="Q238" s="13">
        <f t="shared" si="2"/>
        <v>97.2</v>
      </c>
      <c r="R238" s="13" t="str">
        <f t="array" ref="R238">XLOOKUP($K238,'BASIC KEY'!$E$1:$E$4,'BASIC KEY'!$F$1:$F$4,"",0)</f>
        <v>passionate explorer</v>
      </c>
      <c r="S238" s="13" t="str">
        <f t="array" ref="S238">XLOOKUP($L238, 'BASIC KEY'!$E$7:$E$10, 'BASIC KEY'!$F$7:$F$10, "", 0)
</f>
        <v>Growth seeker</v>
      </c>
      <c r="T238" s="13" t="str">
        <f t="array" ref="T238">XLOOKUP($M238, 'BASIC KEY'!$E$13:$E$16, 'BASIC KEY'!$F$13:$F$16, "", 0)
</f>
        <v>Dedicated learner</v>
      </c>
      <c r="U238" s="13" t="str">
        <f t="array" ref="U238">XLOOKUP($N238, 'BASIC KEY'!$E$19:$E$22, 'BASIC KEY'!$F$19:$F$22, "", 0)
</f>
        <v>Pleasant tactful</v>
      </c>
      <c r="V238" s="13" t="str">
        <f t="array" ref="V238">XLOOKUP($O238, 'BASIC KEY'!$E$25:$E$28, 'BASIC KEY'!$F$25:$F$28, "", 0)
</f>
        <v>Self Focused</v>
      </c>
      <c r="W238" s="13" t="str">
        <f t="shared" si="3"/>
        <v>passionate explorer,Growth seeker,Dedicated learner,Pleasant tactful,Self Focused</v>
      </c>
      <c r="X238" s="13">
        <f t="shared" si="4"/>
        <v>5</v>
      </c>
    </row>
    <row r="239">
      <c r="A239" s="8">
        <v>45520.63885931713</v>
      </c>
      <c r="B239" s="1"/>
      <c r="C239" s="3" t="s">
        <v>392</v>
      </c>
      <c r="D239" s="3" t="s">
        <v>400</v>
      </c>
      <c r="E239" s="3" t="s">
        <v>406</v>
      </c>
      <c r="F239" s="3" t="s">
        <v>419</v>
      </c>
      <c r="G239" s="3" t="s">
        <v>421</v>
      </c>
      <c r="H239" s="3" t="s">
        <v>318</v>
      </c>
      <c r="I239" s="7" t="str">
        <f t="shared" si="5"/>
        <v>adarsh t</v>
      </c>
      <c r="J239" s="1"/>
      <c r="K239" s="2">
        <f t="array" ref="K239">XLOOKUP($C239:$C$1000, 'BASIC KEY'!$C$1:$C$4, 'BASIC KEY'!$B$1:$B$4, "", 0)
</f>
        <v>2</v>
      </c>
      <c r="L239" s="2">
        <f t="array" ref="L239">XLOOKUP($D239, 'BASIC KEY'!$C$7:$C$10, 'BASIC KEY'!$B$7:$B$10, "", 0)
</f>
        <v>1</v>
      </c>
      <c r="M239" s="11">
        <f t="array" ref="M239">XLOOKUP($E239, 'BASIC KEY'!$C$13:$C$16, 'BASIC KEY'!$B$13:$B$16, "", 0)
</f>
        <v>2</v>
      </c>
      <c r="N239" s="11">
        <f t="array" ref="N239">XLOOKUP($F239, 'BASIC KEY'!$C$19:$C$22, 'BASIC KEY'!$B$19:$B$22, "", 0)
</f>
        <v>2</v>
      </c>
      <c r="O239" s="11">
        <f t="array" ref="O239">XLOOKUP($G239, 'BASIC KEY'!$C$25:$C$28, 'BASIC KEY'!$B$25:$B$28, "", 0)
</f>
        <v>2</v>
      </c>
      <c r="P239" s="2">
        <f t="shared" si="1"/>
        <v>9</v>
      </c>
      <c r="Q239" s="13">
        <f t="shared" si="2"/>
        <v>62.9</v>
      </c>
      <c r="R239" s="13" t="str">
        <f t="array" ref="R239">XLOOKUP($K239,'BASIC KEY'!$E$1:$E$4,'BASIC KEY'!$F$1:$F$4,"",0)</f>
        <v>passionate explorer</v>
      </c>
      <c r="S239" s="13" t="str">
        <f t="array" ref="S239">XLOOKUP($L239, 'BASIC KEY'!$E$7:$E$10, 'BASIC KEY'!$F$7:$F$10, "", 0)
</f>
        <v>Balanced explorer</v>
      </c>
      <c r="T239" s="13" t="str">
        <f t="array" ref="T239">XLOOKUP($M239, 'BASIC KEY'!$E$13:$E$16, 'BASIC KEY'!$F$13:$F$16, "", 0)
</f>
        <v>Dedicated learner</v>
      </c>
      <c r="U239" s="13" t="str">
        <f t="array" ref="U239">XLOOKUP($N239, 'BASIC KEY'!$E$19:$E$22, 'BASIC KEY'!$F$19:$F$22, "", 0)
</f>
        <v>Pleasant tactful</v>
      </c>
      <c r="V239" s="13" t="str">
        <f t="array" ref="V239">XLOOKUP($O239, 'BASIC KEY'!$E$25:$E$28, 'BASIC KEY'!$F$25:$F$28, "", 0)
</f>
        <v>Self Focused</v>
      </c>
      <c r="W239" s="13" t="str">
        <f t="shared" si="3"/>
        <v>passionate explorer,Balanced explorer,Dedicated learner,Pleasant tactful,Self Focused</v>
      </c>
      <c r="X239" s="13">
        <f t="shared" si="4"/>
        <v>63</v>
      </c>
    </row>
    <row r="240">
      <c r="A240" s="8">
        <v>45520.67408540509</v>
      </c>
      <c r="B240" s="1"/>
      <c r="C240" s="3" t="s">
        <v>390</v>
      </c>
      <c r="D240" s="3" t="s">
        <v>398</v>
      </c>
      <c r="E240" s="3" t="s">
        <v>408</v>
      </c>
      <c r="F240" s="3" t="s">
        <v>419</v>
      </c>
      <c r="G240" s="3" t="s">
        <v>423</v>
      </c>
      <c r="H240" s="3" t="s">
        <v>319</v>
      </c>
      <c r="I240" s="7" t="str">
        <f t="shared" si="5"/>
        <v>gayatri choudhary</v>
      </c>
      <c r="J240" s="1"/>
      <c r="K240" s="2">
        <f t="array" ref="K240">XLOOKUP($C240:$C$1000, 'BASIC KEY'!$C$1:$C$4, 'BASIC KEY'!$B$1:$B$4, "", 0)
</f>
        <v>1</v>
      </c>
      <c r="L240" s="2">
        <f t="array" ref="L240">XLOOKUP($D240, 'BASIC KEY'!$C$7:$C$10, 'BASIC KEY'!$B$7:$B$10, "", 0)
</f>
        <v>2</v>
      </c>
      <c r="M240" s="11">
        <f t="array" ref="M240">XLOOKUP($E240, 'BASIC KEY'!$C$13:$C$16, 'BASIC KEY'!$B$13:$B$16, "", 0)
</f>
        <v>1</v>
      </c>
      <c r="N240" s="11">
        <f t="array" ref="N240">XLOOKUP($F240, 'BASIC KEY'!$C$19:$C$22, 'BASIC KEY'!$B$19:$B$22, "", 0)
</f>
        <v>2</v>
      </c>
      <c r="O240" s="11">
        <f t="array" ref="O240">XLOOKUP($G240, 'BASIC KEY'!$C$25:$C$28, 'BASIC KEY'!$B$25:$B$28, "", 0)
</f>
        <v>1</v>
      </c>
      <c r="P240" s="2">
        <f t="shared" si="1"/>
        <v>7</v>
      </c>
      <c r="Q240" s="13">
        <f t="shared" si="2"/>
        <v>26.1</v>
      </c>
      <c r="R240" s="13" t="str">
        <f t="array" ref="R240">XLOOKUP($K240,'BASIC KEY'!$E$1:$E$4,'BASIC KEY'!$F$1:$F$4,"",0)</f>
        <v>career focused</v>
      </c>
      <c r="S240" s="13" t="str">
        <f t="array" ref="S240">XLOOKUP($L240, 'BASIC KEY'!$E$7:$E$10, 'BASIC KEY'!$F$7:$F$10, "", 0)
</f>
        <v>Growth seeker</v>
      </c>
      <c r="T240" s="13" t="str">
        <f t="array" ref="T240">XLOOKUP($M240, 'BASIC KEY'!$E$13:$E$16, 'BASIC KEY'!$F$13:$F$16, "", 0)
</f>
        <v>Balancer</v>
      </c>
      <c r="U240" s="13" t="str">
        <f t="array" ref="U240">XLOOKUP($N240, 'BASIC KEY'!$E$19:$E$22, 'BASIC KEY'!$F$19:$F$22, "", 0)
</f>
        <v>Pleasant tactful</v>
      </c>
      <c r="V240" s="13" t="str">
        <f t="array" ref="V240">XLOOKUP($O240, 'BASIC KEY'!$E$25:$E$28, 'BASIC KEY'!$F$25:$F$28, "", 0)
</f>
        <v>Competitor</v>
      </c>
      <c r="W240" s="13" t="str">
        <f t="shared" si="3"/>
        <v>career focused,Growth seeker,Balancer,Pleasant tactful,Competitor</v>
      </c>
      <c r="X240" s="13">
        <f t="shared" si="4"/>
        <v>166</v>
      </c>
    </row>
    <row r="241">
      <c r="A241" s="8">
        <v>45520.72631884259</v>
      </c>
      <c r="B241" s="1"/>
      <c r="C241" s="3" t="s">
        <v>390</v>
      </c>
      <c r="D241" s="3" t="s">
        <v>398</v>
      </c>
      <c r="E241" s="3" t="s">
        <v>408</v>
      </c>
      <c r="F241" s="3" t="s">
        <v>419</v>
      </c>
      <c r="G241" s="3" t="s">
        <v>421</v>
      </c>
      <c r="H241" s="3" t="s">
        <v>321</v>
      </c>
      <c r="I241" s="7" t="str">
        <f t="shared" si="5"/>
        <v>shashi kumar</v>
      </c>
      <c r="J241" s="1"/>
      <c r="K241" s="2">
        <f t="array" ref="K241">XLOOKUP($C241:$C$1000, 'BASIC KEY'!$C$1:$C$4, 'BASIC KEY'!$B$1:$B$4, "", 0)
</f>
        <v>1</v>
      </c>
      <c r="L241" s="2">
        <f t="array" ref="L241">XLOOKUP($D241, 'BASIC KEY'!$C$7:$C$10, 'BASIC KEY'!$B$7:$B$10, "", 0)
</f>
        <v>2</v>
      </c>
      <c r="M241" s="11">
        <f t="array" ref="M241">XLOOKUP($E241, 'BASIC KEY'!$C$13:$C$16, 'BASIC KEY'!$B$13:$B$16, "", 0)
</f>
        <v>1</v>
      </c>
      <c r="N241" s="11">
        <f t="array" ref="N241">XLOOKUP($F241, 'BASIC KEY'!$C$19:$C$22, 'BASIC KEY'!$B$19:$B$22, "", 0)
</f>
        <v>2</v>
      </c>
      <c r="O241" s="11">
        <f t="array" ref="O241">XLOOKUP($G241, 'BASIC KEY'!$C$25:$C$28, 'BASIC KEY'!$B$25:$B$28, "", 0)
</f>
        <v>2</v>
      </c>
      <c r="P241" s="2">
        <f t="shared" si="1"/>
        <v>8</v>
      </c>
      <c r="Q241" s="13">
        <f t="shared" si="2"/>
        <v>45.6</v>
      </c>
      <c r="R241" s="13" t="str">
        <f t="array" ref="R241">XLOOKUP($K241,'BASIC KEY'!$E$1:$E$4,'BASIC KEY'!$F$1:$F$4,"",0)</f>
        <v>career focused</v>
      </c>
      <c r="S241" s="13" t="str">
        <f t="array" ref="S241">XLOOKUP($L241, 'BASIC KEY'!$E$7:$E$10, 'BASIC KEY'!$F$7:$F$10, "", 0)
</f>
        <v>Growth seeker</v>
      </c>
      <c r="T241" s="13" t="str">
        <f t="array" ref="T241">XLOOKUP($M241, 'BASIC KEY'!$E$13:$E$16, 'BASIC KEY'!$F$13:$F$16, "", 0)
</f>
        <v>Balancer</v>
      </c>
      <c r="U241" s="13" t="str">
        <f t="array" ref="U241">XLOOKUP($N241, 'BASIC KEY'!$E$19:$E$22, 'BASIC KEY'!$F$19:$F$22, "", 0)
</f>
        <v>Pleasant tactful</v>
      </c>
      <c r="V241" s="13" t="str">
        <f t="array" ref="V241">XLOOKUP($O241, 'BASIC KEY'!$E$25:$E$28, 'BASIC KEY'!$F$25:$F$28, "", 0)
</f>
        <v>Self Focused</v>
      </c>
      <c r="W241" s="13" t="str">
        <f t="shared" si="3"/>
        <v>career focused,Growth seeker,Balancer,Pleasant tactful,Self Focused</v>
      </c>
      <c r="X241" s="13">
        <f t="shared" si="4"/>
        <v>128</v>
      </c>
    </row>
    <row r="242">
      <c r="A242" s="8">
        <v>45520.73033965278</v>
      </c>
      <c r="B242" s="1"/>
      <c r="C242" s="3" t="s">
        <v>392</v>
      </c>
      <c r="D242" s="3" t="s">
        <v>400</v>
      </c>
      <c r="E242" s="3" t="s">
        <v>408</v>
      </c>
      <c r="F242" s="3" t="s">
        <v>419</v>
      </c>
      <c r="G242" s="3" t="s">
        <v>425</v>
      </c>
      <c r="H242" s="3" t="s">
        <v>320</v>
      </c>
      <c r="I242" s="7" t="str">
        <f t="shared" si="5"/>
        <v>bhoomika aggarwal</v>
      </c>
      <c r="J242" s="1"/>
      <c r="K242" s="2">
        <f t="array" ref="K242">XLOOKUP($C242:$C$1000, 'BASIC KEY'!$C$1:$C$4, 'BASIC KEY'!$B$1:$B$4, "", 0)
</f>
        <v>2</v>
      </c>
      <c r="L242" s="2">
        <f t="array" ref="L242">XLOOKUP($D242, 'BASIC KEY'!$C$7:$C$10, 'BASIC KEY'!$B$7:$B$10, "", 0)
</f>
        <v>1</v>
      </c>
      <c r="M242" s="11">
        <f t="array" ref="M242">XLOOKUP($E242, 'BASIC KEY'!$C$13:$C$16, 'BASIC KEY'!$B$13:$B$16, "", 0)
</f>
        <v>1</v>
      </c>
      <c r="N242" s="11">
        <f t="array" ref="N242">XLOOKUP($F242, 'BASIC KEY'!$C$19:$C$22, 'BASIC KEY'!$B$19:$B$22, "", 0)
</f>
        <v>2</v>
      </c>
      <c r="O242" s="11">
        <f t="array" ref="O242">XLOOKUP($G242, 'BASIC KEY'!$C$25:$C$28, 'BASIC KEY'!$B$25:$B$28, "", 0)
</f>
        <v>0</v>
      </c>
      <c r="P242" s="2">
        <f t="shared" si="1"/>
        <v>6</v>
      </c>
      <c r="Q242" s="13">
        <f t="shared" si="2"/>
        <v>9</v>
      </c>
      <c r="R242" s="13" t="str">
        <f t="array" ref="R242">XLOOKUP($K242,'BASIC KEY'!$E$1:$E$4,'BASIC KEY'!$F$1:$F$4,"",0)</f>
        <v>passionate explorer</v>
      </c>
      <c r="S242" s="13" t="str">
        <f t="array" ref="S242">XLOOKUP($L242, 'BASIC KEY'!$E$7:$E$10, 'BASIC KEY'!$F$7:$F$10, "", 0)
</f>
        <v>Balanced explorer</v>
      </c>
      <c r="T242" s="13" t="str">
        <f t="array" ref="T242">XLOOKUP($M242, 'BASIC KEY'!$E$13:$E$16, 'BASIC KEY'!$F$13:$F$16, "", 0)
</f>
        <v>Balancer</v>
      </c>
      <c r="U242" s="13" t="str">
        <f t="array" ref="U242">XLOOKUP($N242, 'BASIC KEY'!$E$19:$E$22, 'BASIC KEY'!$F$19:$F$22, "", 0)
</f>
        <v>Pleasant tactful</v>
      </c>
      <c r="V242" s="13" t="str">
        <f t="array" ref="V242">XLOOKUP($O242, 'BASIC KEY'!$E$25:$E$28, 'BASIC KEY'!$F$25:$F$28, "", 0)
</f>
        <v>Time Taker</v>
      </c>
      <c r="W242" s="13" t="str">
        <f t="shared" si="3"/>
        <v>passionate explorer,Balanced explorer,Balancer,Pleasant tactful,Time Taker</v>
      </c>
      <c r="X242" s="13">
        <f t="shared" si="4"/>
        <v>264</v>
      </c>
    </row>
    <row r="243">
      <c r="A243" s="8">
        <v>45520.76861865741</v>
      </c>
      <c r="B243" s="1"/>
      <c r="C243" s="3" t="s">
        <v>390</v>
      </c>
      <c r="D243" s="3" t="s">
        <v>398</v>
      </c>
      <c r="E243" s="3" t="s">
        <v>408</v>
      </c>
      <c r="F243" s="3" t="s">
        <v>415</v>
      </c>
      <c r="G243" s="3" t="s">
        <v>421</v>
      </c>
      <c r="H243" s="3" t="s">
        <v>322</v>
      </c>
      <c r="I243" s="7" t="str">
        <f t="shared" si="5"/>
        <v>gurudayal maurya</v>
      </c>
      <c r="J243" s="1"/>
      <c r="K243" s="2">
        <f t="array" ref="K243">XLOOKUP($C243:$C$1000, 'BASIC KEY'!$C$1:$C$4, 'BASIC KEY'!$B$1:$B$4, "", 0)
</f>
        <v>1</v>
      </c>
      <c r="L243" s="2">
        <f t="array" ref="L243">XLOOKUP($D243, 'BASIC KEY'!$C$7:$C$10, 'BASIC KEY'!$B$7:$B$10, "", 0)
</f>
        <v>2</v>
      </c>
      <c r="M243" s="11">
        <f t="array" ref="M243">XLOOKUP($E243, 'BASIC KEY'!$C$13:$C$16, 'BASIC KEY'!$B$13:$B$16, "", 0)
</f>
        <v>1</v>
      </c>
      <c r="N243" s="11">
        <f t="array" ref="N243">XLOOKUP($F243, 'BASIC KEY'!$C$19:$C$22, 'BASIC KEY'!$B$19:$B$22, "", 0)
</f>
        <v>0</v>
      </c>
      <c r="O243" s="11">
        <f t="array" ref="O243">XLOOKUP($G243, 'BASIC KEY'!$C$25:$C$28, 'BASIC KEY'!$B$25:$B$28, "", 0)
</f>
        <v>2</v>
      </c>
      <c r="P243" s="2">
        <f t="shared" si="1"/>
        <v>6</v>
      </c>
      <c r="Q243" s="13">
        <f t="shared" si="2"/>
        <v>9.1</v>
      </c>
      <c r="R243" s="13" t="str">
        <f t="array" ref="R243">XLOOKUP($K243,'BASIC KEY'!$E$1:$E$4,'BASIC KEY'!$F$1:$F$4,"",0)</f>
        <v>career focused</v>
      </c>
      <c r="S243" s="13" t="str">
        <f t="array" ref="S243">XLOOKUP($L243, 'BASIC KEY'!$E$7:$E$10, 'BASIC KEY'!$F$7:$F$10, "", 0)
</f>
        <v>Growth seeker</v>
      </c>
      <c r="T243" s="13" t="str">
        <f t="array" ref="T243">XLOOKUP($M243, 'BASIC KEY'!$E$13:$E$16, 'BASIC KEY'!$F$13:$F$16, "", 0)
</f>
        <v>Balancer</v>
      </c>
      <c r="U243" s="13" t="str">
        <f t="array" ref="U243">XLOOKUP($N243, 'BASIC KEY'!$E$19:$E$22, 'BASIC KEY'!$F$19:$F$22, "", 0)
</f>
        <v>Feedback taker</v>
      </c>
      <c r="V243" s="13" t="str">
        <f t="array" ref="V243">XLOOKUP($O243, 'BASIC KEY'!$E$25:$E$28, 'BASIC KEY'!$F$25:$F$28, "", 0)
</f>
        <v>Self Focused</v>
      </c>
      <c r="W243" s="13" t="str">
        <f t="shared" si="3"/>
        <v>career focused,Growth seeker,Balancer,Feedback taker,Self Focused</v>
      </c>
      <c r="X243" s="13">
        <f t="shared" si="4"/>
        <v>261</v>
      </c>
    </row>
    <row r="244">
      <c r="A244" s="8">
        <v>45521.53482869213</v>
      </c>
      <c r="B244" s="1"/>
      <c r="C244" s="3" t="s">
        <v>392</v>
      </c>
      <c r="D244" s="3" t="s">
        <v>400</v>
      </c>
      <c r="E244" s="3" t="s">
        <v>408</v>
      </c>
      <c r="F244" s="3" t="s">
        <v>419</v>
      </c>
      <c r="G244" s="3" t="s">
        <v>421</v>
      </c>
      <c r="H244" s="3" t="s">
        <v>324</v>
      </c>
      <c r="I244" s="7" t="str">
        <f t="shared" si="5"/>
        <v>sourajit deb</v>
      </c>
      <c r="J244" s="1"/>
      <c r="K244" s="2">
        <f t="array" ref="K244">XLOOKUP($C244:$C$1000, 'BASIC KEY'!$C$1:$C$4, 'BASIC KEY'!$B$1:$B$4, "", 0)
</f>
        <v>2</v>
      </c>
      <c r="L244" s="2">
        <f t="array" ref="L244">XLOOKUP($D244, 'BASIC KEY'!$C$7:$C$10, 'BASIC KEY'!$B$7:$B$10, "", 0)
</f>
        <v>1</v>
      </c>
      <c r="M244" s="11">
        <f t="array" ref="M244">XLOOKUP($E244, 'BASIC KEY'!$C$13:$C$16, 'BASIC KEY'!$B$13:$B$16, "", 0)
</f>
        <v>1</v>
      </c>
      <c r="N244" s="11">
        <f t="array" ref="N244">XLOOKUP($F244, 'BASIC KEY'!$C$19:$C$22, 'BASIC KEY'!$B$19:$B$22, "", 0)
</f>
        <v>2</v>
      </c>
      <c r="O244" s="11">
        <f t="array" ref="O244">XLOOKUP($G244, 'BASIC KEY'!$C$25:$C$28, 'BASIC KEY'!$B$25:$B$28, "", 0)
</f>
        <v>2</v>
      </c>
      <c r="P244" s="2">
        <f t="shared" si="1"/>
        <v>8</v>
      </c>
      <c r="Q244" s="13">
        <f t="shared" si="2"/>
        <v>44.6</v>
      </c>
      <c r="R244" s="13" t="str">
        <f t="array" ref="R244">XLOOKUP($K244,'BASIC KEY'!$E$1:$E$4,'BASIC KEY'!$F$1:$F$4,"",0)</f>
        <v>passionate explorer</v>
      </c>
      <c r="S244" s="13" t="str">
        <f t="array" ref="S244">XLOOKUP($L244, 'BASIC KEY'!$E$7:$E$10, 'BASIC KEY'!$F$7:$F$10, "", 0)
</f>
        <v>Balanced explorer</v>
      </c>
      <c r="T244" s="13" t="str">
        <f t="array" ref="T244">XLOOKUP($M244, 'BASIC KEY'!$E$13:$E$16, 'BASIC KEY'!$F$13:$F$16, "", 0)
</f>
        <v>Balancer</v>
      </c>
      <c r="U244" s="13" t="str">
        <f t="array" ref="U244">XLOOKUP($N244, 'BASIC KEY'!$E$19:$E$22, 'BASIC KEY'!$F$19:$F$22, "", 0)
</f>
        <v>Pleasant tactful</v>
      </c>
      <c r="V244" s="13" t="str">
        <f t="array" ref="V244">XLOOKUP($O244, 'BASIC KEY'!$E$25:$E$28, 'BASIC KEY'!$F$25:$F$28, "", 0)
</f>
        <v>Self Focused</v>
      </c>
      <c r="W244" s="13" t="str">
        <f t="shared" si="3"/>
        <v>passionate explorer,Balanced explorer,Balancer,Pleasant tactful,Self Focused</v>
      </c>
      <c r="X244" s="13">
        <f t="shared" si="4"/>
        <v>134</v>
      </c>
    </row>
    <row r="245">
      <c r="A245" s="8">
        <v>45521.5641934375</v>
      </c>
      <c r="B245" s="1"/>
      <c r="C245" s="3" t="s">
        <v>390</v>
      </c>
      <c r="D245" s="3" t="s">
        <v>400</v>
      </c>
      <c r="E245" s="3" t="s">
        <v>406</v>
      </c>
      <c r="F245" s="3" t="s">
        <v>417</v>
      </c>
      <c r="G245" s="3" t="s">
        <v>421</v>
      </c>
      <c r="H245" s="3" t="s">
        <v>323</v>
      </c>
      <c r="I245" s="7" t="str">
        <f t="shared" si="5"/>
        <v>fadeela naqash</v>
      </c>
      <c r="J245" s="1"/>
      <c r="K245" s="2">
        <f t="array" ref="K245">XLOOKUP($C245:$C$1000, 'BASIC KEY'!$C$1:$C$4, 'BASIC KEY'!$B$1:$B$4, "", 0)
</f>
        <v>1</v>
      </c>
      <c r="L245" s="2">
        <f t="array" ref="L245">XLOOKUP($D245, 'BASIC KEY'!$C$7:$C$10, 'BASIC KEY'!$B$7:$B$10, "", 0)
</f>
        <v>1</v>
      </c>
      <c r="M245" s="11">
        <f t="array" ref="M245">XLOOKUP($E245, 'BASIC KEY'!$C$13:$C$16, 'BASIC KEY'!$B$13:$B$16, "", 0)
</f>
        <v>2</v>
      </c>
      <c r="N245" s="11">
        <f t="array" ref="N245">XLOOKUP($F245, 'BASIC KEY'!$C$19:$C$22, 'BASIC KEY'!$B$19:$B$22, "", 0)
</f>
        <v>1</v>
      </c>
      <c r="O245" s="11">
        <f t="array" ref="O245">XLOOKUP($G245, 'BASIC KEY'!$C$25:$C$28, 'BASIC KEY'!$B$25:$B$28, "", 0)
</f>
        <v>2</v>
      </c>
      <c r="P245" s="2">
        <f t="shared" si="1"/>
        <v>7</v>
      </c>
      <c r="Q245" s="13">
        <f t="shared" si="2"/>
        <v>25</v>
      </c>
      <c r="R245" s="13" t="str">
        <f t="array" ref="R245">XLOOKUP($K245,'BASIC KEY'!$E$1:$E$4,'BASIC KEY'!$F$1:$F$4,"",0)</f>
        <v>career focused</v>
      </c>
      <c r="S245" s="13" t="str">
        <f t="array" ref="S245">XLOOKUP($L245, 'BASIC KEY'!$E$7:$E$10, 'BASIC KEY'!$F$7:$F$10, "", 0)
</f>
        <v>Balanced explorer</v>
      </c>
      <c r="T245" s="13" t="str">
        <f t="array" ref="T245">XLOOKUP($M245, 'BASIC KEY'!$E$13:$E$16, 'BASIC KEY'!$F$13:$F$16, "", 0)
</f>
        <v>Dedicated learner</v>
      </c>
      <c r="U245" s="13" t="str">
        <f t="array" ref="U245">XLOOKUP($N245, 'BASIC KEY'!$E$19:$E$22, 'BASIC KEY'!$F$19:$F$22, "", 0)
</f>
        <v>Dtermined Doer</v>
      </c>
      <c r="V245" s="13" t="str">
        <f t="array" ref="V245">XLOOKUP($O245, 'BASIC KEY'!$E$25:$E$28, 'BASIC KEY'!$F$25:$F$28, "", 0)
</f>
        <v>Self Focused</v>
      </c>
      <c r="W245" s="13" t="str">
        <f t="shared" si="3"/>
        <v>career focused,Balanced explorer,Dedicated learner,Dtermined Doer,Self Focused</v>
      </c>
      <c r="X245" s="13">
        <f t="shared" si="4"/>
        <v>179</v>
      </c>
    </row>
    <row r="246">
      <c r="A246" s="8">
        <v>45521.60200221065</v>
      </c>
      <c r="B246" s="1"/>
      <c r="C246" s="3" t="s">
        <v>390</v>
      </c>
      <c r="D246" s="3" t="s">
        <v>400</v>
      </c>
      <c r="E246" s="3" t="s">
        <v>408</v>
      </c>
      <c r="F246" s="3" t="s">
        <v>419</v>
      </c>
      <c r="G246" s="3" t="s">
        <v>423</v>
      </c>
      <c r="H246" s="3" t="s">
        <v>325</v>
      </c>
      <c r="I246" s="7" t="str">
        <f t="shared" si="5"/>
        <v>nimanpreet kaur</v>
      </c>
      <c r="J246" s="1"/>
      <c r="K246" s="2">
        <f t="array" ref="K246">XLOOKUP($C246:$C$1000, 'BASIC KEY'!$C$1:$C$4, 'BASIC KEY'!$B$1:$B$4, "", 0)
</f>
        <v>1</v>
      </c>
      <c r="L246" s="2">
        <f t="array" ref="L246">XLOOKUP($D246, 'BASIC KEY'!$C$7:$C$10, 'BASIC KEY'!$B$7:$B$10, "", 0)
</f>
        <v>1</v>
      </c>
      <c r="M246" s="11">
        <f t="array" ref="M246">XLOOKUP($E246, 'BASIC KEY'!$C$13:$C$16, 'BASIC KEY'!$B$13:$B$16, "", 0)
</f>
        <v>1</v>
      </c>
      <c r="N246" s="11">
        <f t="array" ref="N246">XLOOKUP($F246, 'BASIC KEY'!$C$19:$C$22, 'BASIC KEY'!$B$19:$B$22, "", 0)
</f>
        <v>2</v>
      </c>
      <c r="O246" s="11">
        <f t="array" ref="O246">XLOOKUP($G246, 'BASIC KEY'!$C$25:$C$28, 'BASIC KEY'!$B$25:$B$28, "", 0)
</f>
        <v>1</v>
      </c>
      <c r="P246" s="2">
        <f t="shared" si="1"/>
        <v>6</v>
      </c>
      <c r="Q246" s="13">
        <f t="shared" si="2"/>
        <v>9.5</v>
      </c>
      <c r="R246" s="13" t="str">
        <f t="array" ref="R246">XLOOKUP($K246,'BASIC KEY'!$E$1:$E$4,'BASIC KEY'!$F$1:$F$4,"",0)</f>
        <v>career focused</v>
      </c>
      <c r="S246" s="13" t="str">
        <f t="array" ref="S246">XLOOKUP($L246, 'BASIC KEY'!$E$7:$E$10, 'BASIC KEY'!$F$7:$F$10, "", 0)
</f>
        <v>Balanced explorer</v>
      </c>
      <c r="T246" s="13" t="str">
        <f t="array" ref="T246">XLOOKUP($M246, 'BASIC KEY'!$E$13:$E$16, 'BASIC KEY'!$F$13:$F$16, "", 0)
</f>
        <v>Balancer</v>
      </c>
      <c r="U246" s="13" t="str">
        <f t="array" ref="U246">XLOOKUP($N246, 'BASIC KEY'!$E$19:$E$22, 'BASIC KEY'!$F$19:$F$22, "", 0)
</f>
        <v>Pleasant tactful</v>
      </c>
      <c r="V246" s="13" t="str">
        <f t="array" ref="V246">XLOOKUP($O246, 'BASIC KEY'!$E$25:$E$28, 'BASIC KEY'!$F$25:$F$28, "", 0)
</f>
        <v>Competitor</v>
      </c>
      <c r="W246" s="13" t="str">
        <f t="shared" si="3"/>
        <v>career focused,Balanced explorer,Balancer,Pleasant tactful,Competitor</v>
      </c>
      <c r="X246" s="13">
        <f t="shared" si="4"/>
        <v>259</v>
      </c>
    </row>
    <row r="247">
      <c r="A247" s="8">
        <v>45521.60284663194</v>
      </c>
      <c r="B247" s="1"/>
      <c r="C247" s="3" t="s">
        <v>392</v>
      </c>
      <c r="D247" s="3" t="s">
        <v>398</v>
      </c>
      <c r="E247" s="3" t="s">
        <v>408</v>
      </c>
      <c r="F247" s="3" t="s">
        <v>419</v>
      </c>
      <c r="G247" s="3" t="s">
        <v>421</v>
      </c>
      <c r="H247" s="3" t="s">
        <v>326</v>
      </c>
      <c r="I247" s="7" t="str">
        <f t="shared" si="5"/>
        <v>aryan khare</v>
      </c>
      <c r="J247" s="1"/>
      <c r="K247" s="2">
        <f t="array" ref="K247">XLOOKUP($C247:$C$1000, 'BASIC KEY'!$C$1:$C$4, 'BASIC KEY'!$B$1:$B$4, "", 0)
</f>
        <v>2</v>
      </c>
      <c r="L247" s="2">
        <f t="array" ref="L247">XLOOKUP($D247, 'BASIC KEY'!$C$7:$C$10, 'BASIC KEY'!$B$7:$B$10, "", 0)
</f>
        <v>2</v>
      </c>
      <c r="M247" s="11">
        <f t="array" ref="M247">XLOOKUP($E247, 'BASIC KEY'!$C$13:$C$16, 'BASIC KEY'!$B$13:$B$16, "", 0)
</f>
        <v>1</v>
      </c>
      <c r="N247" s="11">
        <f t="array" ref="N247">XLOOKUP($F247, 'BASIC KEY'!$C$19:$C$22, 'BASIC KEY'!$B$19:$B$22, "", 0)
</f>
        <v>2</v>
      </c>
      <c r="O247" s="11">
        <f t="array" ref="O247">XLOOKUP($G247, 'BASIC KEY'!$C$25:$C$28, 'BASIC KEY'!$B$25:$B$28, "", 0)
</f>
        <v>2</v>
      </c>
      <c r="P247" s="2">
        <f t="shared" si="1"/>
        <v>9</v>
      </c>
      <c r="Q247" s="13">
        <f t="shared" si="2"/>
        <v>59.7</v>
      </c>
      <c r="R247" s="13" t="str">
        <f t="array" ref="R247">XLOOKUP($K247,'BASIC KEY'!$E$1:$E$4,'BASIC KEY'!$F$1:$F$4,"",0)</f>
        <v>passionate explorer</v>
      </c>
      <c r="S247" s="13" t="str">
        <f t="array" ref="S247">XLOOKUP($L247, 'BASIC KEY'!$E$7:$E$10, 'BASIC KEY'!$F$7:$F$10, "", 0)
</f>
        <v>Growth seeker</v>
      </c>
      <c r="T247" s="13" t="str">
        <f t="array" ref="T247">XLOOKUP($M247, 'BASIC KEY'!$E$13:$E$16, 'BASIC KEY'!$F$13:$F$16, "", 0)
</f>
        <v>Balancer</v>
      </c>
      <c r="U247" s="13" t="str">
        <f t="array" ref="U247">XLOOKUP($N247, 'BASIC KEY'!$E$19:$E$22, 'BASIC KEY'!$F$19:$F$22, "", 0)
</f>
        <v>Pleasant tactful</v>
      </c>
      <c r="V247" s="13" t="str">
        <f t="array" ref="V247">XLOOKUP($O247, 'BASIC KEY'!$E$25:$E$28, 'BASIC KEY'!$F$25:$F$28, "", 0)
</f>
        <v>Self Focused</v>
      </c>
      <c r="W247" s="13" t="str">
        <f t="shared" si="3"/>
        <v>passionate explorer,Growth seeker,Balancer,Pleasant tactful,Self Focused</v>
      </c>
      <c r="X247" s="13">
        <f t="shared" si="4"/>
        <v>76</v>
      </c>
    </row>
    <row r="248">
      <c r="A248" s="8">
        <v>45521.62883065973</v>
      </c>
      <c r="B248" s="1"/>
      <c r="C248" s="3" t="s">
        <v>390</v>
      </c>
      <c r="D248" s="3" t="s">
        <v>398</v>
      </c>
      <c r="E248" s="3" t="s">
        <v>408</v>
      </c>
      <c r="F248" s="3" t="s">
        <v>419</v>
      </c>
      <c r="G248" s="3" t="s">
        <v>423</v>
      </c>
      <c r="H248" s="3" t="s">
        <v>327</v>
      </c>
      <c r="I248" s="7" t="str">
        <f t="shared" si="5"/>
        <v>nithya sree b</v>
      </c>
      <c r="J248" s="1"/>
      <c r="K248" s="2">
        <f t="array" ref="K248">XLOOKUP($C248:$C$1000, 'BASIC KEY'!$C$1:$C$4, 'BASIC KEY'!$B$1:$B$4, "", 0)
</f>
        <v>1</v>
      </c>
      <c r="L248" s="2">
        <f t="array" ref="L248">XLOOKUP($D248, 'BASIC KEY'!$C$7:$C$10, 'BASIC KEY'!$B$7:$B$10, "", 0)
</f>
        <v>2</v>
      </c>
      <c r="M248" s="11">
        <f t="array" ref="M248">XLOOKUP($E248, 'BASIC KEY'!$C$13:$C$16, 'BASIC KEY'!$B$13:$B$16, "", 0)
</f>
        <v>1</v>
      </c>
      <c r="N248" s="11">
        <f t="array" ref="N248">XLOOKUP($F248, 'BASIC KEY'!$C$19:$C$22, 'BASIC KEY'!$B$19:$B$22, "", 0)
</f>
        <v>2</v>
      </c>
      <c r="O248" s="11">
        <f t="array" ref="O248">XLOOKUP($G248, 'BASIC KEY'!$C$25:$C$28, 'BASIC KEY'!$B$25:$B$28, "", 0)
</f>
        <v>1</v>
      </c>
      <c r="P248" s="2">
        <f t="shared" si="1"/>
        <v>7</v>
      </c>
      <c r="Q248" s="13">
        <f t="shared" si="2"/>
        <v>24.6</v>
      </c>
      <c r="R248" s="13" t="str">
        <f t="array" ref="R248">XLOOKUP($K248,'BASIC KEY'!$E$1:$E$4,'BASIC KEY'!$F$1:$F$4,"",0)</f>
        <v>career focused</v>
      </c>
      <c r="S248" s="13" t="str">
        <f t="array" ref="S248">XLOOKUP($L248, 'BASIC KEY'!$E$7:$E$10, 'BASIC KEY'!$F$7:$F$10, "", 0)
</f>
        <v>Growth seeker</v>
      </c>
      <c r="T248" s="13" t="str">
        <f t="array" ref="T248">XLOOKUP($M248, 'BASIC KEY'!$E$13:$E$16, 'BASIC KEY'!$F$13:$F$16, "", 0)
</f>
        <v>Balancer</v>
      </c>
      <c r="U248" s="13" t="str">
        <f t="array" ref="U248">XLOOKUP($N248, 'BASIC KEY'!$E$19:$E$22, 'BASIC KEY'!$F$19:$F$22, "", 0)
</f>
        <v>Pleasant tactful</v>
      </c>
      <c r="V248" s="13" t="str">
        <f t="array" ref="V248">XLOOKUP($O248, 'BASIC KEY'!$E$25:$E$28, 'BASIC KEY'!$F$25:$F$28, "", 0)
</f>
        <v>Competitor</v>
      </c>
      <c r="W248" s="13" t="str">
        <f t="shared" si="3"/>
        <v>career focused,Growth seeker,Balancer,Pleasant tactful,Competitor</v>
      </c>
      <c r="X248" s="13">
        <f t="shared" si="4"/>
        <v>193</v>
      </c>
    </row>
    <row r="249">
      <c r="A249" s="8">
        <v>45523.32342621528</v>
      </c>
      <c r="B249" s="1"/>
      <c r="C249" s="3" t="s">
        <v>392</v>
      </c>
      <c r="D249" s="3" t="s">
        <v>400</v>
      </c>
      <c r="E249" s="3" t="s">
        <v>406</v>
      </c>
      <c r="F249" s="3" t="s">
        <v>419</v>
      </c>
      <c r="G249" s="3" t="s">
        <v>421</v>
      </c>
      <c r="H249" s="3" t="s">
        <v>328</v>
      </c>
      <c r="I249" s="7" t="str">
        <f t="shared" si="5"/>
        <v>akshay kumar</v>
      </c>
      <c r="J249" s="1"/>
      <c r="K249" s="2">
        <f t="array" ref="K249">XLOOKUP($C249:$C$1000, 'BASIC KEY'!$C$1:$C$4, 'BASIC KEY'!$B$1:$B$4, "", 0)
</f>
        <v>2</v>
      </c>
      <c r="L249" s="2">
        <f t="array" ref="L249">XLOOKUP($D249, 'BASIC KEY'!$C$7:$C$10, 'BASIC KEY'!$B$7:$B$10, "", 0)
</f>
        <v>1</v>
      </c>
      <c r="M249" s="11">
        <f t="array" ref="M249">XLOOKUP($E249, 'BASIC KEY'!$C$13:$C$16, 'BASIC KEY'!$B$13:$B$16, "", 0)
</f>
        <v>2</v>
      </c>
      <c r="N249" s="11">
        <f t="array" ref="N249">XLOOKUP($F249, 'BASIC KEY'!$C$19:$C$22, 'BASIC KEY'!$B$19:$B$22, "", 0)
</f>
        <v>2</v>
      </c>
      <c r="O249" s="11">
        <f t="array" ref="O249">XLOOKUP($G249, 'BASIC KEY'!$C$25:$C$28, 'BASIC KEY'!$B$25:$B$28, "", 0)
</f>
        <v>2</v>
      </c>
      <c r="P249" s="2">
        <f t="shared" si="1"/>
        <v>9</v>
      </c>
      <c r="Q249" s="13">
        <f t="shared" si="2"/>
        <v>60</v>
      </c>
      <c r="R249" s="13" t="str">
        <f t="array" ref="R249">XLOOKUP($K249,'BASIC KEY'!$E$1:$E$4,'BASIC KEY'!$F$1:$F$4,"",0)</f>
        <v>passionate explorer</v>
      </c>
      <c r="S249" s="13" t="str">
        <f t="array" ref="S249">XLOOKUP($L249, 'BASIC KEY'!$E$7:$E$10, 'BASIC KEY'!$F$7:$F$10, "", 0)
</f>
        <v>Balanced explorer</v>
      </c>
      <c r="T249" s="13" t="str">
        <f t="array" ref="T249">XLOOKUP($M249, 'BASIC KEY'!$E$13:$E$16, 'BASIC KEY'!$F$13:$F$16, "", 0)
</f>
        <v>Dedicated learner</v>
      </c>
      <c r="U249" s="13" t="str">
        <f t="array" ref="U249">XLOOKUP($N249, 'BASIC KEY'!$E$19:$E$22, 'BASIC KEY'!$F$19:$F$22, "", 0)
</f>
        <v>Pleasant tactful</v>
      </c>
      <c r="V249" s="13" t="str">
        <f t="array" ref="V249">XLOOKUP($O249, 'BASIC KEY'!$E$25:$E$28, 'BASIC KEY'!$F$25:$F$28, "", 0)
</f>
        <v>Self Focused</v>
      </c>
      <c r="W249" s="13" t="str">
        <f t="shared" si="3"/>
        <v>passionate explorer,Balanced explorer,Dedicated learner,Pleasant tactful,Self Focused</v>
      </c>
      <c r="X249" s="13">
        <f t="shared" si="4"/>
        <v>71</v>
      </c>
    </row>
    <row r="250">
      <c r="A250" s="8">
        <v>45523.32456833334</v>
      </c>
      <c r="B250" s="1"/>
      <c r="C250" s="3" t="s">
        <v>392</v>
      </c>
      <c r="D250" s="3" t="s">
        <v>400</v>
      </c>
      <c r="E250" s="3" t="s">
        <v>406</v>
      </c>
      <c r="F250" s="3" t="s">
        <v>419</v>
      </c>
      <c r="G250" s="3" t="s">
        <v>421</v>
      </c>
      <c r="H250" s="3" t="s">
        <v>328</v>
      </c>
      <c r="I250" s="7" t="str">
        <f t="shared" si="5"/>
        <v>akshay kumar</v>
      </c>
      <c r="J250" s="1"/>
      <c r="K250" s="2">
        <f t="array" ref="K250">XLOOKUP($C250:$C$1000, 'BASIC KEY'!$C$1:$C$4, 'BASIC KEY'!$B$1:$B$4, "", 0)
</f>
        <v>2</v>
      </c>
      <c r="L250" s="2">
        <f t="array" ref="L250">XLOOKUP($D250, 'BASIC KEY'!$C$7:$C$10, 'BASIC KEY'!$B$7:$B$10, "", 0)
</f>
        <v>1</v>
      </c>
      <c r="M250" s="11">
        <f t="array" ref="M250">XLOOKUP($E250, 'BASIC KEY'!$C$13:$C$16, 'BASIC KEY'!$B$13:$B$16, "", 0)
</f>
        <v>2</v>
      </c>
      <c r="N250" s="11">
        <f t="array" ref="N250">XLOOKUP($F250, 'BASIC KEY'!$C$19:$C$22, 'BASIC KEY'!$B$19:$B$22, "", 0)
</f>
        <v>2</v>
      </c>
      <c r="O250" s="11">
        <f t="array" ref="O250">XLOOKUP($G250, 'BASIC KEY'!$C$25:$C$28, 'BASIC KEY'!$B$25:$B$28, "", 0)
</f>
        <v>2</v>
      </c>
      <c r="P250" s="2">
        <f t="shared" si="1"/>
        <v>9</v>
      </c>
      <c r="Q250" s="13">
        <f t="shared" si="2"/>
        <v>61</v>
      </c>
      <c r="R250" s="13" t="str">
        <f t="array" ref="R250">XLOOKUP($K250,'BASIC KEY'!$E$1:$E$4,'BASIC KEY'!$F$1:$F$4,"",0)</f>
        <v>passionate explorer</v>
      </c>
      <c r="S250" s="13" t="str">
        <f t="array" ref="S250">XLOOKUP($L250, 'BASIC KEY'!$E$7:$E$10, 'BASIC KEY'!$F$7:$F$10, "", 0)
</f>
        <v>Balanced explorer</v>
      </c>
      <c r="T250" s="13" t="str">
        <f t="array" ref="T250">XLOOKUP($M250, 'BASIC KEY'!$E$13:$E$16, 'BASIC KEY'!$F$13:$F$16, "", 0)
</f>
        <v>Dedicated learner</v>
      </c>
      <c r="U250" s="13" t="str">
        <f t="array" ref="U250">XLOOKUP($N250, 'BASIC KEY'!$E$19:$E$22, 'BASIC KEY'!$F$19:$F$22, "", 0)
</f>
        <v>Pleasant tactful</v>
      </c>
      <c r="V250" s="13" t="str">
        <f t="array" ref="V250">XLOOKUP($O250, 'BASIC KEY'!$E$25:$E$28, 'BASIC KEY'!$F$25:$F$28, "", 0)
</f>
        <v>Self Focused</v>
      </c>
      <c r="W250" s="13" t="str">
        <f t="shared" si="3"/>
        <v>passionate explorer,Balanced explorer,Dedicated learner,Pleasant tactful,Self Focused</v>
      </c>
      <c r="X250" s="13">
        <f t="shared" si="4"/>
        <v>68</v>
      </c>
    </row>
    <row r="251">
      <c r="A251" s="8">
        <v>45523.955722962965</v>
      </c>
      <c r="B251" s="1"/>
      <c r="C251" s="3" t="s">
        <v>392</v>
      </c>
      <c r="D251" s="3" t="s">
        <v>400</v>
      </c>
      <c r="E251" s="3" t="s">
        <v>408</v>
      </c>
      <c r="F251" s="3" t="s">
        <v>415</v>
      </c>
      <c r="G251" s="3" t="s">
        <v>421</v>
      </c>
      <c r="H251" s="3" t="s">
        <v>329</v>
      </c>
      <c r="I251" s="7" t="str">
        <f t="shared" si="5"/>
        <v>mani sathwik barigela</v>
      </c>
      <c r="J251" s="1"/>
      <c r="K251" s="2">
        <f t="array" ref="K251">XLOOKUP($C251:$C$1000, 'BASIC KEY'!$C$1:$C$4, 'BASIC KEY'!$B$1:$B$4, "", 0)
</f>
        <v>2</v>
      </c>
      <c r="L251" s="2">
        <f t="array" ref="L251">XLOOKUP($D251, 'BASIC KEY'!$C$7:$C$10, 'BASIC KEY'!$B$7:$B$10, "", 0)
</f>
        <v>1</v>
      </c>
      <c r="M251" s="11">
        <f t="array" ref="M251">XLOOKUP($E251, 'BASIC KEY'!$C$13:$C$16, 'BASIC KEY'!$B$13:$B$16, "", 0)
</f>
        <v>1</v>
      </c>
      <c r="N251" s="11">
        <f t="array" ref="N251">XLOOKUP($F251, 'BASIC KEY'!$C$19:$C$22, 'BASIC KEY'!$B$19:$B$22, "", 0)
</f>
        <v>0</v>
      </c>
      <c r="O251" s="11">
        <f t="array" ref="O251">XLOOKUP($G251, 'BASIC KEY'!$C$25:$C$28, 'BASIC KEY'!$B$25:$B$28, "", 0)
</f>
        <v>2</v>
      </c>
      <c r="P251" s="2">
        <f t="shared" si="1"/>
        <v>6</v>
      </c>
      <c r="Q251" s="13">
        <f t="shared" si="2"/>
        <v>10.3</v>
      </c>
      <c r="R251" s="13" t="str">
        <f t="array" ref="R251">XLOOKUP($K251,'BASIC KEY'!$E$1:$E$4,'BASIC KEY'!$F$1:$F$4,"",0)</f>
        <v>passionate explorer</v>
      </c>
      <c r="S251" s="13" t="str">
        <f t="array" ref="S251">XLOOKUP($L251, 'BASIC KEY'!$E$7:$E$10, 'BASIC KEY'!$F$7:$F$10, "", 0)
</f>
        <v>Balanced explorer</v>
      </c>
      <c r="T251" s="13" t="str">
        <f t="array" ref="T251">XLOOKUP($M251, 'BASIC KEY'!$E$13:$E$16, 'BASIC KEY'!$F$13:$F$16, "", 0)
</f>
        <v>Balancer</v>
      </c>
      <c r="U251" s="13" t="str">
        <f t="array" ref="U251">XLOOKUP($N251, 'BASIC KEY'!$E$19:$E$22, 'BASIC KEY'!$F$19:$F$22, "", 0)
</f>
        <v>Feedback taker</v>
      </c>
      <c r="V251" s="13" t="str">
        <f t="array" ref="V251">XLOOKUP($O251, 'BASIC KEY'!$E$25:$E$28, 'BASIC KEY'!$F$25:$F$28, "", 0)
</f>
        <v>Self Focused</v>
      </c>
      <c r="W251" s="13" t="str">
        <f t="shared" si="3"/>
        <v>passionate explorer,Balanced explorer,Balancer,Feedback taker,Self Focused</v>
      </c>
      <c r="X251" s="13">
        <f t="shared" si="4"/>
        <v>256</v>
      </c>
    </row>
    <row r="252">
      <c r="A252" s="8">
        <v>45525.390601886575</v>
      </c>
      <c r="B252" s="1"/>
      <c r="C252" s="3" t="s">
        <v>390</v>
      </c>
      <c r="D252" s="3" t="s">
        <v>400</v>
      </c>
      <c r="E252" s="3" t="s">
        <v>406</v>
      </c>
      <c r="F252" s="3" t="s">
        <v>419</v>
      </c>
      <c r="G252" s="3" t="s">
        <v>421</v>
      </c>
      <c r="H252" s="3" t="s">
        <v>331</v>
      </c>
      <c r="I252" s="7" t="str">
        <f t="shared" si="5"/>
        <v>kunal pal</v>
      </c>
      <c r="J252" s="1"/>
      <c r="K252" s="2">
        <f t="array" ref="K252">XLOOKUP($C252:$C$1000, 'BASIC KEY'!$C$1:$C$4, 'BASIC KEY'!$B$1:$B$4, "", 0)
</f>
        <v>1</v>
      </c>
      <c r="L252" s="2">
        <f t="array" ref="L252">XLOOKUP($D252, 'BASIC KEY'!$C$7:$C$10, 'BASIC KEY'!$B$7:$B$10, "", 0)
</f>
        <v>1</v>
      </c>
      <c r="M252" s="11">
        <f t="array" ref="M252">XLOOKUP($E252, 'BASIC KEY'!$C$13:$C$16, 'BASIC KEY'!$B$13:$B$16, "", 0)
</f>
        <v>2</v>
      </c>
      <c r="N252" s="11">
        <f t="array" ref="N252">XLOOKUP($F252, 'BASIC KEY'!$C$19:$C$22, 'BASIC KEY'!$B$19:$B$22, "", 0)
</f>
        <v>2</v>
      </c>
      <c r="O252" s="11">
        <f t="array" ref="O252">XLOOKUP($G252, 'BASIC KEY'!$C$25:$C$28, 'BASIC KEY'!$B$25:$B$28, "", 0)
</f>
        <v>2</v>
      </c>
      <c r="P252" s="2">
        <f t="shared" si="1"/>
        <v>8</v>
      </c>
      <c r="Q252" s="13">
        <f t="shared" si="2"/>
        <v>43.9</v>
      </c>
      <c r="R252" s="13" t="str">
        <f t="array" ref="R252">XLOOKUP($K252,'BASIC KEY'!$E$1:$E$4,'BASIC KEY'!$F$1:$F$4,"",0)</f>
        <v>career focused</v>
      </c>
      <c r="S252" s="13" t="str">
        <f t="array" ref="S252">XLOOKUP($L252, 'BASIC KEY'!$E$7:$E$10, 'BASIC KEY'!$F$7:$F$10, "", 0)
</f>
        <v>Balanced explorer</v>
      </c>
      <c r="T252" s="13" t="str">
        <f t="array" ref="T252">XLOOKUP($M252, 'BASIC KEY'!$E$13:$E$16, 'BASIC KEY'!$F$13:$F$16, "", 0)
</f>
        <v>Dedicated learner</v>
      </c>
      <c r="U252" s="13" t="str">
        <f t="array" ref="U252">XLOOKUP($N252, 'BASIC KEY'!$E$19:$E$22, 'BASIC KEY'!$F$19:$F$22, "", 0)
</f>
        <v>Pleasant tactful</v>
      </c>
      <c r="V252" s="13" t="str">
        <f t="array" ref="V252">XLOOKUP($O252, 'BASIC KEY'!$E$25:$E$28, 'BASIC KEY'!$F$25:$F$28, "", 0)
</f>
        <v>Self Focused</v>
      </c>
      <c r="W252" s="13" t="str">
        <f t="shared" si="3"/>
        <v>career focused,Balanced explorer,Dedicated learner,Pleasant tactful,Self Focused</v>
      </c>
      <c r="X252" s="13">
        <f t="shared" si="4"/>
        <v>139</v>
      </c>
    </row>
    <row r="253">
      <c r="A253" s="8">
        <v>45525.391774918986</v>
      </c>
      <c r="B253" s="1"/>
      <c r="C253" s="3" t="s">
        <v>390</v>
      </c>
      <c r="D253" s="3" t="s">
        <v>400</v>
      </c>
      <c r="E253" s="3" t="s">
        <v>408</v>
      </c>
      <c r="F253" s="3" t="s">
        <v>419</v>
      </c>
      <c r="G253" s="3" t="s">
        <v>425</v>
      </c>
      <c r="H253" s="3" t="s">
        <v>333</v>
      </c>
      <c r="I253" s="7" t="str">
        <f t="shared" si="5"/>
        <v>bhavik vimal prajapati</v>
      </c>
      <c r="J253" s="1"/>
      <c r="K253" s="2">
        <f t="array" ref="K253">XLOOKUP($C253:$C$1000, 'BASIC KEY'!$C$1:$C$4, 'BASIC KEY'!$B$1:$B$4, "", 0)
</f>
        <v>1</v>
      </c>
      <c r="L253" s="2">
        <f t="array" ref="L253">XLOOKUP($D253, 'BASIC KEY'!$C$7:$C$10, 'BASIC KEY'!$B$7:$B$10, "", 0)
</f>
        <v>1</v>
      </c>
      <c r="M253" s="11">
        <f t="array" ref="M253">XLOOKUP($E253, 'BASIC KEY'!$C$13:$C$16, 'BASIC KEY'!$B$13:$B$16, "", 0)
</f>
        <v>1</v>
      </c>
      <c r="N253" s="11">
        <f t="array" ref="N253">XLOOKUP($F253, 'BASIC KEY'!$C$19:$C$22, 'BASIC KEY'!$B$19:$B$22, "", 0)
</f>
        <v>2</v>
      </c>
      <c r="O253" s="11">
        <f t="array" ref="O253">XLOOKUP($G253, 'BASIC KEY'!$C$25:$C$28, 'BASIC KEY'!$B$25:$B$28, "", 0)
</f>
        <v>0</v>
      </c>
      <c r="P253" s="2">
        <f t="shared" si="1"/>
        <v>5</v>
      </c>
      <c r="Q253" s="13">
        <f t="shared" si="2"/>
        <v>1.8</v>
      </c>
      <c r="R253" s="13" t="str">
        <f t="array" ref="R253">XLOOKUP($K253,'BASIC KEY'!$E$1:$E$4,'BASIC KEY'!$F$1:$F$4,"",0)</f>
        <v>career focused</v>
      </c>
      <c r="S253" s="13" t="str">
        <f t="array" ref="S253">XLOOKUP($L253, 'BASIC KEY'!$E$7:$E$10, 'BASIC KEY'!$F$7:$F$10, "", 0)
</f>
        <v>Balanced explorer</v>
      </c>
      <c r="T253" s="13" t="str">
        <f t="array" ref="T253">XLOOKUP($M253, 'BASIC KEY'!$E$13:$E$16, 'BASIC KEY'!$F$13:$F$16, "", 0)
</f>
        <v>Balancer</v>
      </c>
      <c r="U253" s="13" t="str">
        <f t="array" ref="U253">XLOOKUP($N253, 'BASIC KEY'!$E$19:$E$22, 'BASIC KEY'!$F$19:$F$22, "", 0)
</f>
        <v>Pleasant tactful</v>
      </c>
      <c r="V253" s="13" t="str">
        <f t="array" ref="V253">XLOOKUP($O253, 'BASIC KEY'!$E$25:$E$28, 'BASIC KEY'!$F$25:$F$28, "", 0)
</f>
        <v>Time Taker</v>
      </c>
      <c r="W253" s="13" t="str">
        <f t="shared" si="3"/>
        <v>career focused,Balanced explorer,Balancer,Pleasant tactful,Time Taker</v>
      </c>
      <c r="X253" s="13">
        <f t="shared" si="4"/>
        <v>286</v>
      </c>
    </row>
    <row r="254">
      <c r="A254" s="8">
        <v>45525.39200201389</v>
      </c>
      <c r="B254" s="1"/>
      <c r="C254" s="3" t="s">
        <v>390</v>
      </c>
      <c r="D254" s="3" t="s">
        <v>398</v>
      </c>
      <c r="E254" s="3" t="s">
        <v>408</v>
      </c>
      <c r="F254" s="3" t="s">
        <v>415</v>
      </c>
      <c r="G254" s="3" t="s">
        <v>423</v>
      </c>
      <c r="H254" s="3" t="s">
        <v>330</v>
      </c>
      <c r="I254" s="7" t="str">
        <f t="shared" si="5"/>
        <v>kamble rutik</v>
      </c>
      <c r="J254" s="1"/>
      <c r="K254" s="2">
        <f t="array" ref="K254">XLOOKUP($C254:$C$1000, 'BASIC KEY'!$C$1:$C$4, 'BASIC KEY'!$B$1:$B$4, "", 0)
</f>
        <v>1</v>
      </c>
      <c r="L254" s="2">
        <f t="array" ref="L254">XLOOKUP($D254, 'BASIC KEY'!$C$7:$C$10, 'BASIC KEY'!$B$7:$B$10, "", 0)
</f>
        <v>2</v>
      </c>
      <c r="M254" s="11">
        <f t="array" ref="M254">XLOOKUP($E254, 'BASIC KEY'!$C$13:$C$16, 'BASIC KEY'!$B$13:$B$16, "", 0)
</f>
        <v>1</v>
      </c>
      <c r="N254" s="11">
        <f t="array" ref="N254">XLOOKUP($F254, 'BASIC KEY'!$C$19:$C$22, 'BASIC KEY'!$B$19:$B$22, "", 0)
</f>
        <v>0</v>
      </c>
      <c r="O254" s="11">
        <f t="array" ref="O254">XLOOKUP($G254, 'BASIC KEY'!$C$25:$C$28, 'BASIC KEY'!$B$25:$B$28, "", 0)
</f>
        <v>1</v>
      </c>
      <c r="P254" s="2">
        <f t="shared" si="1"/>
        <v>5</v>
      </c>
      <c r="Q254" s="13">
        <f t="shared" si="2"/>
        <v>1.8</v>
      </c>
      <c r="R254" s="13" t="str">
        <f t="array" ref="R254">XLOOKUP($K254,'BASIC KEY'!$E$1:$E$4,'BASIC KEY'!$F$1:$F$4,"",0)</f>
        <v>career focused</v>
      </c>
      <c r="S254" s="13" t="str">
        <f t="array" ref="S254">XLOOKUP($L254, 'BASIC KEY'!$E$7:$E$10, 'BASIC KEY'!$F$7:$F$10, "", 0)
</f>
        <v>Growth seeker</v>
      </c>
      <c r="T254" s="13" t="str">
        <f t="array" ref="T254">XLOOKUP($M254, 'BASIC KEY'!$E$13:$E$16, 'BASIC KEY'!$F$13:$F$16, "", 0)
</f>
        <v>Balancer</v>
      </c>
      <c r="U254" s="13" t="str">
        <f t="array" ref="U254">XLOOKUP($N254, 'BASIC KEY'!$E$19:$E$22, 'BASIC KEY'!$F$19:$F$22, "", 0)
</f>
        <v>Feedback taker</v>
      </c>
      <c r="V254" s="13" t="str">
        <f t="array" ref="V254">XLOOKUP($O254, 'BASIC KEY'!$E$25:$E$28, 'BASIC KEY'!$F$25:$F$28, "", 0)
</f>
        <v>Competitor</v>
      </c>
      <c r="W254" s="13" t="str">
        <f t="shared" si="3"/>
        <v>career focused,Growth seeker,Balancer,Feedback taker,Competitor</v>
      </c>
      <c r="X254" s="13">
        <f t="shared" si="4"/>
        <v>286</v>
      </c>
    </row>
    <row r="255">
      <c r="A255" s="8">
        <v>45525.41113818287</v>
      </c>
      <c r="B255" s="1"/>
      <c r="C255" s="3" t="s">
        <v>392</v>
      </c>
      <c r="D255" s="3" t="s">
        <v>398</v>
      </c>
      <c r="E255" s="3" t="s">
        <v>408</v>
      </c>
      <c r="F255" s="3" t="s">
        <v>419</v>
      </c>
      <c r="G255" s="3" t="s">
        <v>421</v>
      </c>
      <c r="H255" s="3" t="s">
        <v>332</v>
      </c>
      <c r="I255" s="7" t="str">
        <f t="shared" si="5"/>
        <v>humma irshad</v>
      </c>
      <c r="J255" s="1"/>
      <c r="K255" s="2">
        <f t="array" ref="K255">XLOOKUP($C255:$C$1000, 'BASIC KEY'!$C$1:$C$4, 'BASIC KEY'!$B$1:$B$4, "", 0)
</f>
        <v>2</v>
      </c>
      <c r="L255" s="2">
        <f t="array" ref="L255">XLOOKUP($D255, 'BASIC KEY'!$C$7:$C$10, 'BASIC KEY'!$B$7:$B$10, "", 0)
</f>
        <v>2</v>
      </c>
      <c r="M255" s="11">
        <f t="array" ref="M255">XLOOKUP($E255, 'BASIC KEY'!$C$13:$C$16, 'BASIC KEY'!$B$13:$B$16, "", 0)
</f>
        <v>1</v>
      </c>
      <c r="N255" s="11">
        <f t="array" ref="N255">XLOOKUP($F255, 'BASIC KEY'!$C$19:$C$22, 'BASIC KEY'!$B$19:$B$22, "", 0)
</f>
        <v>2</v>
      </c>
      <c r="O255" s="11">
        <f t="array" ref="O255">XLOOKUP($G255, 'BASIC KEY'!$C$25:$C$28, 'BASIC KEY'!$B$25:$B$28, "", 0)
</f>
        <v>2</v>
      </c>
      <c r="P255" s="2">
        <f t="shared" si="1"/>
        <v>9</v>
      </c>
      <c r="Q255" s="13">
        <f t="shared" si="2"/>
        <v>59.3</v>
      </c>
      <c r="R255" s="13" t="str">
        <f t="array" ref="R255">XLOOKUP($K255,'BASIC KEY'!$E$1:$E$4,'BASIC KEY'!$F$1:$F$4,"",0)</f>
        <v>passionate explorer</v>
      </c>
      <c r="S255" s="13" t="str">
        <f t="array" ref="S255">XLOOKUP($L255, 'BASIC KEY'!$E$7:$E$10, 'BASIC KEY'!$F$7:$F$10, "", 0)
</f>
        <v>Growth seeker</v>
      </c>
      <c r="T255" s="13" t="str">
        <f t="array" ref="T255">XLOOKUP($M255, 'BASIC KEY'!$E$13:$E$16, 'BASIC KEY'!$F$13:$F$16, "", 0)
</f>
        <v>Balancer</v>
      </c>
      <c r="U255" s="13" t="str">
        <f t="array" ref="U255">XLOOKUP($N255, 'BASIC KEY'!$E$19:$E$22, 'BASIC KEY'!$F$19:$F$22, "", 0)
</f>
        <v>Pleasant tactful</v>
      </c>
      <c r="V255" s="13" t="str">
        <f t="array" ref="V255">XLOOKUP($O255, 'BASIC KEY'!$E$25:$E$28, 'BASIC KEY'!$F$25:$F$28, "", 0)
</f>
        <v>Self Focused</v>
      </c>
      <c r="W255" s="13" t="str">
        <f t="shared" si="3"/>
        <v>passionate explorer,Growth seeker,Balancer,Pleasant tactful,Self Focused</v>
      </c>
      <c r="X255" s="13">
        <f t="shared" si="4"/>
        <v>77</v>
      </c>
    </row>
    <row r="256">
      <c r="A256" s="8">
        <v>45525.415672766205</v>
      </c>
      <c r="B256" s="1"/>
      <c r="C256" s="3" t="s">
        <v>390</v>
      </c>
      <c r="D256" s="3" t="s">
        <v>398</v>
      </c>
      <c r="E256" s="3" t="s">
        <v>408</v>
      </c>
      <c r="F256" s="3" t="s">
        <v>419</v>
      </c>
      <c r="G256" s="3" t="s">
        <v>421</v>
      </c>
      <c r="H256" s="3" t="s">
        <v>334</v>
      </c>
      <c r="I256" s="7" t="str">
        <f t="shared" si="5"/>
        <v>ayush ajay singh</v>
      </c>
      <c r="J256" s="1"/>
      <c r="K256" s="2">
        <f t="array" ref="K256">XLOOKUP($C256:$C$1000, 'BASIC KEY'!$C$1:$C$4, 'BASIC KEY'!$B$1:$B$4, "", 0)
</f>
        <v>1</v>
      </c>
      <c r="L256" s="2">
        <f t="array" ref="L256">XLOOKUP($D256, 'BASIC KEY'!$C$7:$C$10, 'BASIC KEY'!$B$7:$B$10, "", 0)
</f>
        <v>2</v>
      </c>
      <c r="M256" s="11">
        <f t="array" ref="M256">XLOOKUP($E256, 'BASIC KEY'!$C$13:$C$16, 'BASIC KEY'!$B$13:$B$16, "", 0)
</f>
        <v>1</v>
      </c>
      <c r="N256" s="11">
        <f t="array" ref="N256">XLOOKUP($F256, 'BASIC KEY'!$C$19:$C$22, 'BASIC KEY'!$B$19:$B$22, "", 0)
</f>
        <v>2</v>
      </c>
      <c r="O256" s="11">
        <f t="array" ref="O256">XLOOKUP($G256, 'BASIC KEY'!$C$25:$C$28, 'BASIC KEY'!$B$25:$B$28, "", 0)
</f>
        <v>2</v>
      </c>
      <c r="P256" s="2">
        <f t="shared" si="1"/>
        <v>8</v>
      </c>
      <c r="Q256" s="13">
        <f t="shared" si="2"/>
        <v>43.4</v>
      </c>
      <c r="R256" s="13" t="str">
        <f t="array" ref="R256">XLOOKUP($K256,'BASIC KEY'!$E$1:$E$4,'BASIC KEY'!$F$1:$F$4,"",0)</f>
        <v>career focused</v>
      </c>
      <c r="S256" s="13" t="str">
        <f t="array" ref="S256">XLOOKUP($L256, 'BASIC KEY'!$E$7:$E$10, 'BASIC KEY'!$F$7:$F$10, "", 0)
</f>
        <v>Growth seeker</v>
      </c>
      <c r="T256" s="13" t="str">
        <f t="array" ref="T256">XLOOKUP($M256, 'BASIC KEY'!$E$13:$E$16, 'BASIC KEY'!$F$13:$F$16, "", 0)
</f>
        <v>Balancer</v>
      </c>
      <c r="U256" s="13" t="str">
        <f t="array" ref="U256">XLOOKUP($N256, 'BASIC KEY'!$E$19:$E$22, 'BASIC KEY'!$F$19:$F$22, "", 0)
</f>
        <v>Pleasant tactful</v>
      </c>
      <c r="V256" s="13" t="str">
        <f t="array" ref="V256">XLOOKUP($O256, 'BASIC KEY'!$E$25:$E$28, 'BASIC KEY'!$F$25:$F$28, "", 0)
</f>
        <v>Self Focused</v>
      </c>
      <c r="W256" s="13" t="str">
        <f t="shared" si="3"/>
        <v>career focused,Growth seeker,Balancer,Pleasant tactful,Self Focused</v>
      </c>
      <c r="X256" s="13">
        <f t="shared" si="4"/>
        <v>143</v>
      </c>
    </row>
    <row r="257">
      <c r="A257" s="8">
        <v>45525.41775090278</v>
      </c>
      <c r="B257" s="1"/>
      <c r="C257" s="3" t="s">
        <v>390</v>
      </c>
      <c r="D257" s="3" t="s">
        <v>400</v>
      </c>
      <c r="E257" s="3" t="s">
        <v>408</v>
      </c>
      <c r="F257" s="3" t="s">
        <v>419</v>
      </c>
      <c r="G257" s="3" t="s">
        <v>423</v>
      </c>
      <c r="H257" s="3" t="s">
        <v>335</v>
      </c>
      <c r="I257" s="7" t="str">
        <f t="shared" si="5"/>
        <v>shireen samir momin</v>
      </c>
      <c r="J257" s="1"/>
      <c r="K257" s="2">
        <f t="array" ref="K257">XLOOKUP($C257:$C$1000, 'BASIC KEY'!$C$1:$C$4, 'BASIC KEY'!$B$1:$B$4, "", 0)
</f>
        <v>1</v>
      </c>
      <c r="L257" s="2">
        <f t="array" ref="L257">XLOOKUP($D257, 'BASIC KEY'!$C$7:$C$10, 'BASIC KEY'!$B$7:$B$10, "", 0)
</f>
        <v>1</v>
      </c>
      <c r="M257" s="11">
        <f t="array" ref="M257">XLOOKUP($E257, 'BASIC KEY'!$C$13:$C$16, 'BASIC KEY'!$B$13:$B$16, "", 0)
</f>
        <v>1</v>
      </c>
      <c r="N257" s="11">
        <f t="array" ref="N257">XLOOKUP($F257, 'BASIC KEY'!$C$19:$C$22, 'BASIC KEY'!$B$19:$B$22, "", 0)
</f>
        <v>2</v>
      </c>
      <c r="O257" s="11">
        <f t="array" ref="O257">XLOOKUP($G257, 'BASIC KEY'!$C$25:$C$28, 'BASIC KEY'!$B$25:$B$28, "", 0)
</f>
        <v>1</v>
      </c>
      <c r="P257" s="2">
        <f t="shared" si="1"/>
        <v>6</v>
      </c>
      <c r="Q257" s="13">
        <f t="shared" si="2"/>
        <v>7.7</v>
      </c>
      <c r="R257" s="13" t="str">
        <f t="array" ref="R257">XLOOKUP($K257,'BASIC KEY'!$E$1:$E$4,'BASIC KEY'!$F$1:$F$4,"",0)</f>
        <v>career focused</v>
      </c>
      <c r="S257" s="13" t="str">
        <f t="array" ref="S257">XLOOKUP($L257, 'BASIC KEY'!$E$7:$E$10, 'BASIC KEY'!$F$7:$F$10, "", 0)
</f>
        <v>Balanced explorer</v>
      </c>
      <c r="T257" s="13" t="str">
        <f t="array" ref="T257">XLOOKUP($M257, 'BASIC KEY'!$E$13:$E$16, 'BASIC KEY'!$F$13:$F$16, "", 0)
</f>
        <v>Balancer</v>
      </c>
      <c r="U257" s="13" t="str">
        <f t="array" ref="U257">XLOOKUP($N257, 'BASIC KEY'!$E$19:$E$22, 'BASIC KEY'!$F$19:$F$22, "", 0)
</f>
        <v>Pleasant tactful</v>
      </c>
      <c r="V257" s="13" t="str">
        <f t="array" ref="V257">XLOOKUP($O257, 'BASIC KEY'!$E$25:$E$28, 'BASIC KEY'!$F$25:$F$28, "", 0)
</f>
        <v>Competitor</v>
      </c>
      <c r="W257" s="13" t="str">
        <f t="shared" si="3"/>
        <v>career focused,Balanced explorer,Balancer,Pleasant tactful,Competitor</v>
      </c>
      <c r="X257" s="13">
        <f t="shared" si="4"/>
        <v>268</v>
      </c>
    </row>
    <row r="258">
      <c r="A258" s="8">
        <v>45525.42564890046</v>
      </c>
      <c r="B258" s="1"/>
      <c r="C258" s="3" t="s">
        <v>392</v>
      </c>
      <c r="D258" s="3" t="s">
        <v>398</v>
      </c>
      <c r="E258" s="3" t="s">
        <v>408</v>
      </c>
      <c r="F258" s="3" t="s">
        <v>415</v>
      </c>
      <c r="G258" s="3" t="s">
        <v>421</v>
      </c>
      <c r="H258" s="3" t="s">
        <v>343</v>
      </c>
      <c r="I258" s="7" t="str">
        <f t="shared" si="5"/>
        <v>abdul al islam</v>
      </c>
      <c r="J258" s="1"/>
      <c r="K258" s="2">
        <f t="array" ref="K258">XLOOKUP($C258:$C$1000, 'BASIC KEY'!$C$1:$C$4, 'BASIC KEY'!$B$1:$B$4, "", 0)
</f>
        <v>2</v>
      </c>
      <c r="L258" s="2">
        <f t="array" ref="L258">XLOOKUP($D258, 'BASIC KEY'!$C$7:$C$10, 'BASIC KEY'!$B$7:$B$10, "", 0)
</f>
        <v>2</v>
      </c>
      <c r="M258" s="11">
        <f t="array" ref="M258">XLOOKUP($E258, 'BASIC KEY'!$C$13:$C$16, 'BASIC KEY'!$B$13:$B$16, "", 0)
</f>
        <v>1</v>
      </c>
      <c r="N258" s="11">
        <f t="array" ref="N258">XLOOKUP($F258, 'BASIC KEY'!$C$19:$C$22, 'BASIC KEY'!$B$19:$B$22, "", 0)
</f>
        <v>0</v>
      </c>
      <c r="O258" s="11">
        <f t="array" ref="O258">XLOOKUP($G258, 'BASIC KEY'!$C$25:$C$28, 'BASIC KEY'!$B$25:$B$28, "", 0)
</f>
        <v>2</v>
      </c>
      <c r="P258" s="2">
        <f t="shared" si="1"/>
        <v>7</v>
      </c>
      <c r="Q258" s="13">
        <f t="shared" si="2"/>
        <v>21.6</v>
      </c>
      <c r="R258" s="13" t="str">
        <f t="array" ref="R258">XLOOKUP($K258,'BASIC KEY'!$E$1:$E$4,'BASIC KEY'!$F$1:$F$4,"",0)</f>
        <v>passionate explorer</v>
      </c>
      <c r="S258" s="13" t="str">
        <f t="array" ref="S258">XLOOKUP($L258, 'BASIC KEY'!$E$7:$E$10, 'BASIC KEY'!$F$7:$F$10, "", 0)
</f>
        <v>Growth seeker</v>
      </c>
      <c r="T258" s="13" t="str">
        <f t="array" ref="T258">XLOOKUP($M258, 'BASIC KEY'!$E$13:$E$16, 'BASIC KEY'!$F$13:$F$16, "", 0)
</f>
        <v>Balancer</v>
      </c>
      <c r="U258" s="13" t="str">
        <f t="array" ref="U258">XLOOKUP($N258, 'BASIC KEY'!$E$19:$E$22, 'BASIC KEY'!$F$19:$F$22, "", 0)
</f>
        <v>Feedback taker</v>
      </c>
      <c r="V258" s="13" t="str">
        <f t="array" ref="V258">XLOOKUP($O258, 'BASIC KEY'!$E$25:$E$28, 'BASIC KEY'!$F$25:$F$28, "", 0)
</f>
        <v>Self Focused</v>
      </c>
      <c r="W258" s="13" t="str">
        <f t="shared" si="3"/>
        <v>passionate explorer,Growth seeker,Balancer,Feedback taker,Self Focused</v>
      </c>
      <c r="X258" s="13">
        <f t="shared" si="4"/>
        <v>233</v>
      </c>
    </row>
    <row r="259">
      <c r="A259" s="8">
        <v>45525.426025451394</v>
      </c>
      <c r="B259" s="1"/>
      <c r="C259" s="3" t="s">
        <v>390</v>
      </c>
      <c r="D259" s="3" t="s">
        <v>398</v>
      </c>
      <c r="E259" s="3" t="s">
        <v>406</v>
      </c>
      <c r="F259" s="3" t="s">
        <v>419</v>
      </c>
      <c r="G259" s="3" t="s">
        <v>421</v>
      </c>
      <c r="H259" s="3" t="s">
        <v>336</v>
      </c>
      <c r="I259" s="7" t="str">
        <f t="shared" si="5"/>
        <v>yamini singh</v>
      </c>
      <c r="J259" s="1"/>
      <c r="K259" s="2">
        <f t="array" ref="K259">XLOOKUP($C259:$C$1000, 'BASIC KEY'!$C$1:$C$4, 'BASIC KEY'!$B$1:$B$4, "", 0)
</f>
        <v>1</v>
      </c>
      <c r="L259" s="2">
        <f t="array" ref="L259">XLOOKUP($D259, 'BASIC KEY'!$C$7:$C$10, 'BASIC KEY'!$B$7:$B$10, "", 0)
</f>
        <v>2</v>
      </c>
      <c r="M259" s="11">
        <f t="array" ref="M259">XLOOKUP($E259, 'BASIC KEY'!$C$13:$C$16, 'BASIC KEY'!$B$13:$B$16, "", 0)
</f>
        <v>2</v>
      </c>
      <c r="N259" s="11">
        <f t="array" ref="N259">XLOOKUP($F259, 'BASIC KEY'!$C$19:$C$22, 'BASIC KEY'!$B$19:$B$22, "", 0)
</f>
        <v>2</v>
      </c>
      <c r="O259" s="11">
        <f t="array" ref="O259">XLOOKUP($G259, 'BASIC KEY'!$C$25:$C$28, 'BASIC KEY'!$B$25:$B$28, "", 0)
</f>
        <v>2</v>
      </c>
      <c r="P259" s="2">
        <f t="shared" si="1"/>
        <v>9</v>
      </c>
      <c r="Q259" s="13">
        <f t="shared" si="2"/>
        <v>58</v>
      </c>
      <c r="R259" s="13" t="str">
        <f t="array" ref="R259">XLOOKUP($K259,'BASIC KEY'!$E$1:$E$4,'BASIC KEY'!$F$1:$F$4,"",0)</f>
        <v>career focused</v>
      </c>
      <c r="S259" s="13" t="str">
        <f t="array" ref="S259">XLOOKUP($L259, 'BASIC KEY'!$E$7:$E$10, 'BASIC KEY'!$F$7:$F$10, "", 0)
</f>
        <v>Growth seeker</v>
      </c>
      <c r="T259" s="13" t="str">
        <f t="array" ref="T259">XLOOKUP($M259, 'BASIC KEY'!$E$13:$E$16, 'BASIC KEY'!$F$13:$F$16, "", 0)
</f>
        <v>Dedicated learner</v>
      </c>
      <c r="U259" s="13" t="str">
        <f t="array" ref="U259">XLOOKUP($N259, 'BASIC KEY'!$E$19:$E$22, 'BASIC KEY'!$F$19:$F$22, "", 0)
</f>
        <v>Pleasant tactful</v>
      </c>
      <c r="V259" s="13" t="str">
        <f t="array" ref="V259">XLOOKUP($O259, 'BASIC KEY'!$E$25:$E$28, 'BASIC KEY'!$F$25:$F$28, "", 0)
</f>
        <v>Self Focused</v>
      </c>
      <c r="W259" s="13" t="str">
        <f t="shared" si="3"/>
        <v>career focused,Growth seeker,Dedicated learner,Pleasant tactful,Self Focused</v>
      </c>
      <c r="X259" s="13">
        <f t="shared" si="4"/>
        <v>85</v>
      </c>
    </row>
    <row r="260">
      <c r="A260" s="8">
        <v>45525.4336291088</v>
      </c>
      <c r="B260" s="1"/>
      <c r="C260" s="3" t="s">
        <v>392</v>
      </c>
      <c r="D260" s="3" t="s">
        <v>398</v>
      </c>
      <c r="E260" s="3" t="s">
        <v>408</v>
      </c>
      <c r="F260" s="3" t="s">
        <v>419</v>
      </c>
      <c r="G260" s="3" t="s">
        <v>421</v>
      </c>
      <c r="H260" s="3" t="s">
        <v>337</v>
      </c>
      <c r="I260" s="7" t="str">
        <f t="shared" si="5"/>
        <v>anuj kumar tiwari</v>
      </c>
      <c r="J260" s="1"/>
      <c r="K260" s="2">
        <f t="array" ref="K260">XLOOKUP($C260:$C$1000, 'BASIC KEY'!$C$1:$C$4, 'BASIC KEY'!$B$1:$B$4, "", 0)
</f>
        <v>2</v>
      </c>
      <c r="L260" s="2">
        <f t="array" ref="L260">XLOOKUP($D260, 'BASIC KEY'!$C$7:$C$10, 'BASIC KEY'!$B$7:$B$10, "", 0)
</f>
        <v>2</v>
      </c>
      <c r="M260" s="11">
        <f t="array" ref="M260">XLOOKUP($E260, 'BASIC KEY'!$C$13:$C$16, 'BASIC KEY'!$B$13:$B$16, "", 0)
</f>
        <v>1</v>
      </c>
      <c r="N260" s="11">
        <f t="array" ref="N260">XLOOKUP($F260, 'BASIC KEY'!$C$19:$C$22, 'BASIC KEY'!$B$19:$B$22, "", 0)
</f>
        <v>2</v>
      </c>
      <c r="O260" s="11">
        <f t="array" ref="O260">XLOOKUP($G260, 'BASIC KEY'!$C$25:$C$28, 'BASIC KEY'!$B$25:$B$28, "", 0)
</f>
        <v>2</v>
      </c>
      <c r="P260" s="2">
        <f t="shared" si="1"/>
        <v>9</v>
      </c>
      <c r="Q260" s="13">
        <f t="shared" si="2"/>
        <v>59.2</v>
      </c>
      <c r="R260" s="13" t="str">
        <f t="array" ref="R260">XLOOKUP($K260,'BASIC KEY'!$E$1:$E$4,'BASIC KEY'!$F$1:$F$4,"",0)</f>
        <v>passionate explorer</v>
      </c>
      <c r="S260" s="13" t="str">
        <f t="array" ref="S260">XLOOKUP($L260, 'BASIC KEY'!$E$7:$E$10, 'BASIC KEY'!$F$7:$F$10, "", 0)
</f>
        <v>Growth seeker</v>
      </c>
      <c r="T260" s="13" t="str">
        <f t="array" ref="T260">XLOOKUP($M260, 'BASIC KEY'!$E$13:$E$16, 'BASIC KEY'!$F$13:$F$16, "", 0)
</f>
        <v>Balancer</v>
      </c>
      <c r="U260" s="13" t="str">
        <f t="array" ref="U260">XLOOKUP($N260, 'BASIC KEY'!$E$19:$E$22, 'BASIC KEY'!$F$19:$F$22, "", 0)
</f>
        <v>Pleasant tactful</v>
      </c>
      <c r="V260" s="13" t="str">
        <f t="array" ref="V260">XLOOKUP($O260, 'BASIC KEY'!$E$25:$E$28, 'BASIC KEY'!$F$25:$F$28, "", 0)
</f>
        <v>Self Focused</v>
      </c>
      <c r="W260" s="13" t="str">
        <f t="shared" si="3"/>
        <v>passionate explorer,Growth seeker,Balancer,Pleasant tactful,Self Focused</v>
      </c>
      <c r="X260" s="13">
        <f t="shared" si="4"/>
        <v>78</v>
      </c>
    </row>
    <row r="261">
      <c r="A261" s="8">
        <v>45525.43789884259</v>
      </c>
      <c r="B261" s="1"/>
      <c r="C261" s="3" t="s">
        <v>392</v>
      </c>
      <c r="D261" s="3" t="s">
        <v>400</v>
      </c>
      <c r="E261" s="3" t="s">
        <v>406</v>
      </c>
      <c r="F261" s="3" t="s">
        <v>415</v>
      </c>
      <c r="G261" s="3" t="s">
        <v>421</v>
      </c>
      <c r="H261" s="3" t="s">
        <v>346</v>
      </c>
      <c r="I261" s="7" t="str">
        <f t="shared" si="5"/>
        <v>narendrakumar kumawat</v>
      </c>
      <c r="J261" s="1"/>
      <c r="K261" s="2">
        <f t="array" ref="K261">XLOOKUP($C261:$C$1000, 'BASIC KEY'!$C$1:$C$4, 'BASIC KEY'!$B$1:$B$4, "", 0)
</f>
        <v>2</v>
      </c>
      <c r="L261" s="2">
        <f t="array" ref="L261">XLOOKUP($D261, 'BASIC KEY'!$C$7:$C$10, 'BASIC KEY'!$B$7:$B$10, "", 0)
</f>
        <v>1</v>
      </c>
      <c r="M261" s="11">
        <f t="array" ref="M261">XLOOKUP($E261, 'BASIC KEY'!$C$13:$C$16, 'BASIC KEY'!$B$13:$B$16, "", 0)
</f>
        <v>2</v>
      </c>
      <c r="N261" s="11">
        <f t="array" ref="N261">XLOOKUP($F261, 'BASIC KEY'!$C$19:$C$22, 'BASIC KEY'!$B$19:$B$22, "", 0)
</f>
        <v>0</v>
      </c>
      <c r="O261" s="11">
        <f t="array" ref="O261">XLOOKUP($G261, 'BASIC KEY'!$C$25:$C$28, 'BASIC KEY'!$B$25:$B$28, "", 0)
</f>
        <v>2</v>
      </c>
      <c r="P261" s="2">
        <f t="shared" si="1"/>
        <v>7</v>
      </c>
      <c r="Q261" s="13">
        <f t="shared" si="2"/>
        <v>22.9</v>
      </c>
      <c r="R261" s="13" t="str">
        <f t="array" ref="R261">XLOOKUP($K261,'BASIC KEY'!$E$1:$E$4,'BASIC KEY'!$F$1:$F$4,"",0)</f>
        <v>passionate explorer</v>
      </c>
      <c r="S261" s="13" t="str">
        <f t="array" ref="S261">XLOOKUP($L261, 'BASIC KEY'!$E$7:$E$10, 'BASIC KEY'!$F$7:$F$10, "", 0)
</f>
        <v>Balanced explorer</v>
      </c>
      <c r="T261" s="13" t="str">
        <f t="array" ref="T261">XLOOKUP($M261, 'BASIC KEY'!$E$13:$E$16, 'BASIC KEY'!$F$13:$F$16, "", 0)
</f>
        <v>Dedicated learner</v>
      </c>
      <c r="U261" s="13" t="str">
        <f t="array" ref="U261">XLOOKUP($N261, 'BASIC KEY'!$E$19:$E$22, 'BASIC KEY'!$F$19:$F$22, "", 0)
</f>
        <v>Feedback taker</v>
      </c>
      <c r="V261" s="13" t="str">
        <f t="array" ref="V261">XLOOKUP($O261, 'BASIC KEY'!$E$25:$E$28, 'BASIC KEY'!$F$25:$F$28, "", 0)
</f>
        <v>Self Focused</v>
      </c>
      <c r="W261" s="13" t="str">
        <f t="shared" si="3"/>
        <v>passionate explorer,Balanced explorer,Dedicated learner,Feedback taker,Self Focused</v>
      </c>
      <c r="X261" s="13">
        <f t="shared" si="4"/>
        <v>224</v>
      </c>
    </row>
    <row r="262">
      <c r="A262" s="8">
        <v>45525.451062430555</v>
      </c>
      <c r="B262" s="1"/>
      <c r="C262" s="3" t="s">
        <v>390</v>
      </c>
      <c r="D262" s="3" t="s">
        <v>398</v>
      </c>
      <c r="E262" s="3" t="s">
        <v>408</v>
      </c>
      <c r="F262" s="3" t="s">
        <v>419</v>
      </c>
      <c r="G262" s="3" t="s">
        <v>423</v>
      </c>
      <c r="H262" s="3" t="s">
        <v>338</v>
      </c>
      <c r="I262" s="7" t="str">
        <f t="shared" si="5"/>
        <v>rudra kaushik</v>
      </c>
      <c r="J262" s="1"/>
      <c r="K262" s="2">
        <f t="array" ref="K262">XLOOKUP($C262:$C$1000, 'BASIC KEY'!$C$1:$C$4, 'BASIC KEY'!$B$1:$B$4, "", 0)
</f>
        <v>1</v>
      </c>
      <c r="L262" s="2">
        <f t="array" ref="L262">XLOOKUP($D262, 'BASIC KEY'!$C$7:$C$10, 'BASIC KEY'!$B$7:$B$10, "", 0)
</f>
        <v>2</v>
      </c>
      <c r="M262" s="11">
        <f t="array" ref="M262">XLOOKUP($E262, 'BASIC KEY'!$C$13:$C$16, 'BASIC KEY'!$B$13:$B$16, "", 0)
</f>
        <v>1</v>
      </c>
      <c r="N262" s="11">
        <f t="array" ref="N262">XLOOKUP($F262, 'BASIC KEY'!$C$19:$C$22, 'BASIC KEY'!$B$19:$B$22, "", 0)
</f>
        <v>2</v>
      </c>
      <c r="O262" s="11">
        <f t="array" ref="O262">XLOOKUP($G262, 'BASIC KEY'!$C$25:$C$28, 'BASIC KEY'!$B$25:$B$28, "", 0)
</f>
        <v>1</v>
      </c>
      <c r="P262" s="2">
        <f t="shared" si="1"/>
        <v>7</v>
      </c>
      <c r="Q262" s="13">
        <f t="shared" si="2"/>
        <v>23.4</v>
      </c>
      <c r="R262" s="13" t="str">
        <f t="array" ref="R262">XLOOKUP($K262,'BASIC KEY'!$E$1:$E$4,'BASIC KEY'!$F$1:$F$4,"",0)</f>
        <v>career focused</v>
      </c>
      <c r="S262" s="13" t="str">
        <f t="array" ref="S262">XLOOKUP($L262, 'BASIC KEY'!$E$7:$E$10, 'BASIC KEY'!$F$7:$F$10, "", 0)
</f>
        <v>Growth seeker</v>
      </c>
      <c r="T262" s="13" t="str">
        <f t="array" ref="T262">XLOOKUP($M262, 'BASIC KEY'!$E$13:$E$16, 'BASIC KEY'!$F$13:$F$16, "", 0)
</f>
        <v>Balancer</v>
      </c>
      <c r="U262" s="13" t="str">
        <f t="array" ref="U262">XLOOKUP($N262, 'BASIC KEY'!$E$19:$E$22, 'BASIC KEY'!$F$19:$F$22, "", 0)
</f>
        <v>Pleasant tactful</v>
      </c>
      <c r="V262" s="13" t="str">
        <f t="array" ref="V262">XLOOKUP($O262, 'BASIC KEY'!$E$25:$E$28, 'BASIC KEY'!$F$25:$F$28, "", 0)
</f>
        <v>Competitor</v>
      </c>
      <c r="W262" s="13" t="str">
        <f t="shared" si="3"/>
        <v>career focused,Growth seeker,Balancer,Pleasant tactful,Competitor</v>
      </c>
      <c r="X262" s="13">
        <f t="shared" si="4"/>
        <v>212</v>
      </c>
    </row>
    <row r="263">
      <c r="A263" s="8">
        <v>45525.45928030093</v>
      </c>
      <c r="B263" s="1"/>
      <c r="C263" s="3" t="s">
        <v>392</v>
      </c>
      <c r="D263" s="3" t="s">
        <v>398</v>
      </c>
      <c r="E263" s="3" t="s">
        <v>408</v>
      </c>
      <c r="F263" s="3" t="s">
        <v>419</v>
      </c>
      <c r="G263" s="3" t="s">
        <v>421</v>
      </c>
      <c r="H263" s="3" t="s">
        <v>341</v>
      </c>
      <c r="I263" s="7" t="str">
        <f t="shared" si="5"/>
        <v>athinamilagi a vignesh k</v>
      </c>
      <c r="J263" s="1"/>
      <c r="K263" s="2">
        <f t="array" ref="K263">XLOOKUP($C263:$C$1000, 'BASIC KEY'!$C$1:$C$4, 'BASIC KEY'!$B$1:$B$4, "", 0)
</f>
        <v>2</v>
      </c>
      <c r="L263" s="2">
        <f t="array" ref="L263">XLOOKUP($D263, 'BASIC KEY'!$C$7:$C$10, 'BASIC KEY'!$B$7:$B$10, "", 0)
</f>
        <v>2</v>
      </c>
      <c r="M263" s="11">
        <f t="array" ref="M263">XLOOKUP($E263, 'BASIC KEY'!$C$13:$C$16, 'BASIC KEY'!$B$13:$B$16, "", 0)
</f>
        <v>1</v>
      </c>
      <c r="N263" s="11">
        <f t="array" ref="N263">XLOOKUP($F263, 'BASIC KEY'!$C$19:$C$22, 'BASIC KEY'!$B$19:$B$22, "", 0)
</f>
        <v>2</v>
      </c>
      <c r="O263" s="11">
        <f t="array" ref="O263">XLOOKUP($G263, 'BASIC KEY'!$C$25:$C$28, 'BASIC KEY'!$B$25:$B$28, "", 0)
</f>
        <v>2</v>
      </c>
      <c r="P263" s="2">
        <f t="shared" si="1"/>
        <v>9</v>
      </c>
      <c r="Q263" s="13">
        <f t="shared" si="2"/>
        <v>58.7</v>
      </c>
      <c r="R263" s="13" t="str">
        <f t="array" ref="R263">XLOOKUP($K263,'BASIC KEY'!$E$1:$E$4,'BASIC KEY'!$F$1:$F$4,"",0)</f>
        <v>passionate explorer</v>
      </c>
      <c r="S263" s="13" t="str">
        <f t="array" ref="S263">XLOOKUP($L263, 'BASIC KEY'!$E$7:$E$10, 'BASIC KEY'!$F$7:$F$10, "", 0)
</f>
        <v>Growth seeker</v>
      </c>
      <c r="T263" s="13" t="str">
        <f t="array" ref="T263">XLOOKUP($M263, 'BASIC KEY'!$E$13:$E$16, 'BASIC KEY'!$F$13:$F$16, "", 0)
</f>
        <v>Balancer</v>
      </c>
      <c r="U263" s="13" t="str">
        <f t="array" ref="U263">XLOOKUP($N263, 'BASIC KEY'!$E$19:$E$22, 'BASIC KEY'!$F$19:$F$22, "", 0)
</f>
        <v>Pleasant tactful</v>
      </c>
      <c r="V263" s="13" t="str">
        <f t="array" ref="V263">XLOOKUP($O263, 'BASIC KEY'!$E$25:$E$28, 'BASIC KEY'!$F$25:$F$28, "", 0)
</f>
        <v>Self Focused</v>
      </c>
      <c r="W263" s="13" t="str">
        <f t="shared" si="3"/>
        <v>passionate explorer,Growth seeker,Balancer,Pleasant tactful,Self Focused</v>
      </c>
      <c r="X263" s="13">
        <f t="shared" si="4"/>
        <v>81</v>
      </c>
    </row>
    <row r="264">
      <c r="A264" s="8">
        <v>45525.471115231485</v>
      </c>
      <c r="B264" s="1"/>
      <c r="C264" s="3" t="s">
        <v>392</v>
      </c>
      <c r="D264" s="3" t="s">
        <v>400</v>
      </c>
      <c r="E264" s="3" t="s">
        <v>408</v>
      </c>
      <c r="F264" s="3" t="s">
        <v>417</v>
      </c>
      <c r="G264" s="3" t="s">
        <v>421</v>
      </c>
      <c r="H264" s="3" t="s">
        <v>339</v>
      </c>
      <c r="I264" s="7" t="str">
        <f t="shared" si="5"/>
        <v>srikumar sahoo</v>
      </c>
      <c r="J264" s="1"/>
      <c r="K264" s="2">
        <f t="array" ref="K264">XLOOKUP($C264:$C$1000, 'BASIC KEY'!$C$1:$C$4, 'BASIC KEY'!$B$1:$B$4, "", 0)
</f>
        <v>2</v>
      </c>
      <c r="L264" s="2">
        <f t="array" ref="L264">XLOOKUP($D264, 'BASIC KEY'!$C$7:$C$10, 'BASIC KEY'!$B$7:$B$10, "", 0)
</f>
        <v>1</v>
      </c>
      <c r="M264" s="11">
        <f t="array" ref="M264">XLOOKUP($E264, 'BASIC KEY'!$C$13:$C$16, 'BASIC KEY'!$B$13:$B$16, "", 0)
</f>
        <v>1</v>
      </c>
      <c r="N264" s="11">
        <f t="array" ref="N264">XLOOKUP($F264, 'BASIC KEY'!$C$19:$C$22, 'BASIC KEY'!$B$19:$B$22, "", 0)
</f>
        <v>1</v>
      </c>
      <c r="O264" s="11">
        <f t="array" ref="O264">XLOOKUP($G264, 'BASIC KEY'!$C$25:$C$28, 'BASIC KEY'!$B$25:$B$28, "", 0)
</f>
        <v>2</v>
      </c>
      <c r="P264" s="2">
        <f t="shared" si="1"/>
        <v>7</v>
      </c>
      <c r="Q264" s="13">
        <f t="shared" si="2"/>
        <v>24.4</v>
      </c>
      <c r="R264" s="13" t="str">
        <f t="array" ref="R264">XLOOKUP($K264,'BASIC KEY'!$E$1:$E$4,'BASIC KEY'!$F$1:$F$4,"",0)</f>
        <v>passionate explorer</v>
      </c>
      <c r="S264" s="13" t="str">
        <f t="array" ref="S264">XLOOKUP($L264, 'BASIC KEY'!$E$7:$E$10, 'BASIC KEY'!$F$7:$F$10, "", 0)
</f>
        <v>Balanced explorer</v>
      </c>
      <c r="T264" s="13" t="str">
        <f t="array" ref="T264">XLOOKUP($M264, 'BASIC KEY'!$E$13:$E$16, 'BASIC KEY'!$F$13:$F$16, "", 0)
</f>
        <v>Balancer</v>
      </c>
      <c r="U264" s="13" t="str">
        <f t="array" ref="U264">XLOOKUP($N264, 'BASIC KEY'!$E$19:$E$22, 'BASIC KEY'!$F$19:$F$22, "", 0)
</f>
        <v>Dtermined Doer</v>
      </c>
      <c r="V264" s="13" t="str">
        <f t="array" ref="V264">XLOOKUP($O264, 'BASIC KEY'!$E$25:$E$28, 'BASIC KEY'!$F$25:$F$28, "", 0)
</f>
        <v>Self Focused</v>
      </c>
      <c r="W264" s="13" t="str">
        <f t="shared" si="3"/>
        <v>passionate explorer,Balanced explorer,Balancer,Dtermined Doer,Self Focused</v>
      </c>
      <c r="X264" s="13">
        <f t="shared" si="4"/>
        <v>198</v>
      </c>
    </row>
    <row r="265">
      <c r="A265" s="8">
        <v>45525.48039185185</v>
      </c>
      <c r="B265" s="1"/>
      <c r="C265" s="3" t="s">
        <v>390</v>
      </c>
      <c r="D265" s="3" t="s">
        <v>400</v>
      </c>
      <c r="E265" s="3" t="s">
        <v>408</v>
      </c>
      <c r="F265" s="3" t="s">
        <v>419</v>
      </c>
      <c r="G265" s="3" t="s">
        <v>423</v>
      </c>
      <c r="H265" s="3" t="s">
        <v>340</v>
      </c>
      <c r="I265" s="7" t="str">
        <f t="shared" si="5"/>
        <v>kandula v umadeekshith reddy</v>
      </c>
      <c r="J265" s="1"/>
      <c r="K265" s="2">
        <f t="array" ref="K265">XLOOKUP($C265:$C$1000, 'BASIC KEY'!$C$1:$C$4, 'BASIC KEY'!$B$1:$B$4, "", 0)
</f>
        <v>1</v>
      </c>
      <c r="L265" s="2">
        <f t="array" ref="L265">XLOOKUP($D265, 'BASIC KEY'!$C$7:$C$10, 'BASIC KEY'!$B$7:$B$10, "", 0)
</f>
        <v>1</v>
      </c>
      <c r="M265" s="11">
        <f t="array" ref="M265">XLOOKUP($E265, 'BASIC KEY'!$C$13:$C$16, 'BASIC KEY'!$B$13:$B$16, "", 0)
</f>
        <v>1</v>
      </c>
      <c r="N265" s="11">
        <f t="array" ref="N265">XLOOKUP($F265, 'BASIC KEY'!$C$19:$C$22, 'BASIC KEY'!$B$19:$B$22, "", 0)
</f>
        <v>2</v>
      </c>
      <c r="O265" s="11">
        <f t="array" ref="O265">XLOOKUP($G265, 'BASIC KEY'!$C$25:$C$28, 'BASIC KEY'!$B$25:$B$28, "", 0)
</f>
        <v>1</v>
      </c>
      <c r="P265" s="2">
        <f t="shared" si="1"/>
        <v>6</v>
      </c>
      <c r="Q265" s="13">
        <f t="shared" si="2"/>
        <v>9.1</v>
      </c>
      <c r="R265" s="13" t="str">
        <f t="array" ref="R265">XLOOKUP($K265,'BASIC KEY'!$E$1:$E$4,'BASIC KEY'!$F$1:$F$4,"",0)</f>
        <v>career focused</v>
      </c>
      <c r="S265" s="13" t="str">
        <f t="array" ref="S265">XLOOKUP($L265, 'BASIC KEY'!$E$7:$E$10, 'BASIC KEY'!$F$7:$F$10, "", 0)
</f>
        <v>Balanced explorer</v>
      </c>
      <c r="T265" s="13" t="str">
        <f t="array" ref="T265">XLOOKUP($M265, 'BASIC KEY'!$E$13:$E$16, 'BASIC KEY'!$F$13:$F$16, "", 0)
</f>
        <v>Balancer</v>
      </c>
      <c r="U265" s="13" t="str">
        <f t="array" ref="U265">XLOOKUP($N265, 'BASIC KEY'!$E$19:$E$22, 'BASIC KEY'!$F$19:$F$22, "", 0)
</f>
        <v>Pleasant tactful</v>
      </c>
      <c r="V265" s="13" t="str">
        <f t="array" ref="V265">XLOOKUP($O265, 'BASIC KEY'!$E$25:$E$28, 'BASIC KEY'!$F$25:$F$28, "", 0)
</f>
        <v>Competitor</v>
      </c>
      <c r="W265" s="13" t="str">
        <f t="shared" si="3"/>
        <v>career focused,Balanced explorer,Balancer,Pleasant tactful,Competitor</v>
      </c>
      <c r="X265" s="13">
        <f t="shared" si="4"/>
        <v>261</v>
      </c>
    </row>
    <row r="266">
      <c r="A266" s="8">
        <v>45525.49823912037</v>
      </c>
      <c r="B266" s="1"/>
      <c r="C266" s="3" t="s">
        <v>390</v>
      </c>
      <c r="D266" s="3" t="s">
        <v>398</v>
      </c>
      <c r="E266" s="3" t="s">
        <v>406</v>
      </c>
      <c r="F266" s="3" t="s">
        <v>419</v>
      </c>
      <c r="G266" s="3" t="s">
        <v>421</v>
      </c>
      <c r="H266" s="3" t="s">
        <v>342</v>
      </c>
      <c r="I266" s="7" t="str">
        <f t="shared" si="5"/>
        <v>younus md</v>
      </c>
      <c r="J266" s="1"/>
      <c r="K266" s="2">
        <f t="array" ref="K266">XLOOKUP($C266:$C$1000, 'BASIC KEY'!$C$1:$C$4, 'BASIC KEY'!$B$1:$B$4, "", 0)
</f>
        <v>1</v>
      </c>
      <c r="L266" s="2">
        <f t="array" ref="L266">XLOOKUP($D266, 'BASIC KEY'!$C$7:$C$10, 'BASIC KEY'!$B$7:$B$10, "", 0)
</f>
        <v>2</v>
      </c>
      <c r="M266" s="11">
        <f t="array" ref="M266">XLOOKUP($E266, 'BASIC KEY'!$C$13:$C$16, 'BASIC KEY'!$B$13:$B$16, "", 0)
</f>
        <v>2</v>
      </c>
      <c r="N266" s="11">
        <f t="array" ref="N266">XLOOKUP($F266, 'BASIC KEY'!$C$19:$C$22, 'BASIC KEY'!$B$19:$B$22, "", 0)
</f>
        <v>2</v>
      </c>
      <c r="O266" s="11">
        <f t="array" ref="O266">XLOOKUP($G266, 'BASIC KEY'!$C$25:$C$28, 'BASIC KEY'!$B$25:$B$28, "", 0)
</f>
        <v>2</v>
      </c>
      <c r="P266" s="2">
        <f t="shared" si="1"/>
        <v>9</v>
      </c>
      <c r="Q266" s="13">
        <f t="shared" si="2"/>
        <v>58.1</v>
      </c>
      <c r="R266" s="13" t="str">
        <f t="array" ref="R266">XLOOKUP($K266,'BASIC KEY'!$E$1:$E$4,'BASIC KEY'!$F$1:$F$4,"",0)</f>
        <v>career focused</v>
      </c>
      <c r="S266" s="13" t="str">
        <f t="array" ref="S266">XLOOKUP($L266, 'BASIC KEY'!$E$7:$E$10, 'BASIC KEY'!$F$7:$F$10, "", 0)
</f>
        <v>Growth seeker</v>
      </c>
      <c r="T266" s="13" t="str">
        <f t="array" ref="T266">XLOOKUP($M266, 'BASIC KEY'!$E$13:$E$16, 'BASIC KEY'!$F$13:$F$16, "", 0)
</f>
        <v>Dedicated learner</v>
      </c>
      <c r="U266" s="13" t="str">
        <f t="array" ref="U266">XLOOKUP($N266, 'BASIC KEY'!$E$19:$E$22, 'BASIC KEY'!$F$19:$F$22, "", 0)
</f>
        <v>Pleasant tactful</v>
      </c>
      <c r="V266" s="13" t="str">
        <f t="array" ref="V266">XLOOKUP($O266, 'BASIC KEY'!$E$25:$E$28, 'BASIC KEY'!$F$25:$F$28, "", 0)
</f>
        <v>Self Focused</v>
      </c>
      <c r="W266" s="13" t="str">
        <f t="shared" si="3"/>
        <v>career focused,Growth seeker,Dedicated learner,Pleasant tactful,Self Focused</v>
      </c>
      <c r="X266" s="13">
        <f t="shared" si="4"/>
        <v>84</v>
      </c>
    </row>
    <row r="267">
      <c r="A267" s="8">
        <v>45525.585951388886</v>
      </c>
      <c r="B267" s="1"/>
      <c r="C267" s="3" t="s">
        <v>394</v>
      </c>
      <c r="D267" s="3" t="s">
        <v>400</v>
      </c>
      <c r="E267" s="3" t="s">
        <v>406</v>
      </c>
      <c r="F267" s="3" t="s">
        <v>419</v>
      </c>
      <c r="G267" s="3" t="s">
        <v>423</v>
      </c>
      <c r="H267" s="3" t="s">
        <v>344</v>
      </c>
      <c r="I267" s="7" t="str">
        <f t="shared" si="5"/>
        <v>vaibhav agrahari</v>
      </c>
      <c r="J267" s="1"/>
      <c r="K267" s="2">
        <f t="array" ref="K267">XLOOKUP($C267:$C$1000, 'BASIC KEY'!$C$1:$C$4, 'BASIC KEY'!$B$1:$B$4, "", 0)
</f>
        <v>-1</v>
      </c>
      <c r="L267" s="2">
        <f t="array" ref="L267">XLOOKUP($D267, 'BASIC KEY'!$C$7:$C$10, 'BASIC KEY'!$B$7:$B$10, "", 0)
</f>
        <v>1</v>
      </c>
      <c r="M267" s="11">
        <f t="array" ref="M267">XLOOKUP($E267, 'BASIC KEY'!$C$13:$C$16, 'BASIC KEY'!$B$13:$B$16, "", 0)
</f>
        <v>2</v>
      </c>
      <c r="N267" s="11">
        <f t="array" ref="N267">XLOOKUP($F267, 'BASIC KEY'!$C$19:$C$22, 'BASIC KEY'!$B$19:$B$22, "", 0)
</f>
        <v>2</v>
      </c>
      <c r="O267" s="11">
        <f t="array" ref="O267">XLOOKUP($G267, 'BASIC KEY'!$C$25:$C$28, 'BASIC KEY'!$B$25:$B$28, "", 0)
</f>
        <v>1</v>
      </c>
      <c r="P267" s="2">
        <f t="shared" si="1"/>
        <v>5</v>
      </c>
      <c r="Q267" s="13">
        <f t="shared" si="2"/>
        <v>2.4</v>
      </c>
      <c r="R267" s="13" t="str">
        <f t="array" ref="R267">XLOOKUP($K267,'BASIC KEY'!$E$1:$E$4,'BASIC KEY'!$F$1:$F$4,"",0)</f>
        <v>Resume enhancer</v>
      </c>
      <c r="S267" s="13" t="str">
        <f t="array" ref="S267">XLOOKUP($L267, 'BASIC KEY'!$E$7:$E$10, 'BASIC KEY'!$F$7:$F$10, "", 0)
</f>
        <v>Balanced explorer</v>
      </c>
      <c r="T267" s="13" t="str">
        <f t="array" ref="T267">XLOOKUP($M267, 'BASIC KEY'!$E$13:$E$16, 'BASIC KEY'!$F$13:$F$16, "", 0)
</f>
        <v>Dedicated learner</v>
      </c>
      <c r="U267" s="13" t="str">
        <f t="array" ref="U267">XLOOKUP($N267, 'BASIC KEY'!$E$19:$E$22, 'BASIC KEY'!$F$19:$F$22, "", 0)
</f>
        <v>Pleasant tactful</v>
      </c>
      <c r="V267" s="13" t="str">
        <f t="array" ref="V267">XLOOKUP($O267, 'BASIC KEY'!$E$25:$E$28, 'BASIC KEY'!$F$25:$F$28, "", 0)
</f>
        <v>Competitor</v>
      </c>
      <c r="W267" s="13" t="str">
        <f t="shared" si="3"/>
        <v>Resume enhancer,Balanced explorer,Dedicated learner,Pleasant tactful,Competitor</v>
      </c>
      <c r="X267" s="13">
        <f t="shared" si="4"/>
        <v>285</v>
      </c>
    </row>
    <row r="268">
      <c r="A268" s="8">
        <v>45525.67322167824</v>
      </c>
      <c r="B268" s="1"/>
      <c r="C268" s="3" t="s">
        <v>392</v>
      </c>
      <c r="D268" s="3" t="s">
        <v>398</v>
      </c>
      <c r="E268" s="3" t="s">
        <v>408</v>
      </c>
      <c r="F268" s="3" t="s">
        <v>419</v>
      </c>
      <c r="G268" s="3" t="s">
        <v>421</v>
      </c>
      <c r="H268" s="3" t="s">
        <v>345</v>
      </c>
      <c r="I268" s="7" t="str">
        <f t="shared" si="5"/>
        <v>khushi raj</v>
      </c>
      <c r="J268" s="1"/>
      <c r="K268" s="2">
        <f t="array" ref="K268">XLOOKUP($C268:$C$1000, 'BASIC KEY'!$C$1:$C$4, 'BASIC KEY'!$B$1:$B$4, "", 0)
</f>
        <v>2</v>
      </c>
      <c r="L268" s="2">
        <f t="array" ref="L268">XLOOKUP($D268, 'BASIC KEY'!$C$7:$C$10, 'BASIC KEY'!$B$7:$B$10, "", 0)
</f>
        <v>2</v>
      </c>
      <c r="M268" s="11">
        <f t="array" ref="M268">XLOOKUP($E268, 'BASIC KEY'!$C$13:$C$16, 'BASIC KEY'!$B$13:$B$16, "", 0)
</f>
        <v>1</v>
      </c>
      <c r="N268" s="11">
        <f t="array" ref="N268">XLOOKUP($F268, 'BASIC KEY'!$C$19:$C$22, 'BASIC KEY'!$B$19:$B$22, "", 0)
</f>
        <v>2</v>
      </c>
      <c r="O268" s="11">
        <f t="array" ref="O268">XLOOKUP($G268, 'BASIC KEY'!$C$25:$C$28, 'BASIC KEY'!$B$25:$B$28, "", 0)
</f>
        <v>2</v>
      </c>
      <c r="P268" s="2">
        <f t="shared" si="1"/>
        <v>9</v>
      </c>
      <c r="Q268" s="13">
        <f t="shared" si="2"/>
        <v>58.5</v>
      </c>
      <c r="R268" s="13" t="str">
        <f t="array" ref="R268">XLOOKUP($K268,'BASIC KEY'!$E$1:$E$4,'BASIC KEY'!$F$1:$F$4,"",0)</f>
        <v>passionate explorer</v>
      </c>
      <c r="S268" s="13" t="str">
        <f t="array" ref="S268">XLOOKUP($L268, 'BASIC KEY'!$E$7:$E$10, 'BASIC KEY'!$F$7:$F$10, "", 0)
</f>
        <v>Growth seeker</v>
      </c>
      <c r="T268" s="13" t="str">
        <f t="array" ref="T268">XLOOKUP($M268, 'BASIC KEY'!$E$13:$E$16, 'BASIC KEY'!$F$13:$F$16, "", 0)
</f>
        <v>Balancer</v>
      </c>
      <c r="U268" s="13" t="str">
        <f t="array" ref="U268">XLOOKUP($N268, 'BASIC KEY'!$E$19:$E$22, 'BASIC KEY'!$F$19:$F$22, "", 0)
</f>
        <v>Pleasant tactful</v>
      </c>
      <c r="V268" s="13" t="str">
        <f t="array" ref="V268">XLOOKUP($O268, 'BASIC KEY'!$E$25:$E$28, 'BASIC KEY'!$F$25:$F$28, "", 0)
</f>
        <v>Self Focused</v>
      </c>
      <c r="W268" s="13" t="str">
        <f t="shared" si="3"/>
        <v>passionate explorer,Growth seeker,Balancer,Pleasant tactful,Self Focused</v>
      </c>
      <c r="X268" s="13">
        <f t="shared" si="4"/>
        <v>82</v>
      </c>
    </row>
    <row r="269">
      <c r="A269" s="8">
        <v>45526.473607395834</v>
      </c>
      <c r="B269" s="1"/>
      <c r="C269" s="3" t="s">
        <v>390</v>
      </c>
      <c r="D269" s="3" t="s">
        <v>398</v>
      </c>
      <c r="E269" s="3" t="s">
        <v>408</v>
      </c>
      <c r="F269" s="3" t="s">
        <v>419</v>
      </c>
      <c r="G269" s="3" t="s">
        <v>423</v>
      </c>
      <c r="H269" s="3" t="s">
        <v>477</v>
      </c>
      <c r="I269" s="7" t="str">
        <f t="shared" si="5"/>
        <v>mariyala madhu</v>
      </c>
      <c r="J269" s="1"/>
      <c r="K269" s="2">
        <f t="array" ref="K269">XLOOKUP($C269:$C$1000, 'BASIC KEY'!$C$1:$C$4, 'BASIC KEY'!$B$1:$B$4, "", 0)
</f>
        <v>1</v>
      </c>
      <c r="L269" s="2">
        <f t="array" ref="L269">XLOOKUP($D269, 'BASIC KEY'!$C$7:$C$10, 'BASIC KEY'!$B$7:$B$10, "", 0)
</f>
        <v>2</v>
      </c>
      <c r="M269" s="11">
        <f t="array" ref="M269">XLOOKUP($E269, 'BASIC KEY'!$C$13:$C$16, 'BASIC KEY'!$B$13:$B$16, "", 0)
</f>
        <v>1</v>
      </c>
      <c r="N269" s="11">
        <f t="array" ref="N269">XLOOKUP($F269, 'BASIC KEY'!$C$19:$C$22, 'BASIC KEY'!$B$19:$B$22, "", 0)
</f>
        <v>2</v>
      </c>
      <c r="O269" s="11">
        <f t="array" ref="O269">XLOOKUP($G269, 'BASIC KEY'!$C$25:$C$28, 'BASIC KEY'!$B$25:$B$28, "", 0)
</f>
        <v>1</v>
      </c>
      <c r="P269" s="2">
        <f t="shared" si="1"/>
        <v>7</v>
      </c>
      <c r="Q269" s="13">
        <f t="shared" si="2"/>
        <v>22.5</v>
      </c>
      <c r="R269" s="13" t="str">
        <f t="array" ref="R269">XLOOKUP($K269,'BASIC KEY'!$E$1:$E$4,'BASIC KEY'!$F$1:$F$4,"",0)</f>
        <v>career focused</v>
      </c>
      <c r="S269" s="13" t="str">
        <f t="array" ref="S269">XLOOKUP($L269, 'BASIC KEY'!$E$7:$E$10, 'BASIC KEY'!$F$7:$F$10, "", 0)
</f>
        <v>Growth seeker</v>
      </c>
      <c r="T269" s="13" t="str">
        <f t="array" ref="T269">XLOOKUP($M269, 'BASIC KEY'!$E$13:$E$16, 'BASIC KEY'!$F$13:$F$16, "", 0)
</f>
        <v>Balancer</v>
      </c>
      <c r="U269" s="13" t="str">
        <f t="array" ref="U269">XLOOKUP($N269, 'BASIC KEY'!$E$19:$E$22, 'BASIC KEY'!$F$19:$F$22, "", 0)
</f>
        <v>Pleasant tactful</v>
      </c>
      <c r="V269" s="13" t="str">
        <f t="array" ref="V269">XLOOKUP($O269, 'BASIC KEY'!$E$25:$E$28, 'BASIC KEY'!$F$25:$F$28, "", 0)
</f>
        <v>Competitor</v>
      </c>
      <c r="W269" s="13" t="str">
        <f t="shared" si="3"/>
        <v>career focused,Growth seeker,Balancer,Pleasant tactful,Competitor</v>
      </c>
      <c r="X269" s="13">
        <f t="shared" si="4"/>
        <v>228</v>
      </c>
    </row>
    <row r="270">
      <c r="A270" s="8">
        <v>45526.52720539352</v>
      </c>
      <c r="B270" s="1"/>
      <c r="C270" s="3" t="s">
        <v>390</v>
      </c>
      <c r="D270" s="3" t="s">
        <v>398</v>
      </c>
      <c r="E270" s="3" t="s">
        <v>406</v>
      </c>
      <c r="F270" s="3" t="s">
        <v>419</v>
      </c>
      <c r="G270" s="3" t="s">
        <v>421</v>
      </c>
      <c r="H270" s="3" t="s">
        <v>347</v>
      </c>
      <c r="I270" s="7" t="str">
        <f t="shared" si="5"/>
        <v>jayeta nandi</v>
      </c>
      <c r="J270" s="1"/>
      <c r="K270" s="2">
        <f t="array" ref="K270">XLOOKUP($C270:$C$1000, 'BASIC KEY'!$C$1:$C$4, 'BASIC KEY'!$B$1:$B$4, "", 0)
</f>
        <v>1</v>
      </c>
      <c r="L270" s="2">
        <f t="array" ref="L270">XLOOKUP($D270, 'BASIC KEY'!$C$7:$C$10, 'BASIC KEY'!$B$7:$B$10, "", 0)
</f>
        <v>2</v>
      </c>
      <c r="M270" s="11">
        <f t="array" ref="M270">XLOOKUP($E270, 'BASIC KEY'!$C$13:$C$16, 'BASIC KEY'!$B$13:$B$16, "", 0)
</f>
        <v>2</v>
      </c>
      <c r="N270" s="11">
        <f t="array" ref="N270">XLOOKUP($F270, 'BASIC KEY'!$C$19:$C$22, 'BASIC KEY'!$B$19:$B$22, "", 0)
</f>
        <v>2</v>
      </c>
      <c r="O270" s="11">
        <f t="array" ref="O270">XLOOKUP($G270, 'BASIC KEY'!$C$25:$C$28, 'BASIC KEY'!$B$25:$B$28, "", 0)
</f>
        <v>2</v>
      </c>
      <c r="P270" s="2">
        <f t="shared" si="1"/>
        <v>9</v>
      </c>
      <c r="Q270" s="13">
        <f t="shared" si="2"/>
        <v>59</v>
      </c>
      <c r="R270" s="13" t="str">
        <f t="array" ref="R270">XLOOKUP($K270,'BASIC KEY'!$E$1:$E$4,'BASIC KEY'!$F$1:$F$4,"",0)</f>
        <v>career focused</v>
      </c>
      <c r="S270" s="13" t="str">
        <f t="array" ref="S270">XLOOKUP($L270, 'BASIC KEY'!$E$7:$E$10, 'BASIC KEY'!$F$7:$F$10, "", 0)
</f>
        <v>Growth seeker</v>
      </c>
      <c r="T270" s="13" t="str">
        <f t="array" ref="T270">XLOOKUP($M270, 'BASIC KEY'!$E$13:$E$16, 'BASIC KEY'!$F$13:$F$16, "", 0)
</f>
        <v>Dedicated learner</v>
      </c>
      <c r="U270" s="13" t="str">
        <f t="array" ref="U270">XLOOKUP($N270, 'BASIC KEY'!$E$19:$E$22, 'BASIC KEY'!$F$19:$F$22, "", 0)
</f>
        <v>Pleasant tactful</v>
      </c>
      <c r="V270" s="13" t="str">
        <f t="array" ref="V270">XLOOKUP($O270, 'BASIC KEY'!$E$25:$E$28, 'BASIC KEY'!$F$25:$F$28, "", 0)
</f>
        <v>Self Focused</v>
      </c>
      <c r="W270" s="13" t="str">
        <f t="shared" si="3"/>
        <v>career focused,Growth seeker,Dedicated learner,Pleasant tactful,Self Focused</v>
      </c>
      <c r="X270" s="13">
        <f t="shared" si="4"/>
        <v>80</v>
      </c>
    </row>
    <row r="271">
      <c r="A271" s="8">
        <v>45526.60334645833</v>
      </c>
      <c r="B271" s="1"/>
      <c r="C271" s="3" t="s">
        <v>392</v>
      </c>
      <c r="D271" s="3" t="s">
        <v>398</v>
      </c>
      <c r="E271" s="3" t="s">
        <v>408</v>
      </c>
      <c r="F271" s="3" t="s">
        <v>419</v>
      </c>
      <c r="G271" s="3" t="s">
        <v>421</v>
      </c>
      <c r="H271" s="3" t="s">
        <v>348</v>
      </c>
      <c r="I271" s="7" t="str">
        <f t="shared" si="5"/>
        <v>r.vijay vikas</v>
      </c>
      <c r="J271" s="1"/>
      <c r="K271" s="2">
        <f t="array" ref="K271">XLOOKUP($C271:$C$1000, 'BASIC KEY'!$C$1:$C$4, 'BASIC KEY'!$B$1:$B$4, "", 0)
</f>
        <v>2</v>
      </c>
      <c r="L271" s="2">
        <f t="array" ref="L271">XLOOKUP($D271, 'BASIC KEY'!$C$7:$C$10, 'BASIC KEY'!$B$7:$B$10, "", 0)
</f>
        <v>2</v>
      </c>
      <c r="M271" s="11">
        <f t="array" ref="M271">XLOOKUP($E271, 'BASIC KEY'!$C$13:$C$16, 'BASIC KEY'!$B$13:$B$16, "", 0)
</f>
        <v>1</v>
      </c>
      <c r="N271" s="11">
        <f t="array" ref="N271">XLOOKUP($F271, 'BASIC KEY'!$C$19:$C$22, 'BASIC KEY'!$B$19:$B$22, "", 0)
</f>
        <v>2</v>
      </c>
      <c r="O271" s="11">
        <f t="array" ref="O271">XLOOKUP($G271, 'BASIC KEY'!$C$25:$C$28, 'BASIC KEY'!$B$25:$B$28, "", 0)
</f>
        <v>2</v>
      </c>
      <c r="P271" s="2">
        <f t="shared" si="1"/>
        <v>9</v>
      </c>
      <c r="Q271" s="13">
        <f t="shared" si="2"/>
        <v>60.5</v>
      </c>
      <c r="R271" s="13" t="str">
        <f t="array" ref="R271">XLOOKUP($K271,'BASIC KEY'!$E$1:$E$4,'BASIC KEY'!$F$1:$F$4,"",0)</f>
        <v>passionate explorer</v>
      </c>
      <c r="S271" s="13" t="str">
        <f t="array" ref="S271">XLOOKUP($L271, 'BASIC KEY'!$E$7:$E$10, 'BASIC KEY'!$F$7:$F$10, "", 0)
</f>
        <v>Growth seeker</v>
      </c>
      <c r="T271" s="13" t="str">
        <f t="array" ref="T271">XLOOKUP($M271, 'BASIC KEY'!$E$13:$E$16, 'BASIC KEY'!$F$13:$F$16, "", 0)
</f>
        <v>Balancer</v>
      </c>
      <c r="U271" s="13" t="str">
        <f t="array" ref="U271">XLOOKUP($N271, 'BASIC KEY'!$E$19:$E$22, 'BASIC KEY'!$F$19:$F$22, "", 0)
</f>
        <v>Pleasant tactful</v>
      </c>
      <c r="V271" s="13" t="str">
        <f t="array" ref="V271">XLOOKUP($O271, 'BASIC KEY'!$E$25:$E$28, 'BASIC KEY'!$F$25:$F$28, "", 0)
</f>
        <v>Self Focused</v>
      </c>
      <c r="W271" s="13" t="str">
        <f t="shared" si="3"/>
        <v>passionate explorer,Growth seeker,Balancer,Pleasant tactful,Self Focused</v>
      </c>
      <c r="X271" s="13">
        <f t="shared" si="4"/>
        <v>70</v>
      </c>
    </row>
    <row r="272">
      <c r="A272" s="8">
        <v>45527.46147934027</v>
      </c>
      <c r="B272" s="1"/>
      <c r="C272" s="3" t="s">
        <v>390</v>
      </c>
      <c r="D272" s="3" t="s">
        <v>398</v>
      </c>
      <c r="E272" s="3" t="s">
        <v>406</v>
      </c>
      <c r="F272" s="3" t="s">
        <v>419</v>
      </c>
      <c r="G272" s="3" t="s">
        <v>421</v>
      </c>
      <c r="H272" s="3" t="s">
        <v>197</v>
      </c>
      <c r="I272" s="7" t="str">
        <f t="shared" si="5"/>
        <v>sanjeet kumar</v>
      </c>
      <c r="J272" s="1"/>
      <c r="K272" s="2">
        <f t="array" ref="K272">XLOOKUP($C272:$C$1000, 'BASIC KEY'!$C$1:$C$4, 'BASIC KEY'!$B$1:$B$4, "", 0)
</f>
        <v>1</v>
      </c>
      <c r="L272" s="2">
        <f t="array" ref="L272">XLOOKUP($D272, 'BASIC KEY'!$C$7:$C$10, 'BASIC KEY'!$B$7:$B$10, "", 0)
</f>
        <v>2</v>
      </c>
      <c r="M272" s="11">
        <f t="array" ref="M272">XLOOKUP($E272, 'BASIC KEY'!$C$13:$C$16, 'BASIC KEY'!$B$13:$B$16, "", 0)
</f>
        <v>2</v>
      </c>
      <c r="N272" s="11">
        <f t="array" ref="N272">XLOOKUP($F272, 'BASIC KEY'!$C$19:$C$22, 'BASIC KEY'!$B$19:$B$22, "", 0)
</f>
        <v>2</v>
      </c>
      <c r="O272" s="11">
        <f t="array" ref="O272">XLOOKUP($G272, 'BASIC KEY'!$C$25:$C$28, 'BASIC KEY'!$B$25:$B$28, "", 0)
</f>
        <v>2</v>
      </c>
      <c r="P272" s="2">
        <f t="shared" si="1"/>
        <v>9</v>
      </c>
      <c r="Q272" s="13">
        <f t="shared" si="2"/>
        <v>62.2</v>
      </c>
      <c r="R272" s="13" t="str">
        <f t="array" ref="R272">XLOOKUP($K272,'BASIC KEY'!$E$1:$E$4,'BASIC KEY'!$F$1:$F$4,"",0)</f>
        <v>career focused</v>
      </c>
      <c r="S272" s="13" t="str">
        <f t="array" ref="S272">XLOOKUP($L272, 'BASIC KEY'!$E$7:$E$10, 'BASIC KEY'!$F$7:$F$10, "", 0)
</f>
        <v>Growth seeker</v>
      </c>
      <c r="T272" s="13" t="str">
        <f t="array" ref="T272">XLOOKUP($M272, 'BASIC KEY'!$E$13:$E$16, 'BASIC KEY'!$F$13:$F$16, "", 0)
</f>
        <v>Dedicated learner</v>
      </c>
      <c r="U272" s="13" t="str">
        <f t="array" ref="U272">XLOOKUP($N272, 'BASIC KEY'!$E$19:$E$22, 'BASIC KEY'!$F$19:$F$22, "", 0)
</f>
        <v>Pleasant tactful</v>
      </c>
      <c r="V272" s="13" t="str">
        <f t="array" ref="V272">XLOOKUP($O272, 'BASIC KEY'!$E$25:$E$28, 'BASIC KEY'!$F$25:$F$28, "", 0)
</f>
        <v>Self Focused</v>
      </c>
      <c r="W272" s="13" t="str">
        <f t="shared" si="3"/>
        <v>career focused,Growth seeker,Dedicated learner,Pleasant tactful,Self Focused</v>
      </c>
      <c r="X272" s="13">
        <f t="shared" si="4"/>
        <v>66</v>
      </c>
    </row>
    <row r="273">
      <c r="A273" s="8">
        <v>45527.46347180556</v>
      </c>
      <c r="B273" s="1"/>
      <c r="C273" s="3" t="s">
        <v>390</v>
      </c>
      <c r="D273" s="3" t="s">
        <v>398</v>
      </c>
      <c r="E273" s="3" t="s">
        <v>406</v>
      </c>
      <c r="F273" s="3" t="s">
        <v>419</v>
      </c>
      <c r="G273" s="3" t="s">
        <v>421</v>
      </c>
      <c r="H273" s="3" t="s">
        <v>349</v>
      </c>
      <c r="I273" s="7" t="str">
        <f t="shared" si="5"/>
        <v>aishwarya kande</v>
      </c>
      <c r="J273" s="1"/>
      <c r="K273" s="2">
        <f t="array" ref="K273">XLOOKUP($C273:$C$1000, 'BASIC KEY'!$C$1:$C$4, 'BASIC KEY'!$B$1:$B$4, "", 0)
</f>
        <v>1</v>
      </c>
      <c r="L273" s="2">
        <f t="array" ref="L273">XLOOKUP($D273, 'BASIC KEY'!$C$7:$C$10, 'BASIC KEY'!$B$7:$B$10, "", 0)
</f>
        <v>2</v>
      </c>
      <c r="M273" s="11">
        <f t="array" ref="M273">XLOOKUP($E273, 'BASIC KEY'!$C$13:$C$16, 'BASIC KEY'!$B$13:$B$16, "", 0)
</f>
        <v>2</v>
      </c>
      <c r="N273" s="11">
        <f t="array" ref="N273">XLOOKUP($F273, 'BASIC KEY'!$C$19:$C$22, 'BASIC KEY'!$B$19:$B$22, "", 0)
</f>
        <v>2</v>
      </c>
      <c r="O273" s="11">
        <f t="array" ref="O273">XLOOKUP($G273, 'BASIC KEY'!$C$25:$C$28, 'BASIC KEY'!$B$25:$B$28, "", 0)
</f>
        <v>2</v>
      </c>
      <c r="P273" s="2">
        <f t="shared" si="1"/>
        <v>9</v>
      </c>
      <c r="Q273" s="13">
        <f t="shared" si="2"/>
        <v>63.9</v>
      </c>
      <c r="R273" s="13" t="str">
        <f t="array" ref="R273">XLOOKUP($K273,'BASIC KEY'!$E$1:$E$4,'BASIC KEY'!$F$1:$F$4,"",0)</f>
        <v>career focused</v>
      </c>
      <c r="S273" s="13" t="str">
        <f t="array" ref="S273">XLOOKUP($L273, 'BASIC KEY'!$E$7:$E$10, 'BASIC KEY'!$F$7:$F$10, "", 0)
</f>
        <v>Growth seeker</v>
      </c>
      <c r="T273" s="13" t="str">
        <f t="array" ref="T273">XLOOKUP($M273, 'BASIC KEY'!$E$13:$E$16, 'BASIC KEY'!$F$13:$F$16, "", 0)
</f>
        <v>Dedicated learner</v>
      </c>
      <c r="U273" s="13" t="str">
        <f t="array" ref="U273">XLOOKUP($N273, 'BASIC KEY'!$E$19:$E$22, 'BASIC KEY'!$F$19:$F$22, "", 0)
</f>
        <v>Pleasant tactful</v>
      </c>
      <c r="V273" s="13" t="str">
        <f t="array" ref="V273">XLOOKUP($O273, 'BASIC KEY'!$E$25:$E$28, 'BASIC KEY'!$F$25:$F$28, "", 0)
</f>
        <v>Self Focused</v>
      </c>
      <c r="W273" s="13" t="str">
        <f t="shared" si="3"/>
        <v>career focused,Growth seeker,Dedicated learner,Pleasant tactful,Self Focused</v>
      </c>
      <c r="X273" s="13">
        <f t="shared" si="4"/>
        <v>53</v>
      </c>
    </row>
    <row r="274">
      <c r="A274" s="8">
        <v>45527.46591290509</v>
      </c>
      <c r="B274" s="1"/>
      <c r="C274" s="3" t="s">
        <v>390</v>
      </c>
      <c r="D274" s="3" t="s">
        <v>398</v>
      </c>
      <c r="E274" s="3" t="s">
        <v>408</v>
      </c>
      <c r="F274" s="3" t="s">
        <v>419</v>
      </c>
      <c r="G274" s="3" t="s">
        <v>421</v>
      </c>
      <c r="H274" s="3" t="s">
        <v>350</v>
      </c>
      <c r="I274" s="7" t="str">
        <f t="shared" si="5"/>
        <v>sundaram singh</v>
      </c>
      <c r="J274" s="1"/>
      <c r="K274" s="2">
        <f t="array" ref="K274">XLOOKUP($C274:$C$1000, 'BASIC KEY'!$C$1:$C$4, 'BASIC KEY'!$B$1:$B$4, "", 0)
</f>
        <v>1</v>
      </c>
      <c r="L274" s="2">
        <f t="array" ref="L274">XLOOKUP($D274, 'BASIC KEY'!$C$7:$C$10, 'BASIC KEY'!$B$7:$B$10, "", 0)
</f>
        <v>2</v>
      </c>
      <c r="M274" s="11">
        <f t="array" ref="M274">XLOOKUP($E274, 'BASIC KEY'!$C$13:$C$16, 'BASIC KEY'!$B$13:$B$16, "", 0)
</f>
        <v>1</v>
      </c>
      <c r="N274" s="11">
        <f t="array" ref="N274">XLOOKUP($F274, 'BASIC KEY'!$C$19:$C$22, 'BASIC KEY'!$B$19:$B$22, "", 0)
</f>
        <v>2</v>
      </c>
      <c r="O274" s="11">
        <f t="array" ref="O274">XLOOKUP($G274, 'BASIC KEY'!$C$25:$C$28, 'BASIC KEY'!$B$25:$B$28, "", 0)
</f>
        <v>2</v>
      </c>
      <c r="P274" s="2">
        <f t="shared" si="1"/>
        <v>8</v>
      </c>
      <c r="Q274" s="13">
        <f t="shared" si="2"/>
        <v>42.9</v>
      </c>
      <c r="R274" s="13" t="str">
        <f t="array" ref="R274">XLOOKUP($K274,'BASIC KEY'!$E$1:$E$4,'BASIC KEY'!$F$1:$F$4,"",0)</f>
        <v>career focused</v>
      </c>
      <c r="S274" s="13" t="str">
        <f t="array" ref="S274">XLOOKUP($L274, 'BASIC KEY'!$E$7:$E$10, 'BASIC KEY'!$F$7:$F$10, "", 0)
</f>
        <v>Growth seeker</v>
      </c>
      <c r="T274" s="13" t="str">
        <f t="array" ref="T274">XLOOKUP($M274, 'BASIC KEY'!$E$13:$E$16, 'BASIC KEY'!$F$13:$F$16, "", 0)
</f>
        <v>Balancer</v>
      </c>
      <c r="U274" s="13" t="str">
        <f t="array" ref="U274">XLOOKUP($N274, 'BASIC KEY'!$E$19:$E$22, 'BASIC KEY'!$F$19:$F$22, "", 0)
</f>
        <v>Pleasant tactful</v>
      </c>
      <c r="V274" s="13" t="str">
        <f t="array" ref="V274">XLOOKUP($O274, 'BASIC KEY'!$E$25:$E$28, 'BASIC KEY'!$F$25:$F$28, "", 0)
</f>
        <v>Self Focused</v>
      </c>
      <c r="W274" s="13" t="str">
        <f t="shared" si="3"/>
        <v>career focused,Growth seeker,Balancer,Pleasant tactful,Self Focused</v>
      </c>
      <c r="X274" s="13">
        <f t="shared" si="4"/>
        <v>147</v>
      </c>
    </row>
    <row r="275">
      <c r="A275" s="8">
        <v>45527.57690703704</v>
      </c>
      <c r="B275" s="1"/>
      <c r="C275" s="3" t="s">
        <v>390</v>
      </c>
      <c r="D275" s="3" t="s">
        <v>398</v>
      </c>
      <c r="E275" s="3" t="s">
        <v>408</v>
      </c>
      <c r="F275" s="3" t="s">
        <v>419</v>
      </c>
      <c r="G275" s="3" t="s">
        <v>423</v>
      </c>
      <c r="H275" s="3" t="s">
        <v>351</v>
      </c>
      <c r="I275" s="7" t="str">
        <f t="shared" si="5"/>
        <v>yash bodade</v>
      </c>
      <c r="J275" s="1"/>
      <c r="K275" s="2">
        <f t="array" ref="K275">XLOOKUP($C275:$C$1000, 'BASIC KEY'!$C$1:$C$4, 'BASIC KEY'!$B$1:$B$4, "", 0)
</f>
        <v>1</v>
      </c>
      <c r="L275" s="2">
        <f t="array" ref="L275">XLOOKUP($D275, 'BASIC KEY'!$C$7:$C$10, 'BASIC KEY'!$B$7:$B$10, "", 0)
</f>
        <v>2</v>
      </c>
      <c r="M275" s="11">
        <f t="array" ref="M275">XLOOKUP($E275, 'BASIC KEY'!$C$13:$C$16, 'BASIC KEY'!$B$13:$B$16, "", 0)
</f>
        <v>1</v>
      </c>
      <c r="N275" s="11">
        <f t="array" ref="N275">XLOOKUP($F275, 'BASIC KEY'!$C$19:$C$22, 'BASIC KEY'!$B$19:$B$22, "", 0)
</f>
        <v>2</v>
      </c>
      <c r="O275" s="11">
        <f t="array" ref="O275">XLOOKUP($G275, 'BASIC KEY'!$C$25:$C$28, 'BASIC KEY'!$B$25:$B$28, "", 0)
</f>
        <v>1</v>
      </c>
      <c r="P275" s="2">
        <f t="shared" si="1"/>
        <v>7</v>
      </c>
      <c r="Q275" s="13">
        <f t="shared" si="2"/>
        <v>26.5</v>
      </c>
      <c r="R275" s="13" t="str">
        <f t="array" ref="R275">XLOOKUP($K275,'BASIC KEY'!$E$1:$E$4,'BASIC KEY'!$F$1:$F$4,"",0)</f>
        <v>career focused</v>
      </c>
      <c r="S275" s="13" t="str">
        <f t="array" ref="S275">XLOOKUP($L275, 'BASIC KEY'!$E$7:$E$10, 'BASIC KEY'!$F$7:$F$10, "", 0)
</f>
        <v>Growth seeker</v>
      </c>
      <c r="T275" s="13" t="str">
        <f t="array" ref="T275">XLOOKUP($M275, 'BASIC KEY'!$E$13:$E$16, 'BASIC KEY'!$F$13:$F$16, "", 0)
</f>
        <v>Balancer</v>
      </c>
      <c r="U275" s="13" t="str">
        <f t="array" ref="U275">XLOOKUP($N275, 'BASIC KEY'!$E$19:$E$22, 'BASIC KEY'!$F$19:$F$22, "", 0)
</f>
        <v>Pleasant tactful</v>
      </c>
      <c r="V275" s="13" t="str">
        <f t="array" ref="V275">XLOOKUP($O275, 'BASIC KEY'!$E$25:$E$28, 'BASIC KEY'!$F$25:$F$28, "", 0)
</f>
        <v>Competitor</v>
      </c>
      <c r="W275" s="13" t="str">
        <f t="shared" si="3"/>
        <v>career focused,Growth seeker,Balancer,Pleasant tactful,Competitor</v>
      </c>
      <c r="X275" s="13">
        <f t="shared" si="4"/>
        <v>161</v>
      </c>
    </row>
    <row r="276">
      <c r="A276" s="8">
        <v>45527.57813142361</v>
      </c>
      <c r="B276" s="1"/>
      <c r="C276" s="3" t="s">
        <v>390</v>
      </c>
      <c r="D276" s="3" t="s">
        <v>398</v>
      </c>
      <c r="E276" s="3" t="s">
        <v>409</v>
      </c>
      <c r="F276" s="3" t="s">
        <v>419</v>
      </c>
      <c r="G276" s="3" t="s">
        <v>423</v>
      </c>
      <c r="H276" s="3" t="s">
        <v>352</v>
      </c>
      <c r="I276" s="7" t="str">
        <f t="shared" si="5"/>
        <v>sweta maurya</v>
      </c>
      <c r="J276" s="1"/>
      <c r="K276" s="2">
        <f t="array" ref="K276">XLOOKUP($C276:$C$1000, 'BASIC KEY'!$C$1:$C$4, 'BASIC KEY'!$B$1:$B$4, "", 0)
</f>
        <v>1</v>
      </c>
      <c r="L276" s="2">
        <f t="array" ref="L276">XLOOKUP($D276, 'BASIC KEY'!$C$7:$C$10, 'BASIC KEY'!$B$7:$B$10, "", 0)
</f>
        <v>2</v>
      </c>
      <c r="M276" s="11">
        <f t="array" ref="M276">XLOOKUP($E276, 'BASIC KEY'!$C$13:$C$16, 'BASIC KEY'!$B$13:$B$16, "", 0)
</f>
        <v>0</v>
      </c>
      <c r="N276" s="11">
        <f t="array" ref="N276">XLOOKUP($F276, 'BASIC KEY'!$C$19:$C$22, 'BASIC KEY'!$B$19:$B$22, "", 0)
</f>
        <v>2</v>
      </c>
      <c r="O276" s="11">
        <f t="array" ref="O276">XLOOKUP($G276, 'BASIC KEY'!$C$25:$C$28, 'BASIC KEY'!$B$25:$B$28, "", 0)
</f>
        <v>1</v>
      </c>
      <c r="P276" s="2">
        <f t="shared" si="1"/>
        <v>6</v>
      </c>
      <c r="Q276" s="13">
        <f t="shared" si="2"/>
        <v>9.1</v>
      </c>
      <c r="R276" s="13" t="str">
        <f t="array" ref="R276">XLOOKUP($K276,'BASIC KEY'!$E$1:$E$4,'BASIC KEY'!$F$1:$F$4,"",0)</f>
        <v>career focused</v>
      </c>
      <c r="S276" s="13" t="str">
        <f t="array" ref="S276">XLOOKUP($L276, 'BASIC KEY'!$E$7:$E$10, 'BASIC KEY'!$F$7:$F$10, "", 0)
</f>
        <v>Growth seeker</v>
      </c>
      <c r="T276" s="13" t="str">
        <f t="array" ref="T276">XLOOKUP($M276, 'BASIC KEY'!$E$13:$E$16, 'BASIC KEY'!$F$13:$F$16, "", 0)
</f>
        <v>Weakend learner</v>
      </c>
      <c r="U276" s="13" t="str">
        <f t="array" ref="U276">XLOOKUP($N276, 'BASIC KEY'!$E$19:$E$22, 'BASIC KEY'!$F$19:$F$22, "", 0)
</f>
        <v>Pleasant tactful</v>
      </c>
      <c r="V276" s="13" t="str">
        <f t="array" ref="V276">XLOOKUP($O276, 'BASIC KEY'!$E$25:$E$28, 'BASIC KEY'!$F$25:$F$28, "", 0)
</f>
        <v>Competitor</v>
      </c>
      <c r="W276" s="13" t="str">
        <f t="shared" si="3"/>
        <v>career focused,Growth seeker,Weakend learner,Pleasant tactful,Competitor</v>
      </c>
      <c r="X276" s="13">
        <f t="shared" si="4"/>
        <v>261</v>
      </c>
    </row>
    <row r="277">
      <c r="A277" s="8">
        <v>45527.590664097224</v>
      </c>
      <c r="B277" s="1"/>
      <c r="C277" s="3" t="s">
        <v>390</v>
      </c>
      <c r="D277" s="3" t="s">
        <v>398</v>
      </c>
      <c r="E277" s="3" t="s">
        <v>408</v>
      </c>
      <c r="F277" s="3" t="s">
        <v>419</v>
      </c>
      <c r="G277" s="3" t="s">
        <v>421</v>
      </c>
      <c r="H277" s="3" t="s">
        <v>353</v>
      </c>
      <c r="I277" s="7" t="str">
        <f t="shared" si="5"/>
        <v>laukik sanjay kande</v>
      </c>
      <c r="J277" s="1"/>
      <c r="K277" s="2">
        <f t="array" ref="K277">XLOOKUP($C277:$C$1000, 'BASIC KEY'!$C$1:$C$4, 'BASIC KEY'!$B$1:$B$4, "", 0)
</f>
        <v>1</v>
      </c>
      <c r="L277" s="2">
        <f t="array" ref="L277">XLOOKUP($D277, 'BASIC KEY'!$C$7:$C$10, 'BASIC KEY'!$B$7:$B$10, "", 0)
</f>
        <v>2</v>
      </c>
      <c r="M277" s="11">
        <f t="array" ref="M277">XLOOKUP($E277, 'BASIC KEY'!$C$13:$C$16, 'BASIC KEY'!$B$13:$B$16, "", 0)
</f>
        <v>1</v>
      </c>
      <c r="N277" s="11">
        <f t="array" ref="N277">XLOOKUP($F277, 'BASIC KEY'!$C$19:$C$22, 'BASIC KEY'!$B$19:$B$22, "", 0)
</f>
        <v>2</v>
      </c>
      <c r="O277" s="11">
        <f t="array" ref="O277">XLOOKUP($G277, 'BASIC KEY'!$C$25:$C$28, 'BASIC KEY'!$B$25:$B$28, "", 0)
</f>
        <v>2</v>
      </c>
      <c r="P277" s="2">
        <f t="shared" si="1"/>
        <v>8</v>
      </c>
      <c r="Q277" s="13">
        <f t="shared" si="2"/>
        <v>40.6</v>
      </c>
      <c r="R277" s="13" t="str">
        <f t="array" ref="R277">XLOOKUP($K277,'BASIC KEY'!$E$1:$E$4,'BASIC KEY'!$F$1:$F$4,"",0)</f>
        <v>career focused</v>
      </c>
      <c r="S277" s="13" t="str">
        <f t="array" ref="S277">XLOOKUP($L277, 'BASIC KEY'!$E$7:$E$10, 'BASIC KEY'!$F$7:$F$10, "", 0)
</f>
        <v>Growth seeker</v>
      </c>
      <c r="T277" s="13" t="str">
        <f t="array" ref="T277">XLOOKUP($M277, 'BASIC KEY'!$E$13:$E$16, 'BASIC KEY'!$F$13:$F$16, "", 0)
</f>
        <v>Balancer</v>
      </c>
      <c r="U277" s="13" t="str">
        <f t="array" ref="U277">XLOOKUP($N277, 'BASIC KEY'!$E$19:$E$22, 'BASIC KEY'!$F$19:$F$22, "", 0)
</f>
        <v>Pleasant tactful</v>
      </c>
      <c r="V277" s="13" t="str">
        <f t="array" ref="V277">XLOOKUP($O277, 'BASIC KEY'!$E$25:$E$28, 'BASIC KEY'!$F$25:$F$28, "", 0)
</f>
        <v>Self Focused</v>
      </c>
      <c r="W277" s="13" t="str">
        <f t="shared" si="3"/>
        <v>career focused,Growth seeker,Balancer,Pleasant tactful,Self Focused</v>
      </c>
      <c r="X277" s="13">
        <f t="shared" si="4"/>
        <v>151</v>
      </c>
    </row>
    <row r="278">
      <c r="A278" s="8">
        <v>45527.604058425924</v>
      </c>
      <c r="B278" s="1"/>
      <c r="C278" s="3" t="s">
        <v>390</v>
      </c>
      <c r="D278" s="3" t="s">
        <v>398</v>
      </c>
      <c r="E278" s="3" t="s">
        <v>408</v>
      </c>
      <c r="F278" s="3" t="s">
        <v>419</v>
      </c>
      <c r="G278" s="3" t="s">
        <v>421</v>
      </c>
      <c r="H278" s="3" t="s">
        <v>354</v>
      </c>
      <c r="I278" s="7" t="str">
        <f t="shared" si="5"/>
        <v>tanisha dhasmana</v>
      </c>
      <c r="J278" s="1"/>
      <c r="K278" s="2">
        <f t="array" ref="K278">XLOOKUP($C278:$C$1000, 'BASIC KEY'!$C$1:$C$4, 'BASIC KEY'!$B$1:$B$4, "", 0)
</f>
        <v>1</v>
      </c>
      <c r="L278" s="2">
        <f t="array" ref="L278">XLOOKUP($D278, 'BASIC KEY'!$C$7:$C$10, 'BASIC KEY'!$B$7:$B$10, "", 0)
</f>
        <v>2</v>
      </c>
      <c r="M278" s="11">
        <f t="array" ref="M278">XLOOKUP($E278, 'BASIC KEY'!$C$13:$C$16, 'BASIC KEY'!$B$13:$B$16, "", 0)
</f>
        <v>1</v>
      </c>
      <c r="N278" s="11">
        <f t="array" ref="N278">XLOOKUP($F278, 'BASIC KEY'!$C$19:$C$22, 'BASIC KEY'!$B$19:$B$22, "", 0)
</f>
        <v>2</v>
      </c>
      <c r="O278" s="11">
        <f t="array" ref="O278">XLOOKUP($G278, 'BASIC KEY'!$C$25:$C$28, 'BASIC KEY'!$B$25:$B$28, "", 0)
</f>
        <v>2</v>
      </c>
      <c r="P278" s="2">
        <f t="shared" si="1"/>
        <v>8</v>
      </c>
      <c r="Q278" s="13">
        <f t="shared" si="2"/>
        <v>41.9</v>
      </c>
      <c r="R278" s="13" t="str">
        <f t="array" ref="R278">XLOOKUP($K278,'BASIC KEY'!$E$1:$E$4,'BASIC KEY'!$F$1:$F$4,"",0)</f>
        <v>career focused</v>
      </c>
      <c r="S278" s="13" t="str">
        <f t="array" ref="S278">XLOOKUP($L278, 'BASIC KEY'!$E$7:$E$10, 'BASIC KEY'!$F$7:$F$10, "", 0)
</f>
        <v>Growth seeker</v>
      </c>
      <c r="T278" s="13" t="str">
        <f t="array" ref="T278">XLOOKUP($M278, 'BASIC KEY'!$E$13:$E$16, 'BASIC KEY'!$F$13:$F$16, "", 0)
</f>
        <v>Balancer</v>
      </c>
      <c r="U278" s="13" t="str">
        <f t="array" ref="U278">XLOOKUP($N278, 'BASIC KEY'!$E$19:$E$22, 'BASIC KEY'!$F$19:$F$22, "", 0)
</f>
        <v>Pleasant tactful</v>
      </c>
      <c r="V278" s="13" t="str">
        <f t="array" ref="V278">XLOOKUP($O278, 'BASIC KEY'!$E$25:$E$28, 'BASIC KEY'!$F$25:$F$28, "", 0)
</f>
        <v>Self Focused</v>
      </c>
      <c r="W278" s="13" t="str">
        <f t="shared" si="3"/>
        <v>career focused,Growth seeker,Balancer,Pleasant tactful,Self Focused</v>
      </c>
      <c r="X278" s="13">
        <f t="shared" si="4"/>
        <v>150</v>
      </c>
    </row>
    <row r="279">
      <c r="A279" s="8">
        <v>45527.611559247685</v>
      </c>
      <c r="B279" s="1"/>
      <c r="C279" s="3" t="s">
        <v>392</v>
      </c>
      <c r="D279" s="3" t="s">
        <v>398</v>
      </c>
      <c r="E279" s="3" t="s">
        <v>406</v>
      </c>
      <c r="F279" s="3" t="s">
        <v>419</v>
      </c>
      <c r="G279" s="3" t="s">
        <v>423</v>
      </c>
      <c r="H279" s="3" t="s">
        <v>355</v>
      </c>
      <c r="I279" s="7" t="str">
        <f t="shared" si="5"/>
        <v>venkata gopi gowravarapu</v>
      </c>
      <c r="J279" s="1"/>
      <c r="K279" s="2">
        <f t="array" ref="K279">XLOOKUP($C279:$C$1000, 'BASIC KEY'!$C$1:$C$4, 'BASIC KEY'!$B$1:$B$4, "", 0)
</f>
        <v>2</v>
      </c>
      <c r="L279" s="2">
        <f t="array" ref="L279">XLOOKUP($D279, 'BASIC KEY'!$C$7:$C$10, 'BASIC KEY'!$B$7:$B$10, "", 0)
</f>
        <v>2</v>
      </c>
      <c r="M279" s="11">
        <f t="array" ref="M279">XLOOKUP($E279, 'BASIC KEY'!$C$13:$C$16, 'BASIC KEY'!$B$13:$B$16, "", 0)
</f>
        <v>2</v>
      </c>
      <c r="N279" s="11">
        <f t="array" ref="N279">XLOOKUP($F279, 'BASIC KEY'!$C$19:$C$22, 'BASIC KEY'!$B$19:$B$22, "", 0)
</f>
        <v>2</v>
      </c>
      <c r="O279" s="11">
        <f t="array" ref="O279">XLOOKUP($G279, 'BASIC KEY'!$C$25:$C$28, 'BASIC KEY'!$B$25:$B$28, "", 0)
</f>
        <v>1</v>
      </c>
      <c r="P279" s="2">
        <f t="shared" si="1"/>
        <v>9</v>
      </c>
      <c r="Q279" s="13">
        <f t="shared" si="2"/>
        <v>60</v>
      </c>
      <c r="R279" s="13" t="str">
        <f t="array" ref="R279">XLOOKUP($K279,'BASIC KEY'!$E$1:$E$4,'BASIC KEY'!$F$1:$F$4,"",0)</f>
        <v>passionate explorer</v>
      </c>
      <c r="S279" s="13" t="str">
        <f t="array" ref="S279">XLOOKUP($L279, 'BASIC KEY'!$E$7:$E$10, 'BASIC KEY'!$F$7:$F$10, "", 0)
</f>
        <v>Growth seeker</v>
      </c>
      <c r="T279" s="13" t="str">
        <f t="array" ref="T279">XLOOKUP($M279, 'BASIC KEY'!$E$13:$E$16, 'BASIC KEY'!$F$13:$F$16, "", 0)
</f>
        <v>Dedicated learner</v>
      </c>
      <c r="U279" s="13" t="str">
        <f t="array" ref="U279">XLOOKUP($N279, 'BASIC KEY'!$E$19:$E$22, 'BASIC KEY'!$F$19:$F$22, "", 0)
</f>
        <v>Pleasant tactful</v>
      </c>
      <c r="V279" s="13" t="str">
        <f t="array" ref="V279">XLOOKUP($O279, 'BASIC KEY'!$E$25:$E$28, 'BASIC KEY'!$F$25:$F$28, "", 0)
</f>
        <v>Competitor</v>
      </c>
      <c r="W279" s="13" t="str">
        <f t="shared" si="3"/>
        <v>passionate explorer,Growth seeker,Dedicated learner,Pleasant tactful,Competitor</v>
      </c>
      <c r="X279" s="13">
        <f t="shared" si="4"/>
        <v>71</v>
      </c>
    </row>
    <row r="280">
      <c r="A280" s="8">
        <v>45527.615739444445</v>
      </c>
      <c r="B280" s="1"/>
      <c r="C280" s="3" t="s">
        <v>390</v>
      </c>
      <c r="D280" s="3" t="s">
        <v>398</v>
      </c>
      <c r="E280" s="3" t="s">
        <v>408</v>
      </c>
      <c r="F280" s="3" t="s">
        <v>419</v>
      </c>
      <c r="G280" s="3" t="s">
        <v>423</v>
      </c>
      <c r="H280" s="3" t="s">
        <v>368</v>
      </c>
      <c r="I280" s="7" t="str">
        <f t="shared" si="5"/>
        <v>fatima shafique</v>
      </c>
      <c r="J280" s="1"/>
      <c r="K280" s="2">
        <f t="array" ref="K280">XLOOKUP($C280:$C$1000, 'BASIC KEY'!$C$1:$C$4, 'BASIC KEY'!$B$1:$B$4, "", 0)
</f>
        <v>1</v>
      </c>
      <c r="L280" s="2">
        <f t="array" ref="L280">XLOOKUP($D280, 'BASIC KEY'!$C$7:$C$10, 'BASIC KEY'!$B$7:$B$10, "", 0)
</f>
        <v>2</v>
      </c>
      <c r="M280" s="11">
        <f t="array" ref="M280">XLOOKUP($E280, 'BASIC KEY'!$C$13:$C$16, 'BASIC KEY'!$B$13:$B$16, "", 0)
</f>
        <v>1</v>
      </c>
      <c r="N280" s="11">
        <f t="array" ref="N280">XLOOKUP($F280, 'BASIC KEY'!$C$19:$C$22, 'BASIC KEY'!$B$19:$B$22, "", 0)
</f>
        <v>2</v>
      </c>
      <c r="O280" s="11">
        <f t="array" ref="O280">XLOOKUP($G280, 'BASIC KEY'!$C$25:$C$28, 'BASIC KEY'!$B$25:$B$28, "", 0)
</f>
        <v>1</v>
      </c>
      <c r="P280" s="2">
        <f t="shared" si="1"/>
        <v>7</v>
      </c>
      <c r="Q280" s="13">
        <f t="shared" si="2"/>
        <v>27.6</v>
      </c>
      <c r="R280" s="13" t="str">
        <f t="array" ref="R280">XLOOKUP($K280,'BASIC KEY'!$E$1:$E$4,'BASIC KEY'!$F$1:$F$4,"",0)</f>
        <v>career focused</v>
      </c>
      <c r="S280" s="13" t="str">
        <f t="array" ref="S280">XLOOKUP($L280, 'BASIC KEY'!$E$7:$E$10, 'BASIC KEY'!$F$7:$F$10, "", 0)
</f>
        <v>Growth seeker</v>
      </c>
      <c r="T280" s="13" t="str">
        <f t="array" ref="T280">XLOOKUP($M280, 'BASIC KEY'!$E$13:$E$16, 'BASIC KEY'!$F$13:$F$16, "", 0)
</f>
        <v>Balancer</v>
      </c>
      <c r="U280" s="13" t="str">
        <f t="array" ref="U280">XLOOKUP($N280, 'BASIC KEY'!$E$19:$E$22, 'BASIC KEY'!$F$19:$F$22, "", 0)
</f>
        <v>Pleasant tactful</v>
      </c>
      <c r="V280" s="13" t="str">
        <f t="array" ref="V280">XLOOKUP($O280, 'BASIC KEY'!$E$25:$E$28, 'BASIC KEY'!$F$25:$F$28, "", 0)
</f>
        <v>Competitor</v>
      </c>
      <c r="W280" s="13" t="str">
        <f t="shared" si="3"/>
        <v>career focused,Growth seeker,Balancer,Pleasant tactful,Competitor</v>
      </c>
      <c r="X280" s="13">
        <f t="shared" si="4"/>
        <v>159</v>
      </c>
    </row>
    <row r="281">
      <c r="A281" s="8">
        <v>45527.715754652774</v>
      </c>
      <c r="B281" s="1"/>
      <c r="C281" s="3" t="s">
        <v>390</v>
      </c>
      <c r="D281" s="3" t="s">
        <v>398</v>
      </c>
      <c r="E281" s="3" t="s">
        <v>406</v>
      </c>
      <c r="F281" s="3" t="s">
        <v>419</v>
      </c>
      <c r="G281" s="3" t="s">
        <v>421</v>
      </c>
      <c r="H281" s="3" t="s">
        <v>356</v>
      </c>
      <c r="I281" s="7" t="str">
        <f t="shared" si="5"/>
        <v>p.r.pooja</v>
      </c>
      <c r="J281" s="1"/>
      <c r="K281" s="2">
        <f t="array" ref="K281">XLOOKUP($C281:$C$1000, 'BASIC KEY'!$C$1:$C$4, 'BASIC KEY'!$B$1:$B$4, "", 0)
</f>
        <v>1</v>
      </c>
      <c r="L281" s="2">
        <f t="array" ref="L281">XLOOKUP($D281, 'BASIC KEY'!$C$7:$C$10, 'BASIC KEY'!$B$7:$B$10, "", 0)
</f>
        <v>2</v>
      </c>
      <c r="M281" s="11">
        <f t="array" ref="M281">XLOOKUP($E281, 'BASIC KEY'!$C$13:$C$16, 'BASIC KEY'!$B$13:$B$16, "", 0)
</f>
        <v>2</v>
      </c>
      <c r="N281" s="11">
        <f t="array" ref="N281">XLOOKUP($F281, 'BASIC KEY'!$C$19:$C$22, 'BASIC KEY'!$B$19:$B$22, "", 0)
</f>
        <v>2</v>
      </c>
      <c r="O281" s="11">
        <f t="array" ref="O281">XLOOKUP($G281, 'BASIC KEY'!$C$25:$C$28, 'BASIC KEY'!$B$25:$B$28, "", 0)
</f>
        <v>2</v>
      </c>
      <c r="P281" s="2">
        <f t="shared" si="1"/>
        <v>9</v>
      </c>
      <c r="Q281" s="13">
        <f t="shared" si="2"/>
        <v>60.7</v>
      </c>
      <c r="R281" s="13" t="str">
        <f t="array" ref="R281">XLOOKUP($K281,'BASIC KEY'!$E$1:$E$4,'BASIC KEY'!$F$1:$F$4,"",0)</f>
        <v>career focused</v>
      </c>
      <c r="S281" s="13" t="str">
        <f t="array" ref="S281">XLOOKUP($L281, 'BASIC KEY'!$E$7:$E$10, 'BASIC KEY'!$F$7:$F$10, "", 0)
</f>
        <v>Growth seeker</v>
      </c>
      <c r="T281" s="13" t="str">
        <f t="array" ref="T281">XLOOKUP($M281, 'BASIC KEY'!$E$13:$E$16, 'BASIC KEY'!$F$13:$F$16, "", 0)
</f>
        <v>Dedicated learner</v>
      </c>
      <c r="U281" s="13" t="str">
        <f t="array" ref="U281">XLOOKUP($N281, 'BASIC KEY'!$E$19:$E$22, 'BASIC KEY'!$F$19:$F$22, "", 0)
</f>
        <v>Pleasant tactful</v>
      </c>
      <c r="V281" s="13" t="str">
        <f t="array" ref="V281">XLOOKUP($O281, 'BASIC KEY'!$E$25:$E$28, 'BASIC KEY'!$F$25:$F$28, "", 0)
</f>
        <v>Self Focused</v>
      </c>
      <c r="W281" s="13" t="str">
        <f t="shared" si="3"/>
        <v>career focused,Growth seeker,Dedicated learner,Pleasant tactful,Self Focused</v>
      </c>
      <c r="X281" s="13">
        <f t="shared" si="4"/>
        <v>69</v>
      </c>
    </row>
    <row r="282">
      <c r="A282" s="8">
        <v>45527.75027967592</v>
      </c>
      <c r="B282" s="1"/>
      <c r="C282" s="3" t="s">
        <v>390</v>
      </c>
      <c r="D282" s="3" t="s">
        <v>400</v>
      </c>
      <c r="E282" s="3" t="s">
        <v>408</v>
      </c>
      <c r="F282" s="3" t="s">
        <v>419</v>
      </c>
      <c r="G282" s="3" t="s">
        <v>423</v>
      </c>
      <c r="H282" s="3" t="s">
        <v>478</v>
      </c>
      <c r="I282" s="7" t="str">
        <f t="shared" si="5"/>
        <v>suhana yadav</v>
      </c>
      <c r="J282" s="1"/>
      <c r="K282" s="2">
        <f t="array" ref="K282">XLOOKUP($C282:$C$1000, 'BASIC KEY'!$C$1:$C$4, 'BASIC KEY'!$B$1:$B$4, "", 0)
</f>
        <v>1</v>
      </c>
      <c r="L282" s="2">
        <f t="array" ref="L282">XLOOKUP($D282, 'BASIC KEY'!$C$7:$C$10, 'BASIC KEY'!$B$7:$B$10, "", 0)
</f>
        <v>1</v>
      </c>
      <c r="M282" s="11">
        <f t="array" ref="M282">XLOOKUP($E282, 'BASIC KEY'!$C$13:$C$16, 'BASIC KEY'!$B$13:$B$16, "", 0)
</f>
        <v>1</v>
      </c>
      <c r="N282" s="11">
        <f t="array" ref="N282">XLOOKUP($F282, 'BASIC KEY'!$C$19:$C$22, 'BASIC KEY'!$B$19:$B$22, "", 0)
</f>
        <v>2</v>
      </c>
      <c r="O282" s="11">
        <f t="array" ref="O282">XLOOKUP($G282, 'BASIC KEY'!$C$25:$C$28, 'BASIC KEY'!$B$25:$B$28, "", 0)
</f>
        <v>1</v>
      </c>
      <c r="P282" s="2">
        <f t="shared" si="1"/>
        <v>6</v>
      </c>
      <c r="Q282" s="13">
        <f t="shared" si="2"/>
        <v>11.1</v>
      </c>
      <c r="R282" s="13" t="str">
        <f t="array" ref="R282">XLOOKUP($K282,'BASIC KEY'!$E$1:$E$4,'BASIC KEY'!$F$1:$F$4,"",0)</f>
        <v>career focused</v>
      </c>
      <c r="S282" s="13" t="str">
        <f t="array" ref="S282">XLOOKUP($L282, 'BASIC KEY'!$E$7:$E$10, 'BASIC KEY'!$F$7:$F$10, "", 0)
</f>
        <v>Balanced explorer</v>
      </c>
      <c r="T282" s="13" t="str">
        <f t="array" ref="T282">XLOOKUP($M282, 'BASIC KEY'!$E$13:$E$16, 'BASIC KEY'!$F$13:$F$16, "", 0)
</f>
        <v>Balancer</v>
      </c>
      <c r="U282" s="13" t="str">
        <f t="array" ref="U282">XLOOKUP($N282, 'BASIC KEY'!$E$19:$E$22, 'BASIC KEY'!$F$19:$F$22, "", 0)
</f>
        <v>Pleasant tactful</v>
      </c>
      <c r="V282" s="13" t="str">
        <f t="array" ref="V282">XLOOKUP($O282, 'BASIC KEY'!$E$25:$E$28, 'BASIC KEY'!$F$25:$F$28, "", 0)
</f>
        <v>Competitor</v>
      </c>
      <c r="W282" s="13" t="str">
        <f t="shared" si="3"/>
        <v>career focused,Balanced explorer,Balancer,Pleasant tactful,Competitor</v>
      </c>
      <c r="X282" s="13">
        <f t="shared" si="4"/>
        <v>254</v>
      </c>
    </row>
    <row r="283">
      <c r="A283" s="8">
        <v>45527.755697500004</v>
      </c>
      <c r="B283" s="1"/>
      <c r="C283" s="3" t="s">
        <v>390</v>
      </c>
      <c r="D283" s="3" t="s">
        <v>398</v>
      </c>
      <c r="E283" s="3" t="s">
        <v>406</v>
      </c>
      <c r="F283" s="3" t="s">
        <v>417</v>
      </c>
      <c r="G283" s="3" t="s">
        <v>423</v>
      </c>
      <c r="H283" s="3" t="s">
        <v>360</v>
      </c>
      <c r="I283" s="7" t="str">
        <f t="shared" si="5"/>
        <v>k.kaviya</v>
      </c>
      <c r="J283" s="1"/>
      <c r="K283" s="2">
        <f t="array" ref="K283">XLOOKUP($C283:$C$1000, 'BASIC KEY'!$C$1:$C$4, 'BASIC KEY'!$B$1:$B$4, "", 0)
</f>
        <v>1</v>
      </c>
      <c r="L283" s="2">
        <f t="array" ref="L283">XLOOKUP($D283, 'BASIC KEY'!$C$7:$C$10, 'BASIC KEY'!$B$7:$B$10, "", 0)
</f>
        <v>2</v>
      </c>
      <c r="M283" s="11">
        <f t="array" ref="M283">XLOOKUP($E283, 'BASIC KEY'!$C$13:$C$16, 'BASIC KEY'!$B$13:$B$16, "", 0)
</f>
        <v>2</v>
      </c>
      <c r="N283" s="11">
        <f t="array" ref="N283">XLOOKUP($F283, 'BASIC KEY'!$C$19:$C$22, 'BASIC KEY'!$B$19:$B$22, "", 0)
</f>
        <v>1</v>
      </c>
      <c r="O283" s="11">
        <f t="array" ref="O283">XLOOKUP($G283, 'BASIC KEY'!$C$25:$C$28, 'BASIC KEY'!$B$25:$B$28, "", 0)
</f>
        <v>1</v>
      </c>
      <c r="P283" s="2">
        <f t="shared" si="1"/>
        <v>7</v>
      </c>
      <c r="Q283" s="13">
        <f t="shared" si="2"/>
        <v>26.9</v>
      </c>
      <c r="R283" s="13" t="str">
        <f t="array" ref="R283">XLOOKUP($K283,'BASIC KEY'!$E$1:$E$4,'BASIC KEY'!$F$1:$F$4,"",0)</f>
        <v>career focused</v>
      </c>
      <c r="S283" s="13" t="str">
        <f t="array" ref="S283">XLOOKUP($L283, 'BASIC KEY'!$E$7:$E$10, 'BASIC KEY'!$F$7:$F$10, "", 0)
</f>
        <v>Growth seeker</v>
      </c>
      <c r="T283" s="13" t="str">
        <f t="array" ref="T283">XLOOKUP($M283, 'BASIC KEY'!$E$13:$E$16, 'BASIC KEY'!$F$13:$F$16, "", 0)
</f>
        <v>Dedicated learner</v>
      </c>
      <c r="U283" s="13" t="str">
        <f t="array" ref="U283">XLOOKUP($N283, 'BASIC KEY'!$E$19:$E$22, 'BASIC KEY'!$F$19:$F$22, "", 0)
</f>
        <v>Dtermined Doer</v>
      </c>
      <c r="V283" s="13" t="str">
        <f t="array" ref="V283">XLOOKUP($O283, 'BASIC KEY'!$E$25:$E$28, 'BASIC KEY'!$F$25:$F$28, "", 0)
</f>
        <v>Competitor</v>
      </c>
      <c r="W283" s="13" t="str">
        <f t="shared" si="3"/>
        <v>career focused,Growth seeker,Dedicated learner,Dtermined Doer,Competitor</v>
      </c>
      <c r="X283" s="13">
        <f t="shared" si="4"/>
        <v>160</v>
      </c>
    </row>
    <row r="284">
      <c r="A284" s="8">
        <v>45527.80402085648</v>
      </c>
      <c r="B284" s="1"/>
      <c r="C284" s="3" t="s">
        <v>390</v>
      </c>
      <c r="D284" s="3" t="s">
        <v>400</v>
      </c>
      <c r="E284" s="3" t="s">
        <v>409</v>
      </c>
      <c r="F284" s="3" t="s">
        <v>415</v>
      </c>
      <c r="G284" s="3" t="s">
        <v>423</v>
      </c>
      <c r="H284" s="3" t="s">
        <v>363</v>
      </c>
      <c r="I284" s="7" t="str">
        <f t="shared" si="5"/>
        <v>raju chitte</v>
      </c>
      <c r="J284" s="1"/>
      <c r="K284" s="2">
        <f t="array" ref="K284">XLOOKUP($C284:$C$1000, 'BASIC KEY'!$C$1:$C$4, 'BASIC KEY'!$B$1:$B$4, "", 0)
</f>
        <v>1</v>
      </c>
      <c r="L284" s="2">
        <f t="array" ref="L284">XLOOKUP($D284, 'BASIC KEY'!$C$7:$C$10, 'BASIC KEY'!$B$7:$B$10, "", 0)
</f>
        <v>1</v>
      </c>
      <c r="M284" s="11">
        <f t="array" ref="M284">XLOOKUP($E284, 'BASIC KEY'!$C$13:$C$16, 'BASIC KEY'!$B$13:$B$16, "", 0)
</f>
        <v>0</v>
      </c>
      <c r="N284" s="11">
        <f t="array" ref="N284">XLOOKUP($F284, 'BASIC KEY'!$C$19:$C$22, 'BASIC KEY'!$B$19:$B$22, "", 0)
</f>
        <v>0</v>
      </c>
      <c r="O284" s="11">
        <f t="array" ref="O284">XLOOKUP($G284, 'BASIC KEY'!$C$25:$C$28, 'BASIC KEY'!$B$25:$B$28, "", 0)
</f>
        <v>1</v>
      </c>
      <c r="P284" s="2">
        <f t="shared" si="1"/>
        <v>3</v>
      </c>
      <c r="Q284" s="13">
        <f t="shared" si="2"/>
        <v>0</v>
      </c>
      <c r="R284" s="13" t="str">
        <f t="array" ref="R284">XLOOKUP($K284,'BASIC KEY'!$E$1:$E$4,'BASIC KEY'!$F$1:$F$4,"",0)</f>
        <v>career focused</v>
      </c>
      <c r="S284" s="13" t="str">
        <f t="array" ref="S284">XLOOKUP($L284, 'BASIC KEY'!$E$7:$E$10, 'BASIC KEY'!$F$7:$F$10, "", 0)
</f>
        <v>Balanced explorer</v>
      </c>
      <c r="T284" s="13" t="str">
        <f t="array" ref="T284">XLOOKUP($M284, 'BASIC KEY'!$E$13:$E$16, 'BASIC KEY'!$F$13:$F$16, "", 0)
</f>
        <v>Weakend learner</v>
      </c>
      <c r="U284" s="13" t="str">
        <f t="array" ref="U284">XLOOKUP($N284, 'BASIC KEY'!$E$19:$E$22, 'BASIC KEY'!$F$19:$F$22, "", 0)
</f>
        <v>Feedback taker</v>
      </c>
      <c r="V284" s="13" t="str">
        <f t="array" ref="V284">XLOOKUP($O284, 'BASIC KEY'!$E$25:$E$28, 'BASIC KEY'!$F$25:$F$28, "", 0)
</f>
        <v>Competitor</v>
      </c>
      <c r="W284" s="13" t="str">
        <f t="shared" si="3"/>
        <v>career focused,Balanced explorer,Weakend learner,Feedback taker,Competitor</v>
      </c>
      <c r="X284" s="13">
        <f t="shared" si="4"/>
        <v>303</v>
      </c>
    </row>
    <row r="285">
      <c r="A285" s="8">
        <v>45527.82415071759</v>
      </c>
      <c r="B285" s="1"/>
      <c r="C285" s="3" t="s">
        <v>390</v>
      </c>
      <c r="D285" s="3" t="s">
        <v>398</v>
      </c>
      <c r="E285" s="3" t="s">
        <v>406</v>
      </c>
      <c r="F285" s="3" t="s">
        <v>419</v>
      </c>
      <c r="G285" s="3" t="s">
        <v>421</v>
      </c>
      <c r="H285" s="3" t="s">
        <v>361</v>
      </c>
      <c r="I285" s="7" t="str">
        <f t="shared" si="5"/>
        <v>anu somy</v>
      </c>
      <c r="J285" s="1"/>
      <c r="K285" s="2">
        <f t="array" ref="K285">XLOOKUP($C285:$C$1000, 'BASIC KEY'!$C$1:$C$4, 'BASIC KEY'!$B$1:$B$4, "", 0)
</f>
        <v>1</v>
      </c>
      <c r="L285" s="2">
        <f t="array" ref="L285">XLOOKUP($D285, 'BASIC KEY'!$C$7:$C$10, 'BASIC KEY'!$B$7:$B$10, "", 0)
</f>
        <v>2</v>
      </c>
      <c r="M285" s="11">
        <f t="array" ref="M285">XLOOKUP($E285, 'BASIC KEY'!$C$13:$C$16, 'BASIC KEY'!$B$13:$B$16, "", 0)
</f>
        <v>2</v>
      </c>
      <c r="N285" s="11">
        <f t="array" ref="N285">XLOOKUP($F285, 'BASIC KEY'!$C$19:$C$22, 'BASIC KEY'!$B$19:$B$22, "", 0)
</f>
        <v>2</v>
      </c>
      <c r="O285" s="11">
        <f t="array" ref="O285">XLOOKUP($G285, 'BASIC KEY'!$C$25:$C$28, 'BASIC KEY'!$B$25:$B$28, "", 0)
</f>
        <v>2</v>
      </c>
      <c r="P285" s="2">
        <f t="shared" si="1"/>
        <v>9</v>
      </c>
      <c r="Q285" s="13">
        <f t="shared" si="2"/>
        <v>58.3</v>
      </c>
      <c r="R285" s="13" t="str">
        <f t="array" ref="R285">XLOOKUP($K285,'BASIC KEY'!$E$1:$E$4,'BASIC KEY'!$F$1:$F$4,"",0)</f>
        <v>career focused</v>
      </c>
      <c r="S285" s="13" t="str">
        <f t="array" ref="S285">XLOOKUP($L285, 'BASIC KEY'!$E$7:$E$10, 'BASIC KEY'!$F$7:$F$10, "", 0)
</f>
        <v>Growth seeker</v>
      </c>
      <c r="T285" s="13" t="str">
        <f t="array" ref="T285">XLOOKUP($M285, 'BASIC KEY'!$E$13:$E$16, 'BASIC KEY'!$F$13:$F$16, "", 0)
</f>
        <v>Dedicated learner</v>
      </c>
      <c r="U285" s="13" t="str">
        <f t="array" ref="U285">XLOOKUP($N285, 'BASIC KEY'!$E$19:$E$22, 'BASIC KEY'!$F$19:$F$22, "", 0)
</f>
        <v>Pleasant tactful</v>
      </c>
      <c r="V285" s="13" t="str">
        <f t="array" ref="V285">XLOOKUP($O285, 'BASIC KEY'!$E$25:$E$28, 'BASIC KEY'!$F$25:$F$28, "", 0)
</f>
        <v>Self Focused</v>
      </c>
      <c r="W285" s="13" t="str">
        <f t="shared" si="3"/>
        <v>career focused,Growth seeker,Dedicated learner,Pleasant tactful,Self Focused</v>
      </c>
      <c r="X285" s="13">
        <f t="shared" si="4"/>
        <v>83</v>
      </c>
    </row>
    <row r="286">
      <c r="A286" s="8">
        <v>45527.90065758102</v>
      </c>
      <c r="B286" s="1"/>
      <c r="C286" s="3" t="s">
        <v>390</v>
      </c>
      <c r="D286" s="3" t="s">
        <v>398</v>
      </c>
      <c r="E286" s="3" t="s">
        <v>408</v>
      </c>
      <c r="F286" s="3" t="s">
        <v>419</v>
      </c>
      <c r="G286" s="3" t="s">
        <v>421</v>
      </c>
      <c r="H286" s="3" t="s">
        <v>364</v>
      </c>
      <c r="I286" s="7" t="str">
        <f t="shared" si="5"/>
        <v>poornima gadipati</v>
      </c>
      <c r="J286" s="1"/>
      <c r="K286" s="2">
        <f t="array" ref="K286">XLOOKUP($C286:$C$1000, 'BASIC KEY'!$C$1:$C$4, 'BASIC KEY'!$B$1:$B$4, "", 0)
</f>
        <v>1</v>
      </c>
      <c r="L286" s="2">
        <f t="array" ref="L286">XLOOKUP($D286, 'BASIC KEY'!$C$7:$C$10, 'BASIC KEY'!$B$7:$B$10, "", 0)
</f>
        <v>2</v>
      </c>
      <c r="M286" s="11">
        <f t="array" ref="M286">XLOOKUP($E286, 'BASIC KEY'!$C$13:$C$16, 'BASIC KEY'!$B$13:$B$16, "", 0)
</f>
        <v>1</v>
      </c>
      <c r="N286" s="11">
        <f t="array" ref="N286">XLOOKUP($F286, 'BASIC KEY'!$C$19:$C$22, 'BASIC KEY'!$B$19:$B$22, "", 0)
</f>
        <v>2</v>
      </c>
      <c r="O286" s="11">
        <f t="array" ref="O286">XLOOKUP($G286, 'BASIC KEY'!$C$25:$C$28, 'BASIC KEY'!$B$25:$B$28, "", 0)
</f>
        <v>2</v>
      </c>
      <c r="P286" s="2">
        <f t="shared" si="1"/>
        <v>8</v>
      </c>
      <c r="Q286" s="13">
        <f t="shared" si="2"/>
        <v>39.1</v>
      </c>
      <c r="R286" s="13" t="str">
        <f t="array" ref="R286">XLOOKUP($K286,'BASIC KEY'!$E$1:$E$4,'BASIC KEY'!$F$1:$F$4,"",0)</f>
        <v>career focused</v>
      </c>
      <c r="S286" s="13" t="str">
        <f t="array" ref="S286">XLOOKUP($L286, 'BASIC KEY'!$E$7:$E$10, 'BASIC KEY'!$F$7:$F$10, "", 0)
</f>
        <v>Growth seeker</v>
      </c>
      <c r="T286" s="13" t="str">
        <f t="array" ref="T286">XLOOKUP($M286, 'BASIC KEY'!$E$13:$E$16, 'BASIC KEY'!$F$13:$F$16, "", 0)
</f>
        <v>Balancer</v>
      </c>
      <c r="U286" s="13" t="str">
        <f t="array" ref="U286">XLOOKUP($N286, 'BASIC KEY'!$E$19:$E$22, 'BASIC KEY'!$F$19:$F$22, "", 0)
</f>
        <v>Pleasant tactful</v>
      </c>
      <c r="V286" s="13" t="str">
        <f t="array" ref="V286">XLOOKUP($O286, 'BASIC KEY'!$E$25:$E$28, 'BASIC KEY'!$F$25:$F$28, "", 0)
</f>
        <v>Self Focused</v>
      </c>
      <c r="W286" s="13" t="str">
        <f t="shared" si="3"/>
        <v>career focused,Growth seeker,Balancer,Pleasant tactful,Self Focused</v>
      </c>
      <c r="X286" s="13">
        <f t="shared" si="4"/>
        <v>153</v>
      </c>
    </row>
    <row r="287">
      <c r="A287" s="8">
        <v>45527.958537453706</v>
      </c>
      <c r="B287" s="1"/>
      <c r="C287" s="3" t="s">
        <v>392</v>
      </c>
      <c r="D287" s="3" t="s">
        <v>398</v>
      </c>
      <c r="E287" s="3" t="s">
        <v>408</v>
      </c>
      <c r="F287" s="3" t="s">
        <v>419</v>
      </c>
      <c r="G287" s="3" t="s">
        <v>421</v>
      </c>
      <c r="H287" s="3" t="s">
        <v>366</v>
      </c>
      <c r="I287" s="7" t="str">
        <f t="shared" si="5"/>
        <v>shubham</v>
      </c>
      <c r="J287" s="1"/>
      <c r="K287" s="2">
        <f t="array" ref="K287">XLOOKUP($C287:$C$1000, 'BASIC KEY'!$C$1:$C$4, 'BASIC KEY'!$B$1:$B$4, "", 0)
</f>
        <v>2</v>
      </c>
      <c r="L287" s="2">
        <f t="array" ref="L287">XLOOKUP($D287, 'BASIC KEY'!$C$7:$C$10, 'BASIC KEY'!$B$7:$B$10, "", 0)
</f>
        <v>2</v>
      </c>
      <c r="M287" s="11">
        <f t="array" ref="M287">XLOOKUP($E287, 'BASIC KEY'!$C$13:$C$16, 'BASIC KEY'!$B$13:$B$16, "", 0)
</f>
        <v>1</v>
      </c>
      <c r="N287" s="11">
        <f t="array" ref="N287">XLOOKUP($F287, 'BASIC KEY'!$C$19:$C$22, 'BASIC KEY'!$B$19:$B$22, "", 0)
</f>
        <v>2</v>
      </c>
      <c r="O287" s="11">
        <f t="array" ref="O287">XLOOKUP($G287, 'BASIC KEY'!$C$25:$C$28, 'BASIC KEY'!$B$25:$B$28, "", 0)
</f>
        <v>2</v>
      </c>
      <c r="P287" s="2">
        <f t="shared" si="1"/>
        <v>9</v>
      </c>
      <c r="Q287" s="13">
        <f t="shared" si="2"/>
        <v>59.1</v>
      </c>
      <c r="R287" s="13" t="str">
        <f t="array" ref="R287">XLOOKUP($K287,'BASIC KEY'!$E$1:$E$4,'BASIC KEY'!$F$1:$F$4,"",0)</f>
        <v>passionate explorer</v>
      </c>
      <c r="S287" s="13" t="str">
        <f t="array" ref="S287">XLOOKUP($L287, 'BASIC KEY'!$E$7:$E$10, 'BASIC KEY'!$F$7:$F$10, "", 0)
</f>
        <v>Growth seeker</v>
      </c>
      <c r="T287" s="13" t="str">
        <f t="array" ref="T287">XLOOKUP($M287, 'BASIC KEY'!$E$13:$E$16, 'BASIC KEY'!$F$13:$F$16, "", 0)
</f>
        <v>Balancer</v>
      </c>
      <c r="U287" s="13" t="str">
        <f t="array" ref="U287">XLOOKUP($N287, 'BASIC KEY'!$E$19:$E$22, 'BASIC KEY'!$F$19:$F$22, "", 0)
</f>
        <v>Pleasant tactful</v>
      </c>
      <c r="V287" s="13" t="str">
        <f t="array" ref="V287">XLOOKUP($O287, 'BASIC KEY'!$E$25:$E$28, 'BASIC KEY'!$F$25:$F$28, "", 0)
</f>
        <v>Self Focused</v>
      </c>
      <c r="W287" s="13" t="str">
        <f t="shared" si="3"/>
        <v>passionate explorer,Growth seeker,Balancer,Pleasant tactful,Self Focused</v>
      </c>
      <c r="X287" s="13">
        <f t="shared" si="4"/>
        <v>79</v>
      </c>
    </row>
    <row r="288">
      <c r="A288" s="8">
        <v>45527.9826828588</v>
      </c>
      <c r="B288" s="1"/>
      <c r="C288" s="3" t="s">
        <v>390</v>
      </c>
      <c r="D288" s="3" t="s">
        <v>398</v>
      </c>
      <c r="E288" s="3" t="s">
        <v>408</v>
      </c>
      <c r="F288" s="3" t="s">
        <v>419</v>
      </c>
      <c r="G288" s="3" t="s">
        <v>423</v>
      </c>
      <c r="H288" s="3" t="s">
        <v>368</v>
      </c>
      <c r="I288" s="7" t="str">
        <f t="shared" si="5"/>
        <v>fatima shafique</v>
      </c>
      <c r="J288" s="1"/>
      <c r="K288" s="2">
        <f t="array" ref="K288">XLOOKUP($C288:$C$1000, 'BASIC KEY'!$C$1:$C$4, 'BASIC KEY'!$B$1:$B$4, "", 0)
</f>
        <v>1</v>
      </c>
      <c r="L288" s="2">
        <f t="array" ref="L288">XLOOKUP($D288, 'BASIC KEY'!$C$7:$C$10, 'BASIC KEY'!$B$7:$B$10, "", 0)
</f>
        <v>2</v>
      </c>
      <c r="M288" s="11">
        <f t="array" ref="M288">XLOOKUP($E288, 'BASIC KEY'!$C$13:$C$16, 'BASIC KEY'!$B$13:$B$16, "", 0)
</f>
        <v>1</v>
      </c>
      <c r="N288" s="11">
        <f t="array" ref="N288">XLOOKUP($F288, 'BASIC KEY'!$C$19:$C$22, 'BASIC KEY'!$B$19:$B$22, "", 0)
</f>
        <v>2</v>
      </c>
      <c r="O288" s="11">
        <f t="array" ref="O288">XLOOKUP($G288, 'BASIC KEY'!$C$25:$C$28, 'BASIC KEY'!$B$25:$B$28, "", 0)
</f>
        <v>1</v>
      </c>
      <c r="P288" s="2">
        <f t="shared" si="1"/>
        <v>7</v>
      </c>
      <c r="Q288" s="13">
        <f t="shared" si="2"/>
        <v>28.6</v>
      </c>
      <c r="R288" s="13" t="str">
        <f t="array" ref="R288">XLOOKUP($K288,'BASIC KEY'!$E$1:$E$4,'BASIC KEY'!$F$1:$F$4,"",0)</f>
        <v>career focused</v>
      </c>
      <c r="S288" s="13" t="str">
        <f t="array" ref="S288">XLOOKUP($L288, 'BASIC KEY'!$E$7:$E$10, 'BASIC KEY'!$F$7:$F$10, "", 0)
</f>
        <v>Growth seeker</v>
      </c>
      <c r="T288" s="13" t="str">
        <f t="array" ref="T288">XLOOKUP($M288, 'BASIC KEY'!$E$13:$E$16, 'BASIC KEY'!$F$13:$F$16, "", 0)
</f>
        <v>Balancer</v>
      </c>
      <c r="U288" s="13" t="str">
        <f t="array" ref="U288">XLOOKUP($N288, 'BASIC KEY'!$E$19:$E$22, 'BASIC KEY'!$F$19:$F$22, "", 0)
</f>
        <v>Pleasant tactful</v>
      </c>
      <c r="V288" s="13" t="str">
        <f t="array" ref="V288">XLOOKUP($O288, 'BASIC KEY'!$E$25:$E$28, 'BASIC KEY'!$F$25:$F$28, "", 0)
</f>
        <v>Competitor</v>
      </c>
      <c r="W288" s="13" t="str">
        <f t="shared" si="3"/>
        <v>career focused,Growth seeker,Balancer,Pleasant tactful,Competitor</v>
      </c>
      <c r="X288" s="13">
        <f t="shared" si="4"/>
        <v>157</v>
      </c>
    </row>
    <row r="289">
      <c r="A289" s="8">
        <v>45527.99951601852</v>
      </c>
      <c r="B289" s="1"/>
      <c r="C289" s="3" t="s">
        <v>392</v>
      </c>
      <c r="D289" s="3" t="s">
        <v>400</v>
      </c>
      <c r="E289" s="3" t="s">
        <v>406</v>
      </c>
      <c r="F289" s="3" t="s">
        <v>417</v>
      </c>
      <c r="G289" s="3" t="s">
        <v>421</v>
      </c>
      <c r="H289" s="3" t="s">
        <v>369</v>
      </c>
      <c r="I289" s="7" t="str">
        <f t="shared" si="5"/>
        <v>aditya pattnaik</v>
      </c>
      <c r="J289" s="1"/>
      <c r="K289" s="2">
        <f t="array" ref="K289">XLOOKUP($C289:$C$1000, 'BASIC KEY'!$C$1:$C$4, 'BASIC KEY'!$B$1:$B$4, "", 0)
</f>
        <v>2</v>
      </c>
      <c r="L289" s="2">
        <f t="array" ref="L289">XLOOKUP($D289, 'BASIC KEY'!$C$7:$C$10, 'BASIC KEY'!$B$7:$B$10, "", 0)
</f>
        <v>1</v>
      </c>
      <c r="M289" s="11">
        <f t="array" ref="M289">XLOOKUP($E289, 'BASIC KEY'!$C$13:$C$16, 'BASIC KEY'!$B$13:$B$16, "", 0)
</f>
        <v>2</v>
      </c>
      <c r="N289" s="11">
        <f t="array" ref="N289">XLOOKUP($F289, 'BASIC KEY'!$C$19:$C$22, 'BASIC KEY'!$B$19:$B$22, "", 0)
</f>
        <v>1</v>
      </c>
      <c r="O289" s="11">
        <f t="array" ref="O289">XLOOKUP($G289, 'BASIC KEY'!$C$25:$C$28, 'BASIC KEY'!$B$25:$B$28, "", 0)
</f>
        <v>2</v>
      </c>
      <c r="P289" s="2">
        <f t="shared" si="1"/>
        <v>8</v>
      </c>
      <c r="Q289" s="13">
        <f t="shared" si="2"/>
        <v>40</v>
      </c>
      <c r="R289" s="13" t="str">
        <f t="array" ref="R289">XLOOKUP($K289,'BASIC KEY'!$E$1:$E$4,'BASIC KEY'!$F$1:$F$4,"",0)</f>
        <v>passionate explorer</v>
      </c>
      <c r="S289" s="13" t="str">
        <f t="array" ref="S289">XLOOKUP($L289, 'BASIC KEY'!$E$7:$E$10, 'BASIC KEY'!$F$7:$F$10, "", 0)
</f>
        <v>Balanced explorer</v>
      </c>
      <c r="T289" s="13" t="str">
        <f t="array" ref="T289">XLOOKUP($M289, 'BASIC KEY'!$E$13:$E$16, 'BASIC KEY'!$F$13:$F$16, "", 0)
</f>
        <v>Dedicated learner</v>
      </c>
      <c r="U289" s="13" t="str">
        <f t="array" ref="U289">XLOOKUP($N289, 'BASIC KEY'!$E$19:$E$22, 'BASIC KEY'!$F$19:$F$22, "", 0)
</f>
        <v>Dtermined Doer</v>
      </c>
      <c r="V289" s="13" t="str">
        <f t="array" ref="V289">XLOOKUP($O289, 'BASIC KEY'!$E$25:$E$28, 'BASIC KEY'!$F$25:$F$28, "", 0)
</f>
        <v>Self Focused</v>
      </c>
      <c r="W289" s="13" t="str">
        <f t="shared" si="3"/>
        <v>passionate explorer,Balanced explorer,Dedicated learner,Dtermined Doer,Self Focused</v>
      </c>
      <c r="X289" s="13">
        <f t="shared" si="4"/>
        <v>152</v>
      </c>
    </row>
    <row r="290">
      <c r="A290" s="8">
        <v>45528.028008379624</v>
      </c>
      <c r="B290" s="1"/>
      <c r="C290" s="3" t="s">
        <v>392</v>
      </c>
      <c r="D290" s="3" t="s">
        <v>400</v>
      </c>
      <c r="E290" s="3" t="s">
        <v>409</v>
      </c>
      <c r="F290" s="3" t="s">
        <v>415</v>
      </c>
      <c r="G290" s="3" t="s">
        <v>421</v>
      </c>
      <c r="H290" s="3" t="s">
        <v>370</v>
      </c>
      <c r="I290" s="7" t="str">
        <f t="shared" si="5"/>
        <v>achu abraham</v>
      </c>
      <c r="J290" s="1"/>
      <c r="K290" s="2">
        <f t="array" ref="K290">XLOOKUP($C290:$C$1000, 'BASIC KEY'!$C$1:$C$4, 'BASIC KEY'!$B$1:$B$4, "", 0)
</f>
        <v>2</v>
      </c>
      <c r="L290" s="2">
        <f t="array" ref="L290">XLOOKUP($D290, 'BASIC KEY'!$C$7:$C$10, 'BASIC KEY'!$B$7:$B$10, "", 0)
</f>
        <v>1</v>
      </c>
      <c r="M290" s="11">
        <f t="array" ref="M290">XLOOKUP($E290, 'BASIC KEY'!$C$13:$C$16, 'BASIC KEY'!$B$13:$B$16, "", 0)
</f>
        <v>0</v>
      </c>
      <c r="N290" s="11">
        <f t="array" ref="N290">XLOOKUP($F290, 'BASIC KEY'!$C$19:$C$22, 'BASIC KEY'!$B$19:$B$22, "", 0)
</f>
        <v>0</v>
      </c>
      <c r="O290" s="11">
        <f t="array" ref="O290">XLOOKUP($G290, 'BASIC KEY'!$C$25:$C$28, 'BASIC KEY'!$B$25:$B$28, "", 0)
</f>
        <v>2</v>
      </c>
      <c r="P290" s="2">
        <f t="shared" si="1"/>
        <v>5</v>
      </c>
      <c r="Q290" s="13">
        <f t="shared" si="2"/>
        <v>0</v>
      </c>
      <c r="R290" s="13" t="str">
        <f t="array" ref="R290">XLOOKUP($K290,'BASIC KEY'!$E$1:$E$4,'BASIC KEY'!$F$1:$F$4,"",0)</f>
        <v>passionate explorer</v>
      </c>
      <c r="S290" s="13" t="str">
        <f t="array" ref="S290">XLOOKUP($L290, 'BASIC KEY'!$E$7:$E$10, 'BASIC KEY'!$F$7:$F$10, "", 0)
</f>
        <v>Balanced explorer</v>
      </c>
      <c r="T290" s="13" t="str">
        <f t="array" ref="T290">XLOOKUP($M290, 'BASIC KEY'!$E$13:$E$16, 'BASIC KEY'!$F$13:$F$16, "", 0)
</f>
        <v>Weakend learner</v>
      </c>
      <c r="U290" s="13" t="str">
        <f t="array" ref="U290">XLOOKUP($N290, 'BASIC KEY'!$E$19:$E$22, 'BASIC KEY'!$F$19:$F$22, "", 0)
</f>
        <v>Feedback taker</v>
      </c>
      <c r="V290" s="13" t="str">
        <f t="array" ref="V290">XLOOKUP($O290, 'BASIC KEY'!$E$25:$E$28, 'BASIC KEY'!$F$25:$F$28, "", 0)
</f>
        <v>Self Focused</v>
      </c>
      <c r="W290" s="13" t="str">
        <f t="shared" si="3"/>
        <v>passionate explorer,Balanced explorer,Weakend learner,Feedback taker,Self Focused</v>
      </c>
      <c r="X290" s="13">
        <f t="shared" si="4"/>
        <v>303</v>
      </c>
    </row>
    <row r="291">
      <c r="A291" s="8">
        <v>45528.401552256946</v>
      </c>
      <c r="B291" s="1"/>
      <c r="C291" s="3" t="s">
        <v>390</v>
      </c>
      <c r="D291" s="3" t="s">
        <v>400</v>
      </c>
      <c r="E291" s="3" t="s">
        <v>408</v>
      </c>
      <c r="F291" s="3" t="s">
        <v>419</v>
      </c>
      <c r="G291" s="3" t="s">
        <v>423</v>
      </c>
      <c r="H291" s="3" t="s">
        <v>371</v>
      </c>
      <c r="I291" s="7" t="str">
        <f t="shared" si="5"/>
        <v>boini sushmitha</v>
      </c>
      <c r="J291" s="1"/>
      <c r="K291" s="2">
        <f t="array" ref="K291">XLOOKUP($C291:$C$1000, 'BASIC KEY'!$C$1:$C$4, 'BASIC KEY'!$B$1:$B$4, "", 0)
</f>
        <v>1</v>
      </c>
      <c r="L291" s="2">
        <f t="array" ref="L291">XLOOKUP($D291, 'BASIC KEY'!$C$7:$C$10, 'BASIC KEY'!$B$7:$B$10, "", 0)
</f>
        <v>1</v>
      </c>
      <c r="M291" s="11">
        <f t="array" ref="M291">XLOOKUP($E291, 'BASIC KEY'!$C$13:$C$16, 'BASIC KEY'!$B$13:$B$16, "", 0)
</f>
        <v>1</v>
      </c>
      <c r="N291" s="11">
        <f t="array" ref="N291">XLOOKUP($F291, 'BASIC KEY'!$C$19:$C$22, 'BASIC KEY'!$B$19:$B$22, "", 0)
</f>
        <v>2</v>
      </c>
      <c r="O291" s="11">
        <f t="array" ref="O291">XLOOKUP($G291, 'BASIC KEY'!$C$25:$C$28, 'BASIC KEY'!$B$25:$B$28, "", 0)
</f>
        <v>1</v>
      </c>
      <c r="P291" s="2">
        <f t="shared" si="1"/>
        <v>6</v>
      </c>
      <c r="Q291" s="13">
        <f t="shared" si="2"/>
        <v>5.6</v>
      </c>
      <c r="R291" s="13" t="str">
        <f t="array" ref="R291">XLOOKUP($K291,'BASIC KEY'!$E$1:$E$4,'BASIC KEY'!$F$1:$F$4,"",0)</f>
        <v>career focused</v>
      </c>
      <c r="S291" s="13" t="str">
        <f t="array" ref="S291">XLOOKUP($L291, 'BASIC KEY'!$E$7:$E$10, 'BASIC KEY'!$F$7:$F$10, "", 0)
</f>
        <v>Balanced explorer</v>
      </c>
      <c r="T291" s="13" t="str">
        <f t="array" ref="T291">XLOOKUP($M291, 'BASIC KEY'!$E$13:$E$16, 'BASIC KEY'!$F$13:$F$16, "", 0)
</f>
        <v>Balancer</v>
      </c>
      <c r="U291" s="13" t="str">
        <f t="array" ref="U291">XLOOKUP($N291, 'BASIC KEY'!$E$19:$E$22, 'BASIC KEY'!$F$19:$F$22, "", 0)
</f>
        <v>Pleasant tactful</v>
      </c>
      <c r="V291" s="13" t="str">
        <f t="array" ref="V291">XLOOKUP($O291, 'BASIC KEY'!$E$25:$E$28, 'BASIC KEY'!$F$25:$F$28, "", 0)
</f>
        <v>Competitor</v>
      </c>
      <c r="W291" s="13" t="str">
        <f t="shared" si="3"/>
        <v>career focused,Balanced explorer,Balancer,Pleasant tactful,Competitor</v>
      </c>
      <c r="X291" s="13">
        <f t="shared" si="4"/>
        <v>269</v>
      </c>
    </row>
    <row r="292">
      <c r="A292" s="8">
        <v>45528.60417025463</v>
      </c>
      <c r="B292" s="1"/>
      <c r="C292" s="3" t="s">
        <v>392</v>
      </c>
      <c r="D292" s="3" t="s">
        <v>398</v>
      </c>
      <c r="E292" s="3" t="s">
        <v>406</v>
      </c>
      <c r="F292" s="3" t="s">
        <v>419</v>
      </c>
      <c r="G292" s="3" t="s">
        <v>421</v>
      </c>
      <c r="H292" s="3" t="s">
        <v>373</v>
      </c>
      <c r="I292" s="7" t="str">
        <f t="shared" si="5"/>
        <v>thejas bhat p</v>
      </c>
      <c r="J292" s="1"/>
      <c r="K292" s="2">
        <f t="array" ref="K292">XLOOKUP($C292:$C$1000, 'BASIC KEY'!$C$1:$C$4, 'BASIC KEY'!$B$1:$B$4, "", 0)
</f>
        <v>2</v>
      </c>
      <c r="L292" s="2">
        <f t="array" ref="L292">XLOOKUP($D292, 'BASIC KEY'!$C$7:$C$10, 'BASIC KEY'!$B$7:$B$10, "", 0)
</f>
        <v>2</v>
      </c>
      <c r="M292" s="11">
        <f t="array" ref="M292">XLOOKUP($E292, 'BASIC KEY'!$C$13:$C$16, 'BASIC KEY'!$B$13:$B$16, "", 0)
</f>
        <v>2</v>
      </c>
      <c r="N292" s="11">
        <f t="array" ref="N292">XLOOKUP($F292, 'BASIC KEY'!$C$19:$C$22, 'BASIC KEY'!$B$19:$B$22, "", 0)
</f>
        <v>2</v>
      </c>
      <c r="O292" s="11">
        <f t="array" ref="O292">XLOOKUP($G292, 'BASIC KEY'!$C$25:$C$28, 'BASIC KEY'!$B$25:$B$28, "", 0)
</f>
        <v>2</v>
      </c>
      <c r="P292" s="2">
        <f t="shared" si="1"/>
        <v>10</v>
      </c>
      <c r="Q292" s="13">
        <f t="shared" si="2"/>
        <v>94.1</v>
      </c>
      <c r="R292" s="13" t="str">
        <f t="array" ref="R292">XLOOKUP($K292,'BASIC KEY'!$E$1:$E$4,'BASIC KEY'!$F$1:$F$4,"",0)</f>
        <v>passionate explorer</v>
      </c>
      <c r="S292" s="13" t="str">
        <f t="array" ref="S292">XLOOKUP($L292, 'BASIC KEY'!$E$7:$E$10, 'BASIC KEY'!$F$7:$F$10, "", 0)
</f>
        <v>Growth seeker</v>
      </c>
      <c r="T292" s="13" t="str">
        <f t="array" ref="T292">XLOOKUP($M292, 'BASIC KEY'!$E$13:$E$16, 'BASIC KEY'!$F$13:$F$16, "", 0)
</f>
        <v>Dedicated learner</v>
      </c>
      <c r="U292" s="13" t="str">
        <f t="array" ref="U292">XLOOKUP($N292, 'BASIC KEY'!$E$19:$E$22, 'BASIC KEY'!$F$19:$F$22, "", 0)
</f>
        <v>Pleasant tactful</v>
      </c>
      <c r="V292" s="13" t="str">
        <f t="array" ref="V292">XLOOKUP($O292, 'BASIC KEY'!$E$25:$E$28, 'BASIC KEY'!$F$25:$F$28, "", 0)
</f>
        <v>Self Focused</v>
      </c>
      <c r="W292" s="13" t="str">
        <f t="shared" si="3"/>
        <v>passionate explorer,Growth seeker,Dedicated learner,Pleasant tactful,Self Focused</v>
      </c>
      <c r="X292" s="13">
        <f t="shared" si="4"/>
        <v>13</v>
      </c>
    </row>
    <row r="293">
      <c r="A293" s="8">
        <v>45528.60535561343</v>
      </c>
      <c r="B293" s="1"/>
      <c r="C293" s="3" t="s">
        <v>392</v>
      </c>
      <c r="D293" s="3" t="s">
        <v>398</v>
      </c>
      <c r="E293" s="3" t="s">
        <v>408</v>
      </c>
      <c r="F293" s="3" t="s">
        <v>419</v>
      </c>
      <c r="G293" s="3" t="s">
        <v>421</v>
      </c>
      <c r="H293" s="3" t="s">
        <v>479</v>
      </c>
      <c r="I293" s="7" t="str">
        <f t="shared" si="5"/>
        <v>pandiri chaitanya prakash</v>
      </c>
      <c r="J293" s="1"/>
      <c r="K293" s="2">
        <f t="array" ref="K293">XLOOKUP($C293:$C$1000, 'BASIC KEY'!$C$1:$C$4, 'BASIC KEY'!$B$1:$B$4, "", 0)
</f>
        <v>2</v>
      </c>
      <c r="L293" s="2">
        <f t="array" ref="L293">XLOOKUP($D293, 'BASIC KEY'!$C$7:$C$10, 'BASIC KEY'!$B$7:$B$10, "", 0)
</f>
        <v>2</v>
      </c>
      <c r="M293" s="11">
        <f t="array" ref="M293">XLOOKUP($E293, 'BASIC KEY'!$C$13:$C$16, 'BASIC KEY'!$B$13:$B$16, "", 0)
</f>
        <v>1</v>
      </c>
      <c r="N293" s="11">
        <f t="array" ref="N293">XLOOKUP($F293, 'BASIC KEY'!$C$19:$C$22, 'BASIC KEY'!$B$19:$B$22, "", 0)
</f>
        <v>2</v>
      </c>
      <c r="O293" s="11">
        <f t="array" ref="O293">XLOOKUP($G293, 'BASIC KEY'!$C$25:$C$28, 'BASIC KEY'!$B$25:$B$28, "", 0)
</f>
        <v>2</v>
      </c>
      <c r="P293" s="2">
        <f t="shared" si="1"/>
        <v>9</v>
      </c>
      <c r="Q293" s="13">
        <f t="shared" si="2"/>
        <v>56.3</v>
      </c>
      <c r="R293" s="13" t="str">
        <f t="array" ref="R293">XLOOKUP($K293,'BASIC KEY'!$E$1:$E$4,'BASIC KEY'!$F$1:$F$4,"",0)</f>
        <v>passionate explorer</v>
      </c>
      <c r="S293" s="13" t="str">
        <f t="array" ref="S293">XLOOKUP($L293, 'BASIC KEY'!$E$7:$E$10, 'BASIC KEY'!$F$7:$F$10, "", 0)
</f>
        <v>Growth seeker</v>
      </c>
      <c r="T293" s="13" t="str">
        <f t="array" ref="T293">XLOOKUP($M293, 'BASIC KEY'!$E$13:$E$16, 'BASIC KEY'!$F$13:$F$16, "", 0)
</f>
        <v>Balancer</v>
      </c>
      <c r="U293" s="13" t="str">
        <f t="array" ref="U293">XLOOKUP($N293, 'BASIC KEY'!$E$19:$E$22, 'BASIC KEY'!$F$19:$F$22, "", 0)
</f>
        <v>Pleasant tactful</v>
      </c>
      <c r="V293" s="13" t="str">
        <f t="array" ref="V293">XLOOKUP($O293, 'BASIC KEY'!$E$25:$E$28, 'BASIC KEY'!$F$25:$F$28, "", 0)
</f>
        <v>Self Focused</v>
      </c>
      <c r="W293" s="13" t="str">
        <f t="shared" si="3"/>
        <v>passionate explorer,Growth seeker,Balancer,Pleasant tactful,Self Focused</v>
      </c>
      <c r="X293" s="13">
        <f t="shared" si="4"/>
        <v>86</v>
      </c>
    </row>
    <row r="294">
      <c r="A294" s="8">
        <v>45528.6163484375</v>
      </c>
      <c r="B294" s="1"/>
      <c r="C294" s="3" t="s">
        <v>390</v>
      </c>
      <c r="D294" s="3" t="s">
        <v>398</v>
      </c>
      <c r="E294" s="3" t="s">
        <v>406</v>
      </c>
      <c r="F294" s="3" t="s">
        <v>419</v>
      </c>
      <c r="G294" s="3" t="s">
        <v>421</v>
      </c>
      <c r="H294" s="3" t="s">
        <v>374</v>
      </c>
      <c r="I294" s="7" t="str">
        <f t="shared" si="5"/>
        <v>bhumika tiwari</v>
      </c>
      <c r="J294" s="1"/>
      <c r="K294" s="2">
        <f t="array" ref="K294">XLOOKUP($C294:$C$1000, 'BASIC KEY'!$C$1:$C$4, 'BASIC KEY'!$B$1:$B$4, "", 0)
</f>
        <v>1</v>
      </c>
      <c r="L294" s="2">
        <f t="array" ref="L294">XLOOKUP($D294, 'BASIC KEY'!$C$7:$C$10, 'BASIC KEY'!$B$7:$B$10, "", 0)
</f>
        <v>2</v>
      </c>
      <c r="M294" s="11">
        <f t="array" ref="M294">XLOOKUP($E294, 'BASIC KEY'!$C$13:$C$16, 'BASIC KEY'!$B$13:$B$16, "", 0)
</f>
        <v>2</v>
      </c>
      <c r="N294" s="11">
        <f t="array" ref="N294">XLOOKUP($F294, 'BASIC KEY'!$C$19:$C$22, 'BASIC KEY'!$B$19:$B$22, "", 0)
</f>
        <v>2</v>
      </c>
      <c r="O294" s="11">
        <f t="array" ref="O294">XLOOKUP($G294, 'BASIC KEY'!$C$25:$C$28, 'BASIC KEY'!$B$25:$B$28, "", 0)
</f>
        <v>2</v>
      </c>
      <c r="P294" s="2">
        <f t="shared" si="1"/>
        <v>9</v>
      </c>
      <c r="Q294" s="13">
        <f t="shared" si="2"/>
        <v>60</v>
      </c>
      <c r="R294" s="13" t="str">
        <f t="array" ref="R294">XLOOKUP($K294,'BASIC KEY'!$E$1:$E$4,'BASIC KEY'!$F$1:$F$4,"",0)</f>
        <v>career focused</v>
      </c>
      <c r="S294" s="13" t="str">
        <f t="array" ref="S294">XLOOKUP($L294, 'BASIC KEY'!$E$7:$E$10, 'BASIC KEY'!$F$7:$F$10, "", 0)
</f>
        <v>Growth seeker</v>
      </c>
      <c r="T294" s="13" t="str">
        <f t="array" ref="T294">XLOOKUP($M294, 'BASIC KEY'!$E$13:$E$16, 'BASIC KEY'!$F$13:$F$16, "", 0)
</f>
        <v>Dedicated learner</v>
      </c>
      <c r="U294" s="13" t="str">
        <f t="array" ref="U294">XLOOKUP($N294, 'BASIC KEY'!$E$19:$E$22, 'BASIC KEY'!$F$19:$F$22, "", 0)
</f>
        <v>Pleasant tactful</v>
      </c>
      <c r="V294" s="13" t="str">
        <f t="array" ref="V294">XLOOKUP($O294, 'BASIC KEY'!$E$25:$E$28, 'BASIC KEY'!$F$25:$F$28, "", 0)
</f>
        <v>Self Focused</v>
      </c>
      <c r="W294" s="13" t="str">
        <f t="shared" si="3"/>
        <v>career focused,Growth seeker,Dedicated learner,Pleasant tactful,Self Focused</v>
      </c>
      <c r="X294" s="13">
        <f t="shared" si="4"/>
        <v>71</v>
      </c>
    </row>
    <row r="295">
      <c r="A295" s="8">
        <v>45528.77013092593</v>
      </c>
      <c r="B295" s="1"/>
      <c r="C295" s="3" t="s">
        <v>390</v>
      </c>
      <c r="D295" s="3" t="s">
        <v>398</v>
      </c>
      <c r="E295" s="3" t="s">
        <v>409</v>
      </c>
      <c r="F295" s="3" t="s">
        <v>419</v>
      </c>
      <c r="G295" s="3" t="s">
        <v>421</v>
      </c>
      <c r="H295" s="3" t="s">
        <v>375</v>
      </c>
      <c r="I295" s="7" t="str">
        <f t="shared" si="5"/>
        <v>abhishek kumar srivastava</v>
      </c>
      <c r="J295" s="1"/>
      <c r="K295" s="2">
        <f t="array" ref="K295">XLOOKUP($C295:$C$1000, 'BASIC KEY'!$C$1:$C$4, 'BASIC KEY'!$B$1:$B$4, "", 0)
</f>
        <v>1</v>
      </c>
      <c r="L295" s="2">
        <f t="array" ref="L295">XLOOKUP($D295, 'BASIC KEY'!$C$7:$C$10, 'BASIC KEY'!$B$7:$B$10, "", 0)
</f>
        <v>2</v>
      </c>
      <c r="M295" s="11">
        <f t="array" ref="M295">XLOOKUP($E295, 'BASIC KEY'!$C$13:$C$16, 'BASIC KEY'!$B$13:$B$16, "", 0)
</f>
        <v>0</v>
      </c>
      <c r="N295" s="11">
        <f t="array" ref="N295">XLOOKUP($F295, 'BASIC KEY'!$C$19:$C$22, 'BASIC KEY'!$B$19:$B$22, "", 0)
</f>
        <v>2</v>
      </c>
      <c r="O295" s="11">
        <f t="array" ref="O295">XLOOKUP($G295, 'BASIC KEY'!$C$25:$C$28, 'BASIC KEY'!$B$25:$B$28, "", 0)
</f>
        <v>2</v>
      </c>
      <c r="P295" s="2">
        <f t="shared" si="1"/>
        <v>7</v>
      </c>
      <c r="Q295" s="13">
        <f t="shared" si="2"/>
        <v>28.6</v>
      </c>
      <c r="R295" s="13" t="str">
        <f t="array" ref="R295">XLOOKUP($K295,'BASIC KEY'!$E$1:$E$4,'BASIC KEY'!$F$1:$F$4,"",0)</f>
        <v>career focused</v>
      </c>
      <c r="S295" s="13" t="str">
        <f t="array" ref="S295">XLOOKUP($L295, 'BASIC KEY'!$E$7:$E$10, 'BASIC KEY'!$F$7:$F$10, "", 0)
</f>
        <v>Growth seeker</v>
      </c>
      <c r="T295" s="13" t="str">
        <f t="array" ref="T295">XLOOKUP($M295, 'BASIC KEY'!$E$13:$E$16, 'BASIC KEY'!$F$13:$F$16, "", 0)
</f>
        <v>Weakend learner</v>
      </c>
      <c r="U295" s="13" t="str">
        <f t="array" ref="U295">XLOOKUP($N295, 'BASIC KEY'!$E$19:$E$22, 'BASIC KEY'!$F$19:$F$22, "", 0)
</f>
        <v>Pleasant tactful</v>
      </c>
      <c r="V295" s="13" t="str">
        <f t="array" ref="V295">XLOOKUP($O295, 'BASIC KEY'!$E$25:$E$28, 'BASIC KEY'!$F$25:$F$28, "", 0)
</f>
        <v>Self Focused</v>
      </c>
      <c r="W295" s="13" t="str">
        <f t="shared" si="3"/>
        <v>career focused,Growth seeker,Weakend learner,Pleasant tactful,Self Focused</v>
      </c>
      <c r="X295" s="13">
        <f t="shared" si="4"/>
        <v>157</v>
      </c>
    </row>
    <row r="296">
      <c r="A296" s="8">
        <v>45529.31581049769</v>
      </c>
      <c r="B296" s="1"/>
      <c r="C296" s="3" t="s">
        <v>390</v>
      </c>
      <c r="D296" s="3" t="s">
        <v>398</v>
      </c>
      <c r="E296" s="3" t="s">
        <v>408</v>
      </c>
      <c r="F296" s="3" t="s">
        <v>419</v>
      </c>
      <c r="G296" s="3" t="s">
        <v>423</v>
      </c>
      <c r="H296" s="3" t="s">
        <v>377</v>
      </c>
      <c r="I296" s="7" t="str">
        <f t="shared" si="5"/>
        <v>manoj</v>
      </c>
      <c r="J296" s="1"/>
      <c r="K296" s="2">
        <f t="array" ref="K296">XLOOKUP($C296:$C$1000, 'BASIC KEY'!$C$1:$C$4, 'BASIC KEY'!$B$1:$B$4, "", 0)
</f>
        <v>1</v>
      </c>
      <c r="L296" s="2">
        <f t="array" ref="L296">XLOOKUP($D296, 'BASIC KEY'!$C$7:$C$10, 'BASIC KEY'!$B$7:$B$10, "", 0)
</f>
        <v>2</v>
      </c>
      <c r="M296" s="11">
        <f t="array" ref="M296">XLOOKUP($E296, 'BASIC KEY'!$C$13:$C$16, 'BASIC KEY'!$B$13:$B$16, "", 0)
</f>
        <v>1</v>
      </c>
      <c r="N296" s="11">
        <f t="array" ref="N296">XLOOKUP($F296, 'BASIC KEY'!$C$19:$C$22, 'BASIC KEY'!$B$19:$B$22, "", 0)
</f>
        <v>2</v>
      </c>
      <c r="O296" s="11">
        <f t="array" ref="O296">XLOOKUP($G296, 'BASIC KEY'!$C$25:$C$28, 'BASIC KEY'!$B$25:$B$28, "", 0)
</f>
        <v>1</v>
      </c>
      <c r="P296" s="2">
        <f t="shared" si="1"/>
        <v>7</v>
      </c>
      <c r="Q296" s="13">
        <f t="shared" si="2"/>
        <v>30.8</v>
      </c>
      <c r="R296" s="13" t="str">
        <f t="array" ref="R296">XLOOKUP($K296,'BASIC KEY'!$E$1:$E$4,'BASIC KEY'!$F$1:$F$4,"",0)</f>
        <v>career focused</v>
      </c>
      <c r="S296" s="13" t="str">
        <f t="array" ref="S296">XLOOKUP($L296, 'BASIC KEY'!$E$7:$E$10, 'BASIC KEY'!$F$7:$F$10, "", 0)
</f>
        <v>Growth seeker</v>
      </c>
      <c r="T296" s="13" t="str">
        <f t="array" ref="T296">XLOOKUP($M296, 'BASIC KEY'!$E$13:$E$16, 'BASIC KEY'!$F$13:$F$16, "", 0)
</f>
        <v>Balancer</v>
      </c>
      <c r="U296" s="13" t="str">
        <f t="array" ref="U296">XLOOKUP($N296, 'BASIC KEY'!$E$19:$E$22, 'BASIC KEY'!$F$19:$F$22, "", 0)
</f>
        <v>Pleasant tactful</v>
      </c>
      <c r="V296" s="13" t="str">
        <f t="array" ref="V296">XLOOKUP($O296, 'BASIC KEY'!$E$25:$E$28, 'BASIC KEY'!$F$25:$F$28, "", 0)
</f>
        <v>Competitor</v>
      </c>
      <c r="W296" s="13" t="str">
        <f t="shared" si="3"/>
        <v>career focused,Growth seeker,Balancer,Pleasant tactful,Competitor</v>
      </c>
      <c r="X296" s="13">
        <f t="shared" si="4"/>
        <v>156</v>
      </c>
    </row>
    <row r="297">
      <c r="A297" s="8">
        <v>45529.49546556713</v>
      </c>
      <c r="B297" s="1"/>
      <c r="C297" s="3" t="s">
        <v>392</v>
      </c>
      <c r="D297" s="3" t="s">
        <v>398</v>
      </c>
      <c r="E297" s="3" t="s">
        <v>406</v>
      </c>
      <c r="F297" s="3" t="s">
        <v>419</v>
      </c>
      <c r="G297" s="3" t="s">
        <v>421</v>
      </c>
      <c r="H297" s="3" t="s">
        <v>376</v>
      </c>
      <c r="I297" s="7" t="str">
        <f t="shared" si="5"/>
        <v>vishnu s menon</v>
      </c>
      <c r="J297" s="1"/>
      <c r="K297" s="2">
        <f t="array" ref="K297">XLOOKUP($C297:$C$1000, 'BASIC KEY'!$C$1:$C$4, 'BASIC KEY'!$B$1:$B$4, "", 0)
</f>
        <v>2</v>
      </c>
      <c r="L297" s="2">
        <f t="array" ref="L297">XLOOKUP($D297, 'BASIC KEY'!$C$7:$C$10, 'BASIC KEY'!$B$7:$B$10, "", 0)
</f>
        <v>2</v>
      </c>
      <c r="M297" s="11">
        <f t="array" ref="M297">XLOOKUP($E297, 'BASIC KEY'!$C$13:$C$16, 'BASIC KEY'!$B$13:$B$16, "", 0)
</f>
        <v>2</v>
      </c>
      <c r="N297" s="11">
        <f t="array" ref="N297">XLOOKUP($F297, 'BASIC KEY'!$C$19:$C$22, 'BASIC KEY'!$B$19:$B$22, "", 0)
</f>
        <v>2</v>
      </c>
      <c r="O297" s="11">
        <f t="array" ref="O297">XLOOKUP($G297, 'BASIC KEY'!$C$25:$C$28, 'BASIC KEY'!$B$25:$B$28, "", 0)
</f>
        <v>2</v>
      </c>
      <c r="P297" s="2">
        <f t="shared" si="1"/>
        <v>10</v>
      </c>
      <c r="Q297" s="13">
        <f t="shared" si="2"/>
        <v>100</v>
      </c>
      <c r="R297" s="13" t="str">
        <f t="array" ref="R297">XLOOKUP($K297,'BASIC KEY'!$E$1:$E$4,'BASIC KEY'!$F$1:$F$4,"",0)</f>
        <v>passionate explorer</v>
      </c>
      <c r="S297" s="13" t="str">
        <f t="array" ref="S297">XLOOKUP($L297, 'BASIC KEY'!$E$7:$E$10, 'BASIC KEY'!$F$7:$F$10, "", 0)
</f>
        <v>Growth seeker</v>
      </c>
      <c r="T297" s="13" t="str">
        <f t="array" ref="T297">XLOOKUP($M297, 'BASIC KEY'!$E$13:$E$16, 'BASIC KEY'!$F$13:$F$16, "", 0)
</f>
        <v>Dedicated learner</v>
      </c>
      <c r="U297" s="13" t="str">
        <f t="array" ref="U297">XLOOKUP($N297, 'BASIC KEY'!$E$19:$E$22, 'BASIC KEY'!$F$19:$F$22, "", 0)
</f>
        <v>Pleasant tactful</v>
      </c>
      <c r="V297" s="13" t="str">
        <f t="array" ref="V297">XLOOKUP($O297, 'BASIC KEY'!$E$25:$E$28, 'BASIC KEY'!$F$25:$F$28, "", 0)
</f>
        <v>Self Focused</v>
      </c>
      <c r="W297" s="13" t="str">
        <f t="shared" si="3"/>
        <v>passionate explorer,Growth seeker,Dedicated learner,Pleasant tactful,Self Focused</v>
      </c>
      <c r="X297" s="13">
        <f t="shared" si="4"/>
        <v>1</v>
      </c>
    </row>
    <row r="298">
      <c r="A298" s="8">
        <v>45529.73130023148</v>
      </c>
      <c r="B298" s="1"/>
      <c r="C298" s="3" t="s">
        <v>390</v>
      </c>
      <c r="D298" s="3" t="s">
        <v>398</v>
      </c>
      <c r="E298" s="3" t="s">
        <v>406</v>
      </c>
      <c r="F298" s="3" t="s">
        <v>419</v>
      </c>
      <c r="G298" s="3" t="s">
        <v>423</v>
      </c>
      <c r="H298" s="3" t="s">
        <v>378</v>
      </c>
      <c r="I298" s="7" t="str">
        <f t="shared" si="5"/>
        <v>anamitra bagchi</v>
      </c>
      <c r="J298" s="1"/>
      <c r="K298" s="2">
        <f t="array" ref="K298">XLOOKUP($C298:$C$1000, 'BASIC KEY'!$C$1:$C$4, 'BASIC KEY'!$B$1:$B$4, "", 0)
</f>
        <v>1</v>
      </c>
      <c r="L298" s="2">
        <f t="array" ref="L298">XLOOKUP($D298, 'BASIC KEY'!$C$7:$C$10, 'BASIC KEY'!$B$7:$B$10, "", 0)
</f>
        <v>2</v>
      </c>
      <c r="M298" s="11">
        <f t="array" ref="M298">XLOOKUP($E298, 'BASIC KEY'!$C$13:$C$16, 'BASIC KEY'!$B$13:$B$16, "", 0)
</f>
        <v>2</v>
      </c>
      <c r="N298" s="11">
        <f t="array" ref="N298">XLOOKUP($F298, 'BASIC KEY'!$C$19:$C$22, 'BASIC KEY'!$B$19:$B$22, "", 0)
</f>
        <v>2</v>
      </c>
      <c r="O298" s="11">
        <f t="array" ref="O298">XLOOKUP($G298, 'BASIC KEY'!$C$25:$C$28, 'BASIC KEY'!$B$25:$B$28, "", 0)
</f>
        <v>1</v>
      </c>
      <c r="P298" s="2">
        <f t="shared" si="1"/>
        <v>8</v>
      </c>
      <c r="Q298" s="13">
        <f t="shared" si="2"/>
        <v>36.4</v>
      </c>
      <c r="R298" s="13" t="str">
        <f t="array" ref="R298">XLOOKUP($K298,'BASIC KEY'!$E$1:$E$4,'BASIC KEY'!$F$1:$F$4,"",0)</f>
        <v>career focused</v>
      </c>
      <c r="S298" s="13" t="str">
        <f t="array" ref="S298">XLOOKUP($L298, 'BASIC KEY'!$E$7:$E$10, 'BASIC KEY'!$F$7:$F$10, "", 0)
</f>
        <v>Growth seeker</v>
      </c>
      <c r="T298" s="13" t="str">
        <f t="array" ref="T298">XLOOKUP($M298, 'BASIC KEY'!$E$13:$E$16, 'BASIC KEY'!$F$13:$F$16, "", 0)
</f>
        <v>Dedicated learner</v>
      </c>
      <c r="U298" s="13" t="str">
        <f t="array" ref="U298">XLOOKUP($N298, 'BASIC KEY'!$E$19:$E$22, 'BASIC KEY'!$F$19:$F$22, "", 0)
</f>
        <v>Pleasant tactful</v>
      </c>
      <c r="V298" s="13" t="str">
        <f t="array" ref="V298">XLOOKUP($O298, 'BASIC KEY'!$E$25:$E$28, 'BASIC KEY'!$F$25:$F$28, "", 0)
</f>
        <v>Competitor</v>
      </c>
      <c r="W298" s="13" t="str">
        <f t="shared" si="3"/>
        <v>career focused,Growth seeker,Dedicated learner,Pleasant tactful,Competitor</v>
      </c>
      <c r="X298" s="13">
        <f t="shared" si="4"/>
        <v>154</v>
      </c>
    </row>
    <row r="299">
      <c r="A299" s="8">
        <v>45530.64911200231</v>
      </c>
      <c r="B299" s="1"/>
      <c r="C299" s="3" t="s">
        <v>390</v>
      </c>
      <c r="D299" s="3" t="s">
        <v>398</v>
      </c>
      <c r="E299" s="3" t="s">
        <v>406</v>
      </c>
      <c r="F299" s="3" t="s">
        <v>419</v>
      </c>
      <c r="G299" s="3" t="s">
        <v>421</v>
      </c>
      <c r="H299" s="3" t="s">
        <v>379</v>
      </c>
      <c r="I299" s="7" t="str">
        <f t="shared" si="5"/>
        <v>nimmarasi rahul yadav</v>
      </c>
      <c r="J299" s="1"/>
      <c r="K299" s="2">
        <f t="array" ref="K299">XLOOKUP($C299:$C$1000, 'BASIC KEY'!$C$1:$C$4, 'BASIC KEY'!$B$1:$B$4, "", 0)
</f>
        <v>1</v>
      </c>
      <c r="L299" s="2">
        <f t="array" ref="L299">XLOOKUP($D299, 'BASIC KEY'!$C$7:$C$10, 'BASIC KEY'!$B$7:$B$10, "", 0)
</f>
        <v>2</v>
      </c>
      <c r="M299" s="11">
        <f t="array" ref="M299">XLOOKUP($E299, 'BASIC KEY'!$C$13:$C$16, 'BASIC KEY'!$B$13:$B$16, "", 0)
</f>
        <v>2</v>
      </c>
      <c r="N299" s="11">
        <f t="array" ref="N299">XLOOKUP($F299, 'BASIC KEY'!$C$19:$C$22, 'BASIC KEY'!$B$19:$B$22, "", 0)
</f>
        <v>2</v>
      </c>
      <c r="O299" s="11">
        <f t="array" ref="O299">XLOOKUP($G299, 'BASIC KEY'!$C$25:$C$28, 'BASIC KEY'!$B$25:$B$28, "", 0)
</f>
        <v>2</v>
      </c>
      <c r="P299" s="2">
        <f t="shared" si="1"/>
        <v>9</v>
      </c>
      <c r="Q299" s="13">
        <f t="shared" si="2"/>
        <v>60</v>
      </c>
      <c r="R299" s="13" t="str">
        <f t="array" ref="R299">XLOOKUP($K299,'BASIC KEY'!$E$1:$E$4,'BASIC KEY'!$F$1:$F$4,"",0)</f>
        <v>career focused</v>
      </c>
      <c r="S299" s="13" t="str">
        <f t="array" ref="S299">XLOOKUP($L299, 'BASIC KEY'!$E$7:$E$10, 'BASIC KEY'!$F$7:$F$10, "", 0)
</f>
        <v>Growth seeker</v>
      </c>
      <c r="T299" s="13" t="str">
        <f t="array" ref="T299">XLOOKUP($M299, 'BASIC KEY'!$E$13:$E$16, 'BASIC KEY'!$F$13:$F$16, "", 0)
</f>
        <v>Dedicated learner</v>
      </c>
      <c r="U299" s="13" t="str">
        <f t="array" ref="U299">XLOOKUP($N299, 'BASIC KEY'!$E$19:$E$22, 'BASIC KEY'!$F$19:$F$22, "", 0)
</f>
        <v>Pleasant tactful</v>
      </c>
      <c r="V299" s="13" t="str">
        <f t="array" ref="V299">XLOOKUP($O299, 'BASIC KEY'!$E$25:$E$28, 'BASIC KEY'!$F$25:$F$28, "", 0)
</f>
        <v>Self Focused</v>
      </c>
      <c r="W299" s="13" t="str">
        <f t="shared" si="3"/>
        <v>career focused,Growth seeker,Dedicated learner,Pleasant tactful,Self Focused</v>
      </c>
      <c r="X299" s="13">
        <f t="shared" si="4"/>
        <v>71</v>
      </c>
    </row>
    <row r="300">
      <c r="A300" s="8">
        <v>45530.967025578706</v>
      </c>
      <c r="B300" s="1"/>
      <c r="C300" s="3" t="s">
        <v>390</v>
      </c>
      <c r="D300" s="3" t="s">
        <v>398</v>
      </c>
      <c r="E300" s="3" t="s">
        <v>408</v>
      </c>
      <c r="F300" s="3" t="s">
        <v>419</v>
      </c>
      <c r="G300" s="3" t="s">
        <v>421</v>
      </c>
      <c r="H300" s="3" t="s">
        <v>380</v>
      </c>
      <c r="I300" s="7" t="str">
        <f t="shared" si="5"/>
        <v>palakuri akshay goud</v>
      </c>
      <c r="J300" s="1"/>
      <c r="K300" s="2">
        <f t="array" ref="K300">XLOOKUP($C300:$C$1000, 'BASIC KEY'!$C$1:$C$4, 'BASIC KEY'!$B$1:$B$4, "", 0)
</f>
        <v>1</v>
      </c>
      <c r="L300" s="2">
        <f t="array" ref="L300">XLOOKUP($D300, 'BASIC KEY'!$C$7:$C$10, 'BASIC KEY'!$B$7:$B$10, "", 0)
</f>
        <v>2</v>
      </c>
      <c r="M300" s="11">
        <f t="array" ref="M300">XLOOKUP($E300, 'BASIC KEY'!$C$13:$C$16, 'BASIC KEY'!$B$13:$B$16, "", 0)
</f>
        <v>1</v>
      </c>
      <c r="N300" s="11">
        <f t="array" ref="N300">XLOOKUP($F300, 'BASIC KEY'!$C$19:$C$22, 'BASIC KEY'!$B$19:$B$22, "", 0)
</f>
        <v>2</v>
      </c>
      <c r="O300" s="11">
        <f t="array" ref="O300">XLOOKUP($G300, 'BASIC KEY'!$C$25:$C$28, 'BASIC KEY'!$B$25:$B$28, "", 0)
</f>
        <v>2</v>
      </c>
      <c r="P300" s="2">
        <f t="shared" si="1"/>
        <v>8</v>
      </c>
      <c r="Q300" s="13">
        <f t="shared" si="2"/>
        <v>44.4</v>
      </c>
      <c r="R300" s="13" t="str">
        <f t="array" ref="R300">XLOOKUP($K300,'BASIC KEY'!$E$1:$E$4,'BASIC KEY'!$F$1:$F$4,"",0)</f>
        <v>career focused</v>
      </c>
      <c r="S300" s="13" t="str">
        <f t="array" ref="S300">XLOOKUP($L300, 'BASIC KEY'!$E$7:$E$10, 'BASIC KEY'!$F$7:$F$10, "", 0)
</f>
        <v>Growth seeker</v>
      </c>
      <c r="T300" s="13" t="str">
        <f t="array" ref="T300">XLOOKUP($M300, 'BASIC KEY'!$E$13:$E$16, 'BASIC KEY'!$F$13:$F$16, "", 0)
</f>
        <v>Balancer</v>
      </c>
      <c r="U300" s="13" t="str">
        <f t="array" ref="U300">XLOOKUP($N300, 'BASIC KEY'!$E$19:$E$22, 'BASIC KEY'!$F$19:$F$22, "", 0)
</f>
        <v>Pleasant tactful</v>
      </c>
      <c r="V300" s="13" t="str">
        <f t="array" ref="V300">XLOOKUP($O300, 'BASIC KEY'!$E$25:$E$28, 'BASIC KEY'!$F$25:$F$28, "", 0)
</f>
        <v>Self Focused</v>
      </c>
      <c r="W300" s="13" t="str">
        <f t="shared" si="3"/>
        <v>career focused,Growth seeker,Balancer,Pleasant tactful,Self Focused</v>
      </c>
      <c r="X300" s="13">
        <f t="shared" si="4"/>
        <v>135</v>
      </c>
    </row>
    <row r="301">
      <c r="A301" s="8">
        <v>45531.35023118056</v>
      </c>
      <c r="B301" s="1"/>
      <c r="C301" s="3" t="s">
        <v>392</v>
      </c>
      <c r="D301" s="3" t="s">
        <v>400</v>
      </c>
      <c r="E301" s="3" t="s">
        <v>408</v>
      </c>
      <c r="F301" s="3" t="s">
        <v>419</v>
      </c>
      <c r="G301" s="3" t="s">
        <v>421</v>
      </c>
      <c r="H301" s="3" t="s">
        <v>381</v>
      </c>
      <c r="I301" s="7" t="str">
        <f t="shared" si="5"/>
        <v>himavamshi</v>
      </c>
      <c r="J301" s="1"/>
      <c r="K301" s="2">
        <f t="array" ref="K301">XLOOKUP($C301:$C$1000, 'BASIC KEY'!$C$1:$C$4, 'BASIC KEY'!$B$1:$B$4, "", 0)
</f>
        <v>2</v>
      </c>
      <c r="L301" s="2">
        <f t="array" ref="L301">XLOOKUP($D301, 'BASIC KEY'!$C$7:$C$10, 'BASIC KEY'!$B$7:$B$10, "", 0)
</f>
        <v>1</v>
      </c>
      <c r="M301" s="11">
        <f t="array" ref="M301">XLOOKUP($E301, 'BASIC KEY'!$C$13:$C$16, 'BASIC KEY'!$B$13:$B$16, "", 0)
</f>
        <v>1</v>
      </c>
      <c r="N301" s="11">
        <f t="array" ref="N301">XLOOKUP($F301, 'BASIC KEY'!$C$19:$C$22, 'BASIC KEY'!$B$19:$B$22, "", 0)
</f>
        <v>2</v>
      </c>
      <c r="O301" s="11">
        <f t="array" ref="O301">XLOOKUP($G301, 'BASIC KEY'!$C$25:$C$28, 'BASIC KEY'!$B$25:$B$28, "", 0)
</f>
        <v>2</v>
      </c>
      <c r="P301" s="2">
        <f t="shared" si="1"/>
        <v>8</v>
      </c>
      <c r="Q301" s="13">
        <f t="shared" si="2"/>
        <v>50</v>
      </c>
      <c r="R301" s="13" t="str">
        <f t="array" ref="R301">XLOOKUP($K301,'BASIC KEY'!$E$1:$E$4,'BASIC KEY'!$F$1:$F$4,"",0)</f>
        <v>passionate explorer</v>
      </c>
      <c r="S301" s="13" t="str">
        <f t="array" ref="S301">XLOOKUP($L301, 'BASIC KEY'!$E$7:$E$10, 'BASIC KEY'!$F$7:$F$10, "", 0)
</f>
        <v>Balanced explorer</v>
      </c>
      <c r="T301" s="13" t="str">
        <f t="array" ref="T301">XLOOKUP($M301, 'BASIC KEY'!$E$13:$E$16, 'BASIC KEY'!$F$13:$F$16, "", 0)
</f>
        <v>Balancer</v>
      </c>
      <c r="U301" s="13" t="str">
        <f t="array" ref="U301">XLOOKUP($N301, 'BASIC KEY'!$E$19:$E$22, 'BASIC KEY'!$F$19:$F$22, "", 0)
</f>
        <v>Pleasant tactful</v>
      </c>
      <c r="V301" s="13" t="str">
        <f t="array" ref="V301">XLOOKUP($O301, 'BASIC KEY'!$E$25:$E$28, 'BASIC KEY'!$F$25:$F$28, "", 0)
</f>
        <v>Self Focused</v>
      </c>
      <c r="W301" s="13" t="str">
        <f t="shared" si="3"/>
        <v>passionate explorer,Balanced explorer,Balancer,Pleasant tactful,Self Focused</v>
      </c>
      <c r="X301" s="13">
        <f t="shared" si="4"/>
        <v>109</v>
      </c>
    </row>
    <row r="302">
      <c r="A302" s="8">
        <v>45531.35330833333</v>
      </c>
      <c r="B302" s="1"/>
      <c r="C302" s="3" t="s">
        <v>390</v>
      </c>
      <c r="D302" s="3" t="s">
        <v>400</v>
      </c>
      <c r="E302" s="3" t="s">
        <v>409</v>
      </c>
      <c r="F302" s="3" t="s">
        <v>419</v>
      </c>
      <c r="G302" s="3" t="s">
        <v>421</v>
      </c>
      <c r="H302" s="3" t="s">
        <v>382</v>
      </c>
      <c r="I302" s="7" t="str">
        <f t="shared" si="5"/>
        <v>batool amina</v>
      </c>
      <c r="J302" s="1"/>
      <c r="K302" s="2">
        <f t="array" ref="K302">XLOOKUP($C302:$C$1000, 'BASIC KEY'!$C$1:$C$4, 'BASIC KEY'!$B$1:$B$4, "", 0)
</f>
        <v>1</v>
      </c>
      <c r="L302" s="2">
        <f t="array" ref="L302">XLOOKUP($D302, 'BASIC KEY'!$C$7:$C$10, 'BASIC KEY'!$B$7:$B$10, "", 0)
</f>
        <v>1</v>
      </c>
      <c r="M302" s="11">
        <f t="array" ref="M302">XLOOKUP($E302, 'BASIC KEY'!$C$13:$C$16, 'BASIC KEY'!$B$13:$B$16, "", 0)
</f>
        <v>0</v>
      </c>
      <c r="N302" s="11">
        <f t="array" ref="N302">XLOOKUP($F302, 'BASIC KEY'!$C$19:$C$22, 'BASIC KEY'!$B$19:$B$22, "", 0)
</f>
        <v>2</v>
      </c>
      <c r="O302" s="11">
        <f t="array" ref="O302">XLOOKUP($G302, 'BASIC KEY'!$C$25:$C$28, 'BASIC KEY'!$B$25:$B$28, "", 0)
</f>
        <v>2</v>
      </c>
      <c r="P302" s="2">
        <f t="shared" si="1"/>
        <v>6</v>
      </c>
      <c r="Q302" s="13">
        <f t="shared" si="2"/>
        <v>14.3</v>
      </c>
      <c r="R302" s="13" t="str">
        <f t="array" ref="R302">XLOOKUP($K302,'BASIC KEY'!$E$1:$E$4,'BASIC KEY'!$F$1:$F$4,"",0)</f>
        <v>career focused</v>
      </c>
      <c r="S302" s="13" t="str">
        <f t="array" ref="S302">XLOOKUP($L302, 'BASIC KEY'!$E$7:$E$10, 'BASIC KEY'!$F$7:$F$10, "", 0)
</f>
        <v>Balanced explorer</v>
      </c>
      <c r="T302" s="13" t="str">
        <f t="array" ref="T302">XLOOKUP($M302, 'BASIC KEY'!$E$13:$E$16, 'BASIC KEY'!$F$13:$F$16, "", 0)
</f>
        <v>Weakend learner</v>
      </c>
      <c r="U302" s="13" t="str">
        <f t="array" ref="U302">XLOOKUP($N302, 'BASIC KEY'!$E$19:$E$22, 'BASIC KEY'!$F$19:$F$22, "", 0)
</f>
        <v>Pleasant tactful</v>
      </c>
      <c r="V302" s="13" t="str">
        <f t="array" ref="V302">XLOOKUP($O302, 'BASIC KEY'!$E$25:$E$28, 'BASIC KEY'!$F$25:$F$28, "", 0)
</f>
        <v>Self Focused</v>
      </c>
      <c r="W302" s="13" t="str">
        <f t="shared" si="3"/>
        <v>career focused,Balanced explorer,Weakend learner,Pleasant tactful,Self Focused</v>
      </c>
      <c r="X302" s="13">
        <f t="shared" si="4"/>
        <v>236</v>
      </c>
    </row>
    <row r="303">
      <c r="A303" s="8">
        <v>45531.36235596065</v>
      </c>
      <c r="B303" s="1"/>
      <c r="C303" s="3" t="s">
        <v>392</v>
      </c>
      <c r="D303" s="3" t="s">
        <v>398</v>
      </c>
      <c r="E303" s="3" t="s">
        <v>408</v>
      </c>
      <c r="F303" s="3" t="s">
        <v>419</v>
      </c>
      <c r="G303" s="3" t="s">
        <v>421</v>
      </c>
      <c r="H303" s="3" t="s">
        <v>384</v>
      </c>
      <c r="I303" s="7" t="str">
        <f t="shared" si="5"/>
        <v>yashpreet singh pannu</v>
      </c>
      <c r="J303" s="1"/>
      <c r="K303" s="2">
        <f t="array" ref="K303">XLOOKUP($C303:$C$1000, 'BASIC KEY'!$C$1:$C$4, 'BASIC KEY'!$B$1:$B$4, "", 0)
</f>
        <v>2</v>
      </c>
      <c r="L303" s="2">
        <f t="array" ref="L303">XLOOKUP($D303, 'BASIC KEY'!$C$7:$C$10, 'BASIC KEY'!$B$7:$B$10, "", 0)
</f>
        <v>2</v>
      </c>
      <c r="M303" s="11">
        <f t="array" ref="M303">XLOOKUP($E303, 'BASIC KEY'!$C$13:$C$16, 'BASIC KEY'!$B$13:$B$16, "", 0)
</f>
        <v>1</v>
      </c>
      <c r="N303" s="11">
        <f t="array" ref="N303">XLOOKUP($F303, 'BASIC KEY'!$C$19:$C$22, 'BASIC KEY'!$B$19:$B$22, "", 0)
</f>
        <v>2</v>
      </c>
      <c r="O303" s="11">
        <f t="array" ref="O303">XLOOKUP($G303, 'BASIC KEY'!$C$25:$C$28, 'BASIC KEY'!$B$25:$B$28, "", 0)
</f>
        <v>2</v>
      </c>
      <c r="P303" s="2">
        <f t="shared" si="1"/>
        <v>9</v>
      </c>
      <c r="Q303" s="13">
        <f t="shared" si="2"/>
        <v>50</v>
      </c>
      <c r="R303" s="13" t="str">
        <f t="array" ref="R303">XLOOKUP($K303,'BASIC KEY'!$E$1:$E$4,'BASIC KEY'!$F$1:$F$4,"",0)</f>
        <v>passionate explorer</v>
      </c>
      <c r="S303" s="13" t="str">
        <f t="array" ref="S303">XLOOKUP($L303, 'BASIC KEY'!$E$7:$E$10, 'BASIC KEY'!$F$7:$F$10, "", 0)
</f>
        <v>Growth seeker</v>
      </c>
      <c r="T303" s="13" t="str">
        <f t="array" ref="T303">XLOOKUP($M303, 'BASIC KEY'!$E$13:$E$16, 'BASIC KEY'!$F$13:$F$16, "", 0)
</f>
        <v>Balancer</v>
      </c>
      <c r="U303" s="13" t="str">
        <f t="array" ref="U303">XLOOKUP($N303, 'BASIC KEY'!$E$19:$E$22, 'BASIC KEY'!$F$19:$F$22, "", 0)
</f>
        <v>Pleasant tactful</v>
      </c>
      <c r="V303" s="13" t="str">
        <f t="array" ref="V303">XLOOKUP($O303, 'BASIC KEY'!$E$25:$E$28, 'BASIC KEY'!$F$25:$F$28, "", 0)
</f>
        <v>Self Focused</v>
      </c>
      <c r="W303" s="13" t="str">
        <f t="shared" si="3"/>
        <v>passionate explorer,Growth seeker,Balancer,Pleasant tactful,Self Focused</v>
      </c>
      <c r="X303" s="13">
        <f t="shared" si="4"/>
        <v>109</v>
      </c>
    </row>
    <row r="304">
      <c r="A304" s="8">
        <v>45531.36959775463</v>
      </c>
      <c r="B304" s="1"/>
      <c r="C304" s="3" t="s">
        <v>392</v>
      </c>
      <c r="D304" s="3" t="s">
        <v>398</v>
      </c>
      <c r="E304" s="3" t="s">
        <v>408</v>
      </c>
      <c r="F304" s="3" t="s">
        <v>419</v>
      </c>
      <c r="G304" s="3" t="s">
        <v>421</v>
      </c>
      <c r="H304" s="3" t="s">
        <v>383</v>
      </c>
      <c r="I304" s="7" t="str">
        <f t="shared" si="5"/>
        <v>umang rupesh modak</v>
      </c>
      <c r="J304" s="1"/>
      <c r="K304" s="2">
        <f t="array" ref="K304">XLOOKUP($C304:$C$1000, 'BASIC KEY'!$C$1:$C$4, 'BASIC KEY'!$B$1:$B$4, "", 0)
</f>
        <v>2</v>
      </c>
      <c r="L304" s="2">
        <f t="array" ref="L304">XLOOKUP($D304, 'BASIC KEY'!$C$7:$C$10, 'BASIC KEY'!$B$7:$B$10, "", 0)
</f>
        <v>2</v>
      </c>
      <c r="M304" s="11">
        <f t="array" ref="M304">XLOOKUP($E304, 'BASIC KEY'!$C$13:$C$16, 'BASIC KEY'!$B$13:$B$16, "", 0)
</f>
        <v>1</v>
      </c>
      <c r="N304" s="11">
        <f t="array" ref="N304">XLOOKUP($F304, 'BASIC KEY'!$C$19:$C$22, 'BASIC KEY'!$B$19:$B$22, "", 0)
</f>
        <v>2</v>
      </c>
      <c r="O304" s="11">
        <f t="array" ref="O304">XLOOKUP($G304, 'BASIC KEY'!$C$25:$C$28, 'BASIC KEY'!$B$25:$B$28, "", 0)
</f>
        <v>2</v>
      </c>
      <c r="P304" s="2">
        <f t="shared" si="1"/>
        <v>9</v>
      </c>
      <c r="Q304" s="13">
        <f t="shared" si="2"/>
        <v>60</v>
      </c>
      <c r="R304" s="13" t="str">
        <f t="array" ref="R304">XLOOKUP($K304,'BASIC KEY'!$E$1:$E$4,'BASIC KEY'!$F$1:$F$4,"",0)</f>
        <v>passionate explorer</v>
      </c>
      <c r="S304" s="13" t="str">
        <f t="array" ref="S304">XLOOKUP($L304, 'BASIC KEY'!$E$7:$E$10, 'BASIC KEY'!$F$7:$F$10, "", 0)
</f>
        <v>Growth seeker</v>
      </c>
      <c r="T304" s="13" t="str">
        <f t="array" ref="T304">XLOOKUP($M304, 'BASIC KEY'!$E$13:$E$16, 'BASIC KEY'!$F$13:$F$16, "", 0)
</f>
        <v>Balancer</v>
      </c>
      <c r="U304" s="13" t="str">
        <f t="array" ref="U304">XLOOKUP($N304, 'BASIC KEY'!$E$19:$E$22, 'BASIC KEY'!$F$19:$F$22, "", 0)
</f>
        <v>Pleasant tactful</v>
      </c>
      <c r="V304" s="13" t="str">
        <f t="array" ref="V304">XLOOKUP($O304, 'BASIC KEY'!$E$25:$E$28, 'BASIC KEY'!$F$25:$F$28, "", 0)
</f>
        <v>Self Focused</v>
      </c>
      <c r="W304" s="13" t="str">
        <f t="shared" si="3"/>
        <v>passionate explorer,Growth seeker,Balancer,Pleasant tactful,Self Focused</v>
      </c>
      <c r="X304" s="13">
        <f t="shared" si="4"/>
        <v>71</v>
      </c>
    </row>
    <row r="305">
      <c r="A305" s="8">
        <v>45531.375285208334</v>
      </c>
      <c r="B305" s="1"/>
      <c r="C305" s="3" t="s">
        <v>390</v>
      </c>
      <c r="D305" s="3" t="s">
        <v>398</v>
      </c>
      <c r="E305" s="3" t="s">
        <v>406</v>
      </c>
      <c r="F305" s="3" t="s">
        <v>419</v>
      </c>
      <c r="G305" s="3" t="s">
        <v>421</v>
      </c>
      <c r="H305" s="3" t="s">
        <v>385</v>
      </c>
      <c r="I305" s="7" t="str">
        <f t="shared" si="5"/>
        <v>mathesh sankar k</v>
      </c>
      <c r="J305" s="1"/>
      <c r="K305" s="2">
        <f t="array" ref="K305">XLOOKUP($C305:$C$1000, 'BASIC KEY'!$C$1:$C$4, 'BASIC KEY'!$B$1:$B$4, "", 0)
</f>
        <v>1</v>
      </c>
      <c r="L305" s="2">
        <f t="array" ref="L305">XLOOKUP($D305, 'BASIC KEY'!$C$7:$C$10, 'BASIC KEY'!$B$7:$B$10, "", 0)
</f>
        <v>2</v>
      </c>
      <c r="M305" s="11">
        <f t="array" ref="M305">XLOOKUP($E305, 'BASIC KEY'!$C$13:$C$16, 'BASIC KEY'!$B$13:$B$16, "", 0)
</f>
        <v>2</v>
      </c>
      <c r="N305" s="11">
        <f t="array" ref="N305">XLOOKUP($F305, 'BASIC KEY'!$C$19:$C$22, 'BASIC KEY'!$B$19:$B$22, "", 0)
</f>
        <v>2</v>
      </c>
      <c r="O305" s="11">
        <f t="array" ref="O305">XLOOKUP($G305, 'BASIC KEY'!$C$25:$C$28, 'BASIC KEY'!$B$25:$B$28, "", 0)
</f>
        <v>2</v>
      </c>
      <c r="P305" s="2">
        <f t="shared" si="1"/>
        <v>9</v>
      </c>
      <c r="Q305" s="13">
        <f t="shared" si="2"/>
        <v>75</v>
      </c>
      <c r="R305" s="13" t="str">
        <f t="array" ref="R305">XLOOKUP($K305,'BASIC KEY'!$E$1:$E$4,'BASIC KEY'!$F$1:$F$4,"",0)</f>
        <v>career focused</v>
      </c>
      <c r="S305" s="13" t="str">
        <f t="array" ref="S305">XLOOKUP($L305, 'BASIC KEY'!$E$7:$E$10, 'BASIC KEY'!$F$7:$F$10, "", 0)
</f>
        <v>Growth seeker</v>
      </c>
      <c r="T305" s="13" t="str">
        <f t="array" ref="T305">XLOOKUP($M305, 'BASIC KEY'!$E$13:$E$16, 'BASIC KEY'!$F$13:$F$16, "", 0)
</f>
        <v>Dedicated learner</v>
      </c>
      <c r="U305" s="13" t="str">
        <f t="array" ref="U305">XLOOKUP($N305, 'BASIC KEY'!$E$19:$E$22, 'BASIC KEY'!$F$19:$F$22, "", 0)
</f>
        <v>Pleasant tactful</v>
      </c>
      <c r="V305" s="13" t="str">
        <f t="array" ref="V305">XLOOKUP($O305, 'BASIC KEY'!$E$25:$E$28, 'BASIC KEY'!$F$25:$F$28, "", 0)
</f>
        <v>Self Focused</v>
      </c>
      <c r="W305" s="13" t="str">
        <f t="shared" si="3"/>
        <v>career focused,Growth seeker,Dedicated learner,Pleasant tactful,Self Focused</v>
      </c>
      <c r="X305" s="13">
        <f t="shared" si="4"/>
        <v>14</v>
      </c>
    </row>
    <row r="306">
      <c r="A306" s="8">
        <v>45531.38357460648</v>
      </c>
      <c r="B306" s="1"/>
      <c r="C306" s="3" t="s">
        <v>392</v>
      </c>
      <c r="D306" s="3" t="s">
        <v>398</v>
      </c>
      <c r="E306" s="3" t="s">
        <v>408</v>
      </c>
      <c r="F306" s="3" t="s">
        <v>415</v>
      </c>
      <c r="G306" s="3" t="s">
        <v>423</v>
      </c>
      <c r="H306" s="3" t="s">
        <v>480</v>
      </c>
      <c r="I306" s="7" t="str">
        <f t="shared" si="5"/>
        <v>abish kamran</v>
      </c>
      <c r="J306" s="1"/>
      <c r="K306" s="2">
        <f t="array" ref="K306">XLOOKUP($C306:$C$1000, 'BASIC KEY'!$C$1:$C$4, 'BASIC KEY'!$B$1:$B$4, "", 0)
</f>
        <v>2</v>
      </c>
      <c r="L306" s="2">
        <f t="array" ref="L306">XLOOKUP($D306, 'BASIC KEY'!$C$7:$C$10, 'BASIC KEY'!$B$7:$B$10, "", 0)
</f>
        <v>2</v>
      </c>
      <c r="M306" s="11">
        <f t="array" ref="M306">XLOOKUP($E306, 'BASIC KEY'!$C$13:$C$16, 'BASIC KEY'!$B$13:$B$16, "", 0)
</f>
        <v>1</v>
      </c>
      <c r="N306" s="11">
        <f t="array" ref="N306">XLOOKUP($F306, 'BASIC KEY'!$C$19:$C$22, 'BASIC KEY'!$B$19:$B$22, "", 0)
</f>
        <v>0</v>
      </c>
      <c r="O306" s="11">
        <f t="array" ref="O306">XLOOKUP($G306, 'BASIC KEY'!$C$25:$C$28, 'BASIC KEY'!$B$25:$B$28, "", 0)
</f>
        <v>1</v>
      </c>
      <c r="P306" s="2">
        <f t="shared" si="1"/>
        <v>6</v>
      </c>
      <c r="Q306" s="13">
        <f t="shared" si="2"/>
        <v>33.3</v>
      </c>
      <c r="R306" s="13" t="str">
        <f t="array" ref="R306">XLOOKUP($K306,'BASIC KEY'!$E$1:$E$4,'BASIC KEY'!$F$1:$F$4,"",0)</f>
        <v>passionate explorer</v>
      </c>
      <c r="S306" s="13" t="str">
        <f t="array" ref="S306">XLOOKUP($L306, 'BASIC KEY'!$E$7:$E$10, 'BASIC KEY'!$F$7:$F$10, "", 0)
</f>
        <v>Growth seeker</v>
      </c>
      <c r="T306" s="13" t="str">
        <f t="array" ref="T306">XLOOKUP($M306, 'BASIC KEY'!$E$13:$E$16, 'BASIC KEY'!$F$13:$F$16, "", 0)
</f>
        <v>Balancer</v>
      </c>
      <c r="U306" s="13" t="str">
        <f t="array" ref="U306">XLOOKUP($N306, 'BASIC KEY'!$E$19:$E$22, 'BASIC KEY'!$F$19:$F$22, "", 0)
</f>
        <v>Feedback taker</v>
      </c>
      <c r="V306" s="13" t="str">
        <f t="array" ref="V306">XLOOKUP($O306, 'BASIC KEY'!$E$25:$E$28, 'BASIC KEY'!$F$25:$F$28, "", 0)
</f>
        <v>Competitor</v>
      </c>
      <c r="W306" s="13" t="str">
        <f t="shared" si="3"/>
        <v>passionate explorer,Growth seeker,Balancer,Feedback taker,Competitor</v>
      </c>
      <c r="X306" s="13">
        <f t="shared" si="4"/>
        <v>155</v>
      </c>
    </row>
    <row r="307">
      <c r="A307" s="8">
        <v>45531.408716770835</v>
      </c>
      <c r="B307" s="1"/>
      <c r="C307" s="3" t="s">
        <v>392</v>
      </c>
      <c r="D307" s="3" t="s">
        <v>398</v>
      </c>
      <c r="E307" s="3" t="s">
        <v>408</v>
      </c>
      <c r="F307" s="3" t="s">
        <v>419</v>
      </c>
      <c r="G307" s="3" t="s">
        <v>421</v>
      </c>
      <c r="H307" s="3" t="s">
        <v>481</v>
      </c>
      <c r="I307" s="7" t="str">
        <f t="shared" si="5"/>
        <v>vishal singh</v>
      </c>
      <c r="J307" s="1"/>
      <c r="K307" s="2">
        <f t="array" ref="K307">XLOOKUP($C307:$C$1000, 'BASIC KEY'!$C$1:$C$4, 'BASIC KEY'!$B$1:$B$4, "", 0)
</f>
        <v>2</v>
      </c>
      <c r="L307" s="2">
        <f t="array" ref="L307">XLOOKUP($D307, 'BASIC KEY'!$C$7:$C$10, 'BASIC KEY'!$B$7:$B$10, "", 0)
</f>
        <v>2</v>
      </c>
      <c r="M307" s="11">
        <f t="array" ref="M307">XLOOKUP($E307, 'BASIC KEY'!$C$13:$C$16, 'BASIC KEY'!$B$13:$B$16, "", 0)
</f>
        <v>1</v>
      </c>
      <c r="N307" s="11">
        <f t="array" ref="N307">XLOOKUP($F307, 'BASIC KEY'!$C$19:$C$22, 'BASIC KEY'!$B$19:$B$22, "", 0)
</f>
        <v>2</v>
      </c>
      <c r="O307" s="11">
        <f t="array" ref="O307">XLOOKUP($G307, 'BASIC KEY'!$C$25:$C$28, 'BASIC KEY'!$B$25:$B$28, "", 0)
</f>
        <v>2</v>
      </c>
      <c r="P307" s="2">
        <f t="shared" si="1"/>
        <v>9</v>
      </c>
      <c r="Q307" s="13">
        <f t="shared" si="2"/>
        <v>100</v>
      </c>
      <c r="R307" s="13" t="str">
        <f t="array" ref="R307">XLOOKUP($K307,'BASIC KEY'!$E$1:$E$4,'BASIC KEY'!$F$1:$F$4,"",0)</f>
        <v>passionate explorer</v>
      </c>
      <c r="S307" s="13" t="str">
        <f t="array" ref="S307">XLOOKUP($L307, 'BASIC KEY'!$E$7:$E$10, 'BASIC KEY'!$F$7:$F$10, "", 0)
</f>
        <v>Growth seeker</v>
      </c>
      <c r="T307" s="13" t="str">
        <f t="array" ref="T307">XLOOKUP($M307, 'BASIC KEY'!$E$13:$E$16, 'BASIC KEY'!$F$13:$F$16, "", 0)
</f>
        <v>Balancer</v>
      </c>
      <c r="U307" s="13" t="str">
        <f t="array" ref="U307">XLOOKUP($N307, 'BASIC KEY'!$E$19:$E$22, 'BASIC KEY'!$F$19:$F$22, "", 0)
</f>
        <v>Pleasant tactful</v>
      </c>
      <c r="V307" s="13" t="str">
        <f t="array" ref="V307">XLOOKUP($O307, 'BASIC KEY'!$E$25:$E$28, 'BASIC KEY'!$F$25:$F$28, "", 0)
</f>
        <v>Self Focused</v>
      </c>
      <c r="W307" s="13" t="str">
        <f t="shared" si="3"/>
        <v>passionate explorer,Growth seeker,Balancer,Pleasant tactful,Self Focused</v>
      </c>
      <c r="X307" s="13">
        <f t="shared" si="4"/>
        <v>1</v>
      </c>
    </row>
    <row r="308">
      <c r="A308" s="8">
        <v>45531.41550190972</v>
      </c>
      <c r="B308" s="1"/>
      <c r="C308" s="3" t="s">
        <v>390</v>
      </c>
      <c r="D308" s="3" t="s">
        <v>398</v>
      </c>
      <c r="E308" s="3" t="s">
        <v>408</v>
      </c>
      <c r="F308" s="3" t="s">
        <v>415</v>
      </c>
      <c r="G308" s="3" t="s">
        <v>423</v>
      </c>
      <c r="H308" s="3" t="s">
        <v>388</v>
      </c>
      <c r="I308" s="7" t="str">
        <f t="shared" si="5"/>
        <v>peddakotla rahul</v>
      </c>
      <c r="J308" s="1"/>
      <c r="K308" s="2">
        <f t="array" ref="K308">XLOOKUP($C308:$C$1000, 'BASIC KEY'!$C$1:$C$4, 'BASIC KEY'!$B$1:$B$4, "", 0)
</f>
        <v>1</v>
      </c>
      <c r="L308" s="2">
        <f t="array" ref="L308">XLOOKUP($D308, 'BASIC KEY'!$C$7:$C$10, 'BASIC KEY'!$B$7:$B$10, "", 0)
</f>
        <v>2</v>
      </c>
      <c r="M308" s="11">
        <f t="array" ref="M308">XLOOKUP($E308, 'BASIC KEY'!$C$13:$C$16, 'BASIC KEY'!$B$13:$B$16, "", 0)
</f>
        <v>1</v>
      </c>
      <c r="N308" s="11">
        <f t="array" ref="N308">XLOOKUP($F308, 'BASIC KEY'!$C$19:$C$22, 'BASIC KEY'!$B$19:$B$22, "", 0)
</f>
        <v>0</v>
      </c>
      <c r="O308" s="11">
        <f t="array" ref="O308">XLOOKUP($G308, 'BASIC KEY'!$C$25:$C$28, 'BASIC KEY'!$B$25:$B$28, "", 0)
</f>
        <v>1</v>
      </c>
      <c r="P308" s="2">
        <f t="shared" si="1"/>
        <v>5</v>
      </c>
      <c r="Q308" s="13">
        <f t="shared" si="2"/>
        <v>0</v>
      </c>
      <c r="R308" s="13" t="str">
        <f t="array" ref="R308">XLOOKUP($K308,'BASIC KEY'!$E$1:$E$4,'BASIC KEY'!$F$1:$F$4,"",0)</f>
        <v>career focused</v>
      </c>
      <c r="S308" s="13" t="str">
        <f t="array" ref="S308">XLOOKUP($L308, 'BASIC KEY'!$E$7:$E$10, 'BASIC KEY'!$F$7:$F$10, "", 0)
</f>
        <v>Growth seeker</v>
      </c>
      <c r="T308" s="13" t="str">
        <f t="array" ref="T308">XLOOKUP($M308, 'BASIC KEY'!$E$13:$E$16, 'BASIC KEY'!$F$13:$F$16, "", 0)
</f>
        <v>Balancer</v>
      </c>
      <c r="U308" s="13" t="str">
        <f t="array" ref="U308">XLOOKUP($N308, 'BASIC KEY'!$E$19:$E$22, 'BASIC KEY'!$F$19:$F$22, "", 0)
</f>
        <v>Feedback taker</v>
      </c>
      <c r="V308" s="13" t="str">
        <f t="array" ref="V308">XLOOKUP($O308, 'BASIC KEY'!$E$25:$E$28, 'BASIC KEY'!$F$25:$F$28, "", 0)
</f>
        <v>Competitor</v>
      </c>
      <c r="W308" s="13" t="str">
        <f t="shared" si="3"/>
        <v>career focused,Growth seeker,Balancer,Feedback taker,Competitor</v>
      </c>
      <c r="X308" s="13">
        <f t="shared" si="4"/>
        <v>303</v>
      </c>
    </row>
    <row r="309">
      <c r="A309" s="8">
        <v>45531.42000353009</v>
      </c>
      <c r="B309" s="1"/>
      <c r="C309" s="3" t="s">
        <v>392</v>
      </c>
      <c r="D309" s="3" t="s">
        <v>398</v>
      </c>
      <c r="E309" s="3" t="s">
        <v>408</v>
      </c>
      <c r="F309" s="3" t="s">
        <v>415</v>
      </c>
      <c r="G309" s="3" t="s">
        <v>423</v>
      </c>
      <c r="H309" s="3" t="s">
        <v>387</v>
      </c>
      <c r="I309" s="7" t="str">
        <f t="shared" si="5"/>
        <v>k n navaneet singh</v>
      </c>
      <c r="J309" s="1"/>
      <c r="K309" s="2">
        <f t="array" ref="K309">XLOOKUP($C309:$C$1000, 'BASIC KEY'!$C$1:$C$4, 'BASIC KEY'!$B$1:$B$4, "", 0)
</f>
        <v>2</v>
      </c>
      <c r="L309" s="2">
        <f t="array" ref="L309">XLOOKUP($D309, 'BASIC KEY'!$C$7:$C$10, 'BASIC KEY'!$B$7:$B$10, "", 0)
</f>
        <v>2</v>
      </c>
      <c r="M309" s="11">
        <f t="array" ref="M309">XLOOKUP($E309, 'BASIC KEY'!$C$13:$C$16, 'BASIC KEY'!$B$13:$B$16, "", 0)
</f>
        <v>1</v>
      </c>
      <c r="N309" s="11">
        <f t="array" ref="N309">XLOOKUP($F309, 'BASIC KEY'!$C$19:$C$22, 'BASIC KEY'!$B$19:$B$22, "", 0)
</f>
        <v>0</v>
      </c>
      <c r="O309" s="11">
        <f t="array" ref="O309">XLOOKUP($G309, 'BASIC KEY'!$C$25:$C$28, 'BASIC KEY'!$B$25:$B$28, "", 0)
</f>
        <v>1</v>
      </c>
      <c r="P309" s="2">
        <f t="shared" si="1"/>
        <v>6</v>
      </c>
      <c r="Q309" s="13">
        <f t="shared" si="2"/>
        <v>100</v>
      </c>
      <c r="R309" s="13" t="str">
        <f t="array" ref="R309">XLOOKUP($K309,'BASIC KEY'!$E$1:$E$4,'BASIC KEY'!$F$1:$F$4,"",0)</f>
        <v>passionate explorer</v>
      </c>
      <c r="S309" s="13" t="str">
        <f t="array" ref="S309">XLOOKUP($L309, 'BASIC KEY'!$E$7:$E$10, 'BASIC KEY'!$F$7:$F$10, "", 0)
</f>
        <v>Growth seeker</v>
      </c>
      <c r="T309" s="13" t="str">
        <f t="array" ref="T309">XLOOKUP($M309, 'BASIC KEY'!$E$13:$E$16, 'BASIC KEY'!$F$13:$F$16, "", 0)
</f>
        <v>Balancer</v>
      </c>
      <c r="U309" s="13" t="str">
        <f t="array" ref="U309">XLOOKUP($N309, 'BASIC KEY'!$E$19:$E$22, 'BASIC KEY'!$F$19:$F$22, "", 0)
</f>
        <v>Feedback taker</v>
      </c>
      <c r="V309" s="13" t="str">
        <f t="array" ref="V309">XLOOKUP($O309, 'BASIC KEY'!$E$25:$E$28, 'BASIC KEY'!$F$25:$F$28, "", 0)
</f>
        <v>Competitor</v>
      </c>
      <c r="W309" s="13" t="str">
        <f t="shared" si="3"/>
        <v>passionate explorer,Growth seeker,Balancer,Feedback taker,Competitor</v>
      </c>
      <c r="X309" s="13">
        <f t="shared" si="4"/>
        <v>1</v>
      </c>
    </row>
    <row r="310">
      <c r="A310" s="9"/>
      <c r="C310" s="10"/>
      <c r="D310" s="10"/>
      <c r="E310" s="10"/>
      <c r="F310" s="10"/>
      <c r="G310" s="10"/>
      <c r="H310" s="10"/>
      <c r="I310" s="7"/>
      <c r="K310" s="2"/>
      <c r="L310" s="2"/>
      <c r="M310" s="11"/>
      <c r="N310" s="11"/>
      <c r="O310" s="11"/>
      <c r="P310" s="2"/>
    </row>
    <row r="311">
      <c r="A311" s="14"/>
      <c r="C311" s="15"/>
      <c r="D311" s="15"/>
      <c r="E311" s="15"/>
      <c r="F311" s="10"/>
      <c r="G311" s="15"/>
      <c r="H311" s="15"/>
      <c r="I311" s="7"/>
      <c r="K311" s="2"/>
      <c r="L311" s="2"/>
      <c r="M311" s="11"/>
      <c r="N311" s="11"/>
      <c r="O311" s="11"/>
      <c r="P311" s="2"/>
    </row>
    <row r="312">
      <c r="C312" s="7"/>
      <c r="D312" s="7"/>
      <c r="E312" s="7"/>
      <c r="F312" s="7"/>
      <c r="G312" s="7"/>
      <c r="H312" s="7"/>
      <c r="I312" s="7" t="str">
        <f t="shared" ref="I312:I1000" si="6">LOWER(TRIM(CLEAN(H312:H1000)))</f>
        <v/>
      </c>
      <c r="K312" s="2" t="str">
        <f t="array" ref="K312">XLOOKUP($C312:$C$1000, 'BASIC KEY'!$C$1:$C$4, 'BASIC KEY'!$B$1:$B$4, "", 0)
</f>
        <v/>
      </c>
      <c r="L312" s="2" t="str">
        <f t="array" ref="L312">XLOOKUP($D312, 'BASIC KEY'!$C$7:$C$10, 'BASIC KEY'!$B$7:$B$10, "", 0)
</f>
        <v/>
      </c>
      <c r="M312" s="11" t="str">
        <f t="array" ref="M312">XLOOKUP($E312, 'BASIC KEY'!$C$13:$C$16, 'BASIC KEY'!$B$13:$B$16, "", 0)
</f>
        <v/>
      </c>
      <c r="N312" s="11" t="str">
        <f t="array" ref="N312">XLOOKUP($F312, 'BASIC KEY'!$C$19:$C$22, 'BASIC KEY'!$B$19:$B$22, "", 0)
</f>
        <v/>
      </c>
      <c r="O312" s="11" t="str">
        <f t="array" ref="O312">XLOOKUP($G312, 'BASIC KEY'!$C$25:$C$28, 'BASIC KEY'!$B$25:$B$28, "", 0)
</f>
        <v/>
      </c>
      <c r="Q312" s="13" t="str">
        <f t="shared" ref="Q312:Q554" si="7">IFERROR(_xlfn.PERCENTRANK.INC($P312:$P619,$P312)*100,"")</f>
        <v/>
      </c>
      <c r="R312" s="13" t="str">
        <f t="array" ref="R312">XLOOKUP($K312,'BASIC KEY'!$E$1:$E$4,'BASIC KEY'!$F$1:$F$4,"",0)</f>
        <v/>
      </c>
      <c r="S312" s="13" t="str">
        <f t="array" ref="S312">XLOOKUP($L312, 'BASIC KEY'!$E$7:$E$10, 'BASIC KEY'!$F$7:$F$10, "", 0)
</f>
        <v/>
      </c>
      <c r="T312" s="13" t="str">
        <f t="array" ref="T312">XLOOKUP($M312, 'BASIC KEY'!$E$13:$E$16, 'BASIC KEY'!$F$13:$F$16, "", 0)
</f>
        <v/>
      </c>
      <c r="U312" s="13" t="str">
        <f t="array" ref="U312">XLOOKUP($N312, 'BASIC KEY'!$E$19:$E$22, 'BASIC KEY'!$F$19:$F$22, "", 0)
</f>
        <v/>
      </c>
      <c r="V312" s="13" t="str">
        <f t="array" ref="V312">XLOOKUP($O312, 'BASIC KEY'!$E$25:$E$28, 'BASIC KEY'!$F$25:$F$28, "", 0)
</f>
        <v/>
      </c>
    </row>
    <row r="313">
      <c r="C313" s="7"/>
      <c r="D313" s="7"/>
      <c r="E313" s="7"/>
      <c r="F313" s="7"/>
      <c r="G313" s="7"/>
      <c r="H313" s="7"/>
      <c r="I313" s="7" t="str">
        <f t="shared" si="6"/>
        <v/>
      </c>
      <c r="K313" s="2" t="str">
        <f t="array" ref="K313">XLOOKUP($C313:$C$1000, 'BASIC KEY'!$C$1:$C$4, 'BASIC KEY'!$B$1:$B$4, "", 0)
</f>
        <v/>
      </c>
      <c r="L313" s="2" t="str">
        <f t="array" ref="L313">XLOOKUP($D313, 'BASIC KEY'!$C$7:$C$10, 'BASIC KEY'!$B$7:$B$10, "", 0)
</f>
        <v/>
      </c>
      <c r="M313" s="11" t="str">
        <f t="array" ref="M313">XLOOKUP($E313, 'BASIC KEY'!$C$13:$C$16, 'BASIC KEY'!$B$13:$B$16, "", 0)
</f>
        <v/>
      </c>
      <c r="N313" s="11" t="str">
        <f t="array" ref="N313">XLOOKUP($F313, 'BASIC KEY'!$C$19:$C$22, 'BASIC KEY'!$B$19:$B$22, "", 0)
</f>
        <v/>
      </c>
      <c r="O313" s="11" t="str">
        <f t="array" ref="O313">XLOOKUP($G313, 'BASIC KEY'!$C$25:$C$28, 'BASIC KEY'!$B$25:$B$28, "", 0)
</f>
        <v/>
      </c>
      <c r="Q313" s="13" t="str">
        <f t="shared" si="7"/>
        <v/>
      </c>
      <c r="R313" s="13" t="str">
        <f t="array" ref="R313">XLOOKUP($K313,'BASIC KEY'!$E$1:$E$4,'BASIC KEY'!$F$1:$F$4,"",0)</f>
        <v/>
      </c>
      <c r="S313" s="13" t="str">
        <f t="array" ref="S313">XLOOKUP($L313, 'BASIC KEY'!$E$7:$E$10, 'BASIC KEY'!$F$7:$F$10, "", 0)
</f>
        <v/>
      </c>
      <c r="T313" s="13" t="str">
        <f t="array" ref="T313">XLOOKUP($M313, 'BASIC KEY'!$E$13:$E$16, 'BASIC KEY'!$F$13:$F$16, "", 0)
</f>
        <v/>
      </c>
      <c r="U313" s="13" t="str">
        <f t="array" ref="U313">XLOOKUP($N313, 'BASIC KEY'!$E$19:$E$22, 'BASIC KEY'!$F$19:$F$22, "", 0)
</f>
        <v/>
      </c>
      <c r="V313" s="13" t="str">
        <f t="array" ref="V313">XLOOKUP($O313, 'BASIC KEY'!$E$25:$E$28, 'BASIC KEY'!$F$25:$F$28, "", 0)
</f>
        <v/>
      </c>
    </row>
    <row r="314">
      <c r="C314" s="7"/>
      <c r="D314" s="7"/>
      <c r="E314" s="7"/>
      <c r="F314" s="7"/>
      <c r="G314" s="7"/>
      <c r="H314" s="7"/>
      <c r="I314" s="7" t="str">
        <f t="shared" si="6"/>
        <v/>
      </c>
      <c r="K314" s="2" t="str">
        <f t="array" ref="K314">XLOOKUP($C314:$C$1000, 'BASIC KEY'!$C$1:$C$4, 'BASIC KEY'!$B$1:$B$4, "", 0)
</f>
        <v/>
      </c>
      <c r="L314" s="2" t="str">
        <f t="array" ref="L314">XLOOKUP($D314, 'BASIC KEY'!$C$7:$C$10, 'BASIC KEY'!$B$7:$B$10, "", 0)
</f>
        <v/>
      </c>
      <c r="M314" s="11" t="str">
        <f t="array" ref="M314">XLOOKUP($E314, 'BASIC KEY'!$C$13:$C$16, 'BASIC KEY'!$B$13:$B$16, "", 0)
</f>
        <v/>
      </c>
      <c r="N314" s="11" t="str">
        <f t="array" ref="N314">XLOOKUP($F314, 'BASIC KEY'!$C$19:$C$22, 'BASIC KEY'!$B$19:$B$22, "", 0)
</f>
        <v/>
      </c>
      <c r="O314" s="11" t="str">
        <f t="array" ref="O314">XLOOKUP($G314, 'BASIC KEY'!$C$25:$C$28, 'BASIC KEY'!$B$25:$B$28, "", 0)
</f>
        <v/>
      </c>
      <c r="Q314" s="13" t="str">
        <f t="shared" si="7"/>
        <v/>
      </c>
      <c r="R314" s="13" t="str">
        <f t="array" ref="R314">XLOOKUP($K314,'BASIC KEY'!$E$1:$E$4,'BASIC KEY'!$F$1:$F$4,"",0)</f>
        <v/>
      </c>
      <c r="S314" s="13" t="str">
        <f t="array" ref="S314">XLOOKUP($L314, 'BASIC KEY'!$E$7:$E$10, 'BASIC KEY'!$F$7:$F$10, "", 0)
</f>
        <v/>
      </c>
      <c r="T314" s="13" t="str">
        <f t="array" ref="T314">XLOOKUP($M314, 'BASIC KEY'!$E$13:$E$16, 'BASIC KEY'!$F$13:$F$16, "", 0)
</f>
        <v/>
      </c>
      <c r="U314" s="13" t="str">
        <f t="array" ref="U314">XLOOKUP($N314, 'BASIC KEY'!$E$19:$E$22, 'BASIC KEY'!$F$19:$F$22, "", 0)
</f>
        <v/>
      </c>
      <c r="V314" s="13" t="str">
        <f t="array" ref="V314">XLOOKUP($O314, 'BASIC KEY'!$E$25:$E$28, 'BASIC KEY'!$F$25:$F$28, "", 0)
</f>
        <v/>
      </c>
    </row>
    <row r="315">
      <c r="C315" s="7"/>
      <c r="D315" s="7"/>
      <c r="E315" s="7"/>
      <c r="F315" s="7"/>
      <c r="G315" s="7"/>
      <c r="H315" s="7"/>
      <c r="I315" s="7" t="str">
        <f t="shared" si="6"/>
        <v/>
      </c>
      <c r="K315" s="2" t="str">
        <f t="array" ref="K315">XLOOKUP($C315:$C$1000, 'BASIC KEY'!$C$1:$C$4, 'BASIC KEY'!$B$1:$B$4, "", 0)
</f>
        <v/>
      </c>
      <c r="L315" s="2" t="str">
        <f t="array" ref="L315">XLOOKUP($D315, 'BASIC KEY'!$C$7:$C$10, 'BASIC KEY'!$B$7:$B$10, "", 0)
</f>
        <v/>
      </c>
      <c r="M315" s="11" t="str">
        <f t="array" ref="M315">XLOOKUP($E315, 'BASIC KEY'!$C$13:$C$16, 'BASIC KEY'!$B$13:$B$16, "", 0)
</f>
        <v/>
      </c>
      <c r="N315" s="11" t="str">
        <f t="array" ref="N315">XLOOKUP($F315, 'BASIC KEY'!$C$19:$C$22, 'BASIC KEY'!$B$19:$B$22, "", 0)
</f>
        <v/>
      </c>
      <c r="O315" s="11" t="str">
        <f t="array" ref="O315">XLOOKUP($G315, 'BASIC KEY'!$C$25:$C$28, 'BASIC KEY'!$B$25:$B$28, "", 0)
</f>
        <v/>
      </c>
      <c r="Q315" s="13" t="str">
        <f t="shared" si="7"/>
        <v/>
      </c>
      <c r="R315" s="13" t="str">
        <f t="array" ref="R315">XLOOKUP($K315,'BASIC KEY'!$E$1:$E$4,'BASIC KEY'!$F$1:$F$4,"",0)</f>
        <v/>
      </c>
      <c r="S315" s="13" t="str">
        <f t="array" ref="S315">XLOOKUP($L315, 'BASIC KEY'!$E$7:$E$10, 'BASIC KEY'!$F$7:$F$10, "", 0)
</f>
        <v/>
      </c>
      <c r="T315" s="13" t="str">
        <f t="array" ref="T315">XLOOKUP($M315, 'BASIC KEY'!$E$13:$E$16, 'BASIC KEY'!$F$13:$F$16, "", 0)
</f>
        <v/>
      </c>
      <c r="U315" s="13" t="str">
        <f t="array" ref="U315">XLOOKUP($N315, 'BASIC KEY'!$E$19:$E$22, 'BASIC KEY'!$F$19:$F$22, "", 0)
</f>
        <v/>
      </c>
      <c r="V315" s="13" t="str">
        <f t="array" ref="V315">XLOOKUP($O315, 'BASIC KEY'!$E$25:$E$28, 'BASIC KEY'!$F$25:$F$28, "", 0)
</f>
        <v/>
      </c>
    </row>
    <row r="316">
      <c r="C316" s="7"/>
      <c r="D316" s="7"/>
      <c r="E316" s="7"/>
      <c r="F316" s="7"/>
      <c r="G316" s="7"/>
      <c r="H316" s="7"/>
      <c r="I316" s="7" t="str">
        <f t="shared" si="6"/>
        <v/>
      </c>
      <c r="K316" s="2" t="str">
        <f t="array" ref="K316">XLOOKUP($C316:$C$1000, 'BASIC KEY'!$C$1:$C$4, 'BASIC KEY'!$B$1:$B$4, "", 0)
</f>
        <v/>
      </c>
      <c r="L316" s="2" t="str">
        <f t="array" ref="L316">XLOOKUP($D316, 'BASIC KEY'!$C$7:$C$10, 'BASIC KEY'!$B$7:$B$10, "", 0)
</f>
        <v/>
      </c>
      <c r="M316" s="11" t="str">
        <f t="array" ref="M316">XLOOKUP($E316, 'BASIC KEY'!$C$13:$C$16, 'BASIC KEY'!$B$13:$B$16, "", 0)
</f>
        <v/>
      </c>
      <c r="N316" s="11" t="str">
        <f t="array" ref="N316">XLOOKUP($F316, 'BASIC KEY'!$C$19:$C$22, 'BASIC KEY'!$B$19:$B$22, "", 0)
</f>
        <v/>
      </c>
      <c r="O316" s="11" t="str">
        <f t="array" ref="O316">XLOOKUP($G316, 'BASIC KEY'!$C$25:$C$28, 'BASIC KEY'!$B$25:$B$28, "", 0)
</f>
        <v/>
      </c>
      <c r="Q316" s="13" t="str">
        <f t="shared" si="7"/>
        <v/>
      </c>
      <c r="R316" s="13" t="str">
        <f t="array" ref="R316">XLOOKUP($K316,'BASIC KEY'!$E$1:$E$4,'BASIC KEY'!$F$1:$F$4,"",0)</f>
        <v/>
      </c>
      <c r="S316" s="13" t="str">
        <f t="array" ref="S316">XLOOKUP($L316, 'BASIC KEY'!$E$7:$E$10, 'BASIC KEY'!$F$7:$F$10, "", 0)
</f>
        <v/>
      </c>
      <c r="T316" s="13" t="str">
        <f t="array" ref="T316">XLOOKUP($M316, 'BASIC KEY'!$E$13:$E$16, 'BASIC KEY'!$F$13:$F$16, "", 0)
</f>
        <v/>
      </c>
      <c r="U316" s="13" t="str">
        <f t="array" ref="U316">XLOOKUP($N316, 'BASIC KEY'!$E$19:$E$22, 'BASIC KEY'!$F$19:$F$22, "", 0)
</f>
        <v/>
      </c>
      <c r="V316" s="13" t="str">
        <f t="array" ref="V316">XLOOKUP($O316, 'BASIC KEY'!$E$25:$E$28, 'BASIC KEY'!$F$25:$F$28, "", 0)
</f>
        <v/>
      </c>
    </row>
    <row r="317">
      <c r="C317" s="7"/>
      <c r="D317" s="7"/>
      <c r="E317" s="7"/>
      <c r="F317" s="7"/>
      <c r="G317" s="7"/>
      <c r="H317" s="7"/>
      <c r="I317" s="7" t="str">
        <f t="shared" si="6"/>
        <v/>
      </c>
      <c r="K317" s="2" t="str">
        <f t="array" ref="K317">XLOOKUP($C317:$C$1000, 'BASIC KEY'!$C$1:$C$4, 'BASIC KEY'!$B$1:$B$4, "", 0)
</f>
        <v/>
      </c>
      <c r="L317" s="2" t="str">
        <f t="array" ref="L317">XLOOKUP($D317, 'BASIC KEY'!$C$7:$C$10, 'BASIC KEY'!$B$7:$B$10, "", 0)
</f>
        <v/>
      </c>
      <c r="M317" s="11" t="str">
        <f t="array" ref="M317">XLOOKUP($E317, 'BASIC KEY'!$C$13:$C$16, 'BASIC KEY'!$B$13:$B$16, "", 0)
</f>
        <v/>
      </c>
      <c r="N317" s="11" t="str">
        <f t="array" ref="N317">XLOOKUP($F317, 'BASIC KEY'!$C$19:$C$22, 'BASIC KEY'!$B$19:$B$22, "", 0)
</f>
        <v/>
      </c>
      <c r="O317" s="11" t="str">
        <f t="array" ref="O317">XLOOKUP($G317, 'BASIC KEY'!$C$25:$C$28, 'BASIC KEY'!$B$25:$B$28, "", 0)
</f>
        <v/>
      </c>
      <c r="Q317" s="13" t="str">
        <f t="shared" si="7"/>
        <v/>
      </c>
      <c r="R317" s="13" t="str">
        <f t="array" ref="R317">XLOOKUP($K317,'BASIC KEY'!$E$1:$E$4,'BASIC KEY'!$F$1:$F$4,"",0)</f>
        <v/>
      </c>
      <c r="S317" s="13" t="str">
        <f t="array" ref="S317">XLOOKUP($L317, 'BASIC KEY'!$E$7:$E$10, 'BASIC KEY'!$F$7:$F$10, "", 0)
</f>
        <v/>
      </c>
      <c r="T317" s="13" t="str">
        <f t="array" ref="T317">XLOOKUP($M317, 'BASIC KEY'!$E$13:$E$16, 'BASIC KEY'!$F$13:$F$16, "", 0)
</f>
        <v/>
      </c>
      <c r="U317" s="13" t="str">
        <f t="array" ref="U317">XLOOKUP($N317, 'BASIC KEY'!$E$19:$E$22, 'BASIC KEY'!$F$19:$F$22, "", 0)
</f>
        <v/>
      </c>
      <c r="V317" s="13" t="str">
        <f t="array" ref="V317">XLOOKUP($O317, 'BASIC KEY'!$E$25:$E$28, 'BASIC KEY'!$F$25:$F$28, "", 0)
</f>
        <v/>
      </c>
    </row>
    <row r="318">
      <c r="C318" s="7"/>
      <c r="D318" s="7"/>
      <c r="E318" s="7"/>
      <c r="F318" s="7"/>
      <c r="G318" s="7"/>
      <c r="H318" s="7"/>
      <c r="I318" s="7" t="str">
        <f t="shared" si="6"/>
        <v/>
      </c>
      <c r="K318" s="2" t="str">
        <f t="array" ref="K318">XLOOKUP($C318:$C$1000, 'BASIC KEY'!$C$1:$C$4, 'BASIC KEY'!$B$1:$B$4, "", 0)
</f>
        <v/>
      </c>
      <c r="L318" s="2" t="str">
        <f t="array" ref="L318">XLOOKUP($D318, 'BASIC KEY'!$C$7:$C$10, 'BASIC KEY'!$B$7:$B$10, "", 0)
</f>
        <v/>
      </c>
      <c r="M318" s="11" t="str">
        <f t="array" ref="M318">XLOOKUP($E318, 'BASIC KEY'!$C$13:$C$16, 'BASIC KEY'!$B$13:$B$16, "", 0)
</f>
        <v/>
      </c>
      <c r="N318" s="11" t="str">
        <f t="array" ref="N318">XLOOKUP($F318, 'BASIC KEY'!$C$19:$C$22, 'BASIC KEY'!$B$19:$B$22, "", 0)
</f>
        <v/>
      </c>
      <c r="O318" s="11" t="str">
        <f t="array" ref="O318">XLOOKUP($G318, 'BASIC KEY'!$C$25:$C$28, 'BASIC KEY'!$B$25:$B$28, "", 0)
</f>
        <v/>
      </c>
      <c r="Q318" s="13" t="str">
        <f t="shared" si="7"/>
        <v/>
      </c>
      <c r="R318" s="13" t="str">
        <f t="array" ref="R318">XLOOKUP($K318,'BASIC KEY'!$E$1:$E$4,'BASIC KEY'!$F$1:$F$4,"",0)</f>
        <v/>
      </c>
      <c r="S318" s="13" t="str">
        <f t="array" ref="S318">XLOOKUP($L318, 'BASIC KEY'!$E$7:$E$10, 'BASIC KEY'!$F$7:$F$10, "", 0)
</f>
        <v/>
      </c>
      <c r="T318" s="13" t="str">
        <f t="array" ref="T318">XLOOKUP($M318, 'BASIC KEY'!$E$13:$E$16, 'BASIC KEY'!$F$13:$F$16, "", 0)
</f>
        <v/>
      </c>
      <c r="U318" s="13" t="str">
        <f t="array" ref="U318">XLOOKUP($N318, 'BASIC KEY'!$E$19:$E$22, 'BASIC KEY'!$F$19:$F$22, "", 0)
</f>
        <v/>
      </c>
      <c r="V318" s="13" t="str">
        <f t="array" ref="V318">XLOOKUP($O318, 'BASIC KEY'!$E$25:$E$28, 'BASIC KEY'!$F$25:$F$28, "", 0)
</f>
        <v/>
      </c>
    </row>
    <row r="319">
      <c r="C319" s="7"/>
      <c r="D319" s="7"/>
      <c r="E319" s="7"/>
      <c r="F319" s="7"/>
      <c r="G319" s="7"/>
      <c r="H319" s="7"/>
      <c r="I319" s="7" t="str">
        <f t="shared" si="6"/>
        <v/>
      </c>
      <c r="K319" s="2" t="str">
        <f t="array" ref="K319">XLOOKUP($C319:$C$1000, 'BASIC KEY'!$C$1:$C$4, 'BASIC KEY'!$B$1:$B$4, "", 0)
</f>
        <v/>
      </c>
      <c r="L319" s="2" t="str">
        <f t="array" ref="L319">XLOOKUP($D319, 'BASIC KEY'!$C$7:$C$10, 'BASIC KEY'!$B$7:$B$10, "", 0)
</f>
        <v/>
      </c>
      <c r="M319" s="11" t="str">
        <f t="array" ref="M319">XLOOKUP($E319, 'BASIC KEY'!$C$13:$C$16, 'BASIC KEY'!$B$13:$B$16, "", 0)
</f>
        <v/>
      </c>
      <c r="N319" s="11" t="str">
        <f t="array" ref="N319">XLOOKUP($F319, 'BASIC KEY'!$C$19:$C$22, 'BASIC KEY'!$B$19:$B$22, "", 0)
</f>
        <v/>
      </c>
      <c r="O319" s="11" t="str">
        <f t="array" ref="O319">XLOOKUP($G319, 'BASIC KEY'!$C$25:$C$28, 'BASIC KEY'!$B$25:$B$28, "", 0)
</f>
        <v/>
      </c>
      <c r="Q319" s="13" t="str">
        <f t="shared" si="7"/>
        <v/>
      </c>
      <c r="R319" s="13" t="str">
        <f t="array" ref="R319">XLOOKUP($K319,'BASIC KEY'!$E$1:$E$4,'BASIC KEY'!$F$1:$F$4,"",0)</f>
        <v/>
      </c>
      <c r="S319" s="13" t="str">
        <f t="array" ref="S319">XLOOKUP($L319, 'BASIC KEY'!$E$7:$E$10, 'BASIC KEY'!$F$7:$F$10, "", 0)
</f>
        <v/>
      </c>
      <c r="T319" s="13" t="str">
        <f t="array" ref="T319">XLOOKUP($M319, 'BASIC KEY'!$E$13:$E$16, 'BASIC KEY'!$F$13:$F$16, "", 0)
</f>
        <v/>
      </c>
      <c r="U319" s="13" t="str">
        <f t="array" ref="U319">XLOOKUP($N319, 'BASIC KEY'!$E$19:$E$22, 'BASIC KEY'!$F$19:$F$22, "", 0)
</f>
        <v/>
      </c>
      <c r="V319" s="13" t="str">
        <f t="array" ref="V319">XLOOKUP($O319, 'BASIC KEY'!$E$25:$E$28, 'BASIC KEY'!$F$25:$F$28, "", 0)
</f>
        <v/>
      </c>
    </row>
    <row r="320">
      <c r="C320" s="7"/>
      <c r="D320" s="7"/>
      <c r="E320" s="7"/>
      <c r="F320" s="7"/>
      <c r="G320" s="7"/>
      <c r="H320" s="7"/>
      <c r="I320" s="7" t="str">
        <f t="shared" si="6"/>
        <v/>
      </c>
      <c r="K320" s="2" t="str">
        <f t="array" ref="K320">XLOOKUP($C320:$C$1000, 'BASIC KEY'!$C$1:$C$4, 'BASIC KEY'!$B$1:$B$4, "", 0)
</f>
        <v/>
      </c>
      <c r="L320" s="2" t="str">
        <f t="array" ref="L320">XLOOKUP($D320, 'BASIC KEY'!$C$7:$C$10, 'BASIC KEY'!$B$7:$B$10, "", 0)
</f>
        <v/>
      </c>
      <c r="M320" s="11" t="str">
        <f t="array" ref="M320">XLOOKUP($E320, 'BASIC KEY'!$C$13:$C$16, 'BASIC KEY'!$B$13:$B$16, "", 0)
</f>
        <v/>
      </c>
      <c r="N320" s="11" t="str">
        <f t="array" ref="N320">XLOOKUP($F320, 'BASIC KEY'!$C$19:$C$22, 'BASIC KEY'!$B$19:$B$22, "", 0)
</f>
        <v/>
      </c>
      <c r="O320" s="11" t="str">
        <f t="array" ref="O320">XLOOKUP($G320, 'BASIC KEY'!$C$25:$C$28, 'BASIC KEY'!$B$25:$B$28, "", 0)
</f>
        <v/>
      </c>
      <c r="Q320" s="13" t="str">
        <f t="shared" si="7"/>
        <v/>
      </c>
      <c r="R320" s="13" t="str">
        <f t="array" ref="R320">XLOOKUP($K320,'BASIC KEY'!$E$1:$E$4,'BASIC KEY'!$F$1:$F$4,"",0)</f>
        <v/>
      </c>
      <c r="S320" s="13" t="str">
        <f t="array" ref="S320">XLOOKUP($L320, 'BASIC KEY'!$E$7:$E$10, 'BASIC KEY'!$F$7:$F$10, "", 0)
</f>
        <v/>
      </c>
      <c r="T320" s="13" t="str">
        <f t="array" ref="T320">XLOOKUP($M320, 'BASIC KEY'!$E$13:$E$16, 'BASIC KEY'!$F$13:$F$16, "", 0)
</f>
        <v/>
      </c>
      <c r="U320" s="13" t="str">
        <f t="array" ref="U320">XLOOKUP($N320, 'BASIC KEY'!$E$19:$E$22, 'BASIC KEY'!$F$19:$F$22, "", 0)
</f>
        <v/>
      </c>
      <c r="V320" s="13" t="str">
        <f t="array" ref="V320">XLOOKUP($O320, 'BASIC KEY'!$E$25:$E$28, 'BASIC KEY'!$F$25:$F$28, "", 0)
</f>
        <v/>
      </c>
    </row>
    <row r="321">
      <c r="C321" s="7"/>
      <c r="D321" s="7"/>
      <c r="E321" s="7"/>
      <c r="F321" s="7"/>
      <c r="G321" s="7"/>
      <c r="H321" s="7"/>
      <c r="I321" s="7" t="str">
        <f t="shared" si="6"/>
        <v/>
      </c>
      <c r="K321" s="2" t="str">
        <f t="array" ref="K321">XLOOKUP($C321:$C$1000, 'BASIC KEY'!$C$1:$C$4, 'BASIC KEY'!$B$1:$B$4, "", 0)
</f>
        <v/>
      </c>
      <c r="L321" s="2" t="str">
        <f t="array" ref="L321">XLOOKUP($D321, 'BASIC KEY'!$C$7:$C$10, 'BASIC KEY'!$B$7:$B$10, "", 0)
</f>
        <v/>
      </c>
      <c r="M321" s="11" t="str">
        <f t="array" ref="M321">XLOOKUP($E321, 'BASIC KEY'!$C$13:$C$16, 'BASIC KEY'!$B$13:$B$16, "", 0)
</f>
        <v/>
      </c>
      <c r="N321" s="11" t="str">
        <f t="array" ref="N321">XLOOKUP($F321, 'BASIC KEY'!$C$19:$C$22, 'BASIC KEY'!$B$19:$B$22, "", 0)
</f>
        <v/>
      </c>
      <c r="O321" s="11" t="str">
        <f t="array" ref="O321">XLOOKUP($G321, 'BASIC KEY'!$C$25:$C$28, 'BASIC KEY'!$B$25:$B$28, "", 0)
</f>
        <v/>
      </c>
      <c r="Q321" s="13" t="str">
        <f t="shared" si="7"/>
        <v/>
      </c>
      <c r="R321" s="13" t="str">
        <f t="array" ref="R321">XLOOKUP($K321,'BASIC KEY'!$E$1:$E$4,'BASIC KEY'!$F$1:$F$4,"",0)</f>
        <v/>
      </c>
      <c r="S321" s="13" t="str">
        <f t="array" ref="S321">XLOOKUP($L321, 'BASIC KEY'!$E$7:$E$10, 'BASIC KEY'!$F$7:$F$10, "", 0)
</f>
        <v/>
      </c>
      <c r="T321" s="13" t="str">
        <f t="array" ref="T321">XLOOKUP($M321, 'BASIC KEY'!$E$13:$E$16, 'BASIC KEY'!$F$13:$F$16, "", 0)
</f>
        <v/>
      </c>
      <c r="U321" s="13" t="str">
        <f t="array" ref="U321">XLOOKUP($N321, 'BASIC KEY'!$E$19:$E$22, 'BASIC KEY'!$F$19:$F$22, "", 0)
</f>
        <v/>
      </c>
      <c r="V321" s="13" t="str">
        <f t="array" ref="V321">XLOOKUP($O321, 'BASIC KEY'!$E$25:$E$28, 'BASIC KEY'!$F$25:$F$28, "", 0)
</f>
        <v/>
      </c>
    </row>
    <row r="322">
      <c r="C322" s="7"/>
      <c r="D322" s="7"/>
      <c r="E322" s="7"/>
      <c r="F322" s="7"/>
      <c r="G322" s="7"/>
      <c r="H322" s="7"/>
      <c r="I322" s="7" t="str">
        <f t="shared" si="6"/>
        <v/>
      </c>
      <c r="K322" s="2" t="str">
        <f t="array" ref="K322">XLOOKUP($C322:$C$1000, 'BASIC KEY'!$C$1:$C$4, 'BASIC KEY'!$B$1:$B$4, "", 0)
</f>
        <v/>
      </c>
      <c r="L322" s="2" t="str">
        <f t="array" ref="L322">XLOOKUP($D322, 'BASIC KEY'!$C$7:$C$10, 'BASIC KEY'!$B$7:$B$10, "", 0)
</f>
        <v/>
      </c>
      <c r="M322" s="11" t="str">
        <f t="array" ref="M322">XLOOKUP($E322, 'BASIC KEY'!$C$13:$C$16, 'BASIC KEY'!$B$13:$B$16, "", 0)
</f>
        <v/>
      </c>
      <c r="N322" s="11" t="str">
        <f t="array" ref="N322">XLOOKUP($F322, 'BASIC KEY'!$C$19:$C$22, 'BASIC KEY'!$B$19:$B$22, "", 0)
</f>
        <v/>
      </c>
      <c r="O322" s="11" t="str">
        <f t="array" ref="O322">XLOOKUP($G322, 'BASIC KEY'!$C$25:$C$28, 'BASIC KEY'!$B$25:$B$28, "", 0)
</f>
        <v/>
      </c>
      <c r="Q322" s="13" t="str">
        <f t="shared" si="7"/>
        <v/>
      </c>
      <c r="R322" s="13" t="str">
        <f t="array" ref="R322">XLOOKUP($K322,'BASIC KEY'!$E$1:$E$4,'BASIC KEY'!$F$1:$F$4,"",0)</f>
        <v/>
      </c>
      <c r="S322" s="13" t="str">
        <f t="array" ref="S322">XLOOKUP($L322, 'BASIC KEY'!$E$7:$E$10, 'BASIC KEY'!$F$7:$F$10, "", 0)
</f>
        <v/>
      </c>
      <c r="T322" s="13" t="str">
        <f t="array" ref="T322">XLOOKUP($M322, 'BASIC KEY'!$E$13:$E$16, 'BASIC KEY'!$F$13:$F$16, "", 0)
</f>
        <v/>
      </c>
      <c r="U322" s="13" t="str">
        <f t="array" ref="U322">XLOOKUP($N322, 'BASIC KEY'!$E$19:$E$22, 'BASIC KEY'!$F$19:$F$22, "", 0)
</f>
        <v/>
      </c>
      <c r="V322" s="13" t="str">
        <f t="array" ref="V322">XLOOKUP($O322, 'BASIC KEY'!$E$25:$E$28, 'BASIC KEY'!$F$25:$F$28, "", 0)
</f>
        <v/>
      </c>
    </row>
    <row r="323">
      <c r="C323" s="7"/>
      <c r="D323" s="7"/>
      <c r="E323" s="7"/>
      <c r="F323" s="7"/>
      <c r="G323" s="7"/>
      <c r="H323" s="7"/>
      <c r="I323" s="7" t="str">
        <f t="shared" si="6"/>
        <v/>
      </c>
      <c r="K323" s="2" t="str">
        <f t="array" ref="K323">XLOOKUP($C323:$C$1000, 'BASIC KEY'!$C$1:$C$4, 'BASIC KEY'!$B$1:$B$4, "", 0)
</f>
        <v/>
      </c>
      <c r="L323" s="2" t="str">
        <f t="array" ref="L323">XLOOKUP($D323, 'BASIC KEY'!$C$7:$C$10, 'BASIC KEY'!$B$7:$B$10, "", 0)
</f>
        <v/>
      </c>
      <c r="M323" s="11" t="str">
        <f t="array" ref="M323">XLOOKUP($E323, 'BASIC KEY'!$C$13:$C$16, 'BASIC KEY'!$B$13:$B$16, "", 0)
</f>
        <v/>
      </c>
      <c r="N323" s="11" t="str">
        <f t="array" ref="N323">XLOOKUP($F323, 'BASIC KEY'!$C$19:$C$22, 'BASIC KEY'!$B$19:$B$22, "", 0)
</f>
        <v/>
      </c>
      <c r="O323" s="11" t="str">
        <f t="array" ref="O323">XLOOKUP($G323, 'BASIC KEY'!$C$25:$C$28, 'BASIC KEY'!$B$25:$B$28, "", 0)
</f>
        <v/>
      </c>
      <c r="Q323" s="13" t="str">
        <f t="shared" si="7"/>
        <v/>
      </c>
      <c r="R323" s="13" t="str">
        <f t="array" ref="R323">XLOOKUP($K323,'BASIC KEY'!$E$1:$E$4,'BASIC KEY'!$F$1:$F$4,"",0)</f>
        <v/>
      </c>
      <c r="S323" s="13" t="str">
        <f t="array" ref="S323">XLOOKUP($L323, 'BASIC KEY'!$E$7:$E$10, 'BASIC KEY'!$F$7:$F$10, "", 0)
</f>
        <v/>
      </c>
      <c r="T323" s="13" t="str">
        <f t="array" ref="T323">XLOOKUP($M323, 'BASIC KEY'!$E$13:$E$16, 'BASIC KEY'!$F$13:$F$16, "", 0)
</f>
        <v/>
      </c>
      <c r="U323" s="13" t="str">
        <f t="array" ref="U323">XLOOKUP($N323, 'BASIC KEY'!$E$19:$E$22, 'BASIC KEY'!$F$19:$F$22, "", 0)
</f>
        <v/>
      </c>
      <c r="V323" s="13" t="str">
        <f t="array" ref="V323">XLOOKUP($O323, 'BASIC KEY'!$E$25:$E$28, 'BASIC KEY'!$F$25:$F$28, "", 0)
</f>
        <v/>
      </c>
    </row>
    <row r="324">
      <c r="C324" s="7"/>
      <c r="D324" s="7"/>
      <c r="E324" s="7"/>
      <c r="F324" s="7"/>
      <c r="G324" s="7"/>
      <c r="H324" s="7"/>
      <c r="I324" s="7" t="str">
        <f t="shared" si="6"/>
        <v/>
      </c>
      <c r="K324" s="2" t="str">
        <f t="array" ref="K324">XLOOKUP($C324:$C$1000, 'BASIC KEY'!$C$1:$C$4, 'BASIC KEY'!$B$1:$B$4, "", 0)
</f>
        <v/>
      </c>
      <c r="L324" s="2" t="str">
        <f t="array" ref="L324">XLOOKUP($D324, 'BASIC KEY'!$C$7:$C$10, 'BASIC KEY'!$B$7:$B$10, "", 0)
</f>
        <v/>
      </c>
      <c r="M324" s="11" t="str">
        <f t="array" ref="M324">XLOOKUP($E324, 'BASIC KEY'!$C$13:$C$16, 'BASIC KEY'!$B$13:$B$16, "", 0)
</f>
        <v/>
      </c>
      <c r="N324" s="11" t="str">
        <f t="array" ref="N324">XLOOKUP($F324, 'BASIC KEY'!$C$19:$C$22, 'BASIC KEY'!$B$19:$B$22, "", 0)
</f>
        <v/>
      </c>
      <c r="O324" s="11" t="str">
        <f t="array" ref="O324">XLOOKUP($G324, 'BASIC KEY'!$C$25:$C$28, 'BASIC KEY'!$B$25:$B$28, "", 0)
</f>
        <v/>
      </c>
      <c r="Q324" s="13" t="str">
        <f t="shared" si="7"/>
        <v/>
      </c>
      <c r="R324" s="13" t="str">
        <f t="array" ref="R324">XLOOKUP($K324,'BASIC KEY'!$E$1:$E$4,'BASIC KEY'!$F$1:$F$4,"",0)</f>
        <v/>
      </c>
      <c r="S324" s="13" t="str">
        <f t="array" ref="S324">XLOOKUP($L324, 'BASIC KEY'!$E$7:$E$10, 'BASIC KEY'!$F$7:$F$10, "", 0)
</f>
        <v/>
      </c>
      <c r="T324" s="13" t="str">
        <f t="array" ref="T324">XLOOKUP($M324, 'BASIC KEY'!$E$13:$E$16, 'BASIC KEY'!$F$13:$F$16, "", 0)
</f>
        <v/>
      </c>
      <c r="U324" s="13" t="str">
        <f t="array" ref="U324">XLOOKUP($N324, 'BASIC KEY'!$E$19:$E$22, 'BASIC KEY'!$F$19:$F$22, "", 0)
</f>
        <v/>
      </c>
      <c r="V324" s="13" t="str">
        <f t="array" ref="V324">XLOOKUP($O324, 'BASIC KEY'!$E$25:$E$28, 'BASIC KEY'!$F$25:$F$28, "", 0)
</f>
        <v/>
      </c>
    </row>
    <row r="325">
      <c r="C325" s="7"/>
      <c r="D325" s="7"/>
      <c r="E325" s="7"/>
      <c r="F325" s="7"/>
      <c r="G325" s="7"/>
      <c r="H325" s="7"/>
      <c r="I325" s="7" t="str">
        <f t="shared" si="6"/>
        <v/>
      </c>
      <c r="K325" s="2" t="str">
        <f t="array" ref="K325">XLOOKUP($C325:$C$1000, 'BASIC KEY'!$C$1:$C$4, 'BASIC KEY'!$B$1:$B$4, "", 0)
</f>
        <v/>
      </c>
      <c r="L325" s="2" t="str">
        <f t="array" ref="L325">XLOOKUP($D325, 'BASIC KEY'!$C$7:$C$10, 'BASIC KEY'!$B$7:$B$10, "", 0)
</f>
        <v/>
      </c>
      <c r="M325" s="11" t="str">
        <f t="array" ref="M325">XLOOKUP($E325, 'BASIC KEY'!$C$13:$C$16, 'BASIC KEY'!$B$13:$B$16, "", 0)
</f>
        <v/>
      </c>
      <c r="N325" s="11" t="str">
        <f t="array" ref="N325">XLOOKUP($F325, 'BASIC KEY'!$C$19:$C$22, 'BASIC KEY'!$B$19:$B$22, "", 0)
</f>
        <v/>
      </c>
      <c r="O325" s="11" t="str">
        <f t="array" ref="O325">XLOOKUP($G325, 'BASIC KEY'!$C$25:$C$28, 'BASIC KEY'!$B$25:$B$28, "", 0)
</f>
        <v/>
      </c>
      <c r="Q325" s="13" t="str">
        <f t="shared" si="7"/>
        <v/>
      </c>
      <c r="R325" s="13" t="str">
        <f t="array" ref="R325">XLOOKUP($K325,'BASIC KEY'!$E$1:$E$4,'BASIC KEY'!$F$1:$F$4,"",0)</f>
        <v/>
      </c>
      <c r="S325" s="13" t="str">
        <f t="array" ref="S325">XLOOKUP($L325, 'BASIC KEY'!$E$7:$E$10, 'BASIC KEY'!$F$7:$F$10, "", 0)
</f>
        <v/>
      </c>
      <c r="T325" s="13" t="str">
        <f t="array" ref="T325">XLOOKUP($M325, 'BASIC KEY'!$E$13:$E$16, 'BASIC KEY'!$F$13:$F$16, "", 0)
</f>
        <v/>
      </c>
      <c r="U325" s="13" t="str">
        <f t="array" ref="U325">XLOOKUP($N325, 'BASIC KEY'!$E$19:$E$22, 'BASIC KEY'!$F$19:$F$22, "", 0)
</f>
        <v/>
      </c>
      <c r="V325" s="13" t="str">
        <f t="array" ref="V325">XLOOKUP($O325, 'BASIC KEY'!$E$25:$E$28, 'BASIC KEY'!$F$25:$F$28, "", 0)
</f>
        <v/>
      </c>
    </row>
    <row r="326">
      <c r="C326" s="7"/>
      <c r="D326" s="7"/>
      <c r="E326" s="7"/>
      <c r="F326" s="7"/>
      <c r="G326" s="7"/>
      <c r="H326" s="7"/>
      <c r="I326" s="7" t="str">
        <f t="shared" si="6"/>
        <v/>
      </c>
      <c r="K326" s="2" t="str">
        <f t="array" ref="K326">XLOOKUP($C326:$C$1000, 'BASIC KEY'!$C$1:$C$4, 'BASIC KEY'!$B$1:$B$4, "", 0)
</f>
        <v/>
      </c>
      <c r="L326" s="2" t="str">
        <f t="array" ref="L326">XLOOKUP($D326, 'BASIC KEY'!$C$7:$C$10, 'BASIC KEY'!$B$7:$B$10, "", 0)
</f>
        <v/>
      </c>
      <c r="M326" s="11" t="str">
        <f t="array" ref="M326">XLOOKUP($E326, 'BASIC KEY'!$C$13:$C$16, 'BASIC KEY'!$B$13:$B$16, "", 0)
</f>
        <v/>
      </c>
      <c r="N326" s="11" t="str">
        <f t="array" ref="N326">XLOOKUP($F326, 'BASIC KEY'!$C$19:$C$22, 'BASIC KEY'!$B$19:$B$22, "", 0)
</f>
        <v/>
      </c>
      <c r="O326" s="11" t="str">
        <f t="array" ref="O326">XLOOKUP($G326, 'BASIC KEY'!$C$25:$C$28, 'BASIC KEY'!$B$25:$B$28, "", 0)
</f>
        <v/>
      </c>
      <c r="Q326" s="13" t="str">
        <f t="shared" si="7"/>
        <v/>
      </c>
      <c r="R326" s="13" t="str">
        <f t="array" ref="R326">XLOOKUP($K326,'BASIC KEY'!$E$1:$E$4,'BASIC KEY'!$F$1:$F$4,"",0)</f>
        <v/>
      </c>
      <c r="S326" s="13" t="str">
        <f t="array" ref="S326">XLOOKUP($L326, 'BASIC KEY'!$E$7:$E$10, 'BASIC KEY'!$F$7:$F$10, "", 0)
</f>
        <v/>
      </c>
      <c r="T326" s="13" t="str">
        <f t="array" ref="T326">XLOOKUP($M326, 'BASIC KEY'!$E$13:$E$16, 'BASIC KEY'!$F$13:$F$16, "", 0)
</f>
        <v/>
      </c>
      <c r="U326" s="13" t="str">
        <f t="array" ref="U326">XLOOKUP($N326, 'BASIC KEY'!$E$19:$E$22, 'BASIC KEY'!$F$19:$F$22, "", 0)
</f>
        <v/>
      </c>
      <c r="V326" s="13" t="str">
        <f t="array" ref="V326">XLOOKUP($O326, 'BASIC KEY'!$E$25:$E$28, 'BASIC KEY'!$F$25:$F$28, "", 0)
</f>
        <v/>
      </c>
    </row>
    <row r="327">
      <c r="C327" s="7"/>
      <c r="D327" s="7"/>
      <c r="E327" s="7"/>
      <c r="F327" s="7"/>
      <c r="G327" s="7"/>
      <c r="H327" s="7"/>
      <c r="I327" s="7" t="str">
        <f t="shared" si="6"/>
        <v/>
      </c>
      <c r="K327" s="2" t="str">
        <f t="array" ref="K327">XLOOKUP($C327:$C$1000, 'BASIC KEY'!$C$1:$C$4, 'BASIC KEY'!$B$1:$B$4, "", 0)
</f>
        <v/>
      </c>
      <c r="L327" s="2" t="str">
        <f t="array" ref="L327">XLOOKUP($D327, 'BASIC KEY'!$C$7:$C$10, 'BASIC KEY'!$B$7:$B$10, "", 0)
</f>
        <v/>
      </c>
      <c r="M327" s="11" t="str">
        <f t="array" ref="M327">XLOOKUP($E327, 'BASIC KEY'!$C$13:$C$16, 'BASIC KEY'!$B$13:$B$16, "", 0)
</f>
        <v/>
      </c>
      <c r="N327" s="11" t="str">
        <f t="array" ref="N327">XLOOKUP($F327, 'BASIC KEY'!$C$19:$C$22, 'BASIC KEY'!$B$19:$B$22, "", 0)
</f>
        <v/>
      </c>
      <c r="O327" s="11" t="str">
        <f t="array" ref="O327">XLOOKUP($G327, 'BASIC KEY'!$C$25:$C$28, 'BASIC KEY'!$B$25:$B$28, "", 0)
</f>
        <v/>
      </c>
      <c r="Q327" s="13" t="str">
        <f t="shared" si="7"/>
        <v/>
      </c>
      <c r="R327" s="13" t="str">
        <f t="array" ref="R327">XLOOKUP($K327,'BASIC KEY'!$E$1:$E$4,'BASIC KEY'!$F$1:$F$4,"",0)</f>
        <v/>
      </c>
      <c r="S327" s="13" t="str">
        <f t="array" ref="S327">XLOOKUP($L327, 'BASIC KEY'!$E$7:$E$10, 'BASIC KEY'!$F$7:$F$10, "", 0)
</f>
        <v/>
      </c>
      <c r="T327" s="13" t="str">
        <f t="array" ref="T327">XLOOKUP($M327, 'BASIC KEY'!$E$13:$E$16, 'BASIC KEY'!$F$13:$F$16, "", 0)
</f>
        <v/>
      </c>
      <c r="U327" s="13" t="str">
        <f t="array" ref="U327">XLOOKUP($N327, 'BASIC KEY'!$E$19:$E$22, 'BASIC KEY'!$F$19:$F$22, "", 0)
</f>
        <v/>
      </c>
      <c r="V327" s="13" t="str">
        <f t="array" ref="V327">XLOOKUP($O327, 'BASIC KEY'!$E$25:$E$28, 'BASIC KEY'!$F$25:$F$28, "", 0)
</f>
        <v/>
      </c>
    </row>
    <row r="328">
      <c r="C328" s="7"/>
      <c r="D328" s="7"/>
      <c r="E328" s="7"/>
      <c r="F328" s="7"/>
      <c r="G328" s="7"/>
      <c r="H328" s="7"/>
      <c r="I328" s="7" t="str">
        <f t="shared" si="6"/>
        <v/>
      </c>
      <c r="K328" s="2" t="str">
        <f t="array" ref="K328">XLOOKUP($C328:$C$1000, 'BASIC KEY'!$C$1:$C$4, 'BASIC KEY'!$B$1:$B$4, "", 0)
</f>
        <v/>
      </c>
      <c r="L328" s="2" t="str">
        <f t="array" ref="L328">XLOOKUP($D328, 'BASIC KEY'!$C$7:$C$10, 'BASIC KEY'!$B$7:$B$10, "", 0)
</f>
        <v/>
      </c>
      <c r="M328" s="11" t="str">
        <f t="array" ref="M328">XLOOKUP($E328, 'BASIC KEY'!$C$13:$C$16, 'BASIC KEY'!$B$13:$B$16, "", 0)
</f>
        <v/>
      </c>
      <c r="N328" s="11" t="str">
        <f t="array" ref="N328">XLOOKUP($F328, 'BASIC KEY'!$C$19:$C$22, 'BASIC KEY'!$B$19:$B$22, "", 0)
</f>
        <v/>
      </c>
      <c r="O328" s="11" t="str">
        <f t="array" ref="O328">XLOOKUP($G328, 'BASIC KEY'!$C$25:$C$28, 'BASIC KEY'!$B$25:$B$28, "", 0)
</f>
        <v/>
      </c>
      <c r="Q328" s="13" t="str">
        <f t="shared" si="7"/>
        <v/>
      </c>
      <c r="R328" s="13" t="str">
        <f t="array" ref="R328">XLOOKUP($K328,'BASIC KEY'!$E$1:$E$4,'BASIC KEY'!$F$1:$F$4,"",0)</f>
        <v/>
      </c>
      <c r="S328" s="13" t="str">
        <f t="array" ref="S328">XLOOKUP($L328, 'BASIC KEY'!$E$7:$E$10, 'BASIC KEY'!$F$7:$F$10, "", 0)
</f>
        <v/>
      </c>
      <c r="T328" s="13" t="str">
        <f t="array" ref="T328">XLOOKUP($M328, 'BASIC KEY'!$E$13:$E$16, 'BASIC KEY'!$F$13:$F$16, "", 0)
</f>
        <v/>
      </c>
      <c r="U328" s="13" t="str">
        <f t="array" ref="U328">XLOOKUP($N328, 'BASIC KEY'!$E$19:$E$22, 'BASIC KEY'!$F$19:$F$22, "", 0)
</f>
        <v/>
      </c>
      <c r="V328" s="13" t="str">
        <f t="array" ref="V328">XLOOKUP($O328, 'BASIC KEY'!$E$25:$E$28, 'BASIC KEY'!$F$25:$F$28, "", 0)
</f>
        <v/>
      </c>
    </row>
    <row r="329">
      <c r="C329" s="7"/>
      <c r="D329" s="7"/>
      <c r="E329" s="7"/>
      <c r="F329" s="7"/>
      <c r="G329" s="7"/>
      <c r="H329" s="7"/>
      <c r="I329" s="7" t="str">
        <f t="shared" si="6"/>
        <v/>
      </c>
      <c r="K329" s="2" t="str">
        <f t="array" ref="K329">XLOOKUP($C329:$C$1000, 'BASIC KEY'!$C$1:$C$4, 'BASIC KEY'!$B$1:$B$4, "", 0)
</f>
        <v/>
      </c>
      <c r="L329" s="2" t="str">
        <f t="array" ref="L329">XLOOKUP($D329, 'BASIC KEY'!$C$7:$C$10, 'BASIC KEY'!$B$7:$B$10, "", 0)
</f>
        <v/>
      </c>
      <c r="M329" s="11" t="str">
        <f t="array" ref="M329">XLOOKUP($E329, 'BASIC KEY'!$C$13:$C$16, 'BASIC KEY'!$B$13:$B$16, "", 0)
</f>
        <v/>
      </c>
      <c r="N329" s="11" t="str">
        <f t="array" ref="N329">XLOOKUP($F329, 'BASIC KEY'!$C$19:$C$22, 'BASIC KEY'!$B$19:$B$22, "", 0)
</f>
        <v/>
      </c>
      <c r="O329" s="11" t="str">
        <f t="array" ref="O329">XLOOKUP($G329, 'BASIC KEY'!$C$25:$C$28, 'BASIC KEY'!$B$25:$B$28, "", 0)
</f>
        <v/>
      </c>
      <c r="Q329" s="13" t="str">
        <f t="shared" si="7"/>
        <v/>
      </c>
      <c r="R329" s="13" t="str">
        <f t="array" ref="R329">XLOOKUP($K329,'BASIC KEY'!$E$1:$E$4,'BASIC KEY'!$F$1:$F$4,"",0)</f>
        <v/>
      </c>
      <c r="S329" s="13" t="str">
        <f t="array" ref="S329">XLOOKUP($L329, 'BASIC KEY'!$E$7:$E$10, 'BASIC KEY'!$F$7:$F$10, "", 0)
</f>
        <v/>
      </c>
      <c r="T329" s="13" t="str">
        <f t="array" ref="T329">XLOOKUP($M329, 'BASIC KEY'!$E$13:$E$16, 'BASIC KEY'!$F$13:$F$16, "", 0)
</f>
        <v/>
      </c>
      <c r="U329" s="13" t="str">
        <f t="array" ref="U329">XLOOKUP($N329, 'BASIC KEY'!$E$19:$E$22, 'BASIC KEY'!$F$19:$F$22, "", 0)
</f>
        <v/>
      </c>
      <c r="V329" s="13" t="str">
        <f t="array" ref="V329">XLOOKUP($O329, 'BASIC KEY'!$E$25:$E$28, 'BASIC KEY'!$F$25:$F$28, "", 0)
</f>
        <v/>
      </c>
    </row>
    <row r="330">
      <c r="C330" s="7"/>
      <c r="D330" s="7"/>
      <c r="E330" s="7"/>
      <c r="F330" s="7"/>
      <c r="G330" s="7"/>
      <c r="H330" s="7"/>
      <c r="I330" s="7" t="str">
        <f t="shared" si="6"/>
        <v/>
      </c>
      <c r="K330" s="2" t="str">
        <f t="array" ref="K330">XLOOKUP($C330:$C$1000, 'BASIC KEY'!$C$1:$C$4, 'BASIC KEY'!$B$1:$B$4, "", 0)
</f>
        <v/>
      </c>
      <c r="L330" s="2" t="str">
        <f t="array" ref="L330">XLOOKUP($D330, 'BASIC KEY'!$C$7:$C$10, 'BASIC KEY'!$B$7:$B$10, "", 0)
</f>
        <v/>
      </c>
      <c r="M330" s="11" t="str">
        <f t="array" ref="M330">XLOOKUP($E330, 'BASIC KEY'!$C$13:$C$16, 'BASIC KEY'!$B$13:$B$16, "", 0)
</f>
        <v/>
      </c>
      <c r="N330" s="11" t="str">
        <f t="array" ref="N330">XLOOKUP($F330, 'BASIC KEY'!$C$19:$C$22, 'BASIC KEY'!$B$19:$B$22, "", 0)
</f>
        <v/>
      </c>
      <c r="O330" s="11" t="str">
        <f t="array" ref="O330">XLOOKUP($G330, 'BASIC KEY'!$C$25:$C$28, 'BASIC KEY'!$B$25:$B$28, "", 0)
</f>
        <v/>
      </c>
      <c r="Q330" s="13" t="str">
        <f t="shared" si="7"/>
        <v/>
      </c>
      <c r="R330" s="13" t="str">
        <f t="array" ref="R330">XLOOKUP($K330,'BASIC KEY'!$E$1:$E$4,'BASIC KEY'!$F$1:$F$4,"",0)</f>
        <v/>
      </c>
      <c r="S330" s="13" t="str">
        <f t="array" ref="S330">XLOOKUP($L330, 'BASIC KEY'!$E$7:$E$10, 'BASIC KEY'!$F$7:$F$10, "", 0)
</f>
        <v/>
      </c>
      <c r="T330" s="13" t="str">
        <f t="array" ref="T330">XLOOKUP($M330, 'BASIC KEY'!$E$13:$E$16, 'BASIC KEY'!$F$13:$F$16, "", 0)
</f>
        <v/>
      </c>
      <c r="U330" s="13" t="str">
        <f t="array" ref="U330">XLOOKUP($N330, 'BASIC KEY'!$E$19:$E$22, 'BASIC KEY'!$F$19:$F$22, "", 0)
</f>
        <v/>
      </c>
      <c r="V330" s="13" t="str">
        <f t="array" ref="V330">XLOOKUP($O330, 'BASIC KEY'!$E$25:$E$28, 'BASIC KEY'!$F$25:$F$28, "", 0)
</f>
        <v/>
      </c>
    </row>
    <row r="331">
      <c r="C331" s="7"/>
      <c r="D331" s="7"/>
      <c r="E331" s="7"/>
      <c r="F331" s="7"/>
      <c r="G331" s="7"/>
      <c r="H331" s="7"/>
      <c r="I331" s="7" t="str">
        <f t="shared" si="6"/>
        <v/>
      </c>
      <c r="K331" s="2" t="str">
        <f t="array" ref="K331">XLOOKUP($C331:$C$1000, 'BASIC KEY'!$C$1:$C$4, 'BASIC KEY'!$B$1:$B$4, "", 0)
</f>
        <v/>
      </c>
      <c r="L331" s="2" t="str">
        <f t="array" ref="L331">XLOOKUP($D331, 'BASIC KEY'!$C$7:$C$10, 'BASIC KEY'!$B$7:$B$10, "", 0)
</f>
        <v/>
      </c>
      <c r="M331" s="11" t="str">
        <f t="array" ref="M331">XLOOKUP($E331, 'BASIC KEY'!$C$13:$C$16, 'BASIC KEY'!$B$13:$B$16, "", 0)
</f>
        <v/>
      </c>
      <c r="N331" s="11" t="str">
        <f t="array" ref="N331">XLOOKUP($F331, 'BASIC KEY'!$C$19:$C$22, 'BASIC KEY'!$B$19:$B$22, "", 0)
</f>
        <v/>
      </c>
      <c r="O331" s="11" t="str">
        <f t="array" ref="O331">XLOOKUP($G331, 'BASIC KEY'!$C$25:$C$28, 'BASIC KEY'!$B$25:$B$28, "", 0)
</f>
        <v/>
      </c>
      <c r="Q331" s="13" t="str">
        <f t="shared" si="7"/>
        <v/>
      </c>
      <c r="R331" s="13" t="str">
        <f t="array" ref="R331">XLOOKUP($K331,'BASIC KEY'!$E$1:$E$4,'BASIC KEY'!$F$1:$F$4,"",0)</f>
        <v/>
      </c>
      <c r="S331" s="13" t="str">
        <f t="array" ref="S331">XLOOKUP($L331, 'BASIC KEY'!$E$7:$E$10, 'BASIC KEY'!$F$7:$F$10, "", 0)
</f>
        <v/>
      </c>
      <c r="T331" s="13" t="str">
        <f t="array" ref="T331">XLOOKUP($M331, 'BASIC KEY'!$E$13:$E$16, 'BASIC KEY'!$F$13:$F$16, "", 0)
</f>
        <v/>
      </c>
      <c r="U331" s="13" t="str">
        <f t="array" ref="U331">XLOOKUP($N331, 'BASIC KEY'!$E$19:$E$22, 'BASIC KEY'!$F$19:$F$22, "", 0)
</f>
        <v/>
      </c>
      <c r="V331" s="13" t="str">
        <f t="array" ref="V331">XLOOKUP($O331, 'BASIC KEY'!$E$25:$E$28, 'BASIC KEY'!$F$25:$F$28, "", 0)
</f>
        <v/>
      </c>
    </row>
    <row r="332">
      <c r="C332" s="7"/>
      <c r="D332" s="7"/>
      <c r="E332" s="7"/>
      <c r="F332" s="7"/>
      <c r="G332" s="7"/>
      <c r="H332" s="7"/>
      <c r="I332" s="7" t="str">
        <f t="shared" si="6"/>
        <v/>
      </c>
      <c r="K332" s="2" t="str">
        <f t="array" ref="K332">XLOOKUP($C332:$C$1000, 'BASIC KEY'!$C$1:$C$4, 'BASIC KEY'!$B$1:$B$4, "", 0)
</f>
        <v/>
      </c>
      <c r="L332" s="2" t="str">
        <f t="array" ref="L332">XLOOKUP($D332, 'BASIC KEY'!$C$7:$C$10, 'BASIC KEY'!$B$7:$B$10, "", 0)
</f>
        <v/>
      </c>
      <c r="M332" s="11" t="str">
        <f t="array" ref="M332">XLOOKUP($E332, 'BASIC KEY'!$C$13:$C$16, 'BASIC KEY'!$B$13:$B$16, "", 0)
</f>
        <v/>
      </c>
      <c r="N332" s="11" t="str">
        <f t="array" ref="N332">XLOOKUP($F332, 'BASIC KEY'!$C$19:$C$22, 'BASIC KEY'!$B$19:$B$22, "", 0)
</f>
        <v/>
      </c>
      <c r="O332" s="11" t="str">
        <f t="array" ref="O332">XLOOKUP($G332, 'BASIC KEY'!$C$25:$C$28, 'BASIC KEY'!$B$25:$B$28, "", 0)
</f>
        <v/>
      </c>
      <c r="Q332" s="13" t="str">
        <f t="shared" si="7"/>
        <v/>
      </c>
      <c r="R332" s="13" t="str">
        <f t="array" ref="R332">XLOOKUP($K332,'BASIC KEY'!$E$1:$E$4,'BASIC KEY'!$F$1:$F$4,"",0)</f>
        <v/>
      </c>
      <c r="S332" s="13" t="str">
        <f t="array" ref="S332">XLOOKUP($L332, 'BASIC KEY'!$E$7:$E$10, 'BASIC KEY'!$F$7:$F$10, "", 0)
</f>
        <v/>
      </c>
      <c r="T332" s="13" t="str">
        <f t="array" ref="T332">XLOOKUP($M332, 'BASIC KEY'!$E$13:$E$16, 'BASIC KEY'!$F$13:$F$16, "", 0)
</f>
        <v/>
      </c>
      <c r="U332" s="13" t="str">
        <f t="array" ref="U332">XLOOKUP($N332, 'BASIC KEY'!$E$19:$E$22, 'BASIC KEY'!$F$19:$F$22, "", 0)
</f>
        <v/>
      </c>
      <c r="V332" s="13" t="str">
        <f t="array" ref="V332">XLOOKUP($O332, 'BASIC KEY'!$E$25:$E$28, 'BASIC KEY'!$F$25:$F$28, "", 0)
</f>
        <v/>
      </c>
    </row>
    <row r="333">
      <c r="C333" s="7"/>
      <c r="D333" s="7"/>
      <c r="E333" s="7"/>
      <c r="F333" s="7"/>
      <c r="G333" s="7"/>
      <c r="H333" s="7"/>
      <c r="I333" s="7" t="str">
        <f t="shared" si="6"/>
        <v/>
      </c>
      <c r="K333" s="2" t="str">
        <f t="array" ref="K333">XLOOKUP($C333:$C$1000, 'BASIC KEY'!$C$1:$C$4, 'BASIC KEY'!$B$1:$B$4, "", 0)
</f>
        <v/>
      </c>
      <c r="L333" s="2" t="str">
        <f t="array" ref="L333">XLOOKUP($D333, 'BASIC KEY'!$C$7:$C$10, 'BASIC KEY'!$B$7:$B$10, "", 0)
</f>
        <v/>
      </c>
      <c r="M333" s="11" t="str">
        <f t="array" ref="M333">XLOOKUP($E333, 'BASIC KEY'!$C$13:$C$16, 'BASIC KEY'!$B$13:$B$16, "", 0)
</f>
        <v/>
      </c>
      <c r="N333" s="11" t="str">
        <f t="array" ref="N333">XLOOKUP($F333, 'BASIC KEY'!$C$19:$C$22, 'BASIC KEY'!$B$19:$B$22, "", 0)
</f>
        <v/>
      </c>
      <c r="O333" s="11" t="str">
        <f t="array" ref="O333">XLOOKUP($G333, 'BASIC KEY'!$C$25:$C$28, 'BASIC KEY'!$B$25:$B$28, "", 0)
</f>
        <v/>
      </c>
      <c r="Q333" s="13" t="str">
        <f t="shared" si="7"/>
        <v/>
      </c>
      <c r="R333" s="13" t="str">
        <f t="array" ref="R333">XLOOKUP($K333,'BASIC KEY'!$E$1:$E$4,'BASIC KEY'!$F$1:$F$4,"",0)</f>
        <v/>
      </c>
      <c r="S333" s="13" t="str">
        <f t="array" ref="S333">XLOOKUP($L333, 'BASIC KEY'!$E$7:$E$10, 'BASIC KEY'!$F$7:$F$10, "", 0)
</f>
        <v/>
      </c>
      <c r="T333" s="13" t="str">
        <f t="array" ref="T333">XLOOKUP($M333, 'BASIC KEY'!$E$13:$E$16, 'BASIC KEY'!$F$13:$F$16, "", 0)
</f>
        <v/>
      </c>
      <c r="U333" s="13" t="str">
        <f t="array" ref="U333">XLOOKUP($N333, 'BASIC KEY'!$E$19:$E$22, 'BASIC KEY'!$F$19:$F$22, "", 0)
</f>
        <v/>
      </c>
      <c r="V333" s="13" t="str">
        <f t="array" ref="V333">XLOOKUP($O333, 'BASIC KEY'!$E$25:$E$28, 'BASIC KEY'!$F$25:$F$28, "", 0)
</f>
        <v/>
      </c>
    </row>
    <row r="334">
      <c r="C334" s="7"/>
      <c r="D334" s="7"/>
      <c r="E334" s="7"/>
      <c r="F334" s="7"/>
      <c r="G334" s="7"/>
      <c r="H334" s="7"/>
      <c r="I334" s="7" t="str">
        <f t="shared" si="6"/>
        <v/>
      </c>
      <c r="K334" s="2" t="str">
        <f t="array" ref="K334">XLOOKUP($C334:$C$1000, 'BASIC KEY'!$C$1:$C$4, 'BASIC KEY'!$B$1:$B$4, "", 0)
</f>
        <v/>
      </c>
      <c r="L334" s="2" t="str">
        <f t="array" ref="L334">XLOOKUP($D334, 'BASIC KEY'!$C$7:$C$10, 'BASIC KEY'!$B$7:$B$10, "", 0)
</f>
        <v/>
      </c>
      <c r="M334" s="11" t="str">
        <f t="array" ref="M334">XLOOKUP($E334, 'BASIC KEY'!$C$13:$C$16, 'BASIC KEY'!$B$13:$B$16, "", 0)
</f>
        <v/>
      </c>
      <c r="N334" s="11" t="str">
        <f t="array" ref="N334">XLOOKUP($F334, 'BASIC KEY'!$C$19:$C$22, 'BASIC KEY'!$B$19:$B$22, "", 0)
</f>
        <v/>
      </c>
      <c r="O334" s="11" t="str">
        <f t="array" ref="O334">XLOOKUP($G334, 'BASIC KEY'!$C$25:$C$28, 'BASIC KEY'!$B$25:$B$28, "", 0)
</f>
        <v/>
      </c>
      <c r="Q334" s="13" t="str">
        <f t="shared" si="7"/>
        <v/>
      </c>
      <c r="R334" s="13" t="str">
        <f t="array" ref="R334">XLOOKUP($K334,'BASIC KEY'!$E$1:$E$4,'BASIC KEY'!$F$1:$F$4,"",0)</f>
        <v/>
      </c>
      <c r="S334" s="13" t="str">
        <f t="array" ref="S334">XLOOKUP($L334, 'BASIC KEY'!$E$7:$E$10, 'BASIC KEY'!$F$7:$F$10, "", 0)
</f>
        <v/>
      </c>
      <c r="T334" s="13" t="str">
        <f t="array" ref="T334">XLOOKUP($M334, 'BASIC KEY'!$E$13:$E$16, 'BASIC KEY'!$F$13:$F$16, "", 0)
</f>
        <v/>
      </c>
      <c r="U334" s="13" t="str">
        <f t="array" ref="U334">XLOOKUP($N334, 'BASIC KEY'!$E$19:$E$22, 'BASIC KEY'!$F$19:$F$22, "", 0)
</f>
        <v/>
      </c>
      <c r="V334" s="13" t="str">
        <f t="array" ref="V334">XLOOKUP($O334, 'BASIC KEY'!$E$25:$E$28, 'BASIC KEY'!$F$25:$F$28, "", 0)
</f>
        <v/>
      </c>
    </row>
    <row r="335">
      <c r="C335" s="7"/>
      <c r="D335" s="7"/>
      <c r="E335" s="7"/>
      <c r="F335" s="7"/>
      <c r="G335" s="7"/>
      <c r="H335" s="7"/>
      <c r="I335" s="7" t="str">
        <f t="shared" si="6"/>
        <v/>
      </c>
      <c r="K335" s="2" t="str">
        <f t="array" ref="K335">XLOOKUP($C335:$C$1000, 'BASIC KEY'!$C$1:$C$4, 'BASIC KEY'!$B$1:$B$4, "", 0)
</f>
        <v/>
      </c>
      <c r="L335" s="2" t="str">
        <f t="array" ref="L335">XLOOKUP($D335, 'BASIC KEY'!$C$7:$C$10, 'BASIC KEY'!$B$7:$B$10, "", 0)
</f>
        <v/>
      </c>
      <c r="M335" s="11" t="str">
        <f t="array" ref="M335">XLOOKUP($E335, 'BASIC KEY'!$C$13:$C$16, 'BASIC KEY'!$B$13:$B$16, "", 0)
</f>
        <v/>
      </c>
      <c r="N335" s="11" t="str">
        <f t="array" ref="N335">XLOOKUP($F335, 'BASIC KEY'!$C$19:$C$22, 'BASIC KEY'!$B$19:$B$22, "", 0)
</f>
        <v/>
      </c>
      <c r="O335" s="11" t="str">
        <f t="array" ref="O335">XLOOKUP($G335, 'BASIC KEY'!$C$25:$C$28, 'BASIC KEY'!$B$25:$B$28, "", 0)
</f>
        <v/>
      </c>
      <c r="Q335" s="13" t="str">
        <f t="shared" si="7"/>
        <v/>
      </c>
      <c r="R335" s="13" t="str">
        <f t="array" ref="R335">XLOOKUP($K335,'BASIC KEY'!$E$1:$E$4,'BASIC KEY'!$F$1:$F$4,"",0)</f>
        <v/>
      </c>
      <c r="S335" s="13" t="str">
        <f t="array" ref="S335">XLOOKUP($L335, 'BASIC KEY'!$E$7:$E$10, 'BASIC KEY'!$F$7:$F$10, "", 0)
</f>
        <v/>
      </c>
      <c r="T335" s="13" t="str">
        <f t="array" ref="T335">XLOOKUP($M335, 'BASIC KEY'!$E$13:$E$16, 'BASIC KEY'!$F$13:$F$16, "", 0)
</f>
        <v/>
      </c>
      <c r="U335" s="13" t="str">
        <f t="array" ref="U335">XLOOKUP($N335, 'BASIC KEY'!$E$19:$E$22, 'BASIC KEY'!$F$19:$F$22, "", 0)
</f>
        <v/>
      </c>
      <c r="V335" s="13" t="str">
        <f t="array" ref="V335">XLOOKUP($O335, 'BASIC KEY'!$E$25:$E$28, 'BASIC KEY'!$F$25:$F$28, "", 0)
</f>
        <v/>
      </c>
    </row>
    <row r="336">
      <c r="C336" s="7"/>
      <c r="D336" s="7"/>
      <c r="E336" s="7"/>
      <c r="F336" s="7"/>
      <c r="G336" s="7"/>
      <c r="H336" s="7"/>
      <c r="I336" s="7" t="str">
        <f t="shared" si="6"/>
        <v/>
      </c>
      <c r="K336" s="2" t="str">
        <f t="array" ref="K336">XLOOKUP($C336:$C$1000, 'BASIC KEY'!$C$1:$C$4, 'BASIC KEY'!$B$1:$B$4, "", 0)
</f>
        <v/>
      </c>
      <c r="L336" s="2" t="str">
        <f t="array" ref="L336">XLOOKUP($D336, 'BASIC KEY'!$C$7:$C$10, 'BASIC KEY'!$B$7:$B$10, "", 0)
</f>
        <v/>
      </c>
      <c r="M336" s="11" t="str">
        <f t="array" ref="M336">XLOOKUP($E336, 'BASIC KEY'!$C$13:$C$16, 'BASIC KEY'!$B$13:$B$16, "", 0)
</f>
        <v/>
      </c>
      <c r="N336" s="11" t="str">
        <f t="array" ref="N336">XLOOKUP($F336, 'BASIC KEY'!$C$19:$C$22, 'BASIC KEY'!$B$19:$B$22, "", 0)
</f>
        <v/>
      </c>
      <c r="O336" s="11" t="str">
        <f t="array" ref="O336">XLOOKUP($G336, 'BASIC KEY'!$C$25:$C$28, 'BASIC KEY'!$B$25:$B$28, "", 0)
</f>
        <v/>
      </c>
      <c r="Q336" s="13" t="str">
        <f t="shared" si="7"/>
        <v/>
      </c>
      <c r="R336" s="13" t="str">
        <f t="array" ref="R336">XLOOKUP($K336,'BASIC KEY'!$E$1:$E$4,'BASIC KEY'!$F$1:$F$4,"",0)</f>
        <v/>
      </c>
      <c r="S336" s="13" t="str">
        <f t="array" ref="S336">XLOOKUP($L336, 'BASIC KEY'!$E$7:$E$10, 'BASIC KEY'!$F$7:$F$10, "", 0)
</f>
        <v/>
      </c>
      <c r="T336" s="13" t="str">
        <f t="array" ref="T336">XLOOKUP($M336, 'BASIC KEY'!$E$13:$E$16, 'BASIC KEY'!$F$13:$F$16, "", 0)
</f>
        <v/>
      </c>
      <c r="U336" s="13" t="str">
        <f t="array" ref="U336">XLOOKUP($N336, 'BASIC KEY'!$E$19:$E$22, 'BASIC KEY'!$F$19:$F$22, "", 0)
</f>
        <v/>
      </c>
      <c r="V336" s="13" t="str">
        <f t="array" ref="V336">XLOOKUP($O336, 'BASIC KEY'!$E$25:$E$28, 'BASIC KEY'!$F$25:$F$28, "", 0)
</f>
        <v/>
      </c>
    </row>
    <row r="337">
      <c r="C337" s="7"/>
      <c r="D337" s="7"/>
      <c r="E337" s="7"/>
      <c r="F337" s="7"/>
      <c r="G337" s="7"/>
      <c r="H337" s="7"/>
      <c r="I337" s="7" t="str">
        <f t="shared" si="6"/>
        <v/>
      </c>
      <c r="K337" s="2" t="str">
        <f t="array" ref="K337">XLOOKUP($C337:$C$1000, 'BASIC KEY'!$C$1:$C$4, 'BASIC KEY'!$B$1:$B$4, "", 0)
</f>
        <v/>
      </c>
      <c r="L337" s="2" t="str">
        <f t="array" ref="L337">XLOOKUP($D337, 'BASIC KEY'!$C$7:$C$10, 'BASIC KEY'!$B$7:$B$10, "", 0)
</f>
        <v/>
      </c>
      <c r="M337" s="11" t="str">
        <f t="array" ref="M337">XLOOKUP($E337, 'BASIC KEY'!$C$13:$C$16, 'BASIC KEY'!$B$13:$B$16, "", 0)
</f>
        <v/>
      </c>
      <c r="N337" s="11" t="str">
        <f t="array" ref="N337">XLOOKUP($F337, 'BASIC KEY'!$C$19:$C$22, 'BASIC KEY'!$B$19:$B$22, "", 0)
</f>
        <v/>
      </c>
      <c r="O337" s="11" t="str">
        <f t="array" ref="O337">XLOOKUP($G337, 'BASIC KEY'!$C$25:$C$28, 'BASIC KEY'!$B$25:$B$28, "", 0)
</f>
        <v/>
      </c>
      <c r="Q337" s="13" t="str">
        <f t="shared" si="7"/>
        <v/>
      </c>
      <c r="R337" s="13" t="str">
        <f t="array" ref="R337">XLOOKUP($K337,'BASIC KEY'!$E$1:$E$4,'BASIC KEY'!$F$1:$F$4,"",0)</f>
        <v/>
      </c>
      <c r="S337" s="13" t="str">
        <f t="array" ref="S337">XLOOKUP($L337, 'BASIC KEY'!$E$7:$E$10, 'BASIC KEY'!$F$7:$F$10, "", 0)
</f>
        <v/>
      </c>
      <c r="T337" s="13" t="str">
        <f t="array" ref="T337">XLOOKUP($M337, 'BASIC KEY'!$E$13:$E$16, 'BASIC KEY'!$F$13:$F$16, "", 0)
</f>
        <v/>
      </c>
      <c r="U337" s="13" t="str">
        <f t="array" ref="U337">XLOOKUP($N337, 'BASIC KEY'!$E$19:$E$22, 'BASIC KEY'!$F$19:$F$22, "", 0)
</f>
        <v/>
      </c>
      <c r="V337" s="13" t="str">
        <f t="array" ref="V337">XLOOKUP($O337, 'BASIC KEY'!$E$25:$E$28, 'BASIC KEY'!$F$25:$F$28, "", 0)
</f>
        <v/>
      </c>
    </row>
    <row r="338">
      <c r="C338" s="7"/>
      <c r="D338" s="7"/>
      <c r="E338" s="7"/>
      <c r="F338" s="7"/>
      <c r="G338" s="7"/>
      <c r="H338" s="7"/>
      <c r="I338" s="7" t="str">
        <f t="shared" si="6"/>
        <v/>
      </c>
      <c r="K338" s="2" t="str">
        <f t="array" ref="K338">XLOOKUP($C338:$C$1000, 'BASIC KEY'!$C$1:$C$4, 'BASIC KEY'!$B$1:$B$4, "", 0)
</f>
        <v/>
      </c>
      <c r="L338" s="2" t="str">
        <f t="array" ref="L338">XLOOKUP($D338, 'BASIC KEY'!$C$7:$C$10, 'BASIC KEY'!$B$7:$B$10, "", 0)
</f>
        <v/>
      </c>
      <c r="M338" s="11" t="str">
        <f t="array" ref="M338">XLOOKUP($E338, 'BASIC KEY'!$C$13:$C$16, 'BASIC KEY'!$B$13:$B$16, "", 0)
</f>
        <v/>
      </c>
      <c r="N338" s="11" t="str">
        <f t="array" ref="N338">XLOOKUP($F338, 'BASIC KEY'!$C$19:$C$22, 'BASIC KEY'!$B$19:$B$22, "", 0)
</f>
        <v/>
      </c>
      <c r="O338" s="11" t="str">
        <f t="array" ref="O338">XLOOKUP($G338, 'BASIC KEY'!$C$25:$C$28, 'BASIC KEY'!$B$25:$B$28, "", 0)
</f>
        <v/>
      </c>
      <c r="Q338" s="13" t="str">
        <f t="shared" si="7"/>
        <v/>
      </c>
      <c r="R338" s="13" t="str">
        <f t="array" ref="R338">XLOOKUP($K338,'BASIC KEY'!$E$1:$E$4,'BASIC KEY'!$F$1:$F$4,"",0)</f>
        <v/>
      </c>
      <c r="S338" s="13" t="str">
        <f t="array" ref="S338">XLOOKUP($L338, 'BASIC KEY'!$E$7:$E$10, 'BASIC KEY'!$F$7:$F$10, "", 0)
</f>
        <v/>
      </c>
      <c r="T338" s="13" t="str">
        <f t="array" ref="T338">XLOOKUP($M338, 'BASIC KEY'!$E$13:$E$16, 'BASIC KEY'!$F$13:$F$16, "", 0)
</f>
        <v/>
      </c>
      <c r="U338" s="13" t="str">
        <f t="array" ref="U338">XLOOKUP($N338, 'BASIC KEY'!$E$19:$E$22, 'BASIC KEY'!$F$19:$F$22, "", 0)
</f>
        <v/>
      </c>
      <c r="V338" s="13" t="str">
        <f t="array" ref="V338">XLOOKUP($O338, 'BASIC KEY'!$E$25:$E$28, 'BASIC KEY'!$F$25:$F$28, "", 0)
</f>
        <v/>
      </c>
    </row>
    <row r="339">
      <c r="C339" s="7"/>
      <c r="D339" s="7"/>
      <c r="E339" s="7"/>
      <c r="F339" s="7"/>
      <c r="G339" s="7"/>
      <c r="H339" s="7"/>
      <c r="I339" s="7" t="str">
        <f t="shared" si="6"/>
        <v/>
      </c>
      <c r="K339" s="2" t="str">
        <f t="array" ref="K339">XLOOKUP($C339:$C$1000, 'BASIC KEY'!$C$1:$C$4, 'BASIC KEY'!$B$1:$B$4, "", 0)
</f>
        <v/>
      </c>
      <c r="L339" s="2" t="str">
        <f t="array" ref="L339">XLOOKUP($D339, 'BASIC KEY'!$C$7:$C$10, 'BASIC KEY'!$B$7:$B$10, "", 0)
</f>
        <v/>
      </c>
      <c r="M339" s="11" t="str">
        <f t="array" ref="M339">XLOOKUP($E339, 'BASIC KEY'!$C$13:$C$16, 'BASIC KEY'!$B$13:$B$16, "", 0)
</f>
        <v/>
      </c>
      <c r="N339" s="11" t="str">
        <f t="array" ref="N339">XLOOKUP($F339, 'BASIC KEY'!$C$19:$C$22, 'BASIC KEY'!$B$19:$B$22, "", 0)
</f>
        <v/>
      </c>
      <c r="O339" s="11" t="str">
        <f t="array" ref="O339">XLOOKUP($G339, 'BASIC KEY'!$C$25:$C$28, 'BASIC KEY'!$B$25:$B$28, "", 0)
</f>
        <v/>
      </c>
      <c r="Q339" s="13" t="str">
        <f t="shared" si="7"/>
        <v/>
      </c>
      <c r="R339" s="13" t="str">
        <f t="array" ref="R339">XLOOKUP($K339,'BASIC KEY'!$E$1:$E$4,'BASIC KEY'!$F$1:$F$4,"",0)</f>
        <v/>
      </c>
      <c r="S339" s="13" t="str">
        <f t="array" ref="S339">XLOOKUP($L339, 'BASIC KEY'!$E$7:$E$10, 'BASIC KEY'!$F$7:$F$10, "", 0)
</f>
        <v/>
      </c>
      <c r="T339" s="13" t="str">
        <f t="array" ref="T339">XLOOKUP($M339, 'BASIC KEY'!$E$13:$E$16, 'BASIC KEY'!$F$13:$F$16, "", 0)
</f>
        <v/>
      </c>
      <c r="U339" s="13" t="str">
        <f t="array" ref="U339">XLOOKUP($N339, 'BASIC KEY'!$E$19:$E$22, 'BASIC KEY'!$F$19:$F$22, "", 0)
</f>
        <v/>
      </c>
      <c r="V339" s="13" t="str">
        <f t="array" ref="V339">XLOOKUP($O339, 'BASIC KEY'!$E$25:$E$28, 'BASIC KEY'!$F$25:$F$28, "", 0)
</f>
        <v/>
      </c>
    </row>
    <row r="340">
      <c r="C340" s="7"/>
      <c r="D340" s="7"/>
      <c r="E340" s="7"/>
      <c r="F340" s="7"/>
      <c r="G340" s="7"/>
      <c r="H340" s="7"/>
      <c r="I340" s="7" t="str">
        <f t="shared" si="6"/>
        <v/>
      </c>
      <c r="K340" s="2" t="str">
        <f t="array" ref="K340">XLOOKUP($C340:$C$1000, 'BASIC KEY'!$C$1:$C$4, 'BASIC KEY'!$B$1:$B$4, "", 0)
</f>
        <v/>
      </c>
      <c r="L340" s="2" t="str">
        <f t="array" ref="L340">XLOOKUP($D340, 'BASIC KEY'!$C$7:$C$10, 'BASIC KEY'!$B$7:$B$10, "", 0)
</f>
        <v/>
      </c>
      <c r="M340" s="11" t="str">
        <f t="array" ref="M340">XLOOKUP($E340, 'BASIC KEY'!$C$13:$C$16, 'BASIC KEY'!$B$13:$B$16, "", 0)
</f>
        <v/>
      </c>
      <c r="N340" s="11" t="str">
        <f t="array" ref="N340">XLOOKUP($F340, 'BASIC KEY'!$C$19:$C$22, 'BASIC KEY'!$B$19:$B$22, "", 0)
</f>
        <v/>
      </c>
      <c r="O340" s="11" t="str">
        <f t="array" ref="O340">XLOOKUP($G340, 'BASIC KEY'!$C$25:$C$28, 'BASIC KEY'!$B$25:$B$28, "", 0)
</f>
        <v/>
      </c>
      <c r="Q340" s="13" t="str">
        <f t="shared" si="7"/>
        <v/>
      </c>
      <c r="R340" s="13" t="str">
        <f t="array" ref="R340">XLOOKUP($K340,'BASIC KEY'!$E$1:$E$4,'BASIC KEY'!$F$1:$F$4,"",0)</f>
        <v/>
      </c>
      <c r="S340" s="13" t="str">
        <f t="array" ref="S340">XLOOKUP($L340, 'BASIC KEY'!$E$7:$E$10, 'BASIC KEY'!$F$7:$F$10, "", 0)
</f>
        <v/>
      </c>
      <c r="T340" s="13" t="str">
        <f t="array" ref="T340">XLOOKUP($M340, 'BASIC KEY'!$E$13:$E$16, 'BASIC KEY'!$F$13:$F$16, "", 0)
</f>
        <v/>
      </c>
      <c r="U340" s="13" t="str">
        <f t="array" ref="U340">XLOOKUP($N340, 'BASIC KEY'!$E$19:$E$22, 'BASIC KEY'!$F$19:$F$22, "", 0)
</f>
        <v/>
      </c>
      <c r="V340" s="13" t="str">
        <f t="array" ref="V340">XLOOKUP($O340, 'BASIC KEY'!$E$25:$E$28, 'BASIC KEY'!$F$25:$F$28, "", 0)
</f>
        <v/>
      </c>
    </row>
    <row r="341">
      <c r="C341" s="7"/>
      <c r="D341" s="7"/>
      <c r="E341" s="7"/>
      <c r="F341" s="7"/>
      <c r="G341" s="7"/>
      <c r="H341" s="7"/>
      <c r="I341" s="7" t="str">
        <f t="shared" si="6"/>
        <v/>
      </c>
      <c r="K341" s="2" t="str">
        <f t="array" ref="K341">XLOOKUP($C341:$C$1000, 'BASIC KEY'!$C$1:$C$4, 'BASIC KEY'!$B$1:$B$4, "", 0)
</f>
        <v/>
      </c>
      <c r="L341" s="2" t="str">
        <f t="array" ref="L341">XLOOKUP($D341, 'BASIC KEY'!$C$7:$C$10, 'BASIC KEY'!$B$7:$B$10, "", 0)
</f>
        <v/>
      </c>
      <c r="M341" s="11" t="str">
        <f t="array" ref="M341">XLOOKUP($E341, 'BASIC KEY'!$C$13:$C$16, 'BASIC KEY'!$B$13:$B$16, "", 0)
</f>
        <v/>
      </c>
      <c r="N341" s="11" t="str">
        <f t="array" ref="N341">XLOOKUP($F341, 'BASIC KEY'!$C$19:$C$22, 'BASIC KEY'!$B$19:$B$22, "", 0)
</f>
        <v/>
      </c>
      <c r="O341" s="11" t="str">
        <f t="array" ref="O341">XLOOKUP($G341, 'BASIC KEY'!$C$25:$C$28, 'BASIC KEY'!$B$25:$B$28, "", 0)
</f>
        <v/>
      </c>
      <c r="Q341" s="13" t="str">
        <f t="shared" si="7"/>
        <v/>
      </c>
      <c r="R341" s="13" t="str">
        <f t="array" ref="R341">XLOOKUP($K341,'BASIC KEY'!$E$1:$E$4,'BASIC KEY'!$F$1:$F$4,"",0)</f>
        <v/>
      </c>
      <c r="S341" s="13" t="str">
        <f t="array" ref="S341">XLOOKUP($L341, 'BASIC KEY'!$E$7:$E$10, 'BASIC KEY'!$F$7:$F$10, "", 0)
</f>
        <v/>
      </c>
      <c r="T341" s="13" t="str">
        <f t="array" ref="T341">XLOOKUP($M341, 'BASIC KEY'!$E$13:$E$16, 'BASIC KEY'!$F$13:$F$16, "", 0)
</f>
        <v/>
      </c>
      <c r="U341" s="13" t="str">
        <f t="array" ref="U341">XLOOKUP($N341, 'BASIC KEY'!$E$19:$E$22, 'BASIC KEY'!$F$19:$F$22, "", 0)
</f>
        <v/>
      </c>
      <c r="V341" s="13" t="str">
        <f t="array" ref="V341">XLOOKUP($O341, 'BASIC KEY'!$E$25:$E$28, 'BASIC KEY'!$F$25:$F$28, "", 0)
</f>
        <v/>
      </c>
    </row>
    <row r="342">
      <c r="C342" s="7"/>
      <c r="D342" s="7"/>
      <c r="E342" s="7"/>
      <c r="F342" s="7"/>
      <c r="G342" s="7"/>
      <c r="H342" s="7"/>
      <c r="I342" s="7" t="str">
        <f t="shared" si="6"/>
        <v/>
      </c>
      <c r="K342" s="2" t="str">
        <f t="array" ref="K342">XLOOKUP($C342:$C$1000, 'BASIC KEY'!$C$1:$C$4, 'BASIC KEY'!$B$1:$B$4, "", 0)
</f>
        <v/>
      </c>
      <c r="L342" s="2" t="str">
        <f t="array" ref="L342">XLOOKUP($D342, 'BASIC KEY'!$C$7:$C$10, 'BASIC KEY'!$B$7:$B$10, "", 0)
</f>
        <v/>
      </c>
      <c r="M342" s="11" t="str">
        <f t="array" ref="M342">XLOOKUP($E342, 'BASIC KEY'!$C$13:$C$16, 'BASIC KEY'!$B$13:$B$16, "", 0)
</f>
        <v/>
      </c>
      <c r="N342" s="11" t="str">
        <f t="array" ref="N342">XLOOKUP($F342, 'BASIC KEY'!$C$19:$C$22, 'BASIC KEY'!$B$19:$B$22, "", 0)
</f>
        <v/>
      </c>
      <c r="O342" s="11" t="str">
        <f t="array" ref="O342">XLOOKUP($G342, 'BASIC KEY'!$C$25:$C$28, 'BASIC KEY'!$B$25:$B$28, "", 0)
</f>
        <v/>
      </c>
      <c r="Q342" s="13" t="str">
        <f t="shared" si="7"/>
        <v/>
      </c>
      <c r="R342" s="13" t="str">
        <f t="array" ref="R342">XLOOKUP($K342,'BASIC KEY'!$E$1:$E$4,'BASIC KEY'!$F$1:$F$4,"",0)</f>
        <v/>
      </c>
      <c r="S342" s="13" t="str">
        <f t="array" ref="S342">XLOOKUP($L342, 'BASIC KEY'!$E$7:$E$10, 'BASIC KEY'!$F$7:$F$10, "", 0)
</f>
        <v/>
      </c>
      <c r="T342" s="13" t="str">
        <f t="array" ref="T342">XLOOKUP($M342, 'BASIC KEY'!$E$13:$E$16, 'BASIC KEY'!$F$13:$F$16, "", 0)
</f>
        <v/>
      </c>
      <c r="U342" s="13" t="str">
        <f t="array" ref="U342">XLOOKUP($N342, 'BASIC KEY'!$E$19:$E$22, 'BASIC KEY'!$F$19:$F$22, "", 0)
</f>
        <v/>
      </c>
      <c r="V342" s="13" t="str">
        <f t="array" ref="V342">XLOOKUP($O342, 'BASIC KEY'!$E$25:$E$28, 'BASIC KEY'!$F$25:$F$28, "", 0)
</f>
        <v/>
      </c>
    </row>
    <row r="343">
      <c r="C343" s="7"/>
      <c r="D343" s="7"/>
      <c r="E343" s="7"/>
      <c r="F343" s="7"/>
      <c r="G343" s="7"/>
      <c r="H343" s="7"/>
      <c r="I343" s="7" t="str">
        <f t="shared" si="6"/>
        <v/>
      </c>
      <c r="K343" s="2" t="str">
        <f t="array" ref="K343">XLOOKUP($C343:$C$1000, 'BASIC KEY'!$C$1:$C$4, 'BASIC KEY'!$B$1:$B$4, "", 0)
</f>
        <v/>
      </c>
      <c r="L343" s="2" t="str">
        <f t="array" ref="L343">XLOOKUP($D343, 'BASIC KEY'!$C$7:$C$10, 'BASIC KEY'!$B$7:$B$10, "", 0)
</f>
        <v/>
      </c>
      <c r="M343" s="11" t="str">
        <f t="array" ref="M343">XLOOKUP($E343, 'BASIC KEY'!$C$13:$C$16, 'BASIC KEY'!$B$13:$B$16, "", 0)
</f>
        <v/>
      </c>
      <c r="N343" s="11" t="str">
        <f t="array" ref="N343">XLOOKUP($F343, 'BASIC KEY'!$C$19:$C$22, 'BASIC KEY'!$B$19:$B$22, "", 0)
</f>
        <v/>
      </c>
      <c r="O343" s="11" t="str">
        <f t="array" ref="O343">XLOOKUP($G343, 'BASIC KEY'!$C$25:$C$28, 'BASIC KEY'!$B$25:$B$28, "", 0)
</f>
        <v/>
      </c>
      <c r="Q343" s="13" t="str">
        <f t="shared" si="7"/>
        <v/>
      </c>
      <c r="R343" s="13" t="str">
        <f t="array" ref="R343">XLOOKUP($K343,'BASIC KEY'!$E$1:$E$4,'BASIC KEY'!$F$1:$F$4,"",0)</f>
        <v/>
      </c>
      <c r="S343" s="13" t="str">
        <f t="array" ref="S343">XLOOKUP($L343, 'BASIC KEY'!$E$7:$E$10, 'BASIC KEY'!$F$7:$F$10, "", 0)
</f>
        <v/>
      </c>
      <c r="T343" s="13" t="str">
        <f t="array" ref="T343">XLOOKUP($M343, 'BASIC KEY'!$E$13:$E$16, 'BASIC KEY'!$F$13:$F$16, "", 0)
</f>
        <v/>
      </c>
      <c r="U343" s="13" t="str">
        <f t="array" ref="U343">XLOOKUP($N343, 'BASIC KEY'!$E$19:$E$22, 'BASIC KEY'!$F$19:$F$22, "", 0)
</f>
        <v/>
      </c>
      <c r="V343" s="13" t="str">
        <f t="array" ref="V343">XLOOKUP($O343, 'BASIC KEY'!$E$25:$E$28, 'BASIC KEY'!$F$25:$F$28, "", 0)
</f>
        <v/>
      </c>
    </row>
    <row r="344">
      <c r="C344" s="7"/>
      <c r="D344" s="7"/>
      <c r="E344" s="7"/>
      <c r="F344" s="7"/>
      <c r="G344" s="7"/>
      <c r="H344" s="7"/>
      <c r="I344" s="7" t="str">
        <f t="shared" si="6"/>
        <v/>
      </c>
      <c r="K344" s="2" t="str">
        <f t="array" ref="K344">XLOOKUP($C344:$C$1000, 'BASIC KEY'!$C$1:$C$4, 'BASIC KEY'!$B$1:$B$4, "", 0)
</f>
        <v/>
      </c>
      <c r="L344" s="2" t="str">
        <f t="array" ref="L344">XLOOKUP($D344, 'BASIC KEY'!$C$7:$C$10, 'BASIC KEY'!$B$7:$B$10, "", 0)
</f>
        <v/>
      </c>
      <c r="M344" s="11" t="str">
        <f t="array" ref="M344">XLOOKUP($E344, 'BASIC KEY'!$C$13:$C$16, 'BASIC KEY'!$B$13:$B$16, "", 0)
</f>
        <v/>
      </c>
      <c r="N344" s="11" t="str">
        <f t="array" ref="N344">XLOOKUP($F344, 'BASIC KEY'!$C$19:$C$22, 'BASIC KEY'!$B$19:$B$22, "", 0)
</f>
        <v/>
      </c>
      <c r="O344" s="11" t="str">
        <f t="array" ref="O344">XLOOKUP($G344, 'BASIC KEY'!$C$25:$C$28, 'BASIC KEY'!$B$25:$B$28, "", 0)
</f>
        <v/>
      </c>
      <c r="Q344" s="13" t="str">
        <f t="shared" si="7"/>
        <v/>
      </c>
      <c r="R344" s="13" t="str">
        <f t="array" ref="R344">XLOOKUP($K344,'BASIC KEY'!$E$1:$E$4,'BASIC KEY'!$F$1:$F$4,"",0)</f>
        <v/>
      </c>
      <c r="S344" s="13" t="str">
        <f t="array" ref="S344">XLOOKUP($L344, 'BASIC KEY'!$E$7:$E$10, 'BASIC KEY'!$F$7:$F$10, "", 0)
</f>
        <v/>
      </c>
      <c r="T344" s="13" t="str">
        <f t="array" ref="T344">XLOOKUP($M344, 'BASIC KEY'!$E$13:$E$16, 'BASIC KEY'!$F$13:$F$16, "", 0)
</f>
        <v/>
      </c>
      <c r="U344" s="13" t="str">
        <f t="array" ref="U344">XLOOKUP($N344, 'BASIC KEY'!$E$19:$E$22, 'BASIC KEY'!$F$19:$F$22, "", 0)
</f>
        <v/>
      </c>
      <c r="V344" s="13" t="str">
        <f t="array" ref="V344">XLOOKUP($O344, 'BASIC KEY'!$E$25:$E$28, 'BASIC KEY'!$F$25:$F$28, "", 0)
</f>
        <v/>
      </c>
    </row>
    <row r="345">
      <c r="C345" s="7"/>
      <c r="D345" s="7"/>
      <c r="E345" s="7"/>
      <c r="F345" s="7"/>
      <c r="G345" s="7"/>
      <c r="H345" s="7"/>
      <c r="I345" s="7" t="str">
        <f t="shared" si="6"/>
        <v/>
      </c>
      <c r="K345" s="2" t="str">
        <f t="array" ref="K345">XLOOKUP($C345:$C$1000, 'BASIC KEY'!$C$1:$C$4, 'BASIC KEY'!$B$1:$B$4, "", 0)
</f>
        <v/>
      </c>
      <c r="L345" s="2" t="str">
        <f t="array" ref="L345">XLOOKUP($D345, 'BASIC KEY'!$C$7:$C$10, 'BASIC KEY'!$B$7:$B$10, "", 0)
</f>
        <v/>
      </c>
      <c r="M345" s="11" t="str">
        <f t="array" ref="M345">XLOOKUP($E345, 'BASIC KEY'!$C$13:$C$16, 'BASIC KEY'!$B$13:$B$16, "", 0)
</f>
        <v/>
      </c>
      <c r="N345" s="11" t="str">
        <f t="array" ref="N345">XLOOKUP($F345, 'BASIC KEY'!$C$19:$C$22, 'BASIC KEY'!$B$19:$B$22, "", 0)
</f>
        <v/>
      </c>
      <c r="O345" s="11" t="str">
        <f t="array" ref="O345">XLOOKUP($G345, 'BASIC KEY'!$C$25:$C$28, 'BASIC KEY'!$B$25:$B$28, "", 0)
</f>
        <v/>
      </c>
      <c r="Q345" s="13" t="str">
        <f t="shared" si="7"/>
        <v/>
      </c>
      <c r="R345" s="13" t="str">
        <f t="array" ref="R345">XLOOKUP($K345,'BASIC KEY'!$E$1:$E$4,'BASIC KEY'!$F$1:$F$4,"",0)</f>
        <v/>
      </c>
      <c r="S345" s="13" t="str">
        <f t="array" ref="S345">XLOOKUP($L345, 'BASIC KEY'!$E$7:$E$10, 'BASIC KEY'!$F$7:$F$10, "", 0)
</f>
        <v/>
      </c>
      <c r="T345" s="13" t="str">
        <f t="array" ref="T345">XLOOKUP($M345, 'BASIC KEY'!$E$13:$E$16, 'BASIC KEY'!$F$13:$F$16, "", 0)
</f>
        <v/>
      </c>
      <c r="U345" s="13" t="str">
        <f t="array" ref="U345">XLOOKUP($N345, 'BASIC KEY'!$E$19:$E$22, 'BASIC KEY'!$F$19:$F$22, "", 0)
</f>
        <v/>
      </c>
      <c r="V345" s="13" t="str">
        <f t="array" ref="V345">XLOOKUP($O345, 'BASIC KEY'!$E$25:$E$28, 'BASIC KEY'!$F$25:$F$28, "", 0)
</f>
        <v/>
      </c>
    </row>
    <row r="346">
      <c r="C346" s="7"/>
      <c r="D346" s="7"/>
      <c r="E346" s="7"/>
      <c r="F346" s="7"/>
      <c r="G346" s="7"/>
      <c r="H346" s="7"/>
      <c r="I346" s="7" t="str">
        <f t="shared" si="6"/>
        <v/>
      </c>
      <c r="K346" s="2" t="str">
        <f t="array" ref="K346">XLOOKUP($C346:$C$1000, 'BASIC KEY'!$C$1:$C$4, 'BASIC KEY'!$B$1:$B$4, "", 0)
</f>
        <v/>
      </c>
      <c r="L346" s="2" t="str">
        <f t="array" ref="L346">XLOOKUP($D346, 'BASIC KEY'!$C$7:$C$10, 'BASIC KEY'!$B$7:$B$10, "", 0)
</f>
        <v/>
      </c>
      <c r="M346" s="11" t="str">
        <f t="array" ref="M346">XLOOKUP($E346, 'BASIC KEY'!$C$13:$C$16, 'BASIC KEY'!$B$13:$B$16, "", 0)
</f>
        <v/>
      </c>
      <c r="N346" s="11" t="str">
        <f t="array" ref="N346">XLOOKUP($F346, 'BASIC KEY'!$C$19:$C$22, 'BASIC KEY'!$B$19:$B$22, "", 0)
</f>
        <v/>
      </c>
      <c r="O346" s="11" t="str">
        <f t="array" ref="O346">XLOOKUP($G346, 'BASIC KEY'!$C$25:$C$28, 'BASIC KEY'!$B$25:$B$28, "", 0)
</f>
        <v/>
      </c>
      <c r="Q346" s="13" t="str">
        <f t="shared" si="7"/>
        <v/>
      </c>
      <c r="R346" s="13" t="str">
        <f t="array" ref="R346">XLOOKUP($K346,'BASIC KEY'!$E$1:$E$4,'BASIC KEY'!$F$1:$F$4,"",0)</f>
        <v/>
      </c>
      <c r="S346" s="13" t="str">
        <f t="array" ref="S346">XLOOKUP($L346, 'BASIC KEY'!$E$7:$E$10, 'BASIC KEY'!$F$7:$F$10, "", 0)
</f>
        <v/>
      </c>
      <c r="T346" s="13" t="str">
        <f t="array" ref="T346">XLOOKUP($M346, 'BASIC KEY'!$E$13:$E$16, 'BASIC KEY'!$F$13:$F$16, "", 0)
</f>
        <v/>
      </c>
      <c r="U346" s="13" t="str">
        <f t="array" ref="U346">XLOOKUP($N346, 'BASIC KEY'!$E$19:$E$22, 'BASIC KEY'!$F$19:$F$22, "", 0)
</f>
        <v/>
      </c>
      <c r="V346" s="13" t="str">
        <f t="array" ref="V346">XLOOKUP($O346, 'BASIC KEY'!$E$25:$E$28, 'BASIC KEY'!$F$25:$F$28, "", 0)
</f>
        <v/>
      </c>
    </row>
    <row r="347">
      <c r="C347" s="7"/>
      <c r="D347" s="7"/>
      <c r="E347" s="7"/>
      <c r="F347" s="7"/>
      <c r="G347" s="7"/>
      <c r="H347" s="7"/>
      <c r="I347" s="7" t="str">
        <f t="shared" si="6"/>
        <v/>
      </c>
      <c r="K347" s="2" t="str">
        <f t="array" ref="K347">XLOOKUP($C347:$C$1000, 'BASIC KEY'!$C$1:$C$4, 'BASIC KEY'!$B$1:$B$4, "", 0)
</f>
        <v/>
      </c>
      <c r="L347" s="2" t="str">
        <f t="array" ref="L347">XLOOKUP($D347, 'BASIC KEY'!$C$7:$C$10, 'BASIC KEY'!$B$7:$B$10, "", 0)
</f>
        <v/>
      </c>
      <c r="M347" s="11" t="str">
        <f t="array" ref="M347">XLOOKUP($E347, 'BASIC KEY'!$C$13:$C$16, 'BASIC KEY'!$B$13:$B$16, "", 0)
</f>
        <v/>
      </c>
      <c r="N347" s="11" t="str">
        <f t="array" ref="N347">XLOOKUP($F347, 'BASIC KEY'!$C$19:$C$22, 'BASIC KEY'!$B$19:$B$22, "", 0)
</f>
        <v/>
      </c>
      <c r="O347" s="11" t="str">
        <f t="array" ref="O347">XLOOKUP($G347, 'BASIC KEY'!$C$25:$C$28, 'BASIC KEY'!$B$25:$B$28, "", 0)
</f>
        <v/>
      </c>
      <c r="Q347" s="13" t="str">
        <f t="shared" si="7"/>
        <v/>
      </c>
      <c r="R347" s="13" t="str">
        <f t="array" ref="R347">XLOOKUP($K347,'BASIC KEY'!$E$1:$E$4,'BASIC KEY'!$F$1:$F$4,"",0)</f>
        <v/>
      </c>
      <c r="S347" s="13" t="str">
        <f t="array" ref="S347">XLOOKUP($L347, 'BASIC KEY'!$E$7:$E$10, 'BASIC KEY'!$F$7:$F$10, "", 0)
</f>
        <v/>
      </c>
      <c r="T347" s="13" t="str">
        <f t="array" ref="T347">XLOOKUP($M347, 'BASIC KEY'!$E$13:$E$16, 'BASIC KEY'!$F$13:$F$16, "", 0)
</f>
        <v/>
      </c>
      <c r="U347" s="13" t="str">
        <f t="array" ref="U347">XLOOKUP($N347, 'BASIC KEY'!$E$19:$E$22, 'BASIC KEY'!$F$19:$F$22, "", 0)
</f>
        <v/>
      </c>
      <c r="V347" s="13" t="str">
        <f t="array" ref="V347">XLOOKUP($O347, 'BASIC KEY'!$E$25:$E$28, 'BASIC KEY'!$F$25:$F$28, "", 0)
</f>
        <v/>
      </c>
    </row>
    <row r="348">
      <c r="C348" s="7"/>
      <c r="D348" s="7"/>
      <c r="E348" s="7"/>
      <c r="F348" s="7"/>
      <c r="G348" s="7"/>
      <c r="H348" s="7"/>
      <c r="I348" s="7" t="str">
        <f t="shared" si="6"/>
        <v/>
      </c>
      <c r="K348" s="2" t="str">
        <f t="array" ref="K348">XLOOKUP($C348:$C$1000, 'BASIC KEY'!$C$1:$C$4, 'BASIC KEY'!$B$1:$B$4, "", 0)
</f>
        <v/>
      </c>
      <c r="L348" s="2" t="str">
        <f t="array" ref="L348">XLOOKUP($D348, 'BASIC KEY'!$C$7:$C$10, 'BASIC KEY'!$B$7:$B$10, "", 0)
</f>
        <v/>
      </c>
      <c r="M348" s="11" t="str">
        <f t="array" ref="M348">XLOOKUP($E348, 'BASIC KEY'!$C$13:$C$16, 'BASIC KEY'!$B$13:$B$16, "", 0)
</f>
        <v/>
      </c>
      <c r="N348" s="11" t="str">
        <f t="array" ref="N348">XLOOKUP($F348, 'BASIC KEY'!$C$19:$C$22, 'BASIC KEY'!$B$19:$B$22, "", 0)
</f>
        <v/>
      </c>
      <c r="O348" s="11" t="str">
        <f t="array" ref="O348">XLOOKUP($G348, 'BASIC KEY'!$C$25:$C$28, 'BASIC KEY'!$B$25:$B$28, "", 0)
</f>
        <v/>
      </c>
      <c r="Q348" s="13" t="str">
        <f t="shared" si="7"/>
        <v/>
      </c>
      <c r="R348" s="13" t="str">
        <f t="array" ref="R348">XLOOKUP($K348,'BASIC KEY'!$E$1:$E$4,'BASIC KEY'!$F$1:$F$4,"",0)</f>
        <v/>
      </c>
      <c r="S348" s="13" t="str">
        <f t="array" ref="S348">XLOOKUP($L348, 'BASIC KEY'!$E$7:$E$10, 'BASIC KEY'!$F$7:$F$10, "", 0)
</f>
        <v/>
      </c>
      <c r="T348" s="13" t="str">
        <f t="array" ref="T348">XLOOKUP($M348, 'BASIC KEY'!$E$13:$E$16, 'BASIC KEY'!$F$13:$F$16, "", 0)
</f>
        <v/>
      </c>
      <c r="U348" s="13" t="str">
        <f t="array" ref="U348">XLOOKUP($N348, 'BASIC KEY'!$E$19:$E$22, 'BASIC KEY'!$F$19:$F$22, "", 0)
</f>
        <v/>
      </c>
      <c r="V348" s="13" t="str">
        <f t="array" ref="V348">XLOOKUP($O348, 'BASIC KEY'!$E$25:$E$28, 'BASIC KEY'!$F$25:$F$28, "", 0)
</f>
        <v/>
      </c>
    </row>
    <row r="349">
      <c r="C349" s="7"/>
      <c r="D349" s="7"/>
      <c r="E349" s="7"/>
      <c r="F349" s="7"/>
      <c r="G349" s="7"/>
      <c r="H349" s="7"/>
      <c r="I349" s="7" t="str">
        <f t="shared" si="6"/>
        <v/>
      </c>
      <c r="K349" s="2" t="str">
        <f t="array" ref="K349">XLOOKUP($C349:$C$1000, 'BASIC KEY'!$C$1:$C$4, 'BASIC KEY'!$B$1:$B$4, "", 0)
</f>
        <v/>
      </c>
      <c r="L349" s="2" t="str">
        <f t="array" ref="L349">XLOOKUP($D349, 'BASIC KEY'!$C$7:$C$10, 'BASIC KEY'!$B$7:$B$10, "", 0)
</f>
        <v/>
      </c>
      <c r="M349" s="11" t="str">
        <f t="array" ref="M349">XLOOKUP($E349, 'BASIC KEY'!$C$13:$C$16, 'BASIC KEY'!$B$13:$B$16, "", 0)
</f>
        <v/>
      </c>
      <c r="N349" s="11" t="str">
        <f t="array" ref="N349">XLOOKUP($F349, 'BASIC KEY'!$C$19:$C$22, 'BASIC KEY'!$B$19:$B$22, "", 0)
</f>
        <v/>
      </c>
      <c r="O349" s="11" t="str">
        <f t="array" ref="O349">XLOOKUP($G349, 'BASIC KEY'!$C$25:$C$28, 'BASIC KEY'!$B$25:$B$28, "", 0)
</f>
        <v/>
      </c>
      <c r="Q349" s="13" t="str">
        <f t="shared" si="7"/>
        <v/>
      </c>
      <c r="R349" s="13" t="str">
        <f t="array" ref="R349">XLOOKUP($K349,'BASIC KEY'!$E$1:$E$4,'BASIC KEY'!$F$1:$F$4,"",0)</f>
        <v/>
      </c>
      <c r="S349" s="13" t="str">
        <f t="array" ref="S349">XLOOKUP($L349, 'BASIC KEY'!$E$7:$E$10, 'BASIC KEY'!$F$7:$F$10, "", 0)
</f>
        <v/>
      </c>
      <c r="T349" s="13" t="str">
        <f t="array" ref="T349">XLOOKUP($M349, 'BASIC KEY'!$E$13:$E$16, 'BASIC KEY'!$F$13:$F$16, "", 0)
</f>
        <v/>
      </c>
      <c r="U349" s="13" t="str">
        <f t="array" ref="U349">XLOOKUP($N349, 'BASIC KEY'!$E$19:$E$22, 'BASIC KEY'!$F$19:$F$22, "", 0)
</f>
        <v/>
      </c>
      <c r="V349" s="13" t="str">
        <f t="array" ref="V349">XLOOKUP($O349, 'BASIC KEY'!$E$25:$E$28, 'BASIC KEY'!$F$25:$F$28, "", 0)
</f>
        <v/>
      </c>
    </row>
    <row r="350">
      <c r="C350" s="7"/>
      <c r="D350" s="7"/>
      <c r="E350" s="7"/>
      <c r="F350" s="7"/>
      <c r="G350" s="7"/>
      <c r="H350" s="7"/>
      <c r="I350" s="7" t="str">
        <f t="shared" si="6"/>
        <v/>
      </c>
      <c r="K350" s="2" t="str">
        <f t="array" ref="K350">XLOOKUP($C350:$C$1000, 'BASIC KEY'!$C$1:$C$4, 'BASIC KEY'!$B$1:$B$4, "", 0)
</f>
        <v/>
      </c>
      <c r="L350" s="2" t="str">
        <f t="array" ref="L350">XLOOKUP($D350, 'BASIC KEY'!$C$7:$C$10, 'BASIC KEY'!$B$7:$B$10, "", 0)
</f>
        <v/>
      </c>
      <c r="M350" s="11" t="str">
        <f t="array" ref="M350">XLOOKUP($E350, 'BASIC KEY'!$C$13:$C$16, 'BASIC KEY'!$B$13:$B$16, "", 0)
</f>
        <v/>
      </c>
      <c r="N350" s="11" t="str">
        <f t="array" ref="N350">XLOOKUP($F350, 'BASIC KEY'!$C$19:$C$22, 'BASIC KEY'!$B$19:$B$22, "", 0)
</f>
        <v/>
      </c>
      <c r="O350" s="11" t="str">
        <f t="array" ref="O350">XLOOKUP($G350, 'BASIC KEY'!$C$25:$C$28, 'BASIC KEY'!$B$25:$B$28, "", 0)
</f>
        <v/>
      </c>
      <c r="Q350" s="13" t="str">
        <f t="shared" si="7"/>
        <v/>
      </c>
      <c r="R350" s="13" t="str">
        <f t="array" ref="R350">XLOOKUP($K350,'BASIC KEY'!$E$1:$E$4,'BASIC KEY'!$F$1:$F$4,"",0)</f>
        <v/>
      </c>
      <c r="S350" s="13" t="str">
        <f t="array" ref="S350">XLOOKUP($L350, 'BASIC KEY'!$E$7:$E$10, 'BASIC KEY'!$F$7:$F$10, "", 0)
</f>
        <v/>
      </c>
      <c r="T350" s="13" t="str">
        <f t="array" ref="T350">XLOOKUP($M350, 'BASIC KEY'!$E$13:$E$16, 'BASIC KEY'!$F$13:$F$16, "", 0)
</f>
        <v/>
      </c>
      <c r="U350" s="13" t="str">
        <f t="array" ref="U350">XLOOKUP($N350, 'BASIC KEY'!$E$19:$E$22, 'BASIC KEY'!$F$19:$F$22, "", 0)
</f>
        <v/>
      </c>
      <c r="V350" s="13" t="str">
        <f t="array" ref="V350">XLOOKUP($O350, 'BASIC KEY'!$E$25:$E$28, 'BASIC KEY'!$F$25:$F$28, "", 0)
</f>
        <v/>
      </c>
    </row>
    <row r="351">
      <c r="C351" s="7"/>
      <c r="D351" s="7"/>
      <c r="E351" s="7"/>
      <c r="F351" s="7"/>
      <c r="G351" s="7"/>
      <c r="H351" s="7"/>
      <c r="I351" s="7" t="str">
        <f t="shared" si="6"/>
        <v/>
      </c>
      <c r="K351" s="2" t="str">
        <f t="array" ref="K351">XLOOKUP($C351:$C$1000, 'BASIC KEY'!$C$1:$C$4, 'BASIC KEY'!$B$1:$B$4, "", 0)
</f>
        <v/>
      </c>
      <c r="L351" s="2" t="str">
        <f t="array" ref="L351">XLOOKUP($D351, 'BASIC KEY'!$C$7:$C$10, 'BASIC KEY'!$B$7:$B$10, "", 0)
</f>
        <v/>
      </c>
      <c r="M351" s="11" t="str">
        <f t="array" ref="M351">XLOOKUP($E351, 'BASIC KEY'!$C$13:$C$16, 'BASIC KEY'!$B$13:$B$16, "", 0)
</f>
        <v/>
      </c>
      <c r="N351" s="11" t="str">
        <f t="array" ref="N351">XLOOKUP($F351, 'BASIC KEY'!$C$19:$C$22, 'BASIC KEY'!$B$19:$B$22, "", 0)
</f>
        <v/>
      </c>
      <c r="O351" s="11" t="str">
        <f t="array" ref="O351">XLOOKUP($G351, 'BASIC KEY'!$C$25:$C$28, 'BASIC KEY'!$B$25:$B$28, "", 0)
</f>
        <v/>
      </c>
      <c r="Q351" s="13" t="str">
        <f t="shared" si="7"/>
        <v/>
      </c>
      <c r="R351" s="13" t="str">
        <f t="array" ref="R351">XLOOKUP($K351,'BASIC KEY'!$E$1:$E$4,'BASIC KEY'!$F$1:$F$4,"",0)</f>
        <v/>
      </c>
      <c r="S351" s="13" t="str">
        <f t="array" ref="S351">XLOOKUP($L351, 'BASIC KEY'!$E$7:$E$10, 'BASIC KEY'!$F$7:$F$10, "", 0)
</f>
        <v/>
      </c>
      <c r="T351" s="13" t="str">
        <f t="array" ref="T351">XLOOKUP($M351, 'BASIC KEY'!$E$13:$E$16, 'BASIC KEY'!$F$13:$F$16, "", 0)
</f>
        <v/>
      </c>
      <c r="U351" s="13" t="str">
        <f t="array" ref="U351">XLOOKUP($N351, 'BASIC KEY'!$E$19:$E$22, 'BASIC KEY'!$F$19:$F$22, "", 0)
</f>
        <v/>
      </c>
      <c r="V351" s="13" t="str">
        <f t="array" ref="V351">XLOOKUP($O351, 'BASIC KEY'!$E$25:$E$28, 'BASIC KEY'!$F$25:$F$28, "", 0)
</f>
        <v/>
      </c>
    </row>
    <row r="352">
      <c r="C352" s="7"/>
      <c r="D352" s="7"/>
      <c r="E352" s="7"/>
      <c r="F352" s="7"/>
      <c r="G352" s="7"/>
      <c r="H352" s="7"/>
      <c r="I352" s="7" t="str">
        <f t="shared" si="6"/>
        <v/>
      </c>
      <c r="K352" s="2" t="str">
        <f t="array" ref="K352">XLOOKUP($C352:$C$1000, 'BASIC KEY'!$C$1:$C$4, 'BASIC KEY'!$B$1:$B$4, "", 0)
</f>
        <v/>
      </c>
      <c r="L352" s="2" t="str">
        <f t="array" ref="L352">XLOOKUP($D352, 'BASIC KEY'!$C$7:$C$10, 'BASIC KEY'!$B$7:$B$10, "", 0)
</f>
        <v/>
      </c>
      <c r="M352" s="11" t="str">
        <f t="array" ref="M352">XLOOKUP($E352, 'BASIC KEY'!$C$13:$C$16, 'BASIC KEY'!$B$13:$B$16, "", 0)
</f>
        <v/>
      </c>
      <c r="N352" s="11" t="str">
        <f t="array" ref="N352">XLOOKUP($F352, 'BASIC KEY'!$C$19:$C$22, 'BASIC KEY'!$B$19:$B$22, "", 0)
</f>
        <v/>
      </c>
      <c r="O352" s="11" t="str">
        <f t="array" ref="O352">XLOOKUP($G352, 'BASIC KEY'!$C$25:$C$28, 'BASIC KEY'!$B$25:$B$28, "", 0)
</f>
        <v/>
      </c>
      <c r="Q352" s="13" t="str">
        <f t="shared" si="7"/>
        <v/>
      </c>
      <c r="R352" s="13" t="str">
        <f t="array" ref="R352">XLOOKUP($K352,'BASIC KEY'!$E$1:$E$4,'BASIC KEY'!$F$1:$F$4,"",0)</f>
        <v/>
      </c>
      <c r="S352" s="13" t="str">
        <f t="array" ref="S352">XLOOKUP($L352, 'BASIC KEY'!$E$7:$E$10, 'BASIC KEY'!$F$7:$F$10, "", 0)
</f>
        <v/>
      </c>
      <c r="T352" s="13" t="str">
        <f t="array" ref="T352">XLOOKUP($M352, 'BASIC KEY'!$E$13:$E$16, 'BASIC KEY'!$F$13:$F$16, "", 0)
</f>
        <v/>
      </c>
      <c r="U352" s="13" t="str">
        <f t="array" ref="U352">XLOOKUP($N352, 'BASIC KEY'!$E$19:$E$22, 'BASIC KEY'!$F$19:$F$22, "", 0)
</f>
        <v/>
      </c>
      <c r="V352" s="13" t="str">
        <f t="array" ref="V352">XLOOKUP($O352, 'BASIC KEY'!$E$25:$E$28, 'BASIC KEY'!$F$25:$F$28, "", 0)
</f>
        <v/>
      </c>
    </row>
    <row r="353">
      <c r="C353" s="7"/>
      <c r="D353" s="7"/>
      <c r="E353" s="7"/>
      <c r="F353" s="7"/>
      <c r="G353" s="7"/>
      <c r="H353" s="7"/>
      <c r="I353" s="7" t="str">
        <f t="shared" si="6"/>
        <v/>
      </c>
      <c r="K353" s="2" t="str">
        <f t="array" ref="K353">XLOOKUP($C353:$C$1000, 'BASIC KEY'!$C$1:$C$4, 'BASIC KEY'!$B$1:$B$4, "", 0)
</f>
        <v/>
      </c>
      <c r="L353" s="2" t="str">
        <f t="array" ref="L353">XLOOKUP($D353, 'BASIC KEY'!$C$7:$C$10, 'BASIC KEY'!$B$7:$B$10, "", 0)
</f>
        <v/>
      </c>
      <c r="M353" s="11" t="str">
        <f t="array" ref="M353">XLOOKUP($E353, 'BASIC KEY'!$C$13:$C$16, 'BASIC KEY'!$B$13:$B$16, "", 0)
</f>
        <v/>
      </c>
      <c r="N353" s="11" t="str">
        <f t="array" ref="N353">XLOOKUP($F353, 'BASIC KEY'!$C$19:$C$22, 'BASIC KEY'!$B$19:$B$22, "", 0)
</f>
        <v/>
      </c>
      <c r="O353" s="11" t="str">
        <f t="array" ref="O353">XLOOKUP($G353, 'BASIC KEY'!$C$25:$C$28, 'BASIC KEY'!$B$25:$B$28, "", 0)
</f>
        <v/>
      </c>
      <c r="Q353" s="13" t="str">
        <f t="shared" si="7"/>
        <v/>
      </c>
      <c r="R353" s="13" t="str">
        <f t="array" ref="R353">XLOOKUP($K353,'BASIC KEY'!$E$1:$E$4,'BASIC KEY'!$F$1:$F$4,"",0)</f>
        <v/>
      </c>
      <c r="S353" s="13" t="str">
        <f t="array" ref="S353">XLOOKUP($L353, 'BASIC KEY'!$E$7:$E$10, 'BASIC KEY'!$F$7:$F$10, "", 0)
</f>
        <v/>
      </c>
      <c r="T353" s="13" t="str">
        <f t="array" ref="T353">XLOOKUP($M353, 'BASIC KEY'!$E$13:$E$16, 'BASIC KEY'!$F$13:$F$16, "", 0)
</f>
        <v/>
      </c>
      <c r="U353" s="13" t="str">
        <f t="array" ref="U353">XLOOKUP($N353, 'BASIC KEY'!$E$19:$E$22, 'BASIC KEY'!$F$19:$F$22, "", 0)
</f>
        <v/>
      </c>
      <c r="V353" s="13" t="str">
        <f t="array" ref="V353">XLOOKUP($O353, 'BASIC KEY'!$E$25:$E$28, 'BASIC KEY'!$F$25:$F$28, "", 0)
</f>
        <v/>
      </c>
    </row>
    <row r="354">
      <c r="C354" s="7"/>
      <c r="D354" s="7"/>
      <c r="E354" s="7"/>
      <c r="F354" s="7"/>
      <c r="G354" s="7"/>
      <c r="H354" s="7"/>
      <c r="I354" s="7" t="str">
        <f t="shared" si="6"/>
        <v/>
      </c>
      <c r="K354" s="2" t="str">
        <f t="array" ref="K354">XLOOKUP($C354:$C$1000, 'BASIC KEY'!$C$1:$C$4, 'BASIC KEY'!$B$1:$B$4, "", 0)
</f>
        <v/>
      </c>
      <c r="L354" s="2" t="str">
        <f t="array" ref="L354">XLOOKUP($D354, 'BASIC KEY'!$C$7:$C$10, 'BASIC KEY'!$B$7:$B$10, "", 0)
</f>
        <v/>
      </c>
      <c r="M354" s="11" t="str">
        <f t="array" ref="M354">XLOOKUP($E354, 'BASIC KEY'!$C$13:$C$16, 'BASIC KEY'!$B$13:$B$16, "", 0)
</f>
        <v/>
      </c>
      <c r="N354" s="11" t="str">
        <f t="array" ref="N354">XLOOKUP($F354, 'BASIC KEY'!$C$19:$C$22, 'BASIC KEY'!$B$19:$B$22, "", 0)
</f>
        <v/>
      </c>
      <c r="O354" s="11" t="str">
        <f t="array" ref="O354">XLOOKUP($G354, 'BASIC KEY'!$C$25:$C$28, 'BASIC KEY'!$B$25:$B$28, "", 0)
</f>
        <v/>
      </c>
      <c r="Q354" s="13" t="str">
        <f t="shared" si="7"/>
        <v/>
      </c>
      <c r="R354" s="13" t="str">
        <f t="array" ref="R354">XLOOKUP($K354,'BASIC KEY'!$E$1:$E$4,'BASIC KEY'!$F$1:$F$4,"",0)</f>
        <v/>
      </c>
      <c r="S354" s="13" t="str">
        <f t="array" ref="S354">XLOOKUP($L354, 'BASIC KEY'!$E$7:$E$10, 'BASIC KEY'!$F$7:$F$10, "", 0)
</f>
        <v/>
      </c>
      <c r="T354" s="13" t="str">
        <f t="array" ref="T354">XLOOKUP($M354, 'BASIC KEY'!$E$13:$E$16, 'BASIC KEY'!$F$13:$F$16, "", 0)
</f>
        <v/>
      </c>
      <c r="U354" s="13" t="str">
        <f t="array" ref="U354">XLOOKUP($N354, 'BASIC KEY'!$E$19:$E$22, 'BASIC KEY'!$F$19:$F$22, "", 0)
</f>
        <v/>
      </c>
      <c r="V354" s="13" t="str">
        <f t="array" ref="V354">XLOOKUP($O354, 'BASIC KEY'!$E$25:$E$28, 'BASIC KEY'!$F$25:$F$28, "", 0)
</f>
        <v/>
      </c>
    </row>
    <row r="355">
      <c r="C355" s="7"/>
      <c r="D355" s="7"/>
      <c r="E355" s="7"/>
      <c r="F355" s="7"/>
      <c r="G355" s="7"/>
      <c r="H355" s="7"/>
      <c r="I355" s="7" t="str">
        <f t="shared" si="6"/>
        <v/>
      </c>
      <c r="K355" s="2" t="str">
        <f t="array" ref="K355">XLOOKUP($C355:$C$1000, 'BASIC KEY'!$C$1:$C$4, 'BASIC KEY'!$B$1:$B$4, "", 0)
</f>
        <v/>
      </c>
      <c r="L355" s="2" t="str">
        <f t="array" ref="L355">XLOOKUP($D355, 'BASIC KEY'!$C$7:$C$10, 'BASIC KEY'!$B$7:$B$10, "", 0)
</f>
        <v/>
      </c>
      <c r="M355" s="11" t="str">
        <f t="array" ref="M355">XLOOKUP($E355, 'BASIC KEY'!$C$13:$C$16, 'BASIC KEY'!$B$13:$B$16, "", 0)
</f>
        <v/>
      </c>
      <c r="N355" s="11" t="str">
        <f t="array" ref="N355">XLOOKUP($F355, 'BASIC KEY'!$C$19:$C$22, 'BASIC KEY'!$B$19:$B$22, "", 0)
</f>
        <v/>
      </c>
      <c r="O355" s="11" t="str">
        <f t="array" ref="O355">XLOOKUP($G355, 'BASIC KEY'!$C$25:$C$28, 'BASIC KEY'!$B$25:$B$28, "", 0)
</f>
        <v/>
      </c>
      <c r="Q355" s="13" t="str">
        <f t="shared" si="7"/>
        <v/>
      </c>
      <c r="R355" s="13" t="str">
        <f t="array" ref="R355">XLOOKUP($K355,'BASIC KEY'!$E$1:$E$4,'BASIC KEY'!$F$1:$F$4,"",0)</f>
        <v/>
      </c>
      <c r="S355" s="13" t="str">
        <f t="array" ref="S355">XLOOKUP($L355, 'BASIC KEY'!$E$7:$E$10, 'BASIC KEY'!$F$7:$F$10, "", 0)
</f>
        <v/>
      </c>
      <c r="T355" s="13" t="str">
        <f t="array" ref="T355">XLOOKUP($M355, 'BASIC KEY'!$E$13:$E$16, 'BASIC KEY'!$F$13:$F$16, "", 0)
</f>
        <v/>
      </c>
      <c r="U355" s="13" t="str">
        <f t="array" ref="U355">XLOOKUP($N355, 'BASIC KEY'!$E$19:$E$22, 'BASIC KEY'!$F$19:$F$22, "", 0)
</f>
        <v/>
      </c>
      <c r="V355" s="13" t="str">
        <f t="array" ref="V355">XLOOKUP($O355, 'BASIC KEY'!$E$25:$E$28, 'BASIC KEY'!$F$25:$F$28, "", 0)
</f>
        <v/>
      </c>
    </row>
    <row r="356">
      <c r="C356" s="7"/>
      <c r="D356" s="7"/>
      <c r="E356" s="7"/>
      <c r="F356" s="7"/>
      <c r="G356" s="7"/>
      <c r="H356" s="7"/>
      <c r="I356" s="7" t="str">
        <f t="shared" si="6"/>
        <v/>
      </c>
      <c r="K356" s="2" t="str">
        <f t="array" ref="K356">XLOOKUP($C356:$C$1000, 'BASIC KEY'!$C$1:$C$4, 'BASIC KEY'!$B$1:$B$4, "", 0)
</f>
        <v/>
      </c>
      <c r="L356" s="2" t="str">
        <f t="array" ref="L356">XLOOKUP($D356, 'BASIC KEY'!$C$7:$C$10, 'BASIC KEY'!$B$7:$B$10, "", 0)
</f>
        <v/>
      </c>
      <c r="M356" s="11" t="str">
        <f t="array" ref="M356">XLOOKUP($E356, 'BASIC KEY'!$C$13:$C$16, 'BASIC KEY'!$B$13:$B$16, "", 0)
</f>
        <v/>
      </c>
      <c r="N356" s="11" t="str">
        <f t="array" ref="N356">XLOOKUP($F356, 'BASIC KEY'!$C$19:$C$22, 'BASIC KEY'!$B$19:$B$22, "", 0)
</f>
        <v/>
      </c>
      <c r="O356" s="11" t="str">
        <f t="array" ref="O356">XLOOKUP($G356, 'BASIC KEY'!$C$25:$C$28, 'BASIC KEY'!$B$25:$B$28, "", 0)
</f>
        <v/>
      </c>
      <c r="Q356" s="13" t="str">
        <f t="shared" si="7"/>
        <v/>
      </c>
      <c r="R356" s="13" t="str">
        <f t="array" ref="R356">XLOOKUP($K356,'BASIC KEY'!$E$1:$E$4,'BASIC KEY'!$F$1:$F$4,"",0)</f>
        <v/>
      </c>
      <c r="S356" s="13" t="str">
        <f t="array" ref="S356">XLOOKUP($L356, 'BASIC KEY'!$E$7:$E$10, 'BASIC KEY'!$F$7:$F$10, "", 0)
</f>
        <v/>
      </c>
      <c r="T356" s="13" t="str">
        <f t="array" ref="T356">XLOOKUP($M356, 'BASIC KEY'!$E$13:$E$16, 'BASIC KEY'!$F$13:$F$16, "", 0)
</f>
        <v/>
      </c>
      <c r="U356" s="13" t="str">
        <f t="array" ref="U356">XLOOKUP($N356, 'BASIC KEY'!$E$19:$E$22, 'BASIC KEY'!$F$19:$F$22, "", 0)
</f>
        <v/>
      </c>
      <c r="V356" s="13" t="str">
        <f t="array" ref="V356">XLOOKUP($O356, 'BASIC KEY'!$E$25:$E$28, 'BASIC KEY'!$F$25:$F$28, "", 0)
</f>
        <v/>
      </c>
    </row>
    <row r="357">
      <c r="C357" s="7"/>
      <c r="D357" s="7"/>
      <c r="E357" s="7"/>
      <c r="F357" s="7"/>
      <c r="G357" s="7"/>
      <c r="H357" s="7"/>
      <c r="I357" s="7" t="str">
        <f t="shared" si="6"/>
        <v/>
      </c>
      <c r="K357" s="2" t="str">
        <f t="array" ref="K357">XLOOKUP($C357:$C$1000, 'BASIC KEY'!$C$1:$C$4, 'BASIC KEY'!$B$1:$B$4, "", 0)
</f>
        <v/>
      </c>
      <c r="L357" s="2" t="str">
        <f t="array" ref="L357">XLOOKUP($D357, 'BASIC KEY'!$C$7:$C$10, 'BASIC KEY'!$B$7:$B$10, "", 0)
</f>
        <v/>
      </c>
      <c r="M357" s="11" t="str">
        <f t="array" ref="M357">XLOOKUP($E357, 'BASIC KEY'!$C$13:$C$16, 'BASIC KEY'!$B$13:$B$16, "", 0)
</f>
        <v/>
      </c>
      <c r="N357" s="11" t="str">
        <f t="array" ref="N357">XLOOKUP($F357, 'BASIC KEY'!$C$19:$C$22, 'BASIC KEY'!$B$19:$B$22, "", 0)
</f>
        <v/>
      </c>
      <c r="O357" s="11" t="str">
        <f t="array" ref="O357">XLOOKUP($G357, 'BASIC KEY'!$C$25:$C$28, 'BASIC KEY'!$B$25:$B$28, "", 0)
</f>
        <v/>
      </c>
      <c r="Q357" s="13" t="str">
        <f t="shared" si="7"/>
        <v/>
      </c>
      <c r="R357" s="13" t="str">
        <f t="array" ref="R357">XLOOKUP($K357,'BASIC KEY'!$E$1:$E$4,'BASIC KEY'!$F$1:$F$4,"",0)</f>
        <v/>
      </c>
      <c r="S357" s="13" t="str">
        <f t="array" ref="S357">XLOOKUP($L357, 'BASIC KEY'!$E$7:$E$10, 'BASIC KEY'!$F$7:$F$10, "", 0)
</f>
        <v/>
      </c>
      <c r="T357" s="13" t="str">
        <f t="array" ref="T357">XLOOKUP($M357, 'BASIC KEY'!$E$13:$E$16, 'BASIC KEY'!$F$13:$F$16, "", 0)
</f>
        <v/>
      </c>
      <c r="U357" s="13" t="str">
        <f t="array" ref="U357">XLOOKUP($N357, 'BASIC KEY'!$E$19:$E$22, 'BASIC KEY'!$F$19:$F$22, "", 0)
</f>
        <v/>
      </c>
      <c r="V357" s="13" t="str">
        <f t="array" ref="V357">XLOOKUP($O357, 'BASIC KEY'!$E$25:$E$28, 'BASIC KEY'!$F$25:$F$28, "", 0)
</f>
        <v/>
      </c>
    </row>
    <row r="358">
      <c r="C358" s="7"/>
      <c r="D358" s="7"/>
      <c r="E358" s="7"/>
      <c r="F358" s="7"/>
      <c r="G358" s="7"/>
      <c r="H358" s="7"/>
      <c r="I358" s="7" t="str">
        <f t="shared" si="6"/>
        <v/>
      </c>
      <c r="K358" s="2" t="str">
        <f t="array" ref="K358">XLOOKUP($C358:$C$1000, 'BASIC KEY'!$C$1:$C$4, 'BASIC KEY'!$B$1:$B$4, "", 0)
</f>
        <v/>
      </c>
      <c r="L358" s="2" t="str">
        <f t="array" ref="L358">XLOOKUP($D358, 'BASIC KEY'!$C$7:$C$10, 'BASIC KEY'!$B$7:$B$10, "", 0)
</f>
        <v/>
      </c>
      <c r="M358" s="11" t="str">
        <f t="array" ref="M358">XLOOKUP($E358, 'BASIC KEY'!$C$13:$C$16, 'BASIC KEY'!$B$13:$B$16, "", 0)
</f>
        <v/>
      </c>
      <c r="N358" s="11" t="str">
        <f t="array" ref="N358">XLOOKUP($F358, 'BASIC KEY'!$C$19:$C$22, 'BASIC KEY'!$B$19:$B$22, "", 0)
</f>
        <v/>
      </c>
      <c r="O358" s="11" t="str">
        <f t="array" ref="O358">XLOOKUP($G358, 'BASIC KEY'!$C$25:$C$28, 'BASIC KEY'!$B$25:$B$28, "", 0)
</f>
        <v/>
      </c>
      <c r="Q358" s="13" t="str">
        <f t="shared" si="7"/>
        <v/>
      </c>
      <c r="R358" s="13" t="str">
        <f t="array" ref="R358">XLOOKUP($K358,'BASIC KEY'!$E$1:$E$4,'BASIC KEY'!$F$1:$F$4,"",0)</f>
        <v/>
      </c>
      <c r="S358" s="13" t="str">
        <f t="array" ref="S358">XLOOKUP($L358, 'BASIC KEY'!$E$7:$E$10, 'BASIC KEY'!$F$7:$F$10, "", 0)
</f>
        <v/>
      </c>
      <c r="T358" s="13" t="str">
        <f t="array" ref="T358">XLOOKUP($M358, 'BASIC KEY'!$E$13:$E$16, 'BASIC KEY'!$F$13:$F$16, "", 0)
</f>
        <v/>
      </c>
      <c r="U358" s="13" t="str">
        <f t="array" ref="U358">XLOOKUP($N358, 'BASIC KEY'!$E$19:$E$22, 'BASIC KEY'!$F$19:$F$22, "", 0)
</f>
        <v/>
      </c>
      <c r="V358" s="13" t="str">
        <f t="array" ref="V358">XLOOKUP($O358, 'BASIC KEY'!$E$25:$E$28, 'BASIC KEY'!$F$25:$F$28, "", 0)
</f>
        <v/>
      </c>
    </row>
    <row r="359">
      <c r="C359" s="7"/>
      <c r="D359" s="7"/>
      <c r="E359" s="7"/>
      <c r="F359" s="7"/>
      <c r="G359" s="7"/>
      <c r="H359" s="7"/>
      <c r="I359" s="7" t="str">
        <f t="shared" si="6"/>
        <v/>
      </c>
      <c r="K359" s="2" t="str">
        <f t="array" ref="K359">XLOOKUP($C359:$C$1000, 'BASIC KEY'!$C$1:$C$4, 'BASIC KEY'!$B$1:$B$4, "", 0)
</f>
        <v/>
      </c>
      <c r="L359" s="2" t="str">
        <f t="array" ref="L359">XLOOKUP($D359, 'BASIC KEY'!$C$7:$C$10, 'BASIC KEY'!$B$7:$B$10, "", 0)
</f>
        <v/>
      </c>
      <c r="M359" s="11" t="str">
        <f t="array" ref="M359">XLOOKUP($E359, 'BASIC KEY'!$C$13:$C$16, 'BASIC KEY'!$B$13:$B$16, "", 0)
</f>
        <v/>
      </c>
      <c r="N359" s="11" t="str">
        <f t="array" ref="N359">XLOOKUP($F359, 'BASIC KEY'!$C$19:$C$22, 'BASIC KEY'!$B$19:$B$22, "", 0)
</f>
        <v/>
      </c>
      <c r="O359" s="11" t="str">
        <f t="array" ref="O359">XLOOKUP($G359, 'BASIC KEY'!$C$25:$C$28, 'BASIC KEY'!$B$25:$B$28, "", 0)
</f>
        <v/>
      </c>
      <c r="Q359" s="13" t="str">
        <f t="shared" si="7"/>
        <v/>
      </c>
      <c r="R359" s="13" t="str">
        <f t="array" ref="R359">XLOOKUP($K359,'BASIC KEY'!$E$1:$E$4,'BASIC KEY'!$F$1:$F$4,"",0)</f>
        <v/>
      </c>
      <c r="S359" s="13" t="str">
        <f t="array" ref="S359">XLOOKUP($L359, 'BASIC KEY'!$E$7:$E$10, 'BASIC KEY'!$F$7:$F$10, "", 0)
</f>
        <v/>
      </c>
      <c r="T359" s="13" t="str">
        <f t="array" ref="T359">XLOOKUP($M359, 'BASIC KEY'!$E$13:$E$16, 'BASIC KEY'!$F$13:$F$16, "", 0)
</f>
        <v/>
      </c>
      <c r="U359" s="13" t="str">
        <f t="array" ref="U359">XLOOKUP($N359, 'BASIC KEY'!$E$19:$E$22, 'BASIC KEY'!$F$19:$F$22, "", 0)
</f>
        <v/>
      </c>
      <c r="V359" s="13" t="str">
        <f t="array" ref="V359">XLOOKUP($O359, 'BASIC KEY'!$E$25:$E$28, 'BASIC KEY'!$F$25:$F$28, "", 0)
</f>
        <v/>
      </c>
    </row>
    <row r="360">
      <c r="C360" s="7"/>
      <c r="D360" s="7"/>
      <c r="E360" s="7"/>
      <c r="F360" s="7"/>
      <c r="G360" s="7"/>
      <c r="H360" s="7"/>
      <c r="I360" s="7" t="str">
        <f t="shared" si="6"/>
        <v/>
      </c>
      <c r="K360" s="2" t="str">
        <f t="array" ref="K360">XLOOKUP($C360:$C$1000, 'BASIC KEY'!$C$1:$C$4, 'BASIC KEY'!$B$1:$B$4, "", 0)
</f>
        <v/>
      </c>
      <c r="L360" s="2" t="str">
        <f t="array" ref="L360">XLOOKUP($D360, 'BASIC KEY'!$C$7:$C$10, 'BASIC KEY'!$B$7:$B$10, "", 0)
</f>
        <v/>
      </c>
      <c r="M360" s="11" t="str">
        <f t="array" ref="M360">XLOOKUP($E360, 'BASIC KEY'!$C$13:$C$16, 'BASIC KEY'!$B$13:$B$16, "", 0)
</f>
        <v/>
      </c>
      <c r="N360" s="11" t="str">
        <f t="array" ref="N360">XLOOKUP($F360, 'BASIC KEY'!$C$19:$C$22, 'BASIC KEY'!$B$19:$B$22, "", 0)
</f>
        <v/>
      </c>
      <c r="O360" s="11" t="str">
        <f t="array" ref="O360">XLOOKUP($G360, 'BASIC KEY'!$C$25:$C$28, 'BASIC KEY'!$B$25:$B$28, "", 0)
</f>
        <v/>
      </c>
      <c r="Q360" s="13" t="str">
        <f t="shared" si="7"/>
        <v/>
      </c>
      <c r="R360" s="13" t="str">
        <f t="array" ref="R360">XLOOKUP($K360,'BASIC KEY'!$E$1:$E$4,'BASIC KEY'!$F$1:$F$4,"",0)</f>
        <v/>
      </c>
      <c r="S360" s="13" t="str">
        <f t="array" ref="S360">XLOOKUP($L360, 'BASIC KEY'!$E$7:$E$10, 'BASIC KEY'!$F$7:$F$10, "", 0)
</f>
        <v/>
      </c>
      <c r="T360" s="13" t="str">
        <f t="array" ref="T360">XLOOKUP($M360, 'BASIC KEY'!$E$13:$E$16, 'BASIC KEY'!$F$13:$F$16, "", 0)
</f>
        <v/>
      </c>
      <c r="U360" s="13" t="str">
        <f t="array" ref="U360">XLOOKUP($N360, 'BASIC KEY'!$E$19:$E$22, 'BASIC KEY'!$F$19:$F$22, "", 0)
</f>
        <v/>
      </c>
      <c r="V360" s="13" t="str">
        <f t="array" ref="V360">XLOOKUP($O360, 'BASIC KEY'!$E$25:$E$28, 'BASIC KEY'!$F$25:$F$28, "", 0)
</f>
        <v/>
      </c>
    </row>
    <row r="361">
      <c r="C361" s="7"/>
      <c r="D361" s="7"/>
      <c r="E361" s="7"/>
      <c r="F361" s="7"/>
      <c r="G361" s="7"/>
      <c r="H361" s="7"/>
      <c r="I361" s="7" t="str">
        <f t="shared" si="6"/>
        <v/>
      </c>
      <c r="K361" s="2" t="str">
        <f t="array" ref="K361">XLOOKUP($C361:$C$1000, 'BASIC KEY'!$C$1:$C$4, 'BASIC KEY'!$B$1:$B$4, "", 0)
</f>
        <v/>
      </c>
      <c r="L361" s="2" t="str">
        <f t="array" ref="L361">XLOOKUP($D361, 'BASIC KEY'!$C$7:$C$10, 'BASIC KEY'!$B$7:$B$10, "", 0)
</f>
        <v/>
      </c>
      <c r="M361" s="11" t="str">
        <f t="array" ref="M361">XLOOKUP($E361, 'BASIC KEY'!$C$13:$C$16, 'BASIC KEY'!$B$13:$B$16, "", 0)
</f>
        <v/>
      </c>
      <c r="N361" s="11" t="str">
        <f t="array" ref="N361">XLOOKUP($F361, 'BASIC KEY'!$C$19:$C$22, 'BASIC KEY'!$B$19:$B$22, "", 0)
</f>
        <v/>
      </c>
      <c r="O361" s="11" t="str">
        <f t="array" ref="O361">XLOOKUP($G361, 'BASIC KEY'!$C$25:$C$28, 'BASIC KEY'!$B$25:$B$28, "", 0)
</f>
        <v/>
      </c>
      <c r="Q361" s="13" t="str">
        <f t="shared" si="7"/>
        <v/>
      </c>
      <c r="R361" s="13" t="str">
        <f t="array" ref="R361">XLOOKUP($K361,'BASIC KEY'!$E$1:$E$4,'BASIC KEY'!$F$1:$F$4,"",0)</f>
        <v/>
      </c>
      <c r="S361" s="13" t="str">
        <f t="array" ref="S361">XLOOKUP($L361, 'BASIC KEY'!$E$7:$E$10, 'BASIC KEY'!$F$7:$F$10, "", 0)
</f>
        <v/>
      </c>
      <c r="T361" s="13" t="str">
        <f t="array" ref="T361">XLOOKUP($M361, 'BASIC KEY'!$E$13:$E$16, 'BASIC KEY'!$F$13:$F$16, "", 0)
</f>
        <v/>
      </c>
      <c r="U361" s="13" t="str">
        <f t="array" ref="U361">XLOOKUP($N361, 'BASIC KEY'!$E$19:$E$22, 'BASIC KEY'!$F$19:$F$22, "", 0)
</f>
        <v/>
      </c>
      <c r="V361" s="13" t="str">
        <f t="array" ref="V361">XLOOKUP($O361, 'BASIC KEY'!$E$25:$E$28, 'BASIC KEY'!$F$25:$F$28, "", 0)
</f>
        <v/>
      </c>
    </row>
    <row r="362">
      <c r="C362" s="7"/>
      <c r="D362" s="7"/>
      <c r="E362" s="7"/>
      <c r="F362" s="7"/>
      <c r="G362" s="7"/>
      <c r="H362" s="7"/>
      <c r="I362" s="7" t="str">
        <f t="shared" si="6"/>
        <v/>
      </c>
      <c r="K362" s="2" t="str">
        <f t="array" ref="K362">XLOOKUP($C362:$C$1000, 'BASIC KEY'!$C$1:$C$4, 'BASIC KEY'!$B$1:$B$4, "", 0)
</f>
        <v/>
      </c>
      <c r="L362" s="2" t="str">
        <f t="array" ref="L362">XLOOKUP($D362, 'BASIC KEY'!$C$7:$C$10, 'BASIC KEY'!$B$7:$B$10, "", 0)
</f>
        <v/>
      </c>
      <c r="M362" s="11" t="str">
        <f t="array" ref="M362">XLOOKUP($E362, 'BASIC KEY'!$C$13:$C$16, 'BASIC KEY'!$B$13:$B$16, "", 0)
</f>
        <v/>
      </c>
      <c r="N362" s="11" t="str">
        <f t="array" ref="N362">XLOOKUP($F362, 'BASIC KEY'!$C$19:$C$22, 'BASIC KEY'!$B$19:$B$22, "", 0)
</f>
        <v/>
      </c>
      <c r="O362" s="11" t="str">
        <f t="array" ref="O362">XLOOKUP($G362, 'BASIC KEY'!$C$25:$C$28, 'BASIC KEY'!$B$25:$B$28, "", 0)
</f>
        <v/>
      </c>
      <c r="Q362" s="13" t="str">
        <f t="shared" si="7"/>
        <v/>
      </c>
      <c r="R362" s="13" t="str">
        <f t="array" ref="R362">XLOOKUP($K362,'BASIC KEY'!$E$1:$E$4,'BASIC KEY'!$F$1:$F$4,"",0)</f>
        <v/>
      </c>
      <c r="S362" s="13" t="str">
        <f t="array" ref="S362">XLOOKUP($L362, 'BASIC KEY'!$E$7:$E$10, 'BASIC KEY'!$F$7:$F$10, "", 0)
</f>
        <v/>
      </c>
      <c r="T362" s="13" t="str">
        <f t="array" ref="T362">XLOOKUP($M362, 'BASIC KEY'!$E$13:$E$16, 'BASIC KEY'!$F$13:$F$16, "", 0)
</f>
        <v/>
      </c>
      <c r="U362" s="13" t="str">
        <f t="array" ref="U362">XLOOKUP($N362, 'BASIC KEY'!$E$19:$E$22, 'BASIC KEY'!$F$19:$F$22, "", 0)
</f>
        <v/>
      </c>
      <c r="V362" s="13" t="str">
        <f t="array" ref="V362">XLOOKUP($O362, 'BASIC KEY'!$E$25:$E$28, 'BASIC KEY'!$F$25:$F$28, "", 0)
</f>
        <v/>
      </c>
    </row>
    <row r="363">
      <c r="C363" s="7"/>
      <c r="D363" s="7"/>
      <c r="E363" s="7"/>
      <c r="F363" s="7"/>
      <c r="G363" s="7"/>
      <c r="H363" s="7"/>
      <c r="I363" s="7" t="str">
        <f t="shared" si="6"/>
        <v/>
      </c>
      <c r="K363" s="2" t="str">
        <f t="array" ref="K363">XLOOKUP($C363:$C$1000, 'BASIC KEY'!$C$1:$C$4, 'BASIC KEY'!$B$1:$B$4, "", 0)
</f>
        <v/>
      </c>
      <c r="L363" s="2" t="str">
        <f t="array" ref="L363">XLOOKUP($D363, 'BASIC KEY'!$C$7:$C$10, 'BASIC KEY'!$B$7:$B$10, "", 0)
</f>
        <v/>
      </c>
      <c r="M363" s="11" t="str">
        <f t="array" ref="M363">XLOOKUP($E363, 'BASIC KEY'!$C$13:$C$16, 'BASIC KEY'!$B$13:$B$16, "", 0)
</f>
        <v/>
      </c>
      <c r="N363" s="11" t="str">
        <f t="array" ref="N363">XLOOKUP($F363, 'BASIC KEY'!$C$19:$C$22, 'BASIC KEY'!$B$19:$B$22, "", 0)
</f>
        <v/>
      </c>
      <c r="O363" s="11" t="str">
        <f t="array" ref="O363">XLOOKUP($G363, 'BASIC KEY'!$C$25:$C$28, 'BASIC KEY'!$B$25:$B$28, "", 0)
</f>
        <v/>
      </c>
      <c r="Q363" s="13" t="str">
        <f t="shared" si="7"/>
        <v/>
      </c>
      <c r="R363" s="13" t="str">
        <f t="array" ref="R363">XLOOKUP($K363,'BASIC KEY'!$E$1:$E$4,'BASIC KEY'!$F$1:$F$4,"",0)</f>
        <v/>
      </c>
      <c r="S363" s="13" t="str">
        <f t="array" ref="S363">XLOOKUP($L363, 'BASIC KEY'!$E$7:$E$10, 'BASIC KEY'!$F$7:$F$10, "", 0)
</f>
        <v/>
      </c>
      <c r="T363" s="13" t="str">
        <f t="array" ref="T363">XLOOKUP($M363, 'BASIC KEY'!$E$13:$E$16, 'BASIC KEY'!$F$13:$F$16, "", 0)
</f>
        <v/>
      </c>
      <c r="U363" s="13" t="str">
        <f t="array" ref="U363">XLOOKUP($N363, 'BASIC KEY'!$E$19:$E$22, 'BASIC KEY'!$F$19:$F$22, "", 0)
</f>
        <v/>
      </c>
      <c r="V363" s="13" t="str">
        <f t="array" ref="V363">XLOOKUP($O363, 'BASIC KEY'!$E$25:$E$28, 'BASIC KEY'!$F$25:$F$28, "", 0)
</f>
        <v/>
      </c>
    </row>
    <row r="364">
      <c r="C364" s="7"/>
      <c r="D364" s="7"/>
      <c r="E364" s="7"/>
      <c r="F364" s="7"/>
      <c r="G364" s="7"/>
      <c r="H364" s="7"/>
      <c r="I364" s="7" t="str">
        <f t="shared" si="6"/>
        <v/>
      </c>
      <c r="K364" s="2" t="str">
        <f t="array" ref="K364">XLOOKUP($C364:$C$1000, 'BASIC KEY'!$C$1:$C$4, 'BASIC KEY'!$B$1:$B$4, "", 0)
</f>
        <v/>
      </c>
      <c r="L364" s="2" t="str">
        <f t="array" ref="L364">XLOOKUP($D364, 'BASIC KEY'!$C$7:$C$10, 'BASIC KEY'!$B$7:$B$10, "", 0)
</f>
        <v/>
      </c>
      <c r="M364" s="11" t="str">
        <f t="array" ref="M364">XLOOKUP($E364, 'BASIC KEY'!$C$13:$C$16, 'BASIC KEY'!$B$13:$B$16, "", 0)
</f>
        <v/>
      </c>
      <c r="N364" s="11" t="str">
        <f t="array" ref="N364">XLOOKUP($F364, 'BASIC KEY'!$C$19:$C$22, 'BASIC KEY'!$B$19:$B$22, "", 0)
</f>
        <v/>
      </c>
      <c r="O364" s="11" t="str">
        <f t="array" ref="O364">XLOOKUP($G364, 'BASIC KEY'!$C$25:$C$28, 'BASIC KEY'!$B$25:$B$28, "", 0)
</f>
        <v/>
      </c>
      <c r="Q364" s="13" t="str">
        <f t="shared" si="7"/>
        <v/>
      </c>
      <c r="R364" s="13" t="str">
        <f t="array" ref="R364">XLOOKUP($K364,'BASIC KEY'!$E$1:$E$4,'BASIC KEY'!$F$1:$F$4,"",0)</f>
        <v/>
      </c>
      <c r="S364" s="13" t="str">
        <f t="array" ref="S364">XLOOKUP($L364, 'BASIC KEY'!$E$7:$E$10, 'BASIC KEY'!$F$7:$F$10, "", 0)
</f>
        <v/>
      </c>
      <c r="T364" s="13" t="str">
        <f t="array" ref="T364">XLOOKUP($M364, 'BASIC KEY'!$E$13:$E$16, 'BASIC KEY'!$F$13:$F$16, "", 0)
</f>
        <v/>
      </c>
      <c r="U364" s="13" t="str">
        <f t="array" ref="U364">XLOOKUP($N364, 'BASIC KEY'!$E$19:$E$22, 'BASIC KEY'!$F$19:$F$22, "", 0)
</f>
        <v/>
      </c>
      <c r="V364" s="13" t="str">
        <f t="array" ref="V364">XLOOKUP($O364, 'BASIC KEY'!$E$25:$E$28, 'BASIC KEY'!$F$25:$F$28, "", 0)
</f>
        <v/>
      </c>
    </row>
    <row r="365">
      <c r="C365" s="7"/>
      <c r="D365" s="7"/>
      <c r="E365" s="7"/>
      <c r="F365" s="7"/>
      <c r="G365" s="7"/>
      <c r="H365" s="7"/>
      <c r="I365" s="7" t="str">
        <f t="shared" si="6"/>
        <v/>
      </c>
      <c r="K365" s="2" t="str">
        <f t="array" ref="K365">XLOOKUP($C365:$C$1000, 'BASIC KEY'!$C$1:$C$4, 'BASIC KEY'!$B$1:$B$4, "", 0)
</f>
        <v/>
      </c>
      <c r="L365" s="2" t="str">
        <f t="array" ref="L365">XLOOKUP($D365, 'BASIC KEY'!$C$7:$C$10, 'BASIC KEY'!$B$7:$B$10, "", 0)
</f>
        <v/>
      </c>
      <c r="M365" s="11" t="str">
        <f t="array" ref="M365">XLOOKUP($E365, 'BASIC KEY'!$C$13:$C$16, 'BASIC KEY'!$B$13:$B$16, "", 0)
</f>
        <v/>
      </c>
      <c r="N365" s="11" t="str">
        <f t="array" ref="N365">XLOOKUP($F365, 'BASIC KEY'!$C$19:$C$22, 'BASIC KEY'!$B$19:$B$22, "", 0)
</f>
        <v/>
      </c>
      <c r="O365" s="11" t="str">
        <f t="array" ref="O365">XLOOKUP($G365, 'BASIC KEY'!$C$25:$C$28, 'BASIC KEY'!$B$25:$B$28, "", 0)
</f>
        <v/>
      </c>
      <c r="Q365" s="13" t="str">
        <f t="shared" si="7"/>
        <v/>
      </c>
      <c r="R365" s="13" t="str">
        <f t="array" ref="R365">XLOOKUP($K365,'BASIC KEY'!$E$1:$E$4,'BASIC KEY'!$F$1:$F$4,"",0)</f>
        <v/>
      </c>
      <c r="S365" s="13" t="str">
        <f t="array" ref="S365">XLOOKUP($L365, 'BASIC KEY'!$E$7:$E$10, 'BASIC KEY'!$F$7:$F$10, "", 0)
</f>
        <v/>
      </c>
      <c r="T365" s="13" t="str">
        <f t="array" ref="T365">XLOOKUP($M365, 'BASIC KEY'!$E$13:$E$16, 'BASIC KEY'!$F$13:$F$16, "", 0)
</f>
        <v/>
      </c>
      <c r="U365" s="13" t="str">
        <f t="array" ref="U365">XLOOKUP($N365, 'BASIC KEY'!$E$19:$E$22, 'BASIC KEY'!$F$19:$F$22, "", 0)
</f>
        <v/>
      </c>
      <c r="V365" s="13" t="str">
        <f t="array" ref="V365">XLOOKUP($O365, 'BASIC KEY'!$E$25:$E$28, 'BASIC KEY'!$F$25:$F$28, "", 0)
</f>
        <v/>
      </c>
    </row>
    <row r="366">
      <c r="C366" s="7"/>
      <c r="D366" s="7"/>
      <c r="E366" s="7"/>
      <c r="F366" s="7"/>
      <c r="G366" s="7"/>
      <c r="H366" s="7"/>
      <c r="I366" s="7" t="str">
        <f t="shared" si="6"/>
        <v/>
      </c>
      <c r="K366" s="2" t="str">
        <f t="array" ref="K366">XLOOKUP($C366:$C$1000, 'BASIC KEY'!$C$1:$C$4, 'BASIC KEY'!$B$1:$B$4, "", 0)
</f>
        <v/>
      </c>
      <c r="L366" s="2" t="str">
        <f t="array" ref="L366">XLOOKUP($D366, 'BASIC KEY'!$C$7:$C$10, 'BASIC KEY'!$B$7:$B$10, "", 0)
</f>
        <v/>
      </c>
      <c r="M366" s="11" t="str">
        <f t="array" ref="M366">XLOOKUP($E366, 'BASIC KEY'!$C$13:$C$16, 'BASIC KEY'!$B$13:$B$16, "", 0)
</f>
        <v/>
      </c>
      <c r="N366" s="11" t="str">
        <f t="array" ref="N366">XLOOKUP($F366, 'BASIC KEY'!$C$19:$C$22, 'BASIC KEY'!$B$19:$B$22, "", 0)
</f>
        <v/>
      </c>
      <c r="O366" s="11" t="str">
        <f t="array" ref="O366">XLOOKUP($G366, 'BASIC KEY'!$C$25:$C$28, 'BASIC KEY'!$B$25:$B$28, "", 0)
</f>
        <v/>
      </c>
      <c r="Q366" s="13" t="str">
        <f t="shared" si="7"/>
        <v/>
      </c>
      <c r="R366" s="13" t="str">
        <f t="array" ref="R366">XLOOKUP($K366,'BASIC KEY'!$E$1:$E$4,'BASIC KEY'!$F$1:$F$4,"",0)</f>
        <v/>
      </c>
      <c r="S366" s="13" t="str">
        <f t="array" ref="S366">XLOOKUP($L366, 'BASIC KEY'!$E$7:$E$10, 'BASIC KEY'!$F$7:$F$10, "", 0)
</f>
        <v/>
      </c>
      <c r="T366" s="13" t="str">
        <f t="array" ref="T366">XLOOKUP($M366, 'BASIC KEY'!$E$13:$E$16, 'BASIC KEY'!$F$13:$F$16, "", 0)
</f>
        <v/>
      </c>
      <c r="U366" s="13" t="str">
        <f t="array" ref="U366">XLOOKUP($N366, 'BASIC KEY'!$E$19:$E$22, 'BASIC KEY'!$F$19:$F$22, "", 0)
</f>
        <v/>
      </c>
      <c r="V366" s="13" t="str">
        <f t="array" ref="V366">XLOOKUP($O366, 'BASIC KEY'!$E$25:$E$28, 'BASIC KEY'!$F$25:$F$28, "", 0)
</f>
        <v/>
      </c>
    </row>
    <row r="367">
      <c r="C367" s="7"/>
      <c r="D367" s="7"/>
      <c r="E367" s="7"/>
      <c r="F367" s="7"/>
      <c r="G367" s="7"/>
      <c r="H367" s="7"/>
      <c r="I367" s="7" t="str">
        <f t="shared" si="6"/>
        <v/>
      </c>
      <c r="K367" s="2" t="str">
        <f t="array" ref="K367">XLOOKUP($C367:$C$1000, 'BASIC KEY'!$C$1:$C$4, 'BASIC KEY'!$B$1:$B$4, "", 0)
</f>
        <v/>
      </c>
      <c r="L367" s="2" t="str">
        <f t="array" ref="L367">XLOOKUP($D367, 'BASIC KEY'!$C$7:$C$10, 'BASIC KEY'!$B$7:$B$10, "", 0)
</f>
        <v/>
      </c>
      <c r="M367" s="11" t="str">
        <f t="array" ref="M367">XLOOKUP($E367, 'BASIC KEY'!$C$13:$C$16, 'BASIC KEY'!$B$13:$B$16, "", 0)
</f>
        <v/>
      </c>
      <c r="N367" s="11" t="str">
        <f t="array" ref="N367">XLOOKUP($F367, 'BASIC KEY'!$C$19:$C$22, 'BASIC KEY'!$B$19:$B$22, "", 0)
</f>
        <v/>
      </c>
      <c r="O367" s="11" t="str">
        <f t="array" ref="O367">XLOOKUP($G367, 'BASIC KEY'!$C$25:$C$28, 'BASIC KEY'!$B$25:$B$28, "", 0)
</f>
        <v/>
      </c>
      <c r="Q367" s="13" t="str">
        <f t="shared" si="7"/>
        <v/>
      </c>
      <c r="R367" s="13" t="str">
        <f t="array" ref="R367">XLOOKUP($K367,'BASIC KEY'!$E$1:$E$4,'BASIC KEY'!$F$1:$F$4,"",0)</f>
        <v/>
      </c>
      <c r="S367" s="13" t="str">
        <f t="array" ref="S367">XLOOKUP($L367, 'BASIC KEY'!$E$7:$E$10, 'BASIC KEY'!$F$7:$F$10, "", 0)
</f>
        <v/>
      </c>
      <c r="T367" s="13" t="str">
        <f t="array" ref="T367">XLOOKUP($M367, 'BASIC KEY'!$E$13:$E$16, 'BASIC KEY'!$F$13:$F$16, "", 0)
</f>
        <v/>
      </c>
      <c r="U367" s="13" t="str">
        <f t="array" ref="U367">XLOOKUP($N367, 'BASIC KEY'!$E$19:$E$22, 'BASIC KEY'!$F$19:$F$22, "", 0)
</f>
        <v/>
      </c>
      <c r="V367" s="13" t="str">
        <f t="array" ref="V367">XLOOKUP($O367, 'BASIC KEY'!$E$25:$E$28, 'BASIC KEY'!$F$25:$F$28, "", 0)
</f>
        <v/>
      </c>
    </row>
    <row r="368">
      <c r="C368" s="7"/>
      <c r="D368" s="7"/>
      <c r="E368" s="7"/>
      <c r="F368" s="7"/>
      <c r="G368" s="7"/>
      <c r="H368" s="7"/>
      <c r="I368" s="7" t="str">
        <f t="shared" si="6"/>
        <v/>
      </c>
      <c r="K368" s="2" t="str">
        <f t="array" ref="K368">XLOOKUP($C368:$C$1000, 'BASIC KEY'!$C$1:$C$4, 'BASIC KEY'!$B$1:$B$4, "", 0)
</f>
        <v/>
      </c>
      <c r="L368" s="2" t="str">
        <f t="array" ref="L368">XLOOKUP($D368, 'BASIC KEY'!$C$7:$C$10, 'BASIC KEY'!$B$7:$B$10, "", 0)
</f>
        <v/>
      </c>
      <c r="M368" s="11" t="str">
        <f t="array" ref="M368">XLOOKUP($E368, 'BASIC KEY'!$C$13:$C$16, 'BASIC KEY'!$B$13:$B$16, "", 0)
</f>
        <v/>
      </c>
      <c r="N368" s="11" t="str">
        <f t="array" ref="N368">XLOOKUP($F368, 'BASIC KEY'!$C$19:$C$22, 'BASIC KEY'!$B$19:$B$22, "", 0)
</f>
        <v/>
      </c>
      <c r="O368" s="11" t="str">
        <f t="array" ref="O368">XLOOKUP($G368, 'BASIC KEY'!$C$25:$C$28, 'BASIC KEY'!$B$25:$B$28, "", 0)
</f>
        <v/>
      </c>
      <c r="Q368" s="13" t="str">
        <f t="shared" si="7"/>
        <v/>
      </c>
      <c r="R368" s="13" t="str">
        <f t="array" ref="R368">XLOOKUP($K368,'BASIC KEY'!$E$1:$E$4,'BASIC KEY'!$F$1:$F$4,"",0)</f>
        <v/>
      </c>
      <c r="S368" s="13" t="str">
        <f t="array" ref="S368">XLOOKUP($L368, 'BASIC KEY'!$E$7:$E$10, 'BASIC KEY'!$F$7:$F$10, "", 0)
</f>
        <v/>
      </c>
      <c r="T368" s="13" t="str">
        <f t="array" ref="T368">XLOOKUP($M368, 'BASIC KEY'!$E$13:$E$16, 'BASIC KEY'!$F$13:$F$16, "", 0)
</f>
        <v/>
      </c>
      <c r="U368" s="13" t="str">
        <f t="array" ref="U368">XLOOKUP($N368, 'BASIC KEY'!$E$19:$E$22, 'BASIC KEY'!$F$19:$F$22, "", 0)
</f>
        <v/>
      </c>
      <c r="V368" s="13" t="str">
        <f t="array" ref="V368">XLOOKUP($O368, 'BASIC KEY'!$E$25:$E$28, 'BASIC KEY'!$F$25:$F$28, "", 0)
</f>
        <v/>
      </c>
    </row>
    <row r="369">
      <c r="C369" s="7"/>
      <c r="D369" s="7"/>
      <c r="E369" s="7"/>
      <c r="F369" s="7"/>
      <c r="G369" s="7"/>
      <c r="H369" s="7"/>
      <c r="I369" s="7" t="str">
        <f t="shared" si="6"/>
        <v/>
      </c>
      <c r="K369" s="2" t="str">
        <f t="array" ref="K369">XLOOKUP($C369:$C$1000, 'BASIC KEY'!$C$1:$C$4, 'BASIC KEY'!$B$1:$B$4, "", 0)
</f>
        <v/>
      </c>
      <c r="L369" s="2" t="str">
        <f t="array" ref="L369">XLOOKUP($D369, 'BASIC KEY'!$C$7:$C$10, 'BASIC KEY'!$B$7:$B$10, "", 0)
</f>
        <v/>
      </c>
      <c r="M369" s="11" t="str">
        <f t="array" ref="M369">XLOOKUP($E369, 'BASIC KEY'!$C$13:$C$16, 'BASIC KEY'!$B$13:$B$16, "", 0)
</f>
        <v/>
      </c>
      <c r="N369" s="11" t="str">
        <f t="array" ref="N369">XLOOKUP($F369, 'BASIC KEY'!$C$19:$C$22, 'BASIC KEY'!$B$19:$B$22, "", 0)
</f>
        <v/>
      </c>
      <c r="O369" s="11" t="str">
        <f t="array" ref="O369">XLOOKUP($G369, 'BASIC KEY'!$C$25:$C$28, 'BASIC KEY'!$B$25:$B$28, "", 0)
</f>
        <v/>
      </c>
      <c r="Q369" s="13" t="str">
        <f t="shared" si="7"/>
        <v/>
      </c>
      <c r="R369" s="13" t="str">
        <f t="array" ref="R369">XLOOKUP($K369,'BASIC KEY'!$E$1:$E$4,'BASIC KEY'!$F$1:$F$4,"",0)</f>
        <v/>
      </c>
      <c r="S369" s="13" t="str">
        <f t="array" ref="S369">XLOOKUP($L369, 'BASIC KEY'!$E$7:$E$10, 'BASIC KEY'!$F$7:$F$10, "", 0)
</f>
        <v/>
      </c>
      <c r="T369" s="13" t="str">
        <f t="array" ref="T369">XLOOKUP($M369, 'BASIC KEY'!$E$13:$E$16, 'BASIC KEY'!$F$13:$F$16, "", 0)
</f>
        <v/>
      </c>
      <c r="U369" s="13" t="str">
        <f t="array" ref="U369">XLOOKUP($N369, 'BASIC KEY'!$E$19:$E$22, 'BASIC KEY'!$F$19:$F$22, "", 0)
</f>
        <v/>
      </c>
      <c r="V369" s="13" t="str">
        <f t="array" ref="V369">XLOOKUP($O369, 'BASIC KEY'!$E$25:$E$28, 'BASIC KEY'!$F$25:$F$28, "", 0)
</f>
        <v/>
      </c>
    </row>
    <row r="370">
      <c r="C370" s="7"/>
      <c r="D370" s="7"/>
      <c r="E370" s="7"/>
      <c r="F370" s="7"/>
      <c r="G370" s="7"/>
      <c r="H370" s="7"/>
      <c r="I370" s="7" t="str">
        <f t="shared" si="6"/>
        <v/>
      </c>
      <c r="K370" s="2" t="str">
        <f t="array" ref="K370">XLOOKUP($C370:$C$1000, 'BASIC KEY'!$C$1:$C$4, 'BASIC KEY'!$B$1:$B$4, "", 0)
</f>
        <v/>
      </c>
      <c r="L370" s="2" t="str">
        <f t="array" ref="L370">XLOOKUP($D370, 'BASIC KEY'!$C$7:$C$10, 'BASIC KEY'!$B$7:$B$10, "", 0)
</f>
        <v/>
      </c>
      <c r="M370" s="11" t="str">
        <f t="array" ref="M370">XLOOKUP($E370, 'BASIC KEY'!$C$13:$C$16, 'BASIC KEY'!$B$13:$B$16, "", 0)
</f>
        <v/>
      </c>
      <c r="N370" s="11" t="str">
        <f t="array" ref="N370">XLOOKUP($F370, 'BASIC KEY'!$C$19:$C$22, 'BASIC KEY'!$B$19:$B$22, "", 0)
</f>
        <v/>
      </c>
      <c r="O370" s="11" t="str">
        <f t="array" ref="O370">XLOOKUP($G370, 'BASIC KEY'!$C$25:$C$28, 'BASIC KEY'!$B$25:$B$28, "", 0)
</f>
        <v/>
      </c>
      <c r="Q370" s="13" t="str">
        <f t="shared" si="7"/>
        <v/>
      </c>
      <c r="R370" s="13" t="str">
        <f t="array" ref="R370">XLOOKUP($K370,'BASIC KEY'!$E$1:$E$4,'BASIC KEY'!$F$1:$F$4,"",0)</f>
        <v/>
      </c>
      <c r="S370" s="13" t="str">
        <f t="array" ref="S370">XLOOKUP($L370, 'BASIC KEY'!$E$7:$E$10, 'BASIC KEY'!$F$7:$F$10, "", 0)
</f>
        <v/>
      </c>
      <c r="T370" s="13" t="str">
        <f t="array" ref="T370">XLOOKUP($M370, 'BASIC KEY'!$E$13:$E$16, 'BASIC KEY'!$F$13:$F$16, "", 0)
</f>
        <v/>
      </c>
      <c r="U370" s="13" t="str">
        <f t="array" ref="U370">XLOOKUP($N370, 'BASIC KEY'!$E$19:$E$22, 'BASIC KEY'!$F$19:$F$22, "", 0)
</f>
        <v/>
      </c>
      <c r="V370" s="13" t="str">
        <f t="array" ref="V370">XLOOKUP($O370, 'BASIC KEY'!$E$25:$E$28, 'BASIC KEY'!$F$25:$F$28, "", 0)
</f>
        <v/>
      </c>
    </row>
    <row r="371">
      <c r="C371" s="7"/>
      <c r="D371" s="7"/>
      <c r="E371" s="7"/>
      <c r="F371" s="7"/>
      <c r="G371" s="7"/>
      <c r="H371" s="7"/>
      <c r="I371" s="7" t="str">
        <f t="shared" si="6"/>
        <v/>
      </c>
      <c r="K371" s="2" t="str">
        <f t="array" ref="K371">XLOOKUP($C371:$C$1000, 'BASIC KEY'!$C$1:$C$4, 'BASIC KEY'!$B$1:$B$4, "", 0)
</f>
        <v/>
      </c>
      <c r="L371" s="2" t="str">
        <f t="array" ref="L371">XLOOKUP($D371, 'BASIC KEY'!$C$7:$C$10, 'BASIC KEY'!$B$7:$B$10, "", 0)
</f>
        <v/>
      </c>
      <c r="M371" s="11" t="str">
        <f t="array" ref="M371">XLOOKUP($E371, 'BASIC KEY'!$C$13:$C$16, 'BASIC KEY'!$B$13:$B$16, "", 0)
</f>
        <v/>
      </c>
      <c r="N371" s="11" t="str">
        <f t="array" ref="N371">XLOOKUP($F371, 'BASIC KEY'!$C$19:$C$22, 'BASIC KEY'!$B$19:$B$22, "", 0)
</f>
        <v/>
      </c>
      <c r="O371" s="11" t="str">
        <f t="array" ref="O371">XLOOKUP($G371, 'BASIC KEY'!$C$25:$C$28, 'BASIC KEY'!$B$25:$B$28, "", 0)
</f>
        <v/>
      </c>
      <c r="Q371" s="13" t="str">
        <f t="shared" si="7"/>
        <v/>
      </c>
      <c r="R371" s="13" t="str">
        <f t="array" ref="R371">XLOOKUP($K371,'BASIC KEY'!$E$1:$E$4,'BASIC KEY'!$F$1:$F$4,"",0)</f>
        <v/>
      </c>
      <c r="S371" s="13" t="str">
        <f t="array" ref="S371">XLOOKUP($L371, 'BASIC KEY'!$E$7:$E$10, 'BASIC KEY'!$F$7:$F$10, "", 0)
</f>
        <v/>
      </c>
      <c r="T371" s="13" t="str">
        <f t="array" ref="T371">XLOOKUP($M371, 'BASIC KEY'!$E$13:$E$16, 'BASIC KEY'!$F$13:$F$16, "", 0)
</f>
        <v/>
      </c>
      <c r="U371" s="13" t="str">
        <f t="array" ref="U371">XLOOKUP($N371, 'BASIC KEY'!$E$19:$E$22, 'BASIC KEY'!$F$19:$F$22, "", 0)
</f>
        <v/>
      </c>
      <c r="V371" s="13" t="str">
        <f t="array" ref="V371">XLOOKUP($O371, 'BASIC KEY'!$E$25:$E$28, 'BASIC KEY'!$F$25:$F$28, "", 0)
</f>
        <v/>
      </c>
    </row>
    <row r="372">
      <c r="C372" s="7"/>
      <c r="D372" s="7"/>
      <c r="E372" s="7"/>
      <c r="F372" s="7"/>
      <c r="G372" s="7"/>
      <c r="H372" s="7"/>
      <c r="I372" s="7" t="str">
        <f t="shared" si="6"/>
        <v/>
      </c>
      <c r="K372" s="2" t="str">
        <f t="array" ref="K372">XLOOKUP($C372:$C$1000, 'BASIC KEY'!$C$1:$C$4, 'BASIC KEY'!$B$1:$B$4, "", 0)
</f>
        <v/>
      </c>
      <c r="L372" s="2" t="str">
        <f t="array" ref="L372">XLOOKUP($D372, 'BASIC KEY'!$C$7:$C$10, 'BASIC KEY'!$B$7:$B$10, "", 0)
</f>
        <v/>
      </c>
      <c r="M372" s="11" t="str">
        <f t="array" ref="M372">XLOOKUP($E372, 'BASIC KEY'!$C$13:$C$16, 'BASIC KEY'!$B$13:$B$16, "", 0)
</f>
        <v/>
      </c>
      <c r="N372" s="11" t="str">
        <f t="array" ref="N372">XLOOKUP($F372, 'BASIC KEY'!$C$19:$C$22, 'BASIC KEY'!$B$19:$B$22, "", 0)
</f>
        <v/>
      </c>
      <c r="O372" s="11" t="str">
        <f t="array" ref="O372">XLOOKUP($G372, 'BASIC KEY'!$C$25:$C$28, 'BASIC KEY'!$B$25:$B$28, "", 0)
</f>
        <v/>
      </c>
      <c r="Q372" s="13" t="str">
        <f t="shared" si="7"/>
        <v/>
      </c>
      <c r="R372" s="13" t="str">
        <f t="array" ref="R372">XLOOKUP($K372,'BASIC KEY'!$E$1:$E$4,'BASIC KEY'!$F$1:$F$4,"",0)</f>
        <v/>
      </c>
      <c r="S372" s="13" t="str">
        <f t="array" ref="S372">XLOOKUP($L372, 'BASIC KEY'!$E$7:$E$10, 'BASIC KEY'!$F$7:$F$10, "", 0)
</f>
        <v/>
      </c>
      <c r="T372" s="13" t="str">
        <f t="array" ref="T372">XLOOKUP($M372, 'BASIC KEY'!$E$13:$E$16, 'BASIC KEY'!$F$13:$F$16, "", 0)
</f>
        <v/>
      </c>
      <c r="U372" s="13" t="str">
        <f t="array" ref="U372">XLOOKUP($N372, 'BASIC KEY'!$E$19:$E$22, 'BASIC KEY'!$F$19:$F$22, "", 0)
</f>
        <v/>
      </c>
      <c r="V372" s="13" t="str">
        <f t="array" ref="V372">XLOOKUP($O372, 'BASIC KEY'!$E$25:$E$28, 'BASIC KEY'!$F$25:$F$28, "", 0)
</f>
        <v/>
      </c>
    </row>
    <row r="373">
      <c r="C373" s="7"/>
      <c r="D373" s="7"/>
      <c r="E373" s="7"/>
      <c r="F373" s="7"/>
      <c r="G373" s="7"/>
      <c r="H373" s="7"/>
      <c r="I373" s="7" t="str">
        <f t="shared" si="6"/>
        <v/>
      </c>
      <c r="K373" s="2" t="str">
        <f t="array" ref="K373">XLOOKUP($C373:$C$1000, 'BASIC KEY'!$C$1:$C$4, 'BASIC KEY'!$B$1:$B$4, "", 0)
</f>
        <v/>
      </c>
      <c r="L373" s="2" t="str">
        <f t="array" ref="L373">XLOOKUP($D373, 'BASIC KEY'!$C$7:$C$10, 'BASIC KEY'!$B$7:$B$10, "", 0)
</f>
        <v/>
      </c>
      <c r="M373" s="11" t="str">
        <f t="array" ref="M373">XLOOKUP($E373, 'BASIC KEY'!$C$13:$C$16, 'BASIC KEY'!$B$13:$B$16, "", 0)
</f>
        <v/>
      </c>
      <c r="N373" s="11" t="str">
        <f t="array" ref="N373">XLOOKUP($F373, 'BASIC KEY'!$C$19:$C$22, 'BASIC KEY'!$B$19:$B$22, "", 0)
</f>
        <v/>
      </c>
      <c r="O373" s="11" t="str">
        <f t="array" ref="O373">XLOOKUP($G373, 'BASIC KEY'!$C$25:$C$28, 'BASIC KEY'!$B$25:$B$28, "", 0)
</f>
        <v/>
      </c>
      <c r="Q373" s="13" t="str">
        <f t="shared" si="7"/>
        <v/>
      </c>
      <c r="R373" s="13" t="str">
        <f t="array" ref="R373">XLOOKUP($K373,'BASIC KEY'!$E$1:$E$4,'BASIC KEY'!$F$1:$F$4,"",0)</f>
        <v/>
      </c>
      <c r="S373" s="13" t="str">
        <f t="array" ref="S373">XLOOKUP($L373, 'BASIC KEY'!$E$7:$E$10, 'BASIC KEY'!$F$7:$F$10, "", 0)
</f>
        <v/>
      </c>
      <c r="T373" s="13" t="str">
        <f t="array" ref="T373">XLOOKUP($M373, 'BASIC KEY'!$E$13:$E$16, 'BASIC KEY'!$F$13:$F$16, "", 0)
</f>
        <v/>
      </c>
      <c r="U373" s="13" t="str">
        <f t="array" ref="U373">XLOOKUP($N373, 'BASIC KEY'!$E$19:$E$22, 'BASIC KEY'!$F$19:$F$22, "", 0)
</f>
        <v/>
      </c>
      <c r="V373" s="13" t="str">
        <f t="array" ref="V373">XLOOKUP($O373, 'BASIC KEY'!$E$25:$E$28, 'BASIC KEY'!$F$25:$F$28, "", 0)
</f>
        <v/>
      </c>
    </row>
    <row r="374">
      <c r="C374" s="7"/>
      <c r="D374" s="7"/>
      <c r="E374" s="7"/>
      <c r="F374" s="7"/>
      <c r="G374" s="7"/>
      <c r="H374" s="7"/>
      <c r="I374" s="7" t="str">
        <f t="shared" si="6"/>
        <v/>
      </c>
      <c r="K374" s="2" t="str">
        <f t="array" ref="K374">XLOOKUP($C374:$C$1000, 'BASIC KEY'!$C$1:$C$4, 'BASIC KEY'!$B$1:$B$4, "", 0)
</f>
        <v/>
      </c>
      <c r="L374" s="2" t="str">
        <f t="array" ref="L374">XLOOKUP($D374, 'BASIC KEY'!$C$7:$C$10, 'BASIC KEY'!$B$7:$B$10, "", 0)
</f>
        <v/>
      </c>
      <c r="M374" s="11" t="str">
        <f t="array" ref="M374">XLOOKUP($E374, 'BASIC KEY'!$C$13:$C$16, 'BASIC KEY'!$B$13:$B$16, "", 0)
</f>
        <v/>
      </c>
      <c r="N374" s="11" t="str">
        <f t="array" ref="N374">XLOOKUP($F374, 'BASIC KEY'!$C$19:$C$22, 'BASIC KEY'!$B$19:$B$22, "", 0)
</f>
        <v/>
      </c>
      <c r="O374" s="11" t="str">
        <f t="array" ref="O374">XLOOKUP($G374, 'BASIC KEY'!$C$25:$C$28, 'BASIC KEY'!$B$25:$B$28, "", 0)
</f>
        <v/>
      </c>
      <c r="Q374" s="13" t="str">
        <f t="shared" si="7"/>
        <v/>
      </c>
      <c r="R374" s="13" t="str">
        <f t="array" ref="R374">XLOOKUP($K374,'BASIC KEY'!$E$1:$E$4,'BASIC KEY'!$F$1:$F$4,"",0)</f>
        <v/>
      </c>
      <c r="S374" s="13" t="str">
        <f t="array" ref="S374">XLOOKUP($L374, 'BASIC KEY'!$E$7:$E$10, 'BASIC KEY'!$F$7:$F$10, "", 0)
</f>
        <v/>
      </c>
      <c r="T374" s="13" t="str">
        <f t="array" ref="T374">XLOOKUP($M374, 'BASIC KEY'!$E$13:$E$16, 'BASIC KEY'!$F$13:$F$16, "", 0)
</f>
        <v/>
      </c>
      <c r="U374" s="13" t="str">
        <f t="array" ref="U374">XLOOKUP($N374, 'BASIC KEY'!$E$19:$E$22, 'BASIC KEY'!$F$19:$F$22, "", 0)
</f>
        <v/>
      </c>
      <c r="V374" s="13" t="str">
        <f t="array" ref="V374">XLOOKUP($O374, 'BASIC KEY'!$E$25:$E$28, 'BASIC KEY'!$F$25:$F$28, "", 0)
</f>
        <v/>
      </c>
    </row>
    <row r="375">
      <c r="C375" s="7"/>
      <c r="D375" s="7"/>
      <c r="E375" s="7"/>
      <c r="F375" s="7"/>
      <c r="G375" s="7"/>
      <c r="H375" s="7"/>
      <c r="I375" s="7" t="str">
        <f t="shared" si="6"/>
        <v/>
      </c>
      <c r="K375" s="2" t="str">
        <f t="array" ref="K375">XLOOKUP($C375:$C$1000, 'BASIC KEY'!$C$1:$C$4, 'BASIC KEY'!$B$1:$B$4, "", 0)
</f>
        <v/>
      </c>
      <c r="L375" s="2" t="str">
        <f t="array" ref="L375">XLOOKUP($D375, 'BASIC KEY'!$C$7:$C$10, 'BASIC KEY'!$B$7:$B$10, "", 0)
</f>
        <v/>
      </c>
      <c r="M375" s="11" t="str">
        <f t="array" ref="M375">XLOOKUP($E375, 'BASIC KEY'!$C$13:$C$16, 'BASIC KEY'!$B$13:$B$16, "", 0)
</f>
        <v/>
      </c>
      <c r="N375" s="11" t="str">
        <f t="array" ref="N375">XLOOKUP($F375, 'BASIC KEY'!$C$19:$C$22, 'BASIC KEY'!$B$19:$B$22, "", 0)
</f>
        <v/>
      </c>
      <c r="O375" s="11" t="str">
        <f t="array" ref="O375">XLOOKUP($G375, 'BASIC KEY'!$C$25:$C$28, 'BASIC KEY'!$B$25:$B$28, "", 0)
</f>
        <v/>
      </c>
      <c r="Q375" s="13" t="str">
        <f t="shared" si="7"/>
        <v/>
      </c>
      <c r="R375" s="13" t="str">
        <f t="array" ref="R375">XLOOKUP($K375,'BASIC KEY'!$E$1:$E$4,'BASIC KEY'!$F$1:$F$4,"",0)</f>
        <v/>
      </c>
      <c r="S375" s="13" t="str">
        <f t="array" ref="S375">XLOOKUP($L375, 'BASIC KEY'!$E$7:$E$10, 'BASIC KEY'!$F$7:$F$10, "", 0)
</f>
        <v/>
      </c>
      <c r="T375" s="13" t="str">
        <f t="array" ref="T375">XLOOKUP($M375, 'BASIC KEY'!$E$13:$E$16, 'BASIC KEY'!$F$13:$F$16, "", 0)
</f>
        <v/>
      </c>
      <c r="U375" s="13" t="str">
        <f t="array" ref="U375">XLOOKUP($N375, 'BASIC KEY'!$E$19:$E$22, 'BASIC KEY'!$F$19:$F$22, "", 0)
</f>
        <v/>
      </c>
      <c r="V375" s="13" t="str">
        <f t="array" ref="V375">XLOOKUP($O375, 'BASIC KEY'!$E$25:$E$28, 'BASIC KEY'!$F$25:$F$28, "", 0)
</f>
        <v/>
      </c>
    </row>
    <row r="376">
      <c r="C376" s="7"/>
      <c r="D376" s="7"/>
      <c r="E376" s="7"/>
      <c r="F376" s="7"/>
      <c r="G376" s="7"/>
      <c r="H376" s="7"/>
      <c r="I376" s="7" t="str">
        <f t="shared" si="6"/>
        <v/>
      </c>
      <c r="K376" s="2" t="str">
        <f t="array" ref="K376">XLOOKUP($C376:$C$1000, 'BASIC KEY'!$C$1:$C$4, 'BASIC KEY'!$B$1:$B$4, "", 0)
</f>
        <v/>
      </c>
      <c r="L376" s="2" t="str">
        <f t="array" ref="L376">XLOOKUP($D376, 'BASIC KEY'!$C$7:$C$10, 'BASIC KEY'!$B$7:$B$10, "", 0)
</f>
        <v/>
      </c>
      <c r="M376" s="11" t="str">
        <f t="array" ref="M376">XLOOKUP($E376, 'BASIC KEY'!$C$13:$C$16, 'BASIC KEY'!$B$13:$B$16, "", 0)
</f>
        <v/>
      </c>
      <c r="N376" s="11" t="str">
        <f t="array" ref="N376">XLOOKUP($F376, 'BASIC KEY'!$C$19:$C$22, 'BASIC KEY'!$B$19:$B$22, "", 0)
</f>
        <v/>
      </c>
      <c r="O376" s="11" t="str">
        <f t="array" ref="O376">XLOOKUP($G376, 'BASIC KEY'!$C$25:$C$28, 'BASIC KEY'!$B$25:$B$28, "", 0)
</f>
        <v/>
      </c>
      <c r="Q376" s="13" t="str">
        <f t="shared" si="7"/>
        <v/>
      </c>
      <c r="R376" s="13" t="str">
        <f t="array" ref="R376">XLOOKUP($K376,'BASIC KEY'!$E$1:$E$4,'BASIC KEY'!$F$1:$F$4,"",0)</f>
        <v/>
      </c>
      <c r="S376" s="13" t="str">
        <f t="array" ref="S376">XLOOKUP($L376, 'BASIC KEY'!$E$7:$E$10, 'BASIC KEY'!$F$7:$F$10, "", 0)
</f>
        <v/>
      </c>
      <c r="T376" s="13" t="str">
        <f t="array" ref="T376">XLOOKUP($M376, 'BASIC KEY'!$E$13:$E$16, 'BASIC KEY'!$F$13:$F$16, "", 0)
</f>
        <v/>
      </c>
      <c r="U376" s="13" t="str">
        <f t="array" ref="U376">XLOOKUP($N376, 'BASIC KEY'!$E$19:$E$22, 'BASIC KEY'!$F$19:$F$22, "", 0)
</f>
        <v/>
      </c>
      <c r="V376" s="13" t="str">
        <f t="array" ref="V376">XLOOKUP($O376, 'BASIC KEY'!$E$25:$E$28, 'BASIC KEY'!$F$25:$F$28, "", 0)
</f>
        <v/>
      </c>
    </row>
    <row r="377">
      <c r="C377" s="7"/>
      <c r="D377" s="7"/>
      <c r="E377" s="7"/>
      <c r="F377" s="7"/>
      <c r="G377" s="7"/>
      <c r="H377" s="7"/>
      <c r="I377" s="7" t="str">
        <f t="shared" si="6"/>
        <v/>
      </c>
      <c r="K377" s="2" t="str">
        <f t="array" ref="K377">XLOOKUP($C377:$C$1000, 'BASIC KEY'!$C$1:$C$4, 'BASIC KEY'!$B$1:$B$4, "", 0)
</f>
        <v/>
      </c>
      <c r="L377" s="2" t="str">
        <f t="array" ref="L377">XLOOKUP($D377, 'BASIC KEY'!$C$7:$C$10, 'BASIC KEY'!$B$7:$B$10, "", 0)
</f>
        <v/>
      </c>
      <c r="M377" s="11" t="str">
        <f t="array" ref="M377">XLOOKUP($E377, 'BASIC KEY'!$C$13:$C$16, 'BASIC KEY'!$B$13:$B$16, "", 0)
</f>
        <v/>
      </c>
      <c r="N377" s="11" t="str">
        <f t="array" ref="N377">XLOOKUP($F377, 'BASIC KEY'!$C$19:$C$22, 'BASIC KEY'!$B$19:$B$22, "", 0)
</f>
        <v/>
      </c>
      <c r="O377" s="11" t="str">
        <f t="array" ref="O377">XLOOKUP($G377, 'BASIC KEY'!$C$25:$C$28, 'BASIC KEY'!$B$25:$B$28, "", 0)
</f>
        <v/>
      </c>
      <c r="Q377" s="13" t="str">
        <f t="shared" si="7"/>
        <v/>
      </c>
      <c r="R377" s="13" t="str">
        <f t="array" ref="R377">XLOOKUP($K377,'BASIC KEY'!$E$1:$E$4,'BASIC KEY'!$F$1:$F$4,"",0)</f>
        <v/>
      </c>
      <c r="S377" s="13" t="str">
        <f t="array" ref="S377">XLOOKUP($L377, 'BASIC KEY'!$E$7:$E$10, 'BASIC KEY'!$F$7:$F$10, "", 0)
</f>
        <v/>
      </c>
      <c r="T377" s="13" t="str">
        <f t="array" ref="T377">XLOOKUP($M377, 'BASIC KEY'!$E$13:$E$16, 'BASIC KEY'!$F$13:$F$16, "", 0)
</f>
        <v/>
      </c>
      <c r="U377" s="13" t="str">
        <f t="array" ref="U377">XLOOKUP($N377, 'BASIC KEY'!$E$19:$E$22, 'BASIC KEY'!$F$19:$F$22, "", 0)
</f>
        <v/>
      </c>
      <c r="V377" s="13" t="str">
        <f t="array" ref="V377">XLOOKUP($O377, 'BASIC KEY'!$E$25:$E$28, 'BASIC KEY'!$F$25:$F$28, "", 0)
</f>
        <v/>
      </c>
    </row>
    <row r="378">
      <c r="C378" s="7"/>
      <c r="D378" s="7"/>
      <c r="E378" s="7"/>
      <c r="F378" s="7"/>
      <c r="G378" s="7"/>
      <c r="H378" s="7"/>
      <c r="I378" s="7" t="str">
        <f t="shared" si="6"/>
        <v/>
      </c>
      <c r="K378" s="2" t="str">
        <f t="array" ref="K378">XLOOKUP($C378:$C$1000, 'BASIC KEY'!$C$1:$C$4, 'BASIC KEY'!$B$1:$B$4, "", 0)
</f>
        <v/>
      </c>
      <c r="L378" s="2" t="str">
        <f t="array" ref="L378">XLOOKUP($D378, 'BASIC KEY'!$C$7:$C$10, 'BASIC KEY'!$B$7:$B$10, "", 0)
</f>
        <v/>
      </c>
      <c r="M378" s="11" t="str">
        <f t="array" ref="M378">XLOOKUP($E378, 'BASIC KEY'!$C$13:$C$16, 'BASIC KEY'!$B$13:$B$16, "", 0)
</f>
        <v/>
      </c>
      <c r="N378" s="11" t="str">
        <f t="array" ref="N378">XLOOKUP($F378, 'BASIC KEY'!$C$19:$C$22, 'BASIC KEY'!$B$19:$B$22, "", 0)
</f>
        <v/>
      </c>
      <c r="O378" s="11" t="str">
        <f t="array" ref="O378">XLOOKUP($G378, 'BASIC KEY'!$C$25:$C$28, 'BASIC KEY'!$B$25:$B$28, "", 0)
</f>
        <v/>
      </c>
      <c r="Q378" s="13" t="str">
        <f t="shared" si="7"/>
        <v/>
      </c>
      <c r="R378" s="13" t="str">
        <f t="array" ref="R378">XLOOKUP($K378,'BASIC KEY'!$E$1:$E$4,'BASIC KEY'!$F$1:$F$4,"",0)</f>
        <v/>
      </c>
      <c r="S378" s="13" t="str">
        <f t="array" ref="S378">XLOOKUP($L378, 'BASIC KEY'!$E$7:$E$10, 'BASIC KEY'!$F$7:$F$10, "", 0)
</f>
        <v/>
      </c>
      <c r="T378" s="13" t="str">
        <f t="array" ref="T378">XLOOKUP($M378, 'BASIC KEY'!$E$13:$E$16, 'BASIC KEY'!$F$13:$F$16, "", 0)
</f>
        <v/>
      </c>
      <c r="U378" s="13" t="str">
        <f t="array" ref="U378">XLOOKUP($N378, 'BASIC KEY'!$E$19:$E$22, 'BASIC KEY'!$F$19:$F$22, "", 0)
</f>
        <v/>
      </c>
      <c r="V378" s="13" t="str">
        <f t="array" ref="V378">XLOOKUP($O378, 'BASIC KEY'!$E$25:$E$28, 'BASIC KEY'!$F$25:$F$28, "", 0)
</f>
        <v/>
      </c>
    </row>
    <row r="379">
      <c r="C379" s="7"/>
      <c r="D379" s="7"/>
      <c r="E379" s="7"/>
      <c r="F379" s="7"/>
      <c r="G379" s="7"/>
      <c r="H379" s="7"/>
      <c r="I379" s="7" t="str">
        <f t="shared" si="6"/>
        <v/>
      </c>
      <c r="K379" s="2" t="str">
        <f t="array" ref="K379">XLOOKUP($C379:$C$1000, 'BASIC KEY'!$C$1:$C$4, 'BASIC KEY'!$B$1:$B$4, "", 0)
</f>
        <v/>
      </c>
      <c r="L379" s="2" t="str">
        <f t="array" ref="L379">XLOOKUP($D379, 'BASIC KEY'!$C$7:$C$10, 'BASIC KEY'!$B$7:$B$10, "", 0)
</f>
        <v/>
      </c>
      <c r="M379" s="11" t="str">
        <f t="array" ref="M379">XLOOKUP($E379, 'BASIC KEY'!$C$13:$C$16, 'BASIC KEY'!$B$13:$B$16, "", 0)
</f>
        <v/>
      </c>
      <c r="N379" s="11" t="str">
        <f t="array" ref="N379">XLOOKUP($F379, 'BASIC KEY'!$C$19:$C$22, 'BASIC KEY'!$B$19:$B$22, "", 0)
</f>
        <v/>
      </c>
      <c r="O379" s="11" t="str">
        <f t="array" ref="O379">XLOOKUP($G379, 'BASIC KEY'!$C$25:$C$28, 'BASIC KEY'!$B$25:$B$28, "", 0)
</f>
        <v/>
      </c>
      <c r="Q379" s="13" t="str">
        <f t="shared" si="7"/>
        <v/>
      </c>
      <c r="R379" s="13" t="str">
        <f t="array" ref="R379">XLOOKUP($K379,'BASIC KEY'!$E$1:$E$4,'BASIC KEY'!$F$1:$F$4,"",0)</f>
        <v/>
      </c>
      <c r="S379" s="13" t="str">
        <f t="array" ref="S379">XLOOKUP($L379, 'BASIC KEY'!$E$7:$E$10, 'BASIC KEY'!$F$7:$F$10, "", 0)
</f>
        <v/>
      </c>
      <c r="T379" s="13" t="str">
        <f t="array" ref="T379">XLOOKUP($M379, 'BASIC KEY'!$E$13:$E$16, 'BASIC KEY'!$F$13:$F$16, "", 0)
</f>
        <v/>
      </c>
      <c r="U379" s="13" t="str">
        <f t="array" ref="U379">XLOOKUP($N379, 'BASIC KEY'!$E$19:$E$22, 'BASIC KEY'!$F$19:$F$22, "", 0)
</f>
        <v/>
      </c>
      <c r="V379" s="13" t="str">
        <f t="array" ref="V379">XLOOKUP($O379, 'BASIC KEY'!$E$25:$E$28, 'BASIC KEY'!$F$25:$F$28, "", 0)
</f>
        <v/>
      </c>
    </row>
    <row r="380">
      <c r="C380" s="7"/>
      <c r="D380" s="7"/>
      <c r="E380" s="7"/>
      <c r="F380" s="7"/>
      <c r="G380" s="7"/>
      <c r="H380" s="7"/>
      <c r="I380" s="7" t="str">
        <f t="shared" si="6"/>
        <v/>
      </c>
      <c r="K380" s="2" t="str">
        <f t="array" ref="K380">XLOOKUP($C380:$C$1000, 'BASIC KEY'!$C$1:$C$4, 'BASIC KEY'!$B$1:$B$4, "", 0)
</f>
        <v/>
      </c>
      <c r="L380" s="2" t="str">
        <f t="array" ref="L380">XLOOKUP($D380, 'BASIC KEY'!$C$7:$C$10, 'BASIC KEY'!$B$7:$B$10, "", 0)
</f>
        <v/>
      </c>
      <c r="M380" s="11" t="str">
        <f t="array" ref="M380">XLOOKUP($E380, 'BASIC KEY'!$C$13:$C$16, 'BASIC KEY'!$B$13:$B$16, "", 0)
</f>
        <v/>
      </c>
      <c r="N380" s="11" t="str">
        <f t="array" ref="N380">XLOOKUP($F380, 'BASIC KEY'!$C$19:$C$22, 'BASIC KEY'!$B$19:$B$22, "", 0)
</f>
        <v/>
      </c>
      <c r="O380" s="11" t="str">
        <f t="array" ref="O380">XLOOKUP($G380, 'BASIC KEY'!$C$25:$C$28, 'BASIC KEY'!$B$25:$B$28, "", 0)
</f>
        <v/>
      </c>
      <c r="Q380" s="13" t="str">
        <f t="shared" si="7"/>
        <v/>
      </c>
      <c r="R380" s="13" t="str">
        <f t="array" ref="R380">XLOOKUP($K380,'BASIC KEY'!$E$1:$E$4,'BASIC KEY'!$F$1:$F$4,"",0)</f>
        <v/>
      </c>
      <c r="S380" s="13" t="str">
        <f t="array" ref="S380">XLOOKUP($L380, 'BASIC KEY'!$E$7:$E$10, 'BASIC KEY'!$F$7:$F$10, "", 0)
</f>
        <v/>
      </c>
      <c r="T380" s="13" t="str">
        <f t="array" ref="T380">XLOOKUP($M380, 'BASIC KEY'!$E$13:$E$16, 'BASIC KEY'!$F$13:$F$16, "", 0)
</f>
        <v/>
      </c>
      <c r="U380" s="13" t="str">
        <f t="array" ref="U380">XLOOKUP($N380, 'BASIC KEY'!$E$19:$E$22, 'BASIC KEY'!$F$19:$F$22, "", 0)
</f>
        <v/>
      </c>
      <c r="V380" s="13" t="str">
        <f t="array" ref="V380">XLOOKUP($O380, 'BASIC KEY'!$E$25:$E$28, 'BASIC KEY'!$F$25:$F$28, "", 0)
</f>
        <v/>
      </c>
    </row>
    <row r="381">
      <c r="C381" s="7"/>
      <c r="D381" s="7"/>
      <c r="E381" s="7"/>
      <c r="F381" s="7"/>
      <c r="G381" s="7"/>
      <c r="H381" s="7"/>
      <c r="I381" s="7" t="str">
        <f t="shared" si="6"/>
        <v/>
      </c>
      <c r="K381" s="2" t="str">
        <f t="array" ref="K381">XLOOKUP($C381:$C$1000, 'BASIC KEY'!$C$1:$C$4, 'BASIC KEY'!$B$1:$B$4, "", 0)
</f>
        <v/>
      </c>
      <c r="L381" s="2" t="str">
        <f t="array" ref="L381">XLOOKUP($D381, 'BASIC KEY'!$C$7:$C$10, 'BASIC KEY'!$B$7:$B$10, "", 0)
</f>
        <v/>
      </c>
      <c r="M381" s="11" t="str">
        <f t="array" ref="M381">XLOOKUP($E381, 'BASIC KEY'!$C$13:$C$16, 'BASIC KEY'!$B$13:$B$16, "", 0)
</f>
        <v/>
      </c>
      <c r="N381" s="11" t="str">
        <f t="array" ref="N381">XLOOKUP($F381, 'BASIC KEY'!$C$19:$C$22, 'BASIC KEY'!$B$19:$B$22, "", 0)
</f>
        <v/>
      </c>
      <c r="O381" s="11" t="str">
        <f t="array" ref="O381">XLOOKUP($G381, 'BASIC KEY'!$C$25:$C$28, 'BASIC KEY'!$B$25:$B$28, "", 0)
</f>
        <v/>
      </c>
      <c r="Q381" s="13" t="str">
        <f t="shared" si="7"/>
        <v/>
      </c>
      <c r="R381" s="13" t="str">
        <f t="array" ref="R381">XLOOKUP($K381,'BASIC KEY'!$E$1:$E$4,'BASIC KEY'!$F$1:$F$4,"",0)</f>
        <v/>
      </c>
      <c r="S381" s="13" t="str">
        <f t="array" ref="S381">XLOOKUP($L381, 'BASIC KEY'!$E$7:$E$10, 'BASIC KEY'!$F$7:$F$10, "", 0)
</f>
        <v/>
      </c>
      <c r="T381" s="13" t="str">
        <f t="array" ref="T381">XLOOKUP($M381, 'BASIC KEY'!$E$13:$E$16, 'BASIC KEY'!$F$13:$F$16, "", 0)
</f>
        <v/>
      </c>
      <c r="U381" s="13" t="str">
        <f t="array" ref="U381">XLOOKUP($N381, 'BASIC KEY'!$E$19:$E$22, 'BASIC KEY'!$F$19:$F$22, "", 0)
</f>
        <v/>
      </c>
      <c r="V381" s="13" t="str">
        <f t="array" ref="V381">XLOOKUP($O381, 'BASIC KEY'!$E$25:$E$28, 'BASIC KEY'!$F$25:$F$28, "", 0)
</f>
        <v/>
      </c>
    </row>
    <row r="382">
      <c r="C382" s="7"/>
      <c r="D382" s="7"/>
      <c r="E382" s="7"/>
      <c r="F382" s="7"/>
      <c r="G382" s="7"/>
      <c r="H382" s="7"/>
      <c r="I382" s="7" t="str">
        <f t="shared" si="6"/>
        <v/>
      </c>
      <c r="K382" s="2" t="str">
        <f t="array" ref="K382">XLOOKUP($C382:$C$1000, 'BASIC KEY'!$C$1:$C$4, 'BASIC KEY'!$B$1:$B$4, "", 0)
</f>
        <v/>
      </c>
      <c r="L382" s="2" t="str">
        <f t="array" ref="L382">XLOOKUP($D382, 'BASIC KEY'!$C$7:$C$10, 'BASIC KEY'!$B$7:$B$10, "", 0)
</f>
        <v/>
      </c>
      <c r="M382" s="11" t="str">
        <f t="array" ref="M382">XLOOKUP($E382, 'BASIC KEY'!$C$13:$C$16, 'BASIC KEY'!$B$13:$B$16, "", 0)
</f>
        <v/>
      </c>
      <c r="N382" s="11" t="str">
        <f t="array" ref="N382">XLOOKUP($F382, 'BASIC KEY'!$C$19:$C$22, 'BASIC KEY'!$B$19:$B$22, "", 0)
</f>
        <v/>
      </c>
      <c r="O382" s="11" t="str">
        <f t="array" ref="O382">XLOOKUP($G382, 'BASIC KEY'!$C$25:$C$28, 'BASIC KEY'!$B$25:$B$28, "", 0)
</f>
        <v/>
      </c>
      <c r="Q382" s="13" t="str">
        <f t="shared" si="7"/>
        <v/>
      </c>
      <c r="R382" s="13" t="str">
        <f t="array" ref="R382">XLOOKUP($K382,'BASIC KEY'!$E$1:$E$4,'BASIC KEY'!$F$1:$F$4,"",0)</f>
        <v/>
      </c>
      <c r="S382" s="13" t="str">
        <f t="array" ref="S382">XLOOKUP($L382, 'BASIC KEY'!$E$7:$E$10, 'BASIC KEY'!$F$7:$F$10, "", 0)
</f>
        <v/>
      </c>
      <c r="T382" s="13" t="str">
        <f t="array" ref="T382">XLOOKUP($M382, 'BASIC KEY'!$E$13:$E$16, 'BASIC KEY'!$F$13:$F$16, "", 0)
</f>
        <v/>
      </c>
      <c r="U382" s="13" t="str">
        <f t="array" ref="U382">XLOOKUP($N382, 'BASIC KEY'!$E$19:$E$22, 'BASIC KEY'!$F$19:$F$22, "", 0)
</f>
        <v/>
      </c>
      <c r="V382" s="13" t="str">
        <f t="array" ref="V382">XLOOKUP($O382, 'BASIC KEY'!$E$25:$E$28, 'BASIC KEY'!$F$25:$F$28, "", 0)
</f>
        <v/>
      </c>
    </row>
    <row r="383">
      <c r="C383" s="7"/>
      <c r="D383" s="7"/>
      <c r="E383" s="7"/>
      <c r="F383" s="7"/>
      <c r="G383" s="7"/>
      <c r="H383" s="7"/>
      <c r="I383" s="7" t="str">
        <f t="shared" si="6"/>
        <v/>
      </c>
      <c r="K383" s="2" t="str">
        <f t="array" ref="K383">XLOOKUP($C383:$C$1000, 'BASIC KEY'!$C$1:$C$4, 'BASIC KEY'!$B$1:$B$4, "", 0)
</f>
        <v/>
      </c>
      <c r="L383" s="2" t="str">
        <f t="array" ref="L383">XLOOKUP($D383, 'BASIC KEY'!$C$7:$C$10, 'BASIC KEY'!$B$7:$B$10, "", 0)
</f>
        <v/>
      </c>
      <c r="M383" s="11" t="str">
        <f t="array" ref="M383">XLOOKUP($E383, 'BASIC KEY'!$C$13:$C$16, 'BASIC KEY'!$B$13:$B$16, "", 0)
</f>
        <v/>
      </c>
      <c r="N383" s="11" t="str">
        <f t="array" ref="N383">XLOOKUP($F383, 'BASIC KEY'!$C$19:$C$22, 'BASIC KEY'!$B$19:$B$22, "", 0)
</f>
        <v/>
      </c>
      <c r="O383" s="11" t="str">
        <f t="array" ref="O383">XLOOKUP($G383, 'BASIC KEY'!$C$25:$C$28, 'BASIC KEY'!$B$25:$B$28, "", 0)
</f>
        <v/>
      </c>
      <c r="Q383" s="13" t="str">
        <f t="shared" si="7"/>
        <v/>
      </c>
      <c r="R383" s="13" t="str">
        <f t="array" ref="R383">XLOOKUP($K383,'BASIC KEY'!$E$1:$E$4,'BASIC KEY'!$F$1:$F$4,"",0)</f>
        <v/>
      </c>
      <c r="S383" s="13" t="str">
        <f t="array" ref="S383">XLOOKUP($L383, 'BASIC KEY'!$E$7:$E$10, 'BASIC KEY'!$F$7:$F$10, "", 0)
</f>
        <v/>
      </c>
      <c r="T383" s="13" t="str">
        <f t="array" ref="T383">XLOOKUP($M383, 'BASIC KEY'!$E$13:$E$16, 'BASIC KEY'!$F$13:$F$16, "", 0)
</f>
        <v/>
      </c>
      <c r="U383" s="13" t="str">
        <f t="array" ref="U383">XLOOKUP($N383, 'BASIC KEY'!$E$19:$E$22, 'BASIC KEY'!$F$19:$F$22, "", 0)
</f>
        <v/>
      </c>
      <c r="V383" s="13" t="str">
        <f t="array" ref="V383">XLOOKUP($O383, 'BASIC KEY'!$E$25:$E$28, 'BASIC KEY'!$F$25:$F$28, "", 0)
</f>
        <v/>
      </c>
    </row>
    <row r="384">
      <c r="C384" s="7"/>
      <c r="D384" s="7"/>
      <c r="E384" s="7"/>
      <c r="F384" s="7"/>
      <c r="G384" s="7"/>
      <c r="H384" s="7"/>
      <c r="I384" s="7" t="str">
        <f t="shared" si="6"/>
        <v/>
      </c>
      <c r="K384" s="2" t="str">
        <f t="array" ref="K384">XLOOKUP($C384:$C$1000, 'BASIC KEY'!$C$1:$C$4, 'BASIC KEY'!$B$1:$B$4, "", 0)
</f>
        <v/>
      </c>
      <c r="L384" s="2" t="str">
        <f t="array" ref="L384">XLOOKUP($D384, 'BASIC KEY'!$C$7:$C$10, 'BASIC KEY'!$B$7:$B$10, "", 0)
</f>
        <v/>
      </c>
      <c r="M384" s="11" t="str">
        <f t="array" ref="M384">XLOOKUP($E384, 'BASIC KEY'!$C$13:$C$16, 'BASIC KEY'!$B$13:$B$16, "", 0)
</f>
        <v/>
      </c>
      <c r="N384" s="11" t="str">
        <f t="array" ref="N384">XLOOKUP($F384, 'BASIC KEY'!$C$19:$C$22, 'BASIC KEY'!$B$19:$B$22, "", 0)
</f>
        <v/>
      </c>
      <c r="O384" s="11" t="str">
        <f t="array" ref="O384">XLOOKUP($G384, 'BASIC KEY'!$C$25:$C$28, 'BASIC KEY'!$B$25:$B$28, "", 0)
</f>
        <v/>
      </c>
      <c r="Q384" s="13" t="str">
        <f t="shared" si="7"/>
        <v/>
      </c>
      <c r="R384" s="13" t="str">
        <f t="array" ref="R384">XLOOKUP($K384,'BASIC KEY'!$E$1:$E$4,'BASIC KEY'!$F$1:$F$4,"",0)</f>
        <v/>
      </c>
      <c r="S384" s="13" t="str">
        <f t="array" ref="S384">XLOOKUP($L384, 'BASIC KEY'!$E$7:$E$10, 'BASIC KEY'!$F$7:$F$10, "", 0)
</f>
        <v/>
      </c>
      <c r="T384" s="13" t="str">
        <f t="array" ref="T384">XLOOKUP($M384, 'BASIC KEY'!$E$13:$E$16, 'BASIC KEY'!$F$13:$F$16, "", 0)
</f>
        <v/>
      </c>
      <c r="U384" s="13" t="str">
        <f t="array" ref="U384">XLOOKUP($N384, 'BASIC KEY'!$E$19:$E$22, 'BASIC KEY'!$F$19:$F$22, "", 0)
</f>
        <v/>
      </c>
      <c r="V384" s="13" t="str">
        <f t="array" ref="V384">XLOOKUP($O384, 'BASIC KEY'!$E$25:$E$28, 'BASIC KEY'!$F$25:$F$28, "", 0)
</f>
        <v/>
      </c>
    </row>
    <row r="385">
      <c r="C385" s="7"/>
      <c r="D385" s="7"/>
      <c r="E385" s="7"/>
      <c r="F385" s="7"/>
      <c r="G385" s="7"/>
      <c r="H385" s="7"/>
      <c r="I385" s="7" t="str">
        <f t="shared" si="6"/>
        <v/>
      </c>
      <c r="K385" s="2" t="str">
        <f t="array" ref="K385">XLOOKUP($C385:$C$1000, 'BASIC KEY'!$C$1:$C$4, 'BASIC KEY'!$B$1:$B$4, "", 0)
</f>
        <v/>
      </c>
      <c r="L385" s="2" t="str">
        <f t="array" ref="L385">XLOOKUP($D385, 'BASIC KEY'!$C$7:$C$10, 'BASIC KEY'!$B$7:$B$10, "", 0)
</f>
        <v/>
      </c>
      <c r="M385" s="11" t="str">
        <f t="array" ref="M385">XLOOKUP($E385, 'BASIC KEY'!$C$13:$C$16, 'BASIC KEY'!$B$13:$B$16, "", 0)
</f>
        <v/>
      </c>
      <c r="N385" s="11" t="str">
        <f t="array" ref="N385">XLOOKUP($F385, 'BASIC KEY'!$C$19:$C$22, 'BASIC KEY'!$B$19:$B$22, "", 0)
</f>
        <v/>
      </c>
      <c r="O385" s="11" t="str">
        <f t="array" ref="O385">XLOOKUP($G385, 'BASIC KEY'!$C$25:$C$28, 'BASIC KEY'!$B$25:$B$28, "", 0)
</f>
        <v/>
      </c>
      <c r="Q385" s="13" t="str">
        <f t="shared" si="7"/>
        <v/>
      </c>
      <c r="R385" s="13" t="str">
        <f t="array" ref="R385">XLOOKUP($K385,'BASIC KEY'!$E$1:$E$4,'BASIC KEY'!$F$1:$F$4,"",0)</f>
        <v/>
      </c>
      <c r="S385" s="13" t="str">
        <f t="array" ref="S385">XLOOKUP($L385, 'BASIC KEY'!$E$7:$E$10, 'BASIC KEY'!$F$7:$F$10, "", 0)
</f>
        <v/>
      </c>
      <c r="T385" s="13" t="str">
        <f t="array" ref="T385">XLOOKUP($M385, 'BASIC KEY'!$E$13:$E$16, 'BASIC KEY'!$F$13:$F$16, "", 0)
</f>
        <v/>
      </c>
      <c r="U385" s="13" t="str">
        <f t="array" ref="U385">XLOOKUP($N385, 'BASIC KEY'!$E$19:$E$22, 'BASIC KEY'!$F$19:$F$22, "", 0)
</f>
        <v/>
      </c>
      <c r="V385" s="13" t="str">
        <f t="array" ref="V385">XLOOKUP($O385, 'BASIC KEY'!$E$25:$E$28, 'BASIC KEY'!$F$25:$F$28, "", 0)
</f>
        <v/>
      </c>
    </row>
    <row r="386">
      <c r="C386" s="7"/>
      <c r="D386" s="7"/>
      <c r="E386" s="7"/>
      <c r="F386" s="7"/>
      <c r="G386" s="7"/>
      <c r="H386" s="7"/>
      <c r="I386" s="7" t="str">
        <f t="shared" si="6"/>
        <v/>
      </c>
      <c r="K386" s="2" t="str">
        <f t="array" ref="K386">XLOOKUP($C386:$C$1000, 'BASIC KEY'!$C$1:$C$4, 'BASIC KEY'!$B$1:$B$4, "", 0)
</f>
        <v/>
      </c>
      <c r="L386" s="2" t="str">
        <f t="array" ref="L386">XLOOKUP($D386, 'BASIC KEY'!$C$7:$C$10, 'BASIC KEY'!$B$7:$B$10, "", 0)
</f>
        <v/>
      </c>
      <c r="M386" s="11" t="str">
        <f t="array" ref="M386">XLOOKUP($E386, 'BASIC KEY'!$C$13:$C$16, 'BASIC KEY'!$B$13:$B$16, "", 0)
</f>
        <v/>
      </c>
      <c r="N386" s="11" t="str">
        <f t="array" ref="N386">XLOOKUP($F386, 'BASIC KEY'!$C$19:$C$22, 'BASIC KEY'!$B$19:$B$22, "", 0)
</f>
        <v/>
      </c>
      <c r="O386" s="11" t="str">
        <f t="array" ref="O386">XLOOKUP($G386, 'BASIC KEY'!$C$25:$C$28, 'BASIC KEY'!$B$25:$B$28, "", 0)
</f>
        <v/>
      </c>
      <c r="Q386" s="13" t="str">
        <f t="shared" si="7"/>
        <v/>
      </c>
      <c r="R386" s="13" t="str">
        <f t="array" ref="R386">XLOOKUP($K386,'BASIC KEY'!$E$1:$E$4,'BASIC KEY'!$F$1:$F$4,"",0)</f>
        <v/>
      </c>
      <c r="S386" s="13" t="str">
        <f t="array" ref="S386">XLOOKUP($L386, 'BASIC KEY'!$E$7:$E$10, 'BASIC KEY'!$F$7:$F$10, "", 0)
</f>
        <v/>
      </c>
      <c r="T386" s="13" t="str">
        <f t="array" ref="T386">XLOOKUP($M386, 'BASIC KEY'!$E$13:$E$16, 'BASIC KEY'!$F$13:$F$16, "", 0)
</f>
        <v/>
      </c>
      <c r="U386" s="13" t="str">
        <f t="array" ref="U386">XLOOKUP($N386, 'BASIC KEY'!$E$19:$E$22, 'BASIC KEY'!$F$19:$F$22, "", 0)
</f>
        <v/>
      </c>
      <c r="V386" s="13" t="str">
        <f t="array" ref="V386">XLOOKUP($O386, 'BASIC KEY'!$E$25:$E$28, 'BASIC KEY'!$F$25:$F$28, "", 0)
</f>
        <v/>
      </c>
    </row>
    <row r="387">
      <c r="C387" s="7"/>
      <c r="D387" s="7"/>
      <c r="E387" s="7"/>
      <c r="F387" s="7"/>
      <c r="G387" s="7"/>
      <c r="H387" s="7"/>
      <c r="I387" s="7" t="str">
        <f t="shared" si="6"/>
        <v/>
      </c>
      <c r="K387" s="2" t="str">
        <f t="array" ref="K387">XLOOKUP($C387:$C$1000, 'BASIC KEY'!$C$1:$C$4, 'BASIC KEY'!$B$1:$B$4, "", 0)
</f>
        <v/>
      </c>
      <c r="L387" s="2" t="str">
        <f t="array" ref="L387">XLOOKUP($D387, 'BASIC KEY'!$C$7:$C$10, 'BASIC KEY'!$B$7:$B$10, "", 0)
</f>
        <v/>
      </c>
      <c r="M387" s="11" t="str">
        <f t="array" ref="M387">XLOOKUP($E387, 'BASIC KEY'!$C$13:$C$16, 'BASIC KEY'!$B$13:$B$16, "", 0)
</f>
        <v/>
      </c>
      <c r="N387" s="11" t="str">
        <f t="array" ref="N387">XLOOKUP($F387, 'BASIC KEY'!$C$19:$C$22, 'BASIC KEY'!$B$19:$B$22, "", 0)
</f>
        <v/>
      </c>
      <c r="O387" s="11" t="str">
        <f t="array" ref="O387">XLOOKUP($G387, 'BASIC KEY'!$C$25:$C$28, 'BASIC KEY'!$B$25:$B$28, "", 0)
</f>
        <v/>
      </c>
      <c r="Q387" s="13" t="str">
        <f t="shared" si="7"/>
        <v/>
      </c>
      <c r="R387" s="13" t="str">
        <f t="array" ref="R387">XLOOKUP($K387,'BASIC KEY'!$E$1:$E$4,'BASIC KEY'!$F$1:$F$4,"",0)</f>
        <v/>
      </c>
      <c r="S387" s="13" t="str">
        <f t="array" ref="S387">XLOOKUP($L387, 'BASIC KEY'!$E$7:$E$10, 'BASIC KEY'!$F$7:$F$10, "", 0)
</f>
        <v/>
      </c>
      <c r="T387" s="13" t="str">
        <f t="array" ref="T387">XLOOKUP($M387, 'BASIC KEY'!$E$13:$E$16, 'BASIC KEY'!$F$13:$F$16, "", 0)
</f>
        <v/>
      </c>
      <c r="U387" s="13" t="str">
        <f t="array" ref="U387">XLOOKUP($N387, 'BASIC KEY'!$E$19:$E$22, 'BASIC KEY'!$F$19:$F$22, "", 0)
</f>
        <v/>
      </c>
      <c r="V387" s="13" t="str">
        <f t="array" ref="V387">XLOOKUP($O387, 'BASIC KEY'!$E$25:$E$28, 'BASIC KEY'!$F$25:$F$28, "", 0)
</f>
        <v/>
      </c>
    </row>
    <row r="388">
      <c r="C388" s="7"/>
      <c r="D388" s="7"/>
      <c r="E388" s="7"/>
      <c r="F388" s="7"/>
      <c r="G388" s="7"/>
      <c r="H388" s="7"/>
      <c r="I388" s="7" t="str">
        <f t="shared" si="6"/>
        <v/>
      </c>
      <c r="K388" s="2" t="str">
        <f t="array" ref="K388">XLOOKUP($C388:$C$1000, 'BASIC KEY'!$C$1:$C$4, 'BASIC KEY'!$B$1:$B$4, "", 0)
</f>
        <v/>
      </c>
      <c r="L388" s="2" t="str">
        <f t="array" ref="L388">XLOOKUP($D388, 'BASIC KEY'!$C$7:$C$10, 'BASIC KEY'!$B$7:$B$10, "", 0)
</f>
        <v/>
      </c>
      <c r="M388" s="11" t="str">
        <f t="array" ref="M388">XLOOKUP($E388, 'BASIC KEY'!$C$13:$C$16, 'BASIC KEY'!$B$13:$B$16, "", 0)
</f>
        <v/>
      </c>
      <c r="N388" s="11" t="str">
        <f t="array" ref="N388">XLOOKUP($F388, 'BASIC KEY'!$C$19:$C$22, 'BASIC KEY'!$B$19:$B$22, "", 0)
</f>
        <v/>
      </c>
      <c r="O388" s="11" t="str">
        <f t="array" ref="O388">XLOOKUP($G388, 'BASIC KEY'!$C$25:$C$28, 'BASIC KEY'!$B$25:$B$28, "", 0)
</f>
        <v/>
      </c>
      <c r="Q388" s="13" t="str">
        <f t="shared" si="7"/>
        <v/>
      </c>
      <c r="R388" s="13" t="str">
        <f t="array" ref="R388">XLOOKUP($K388,'BASIC KEY'!$E$1:$E$4,'BASIC KEY'!$F$1:$F$4,"",0)</f>
        <v/>
      </c>
      <c r="S388" s="13" t="str">
        <f t="array" ref="S388">XLOOKUP($L388, 'BASIC KEY'!$E$7:$E$10, 'BASIC KEY'!$F$7:$F$10, "", 0)
</f>
        <v/>
      </c>
      <c r="T388" s="13" t="str">
        <f t="array" ref="T388">XLOOKUP($M388, 'BASIC KEY'!$E$13:$E$16, 'BASIC KEY'!$F$13:$F$16, "", 0)
</f>
        <v/>
      </c>
      <c r="U388" s="13" t="str">
        <f t="array" ref="U388">XLOOKUP($N388, 'BASIC KEY'!$E$19:$E$22, 'BASIC KEY'!$F$19:$F$22, "", 0)
</f>
        <v/>
      </c>
      <c r="V388" s="13" t="str">
        <f t="array" ref="V388">XLOOKUP($O388, 'BASIC KEY'!$E$25:$E$28, 'BASIC KEY'!$F$25:$F$28, "", 0)
</f>
        <v/>
      </c>
    </row>
    <row r="389">
      <c r="C389" s="7"/>
      <c r="D389" s="7"/>
      <c r="E389" s="7"/>
      <c r="F389" s="7"/>
      <c r="G389" s="7"/>
      <c r="H389" s="7"/>
      <c r="I389" s="7" t="str">
        <f t="shared" si="6"/>
        <v/>
      </c>
      <c r="K389" s="2" t="str">
        <f t="array" ref="K389">XLOOKUP($C389:$C$1000, 'BASIC KEY'!$C$1:$C$4, 'BASIC KEY'!$B$1:$B$4, "", 0)
</f>
        <v/>
      </c>
      <c r="L389" s="2" t="str">
        <f t="array" ref="L389">XLOOKUP($D389, 'BASIC KEY'!$C$7:$C$10, 'BASIC KEY'!$B$7:$B$10, "", 0)
</f>
        <v/>
      </c>
      <c r="M389" s="11" t="str">
        <f t="array" ref="M389">XLOOKUP($E389, 'BASIC KEY'!$C$13:$C$16, 'BASIC KEY'!$B$13:$B$16, "", 0)
</f>
        <v/>
      </c>
      <c r="N389" s="11" t="str">
        <f t="array" ref="N389">XLOOKUP($F389, 'BASIC KEY'!$C$19:$C$22, 'BASIC KEY'!$B$19:$B$22, "", 0)
</f>
        <v/>
      </c>
      <c r="O389" s="11" t="str">
        <f t="array" ref="O389">XLOOKUP($G389, 'BASIC KEY'!$C$25:$C$28, 'BASIC KEY'!$B$25:$B$28, "", 0)
</f>
        <v/>
      </c>
      <c r="Q389" s="13" t="str">
        <f t="shared" si="7"/>
        <v/>
      </c>
      <c r="R389" s="13" t="str">
        <f t="array" ref="R389">XLOOKUP($K389,'BASIC KEY'!$E$1:$E$4,'BASIC KEY'!$F$1:$F$4,"",0)</f>
        <v/>
      </c>
      <c r="S389" s="13" t="str">
        <f t="array" ref="S389">XLOOKUP($L389, 'BASIC KEY'!$E$7:$E$10, 'BASIC KEY'!$F$7:$F$10, "", 0)
</f>
        <v/>
      </c>
      <c r="T389" s="13" t="str">
        <f t="array" ref="T389">XLOOKUP($M389, 'BASIC KEY'!$E$13:$E$16, 'BASIC KEY'!$F$13:$F$16, "", 0)
</f>
        <v/>
      </c>
      <c r="U389" s="13" t="str">
        <f t="array" ref="U389">XLOOKUP($N389, 'BASIC KEY'!$E$19:$E$22, 'BASIC KEY'!$F$19:$F$22, "", 0)
</f>
        <v/>
      </c>
      <c r="V389" s="13" t="str">
        <f t="array" ref="V389">XLOOKUP($O389, 'BASIC KEY'!$E$25:$E$28, 'BASIC KEY'!$F$25:$F$28, "", 0)
</f>
        <v/>
      </c>
    </row>
    <row r="390">
      <c r="C390" s="7"/>
      <c r="D390" s="7"/>
      <c r="E390" s="7"/>
      <c r="F390" s="7"/>
      <c r="G390" s="7"/>
      <c r="H390" s="7"/>
      <c r="I390" s="7" t="str">
        <f t="shared" si="6"/>
        <v/>
      </c>
      <c r="K390" s="2" t="str">
        <f t="array" ref="K390">XLOOKUP($C390:$C$1000, 'BASIC KEY'!$C$1:$C$4, 'BASIC KEY'!$B$1:$B$4, "", 0)
</f>
        <v/>
      </c>
      <c r="L390" s="2" t="str">
        <f t="array" ref="L390">XLOOKUP($D390, 'BASIC KEY'!$C$7:$C$10, 'BASIC KEY'!$B$7:$B$10, "", 0)
</f>
        <v/>
      </c>
      <c r="M390" s="11" t="str">
        <f t="array" ref="M390">XLOOKUP($E390, 'BASIC KEY'!$C$13:$C$16, 'BASIC KEY'!$B$13:$B$16, "", 0)
</f>
        <v/>
      </c>
      <c r="N390" s="11" t="str">
        <f t="array" ref="N390">XLOOKUP($F390, 'BASIC KEY'!$C$19:$C$22, 'BASIC KEY'!$B$19:$B$22, "", 0)
</f>
        <v/>
      </c>
      <c r="O390" s="11" t="str">
        <f t="array" ref="O390">XLOOKUP($G390, 'BASIC KEY'!$C$25:$C$28, 'BASIC KEY'!$B$25:$B$28, "", 0)
</f>
        <v/>
      </c>
      <c r="Q390" s="13" t="str">
        <f t="shared" si="7"/>
        <v/>
      </c>
      <c r="R390" s="13" t="str">
        <f t="array" ref="R390">XLOOKUP($K390,'BASIC KEY'!$E$1:$E$4,'BASIC KEY'!$F$1:$F$4,"",0)</f>
        <v/>
      </c>
      <c r="S390" s="13" t="str">
        <f t="array" ref="S390">XLOOKUP($L390, 'BASIC KEY'!$E$7:$E$10, 'BASIC KEY'!$F$7:$F$10, "", 0)
</f>
        <v/>
      </c>
      <c r="T390" s="13" t="str">
        <f t="array" ref="T390">XLOOKUP($M390, 'BASIC KEY'!$E$13:$E$16, 'BASIC KEY'!$F$13:$F$16, "", 0)
</f>
        <v/>
      </c>
      <c r="U390" s="13" t="str">
        <f t="array" ref="U390">XLOOKUP($N390, 'BASIC KEY'!$E$19:$E$22, 'BASIC KEY'!$F$19:$F$22, "", 0)
</f>
        <v/>
      </c>
      <c r="V390" s="13" t="str">
        <f t="array" ref="V390">XLOOKUP($O390, 'BASIC KEY'!$E$25:$E$28, 'BASIC KEY'!$F$25:$F$28, "", 0)
</f>
        <v/>
      </c>
    </row>
    <row r="391">
      <c r="C391" s="7"/>
      <c r="D391" s="7"/>
      <c r="E391" s="7"/>
      <c r="F391" s="7"/>
      <c r="G391" s="7"/>
      <c r="H391" s="7"/>
      <c r="I391" s="7" t="str">
        <f t="shared" si="6"/>
        <v/>
      </c>
      <c r="K391" s="2" t="str">
        <f t="array" ref="K391">XLOOKUP($C391:$C$1000, 'BASIC KEY'!$C$1:$C$4, 'BASIC KEY'!$B$1:$B$4, "", 0)
</f>
        <v/>
      </c>
      <c r="L391" s="2" t="str">
        <f t="array" ref="L391">XLOOKUP($D391, 'BASIC KEY'!$C$7:$C$10, 'BASIC KEY'!$B$7:$B$10, "", 0)
</f>
        <v/>
      </c>
      <c r="M391" s="11" t="str">
        <f t="array" ref="M391">XLOOKUP($E391, 'BASIC KEY'!$C$13:$C$16, 'BASIC KEY'!$B$13:$B$16, "", 0)
</f>
        <v/>
      </c>
      <c r="N391" s="11" t="str">
        <f t="array" ref="N391">XLOOKUP($F391, 'BASIC KEY'!$C$19:$C$22, 'BASIC KEY'!$B$19:$B$22, "", 0)
</f>
        <v/>
      </c>
      <c r="O391" s="11" t="str">
        <f t="array" ref="O391">XLOOKUP($G391, 'BASIC KEY'!$C$25:$C$28, 'BASIC KEY'!$B$25:$B$28, "", 0)
</f>
        <v/>
      </c>
      <c r="Q391" s="13" t="str">
        <f t="shared" si="7"/>
        <v/>
      </c>
      <c r="R391" s="13" t="str">
        <f t="array" ref="R391">XLOOKUP($K391,'BASIC KEY'!$E$1:$E$4,'BASIC KEY'!$F$1:$F$4,"",0)</f>
        <v/>
      </c>
      <c r="S391" s="13" t="str">
        <f t="array" ref="S391">XLOOKUP($L391, 'BASIC KEY'!$E$7:$E$10, 'BASIC KEY'!$F$7:$F$10, "", 0)
</f>
        <v/>
      </c>
      <c r="T391" s="13" t="str">
        <f t="array" ref="T391">XLOOKUP($M391, 'BASIC KEY'!$E$13:$E$16, 'BASIC KEY'!$F$13:$F$16, "", 0)
</f>
        <v/>
      </c>
      <c r="U391" s="13" t="str">
        <f t="array" ref="U391">XLOOKUP($N391, 'BASIC KEY'!$E$19:$E$22, 'BASIC KEY'!$F$19:$F$22, "", 0)
</f>
        <v/>
      </c>
      <c r="V391" s="13" t="str">
        <f t="array" ref="V391">XLOOKUP($O391, 'BASIC KEY'!$E$25:$E$28, 'BASIC KEY'!$F$25:$F$28, "", 0)
</f>
        <v/>
      </c>
    </row>
    <row r="392">
      <c r="C392" s="7"/>
      <c r="D392" s="7"/>
      <c r="E392" s="7"/>
      <c r="F392" s="7"/>
      <c r="G392" s="7"/>
      <c r="H392" s="7"/>
      <c r="I392" s="7" t="str">
        <f t="shared" si="6"/>
        <v/>
      </c>
      <c r="K392" s="2" t="str">
        <f t="array" ref="K392">XLOOKUP($C392:$C$1000, 'BASIC KEY'!$C$1:$C$4, 'BASIC KEY'!$B$1:$B$4, "", 0)
</f>
        <v/>
      </c>
      <c r="L392" s="2" t="str">
        <f t="array" ref="L392">XLOOKUP($D392, 'BASIC KEY'!$C$7:$C$10, 'BASIC KEY'!$B$7:$B$10, "", 0)
</f>
        <v/>
      </c>
      <c r="M392" s="11" t="str">
        <f t="array" ref="M392">XLOOKUP($E392, 'BASIC KEY'!$C$13:$C$16, 'BASIC KEY'!$B$13:$B$16, "", 0)
</f>
        <v/>
      </c>
      <c r="N392" s="11" t="str">
        <f t="array" ref="N392">XLOOKUP($F392, 'BASIC KEY'!$C$19:$C$22, 'BASIC KEY'!$B$19:$B$22, "", 0)
</f>
        <v/>
      </c>
      <c r="O392" s="11" t="str">
        <f t="array" ref="O392">XLOOKUP($G392, 'BASIC KEY'!$C$25:$C$28, 'BASIC KEY'!$B$25:$B$28, "", 0)
</f>
        <v/>
      </c>
      <c r="Q392" s="13" t="str">
        <f t="shared" si="7"/>
        <v/>
      </c>
      <c r="R392" s="13" t="str">
        <f t="array" ref="R392">XLOOKUP($K392,'BASIC KEY'!$E$1:$E$4,'BASIC KEY'!$F$1:$F$4,"",0)</f>
        <v/>
      </c>
      <c r="S392" s="13" t="str">
        <f t="array" ref="S392">XLOOKUP($L392, 'BASIC KEY'!$E$7:$E$10, 'BASIC KEY'!$F$7:$F$10, "", 0)
</f>
        <v/>
      </c>
      <c r="T392" s="13" t="str">
        <f t="array" ref="T392">XLOOKUP($M392, 'BASIC KEY'!$E$13:$E$16, 'BASIC KEY'!$F$13:$F$16, "", 0)
</f>
        <v/>
      </c>
      <c r="U392" s="13" t="str">
        <f t="array" ref="U392">XLOOKUP($N392, 'BASIC KEY'!$E$19:$E$22, 'BASIC KEY'!$F$19:$F$22, "", 0)
</f>
        <v/>
      </c>
      <c r="V392" s="13" t="str">
        <f t="array" ref="V392">XLOOKUP($O392, 'BASIC KEY'!$E$25:$E$28, 'BASIC KEY'!$F$25:$F$28, "", 0)
</f>
        <v/>
      </c>
    </row>
    <row r="393">
      <c r="C393" s="7"/>
      <c r="D393" s="7"/>
      <c r="E393" s="7"/>
      <c r="F393" s="7"/>
      <c r="G393" s="7"/>
      <c r="H393" s="7"/>
      <c r="I393" s="7" t="str">
        <f t="shared" si="6"/>
        <v/>
      </c>
      <c r="K393" s="2" t="str">
        <f t="array" ref="K393">XLOOKUP($C393:$C$1000, 'BASIC KEY'!$C$1:$C$4, 'BASIC KEY'!$B$1:$B$4, "", 0)
</f>
        <v/>
      </c>
      <c r="L393" s="2" t="str">
        <f t="array" ref="L393">XLOOKUP($D393, 'BASIC KEY'!$C$7:$C$10, 'BASIC KEY'!$B$7:$B$10, "", 0)
</f>
        <v/>
      </c>
      <c r="M393" s="11" t="str">
        <f t="array" ref="M393">XLOOKUP($E393, 'BASIC KEY'!$C$13:$C$16, 'BASIC KEY'!$B$13:$B$16, "", 0)
</f>
        <v/>
      </c>
      <c r="N393" s="11" t="str">
        <f t="array" ref="N393">XLOOKUP($F393, 'BASIC KEY'!$C$19:$C$22, 'BASIC KEY'!$B$19:$B$22, "", 0)
</f>
        <v/>
      </c>
      <c r="O393" s="11" t="str">
        <f t="array" ref="O393">XLOOKUP($G393, 'BASIC KEY'!$C$25:$C$28, 'BASIC KEY'!$B$25:$B$28, "", 0)
</f>
        <v/>
      </c>
      <c r="Q393" s="13" t="str">
        <f t="shared" si="7"/>
        <v/>
      </c>
      <c r="R393" s="13" t="str">
        <f t="array" ref="R393">XLOOKUP($K393,'BASIC KEY'!$E$1:$E$4,'BASIC KEY'!$F$1:$F$4,"",0)</f>
        <v/>
      </c>
      <c r="S393" s="13" t="str">
        <f t="array" ref="S393">XLOOKUP($L393, 'BASIC KEY'!$E$7:$E$10, 'BASIC KEY'!$F$7:$F$10, "", 0)
</f>
        <v/>
      </c>
      <c r="T393" s="13" t="str">
        <f t="array" ref="T393">XLOOKUP($M393, 'BASIC KEY'!$E$13:$E$16, 'BASIC KEY'!$F$13:$F$16, "", 0)
</f>
        <v/>
      </c>
      <c r="U393" s="13" t="str">
        <f t="array" ref="U393">XLOOKUP($N393, 'BASIC KEY'!$E$19:$E$22, 'BASIC KEY'!$F$19:$F$22, "", 0)
</f>
        <v/>
      </c>
      <c r="V393" s="13" t="str">
        <f t="array" ref="V393">XLOOKUP($O393, 'BASIC KEY'!$E$25:$E$28, 'BASIC KEY'!$F$25:$F$28, "", 0)
</f>
        <v/>
      </c>
    </row>
    <row r="394">
      <c r="C394" s="7"/>
      <c r="D394" s="7"/>
      <c r="E394" s="7"/>
      <c r="F394" s="7"/>
      <c r="G394" s="7"/>
      <c r="H394" s="7"/>
      <c r="I394" s="7" t="str">
        <f t="shared" si="6"/>
        <v/>
      </c>
      <c r="K394" s="2" t="str">
        <f t="array" ref="K394">XLOOKUP($C394:$C$1000, 'BASIC KEY'!$C$1:$C$4, 'BASIC KEY'!$B$1:$B$4, "", 0)
</f>
        <v/>
      </c>
      <c r="L394" s="2" t="str">
        <f t="array" ref="L394">XLOOKUP($D394, 'BASIC KEY'!$C$7:$C$10, 'BASIC KEY'!$B$7:$B$10, "", 0)
</f>
        <v/>
      </c>
      <c r="M394" s="11" t="str">
        <f t="array" ref="M394">XLOOKUP($E394, 'BASIC KEY'!$C$13:$C$16, 'BASIC KEY'!$B$13:$B$16, "", 0)
</f>
        <v/>
      </c>
      <c r="N394" s="11" t="str">
        <f t="array" ref="N394">XLOOKUP($F394, 'BASIC KEY'!$C$19:$C$22, 'BASIC KEY'!$B$19:$B$22, "", 0)
</f>
        <v/>
      </c>
      <c r="O394" s="11" t="str">
        <f t="array" ref="O394">XLOOKUP($G394, 'BASIC KEY'!$C$25:$C$28, 'BASIC KEY'!$B$25:$B$28, "", 0)
</f>
        <v/>
      </c>
      <c r="Q394" s="13" t="str">
        <f t="shared" si="7"/>
        <v/>
      </c>
      <c r="R394" s="13" t="str">
        <f t="array" ref="R394">XLOOKUP($K394,'BASIC KEY'!$E$1:$E$4,'BASIC KEY'!$F$1:$F$4,"",0)</f>
        <v/>
      </c>
      <c r="S394" s="13" t="str">
        <f t="array" ref="S394">XLOOKUP($L394, 'BASIC KEY'!$E$7:$E$10, 'BASIC KEY'!$F$7:$F$10, "", 0)
</f>
        <v/>
      </c>
      <c r="T394" s="13" t="str">
        <f t="array" ref="T394">XLOOKUP($M394, 'BASIC KEY'!$E$13:$E$16, 'BASIC KEY'!$F$13:$F$16, "", 0)
</f>
        <v/>
      </c>
      <c r="U394" s="13" t="str">
        <f t="array" ref="U394">XLOOKUP($N394, 'BASIC KEY'!$E$19:$E$22, 'BASIC KEY'!$F$19:$F$22, "", 0)
</f>
        <v/>
      </c>
      <c r="V394" s="13" t="str">
        <f t="array" ref="V394">XLOOKUP($O394, 'BASIC KEY'!$E$25:$E$28, 'BASIC KEY'!$F$25:$F$28, "", 0)
</f>
        <v/>
      </c>
    </row>
    <row r="395">
      <c r="C395" s="7"/>
      <c r="D395" s="7"/>
      <c r="E395" s="7"/>
      <c r="F395" s="7"/>
      <c r="G395" s="7"/>
      <c r="H395" s="7"/>
      <c r="I395" s="7" t="str">
        <f t="shared" si="6"/>
        <v/>
      </c>
      <c r="K395" s="2" t="str">
        <f t="array" ref="K395">XLOOKUP($C395:$C$1000, 'BASIC KEY'!$C$1:$C$4, 'BASIC KEY'!$B$1:$B$4, "", 0)
</f>
        <v/>
      </c>
      <c r="L395" s="2" t="str">
        <f t="array" ref="L395">XLOOKUP($D395, 'BASIC KEY'!$C$7:$C$10, 'BASIC KEY'!$B$7:$B$10, "", 0)
</f>
        <v/>
      </c>
      <c r="M395" s="11" t="str">
        <f t="array" ref="M395">XLOOKUP($E395, 'BASIC KEY'!$C$13:$C$16, 'BASIC KEY'!$B$13:$B$16, "", 0)
</f>
        <v/>
      </c>
      <c r="N395" s="11" t="str">
        <f t="array" ref="N395">XLOOKUP($F395, 'BASIC KEY'!$C$19:$C$22, 'BASIC KEY'!$B$19:$B$22, "", 0)
</f>
        <v/>
      </c>
      <c r="O395" s="11" t="str">
        <f t="array" ref="O395">XLOOKUP($G395, 'BASIC KEY'!$C$25:$C$28, 'BASIC KEY'!$B$25:$B$28, "", 0)
</f>
        <v/>
      </c>
      <c r="Q395" s="13" t="str">
        <f t="shared" si="7"/>
        <v/>
      </c>
      <c r="R395" s="13" t="str">
        <f t="array" ref="R395">XLOOKUP($K395,'BASIC KEY'!$E$1:$E$4,'BASIC KEY'!$F$1:$F$4,"",0)</f>
        <v/>
      </c>
      <c r="S395" s="13" t="str">
        <f t="array" ref="S395">XLOOKUP($L395, 'BASIC KEY'!$E$7:$E$10, 'BASIC KEY'!$F$7:$F$10, "", 0)
</f>
        <v/>
      </c>
      <c r="T395" s="13" t="str">
        <f t="array" ref="T395">XLOOKUP($M395, 'BASIC KEY'!$E$13:$E$16, 'BASIC KEY'!$F$13:$F$16, "", 0)
</f>
        <v/>
      </c>
      <c r="U395" s="13" t="str">
        <f t="array" ref="U395">XLOOKUP($N395, 'BASIC KEY'!$E$19:$E$22, 'BASIC KEY'!$F$19:$F$22, "", 0)
</f>
        <v/>
      </c>
      <c r="V395" s="13" t="str">
        <f t="array" ref="V395">XLOOKUP($O395, 'BASIC KEY'!$E$25:$E$28, 'BASIC KEY'!$F$25:$F$28, "", 0)
</f>
        <v/>
      </c>
    </row>
    <row r="396">
      <c r="C396" s="7"/>
      <c r="D396" s="7"/>
      <c r="E396" s="7"/>
      <c r="F396" s="7"/>
      <c r="G396" s="7"/>
      <c r="H396" s="7"/>
      <c r="I396" s="7" t="str">
        <f t="shared" si="6"/>
        <v/>
      </c>
      <c r="K396" s="2" t="str">
        <f t="array" ref="K396">XLOOKUP($C396:$C$1000, 'BASIC KEY'!$C$1:$C$4, 'BASIC KEY'!$B$1:$B$4, "", 0)
</f>
        <v/>
      </c>
      <c r="L396" s="2" t="str">
        <f t="array" ref="L396">XLOOKUP($D396, 'BASIC KEY'!$C$7:$C$10, 'BASIC KEY'!$B$7:$B$10, "", 0)
</f>
        <v/>
      </c>
      <c r="M396" s="11" t="str">
        <f t="array" ref="M396">XLOOKUP($E396, 'BASIC KEY'!$C$13:$C$16, 'BASIC KEY'!$B$13:$B$16, "", 0)
</f>
        <v/>
      </c>
      <c r="N396" s="11" t="str">
        <f t="array" ref="N396">XLOOKUP($F396, 'BASIC KEY'!$C$19:$C$22, 'BASIC KEY'!$B$19:$B$22, "", 0)
</f>
        <v/>
      </c>
      <c r="O396" s="11" t="str">
        <f t="array" ref="O396">XLOOKUP($G396, 'BASIC KEY'!$C$25:$C$28, 'BASIC KEY'!$B$25:$B$28, "", 0)
</f>
        <v/>
      </c>
      <c r="Q396" s="13" t="str">
        <f t="shared" si="7"/>
        <v/>
      </c>
      <c r="R396" s="13" t="str">
        <f t="array" ref="R396">XLOOKUP($K396,'BASIC KEY'!$E$1:$E$4,'BASIC KEY'!$F$1:$F$4,"",0)</f>
        <v/>
      </c>
      <c r="S396" s="13" t="str">
        <f t="array" ref="S396">XLOOKUP($L396, 'BASIC KEY'!$E$7:$E$10, 'BASIC KEY'!$F$7:$F$10, "", 0)
</f>
        <v/>
      </c>
      <c r="T396" s="13" t="str">
        <f t="array" ref="T396">XLOOKUP($M396, 'BASIC KEY'!$E$13:$E$16, 'BASIC KEY'!$F$13:$F$16, "", 0)
</f>
        <v/>
      </c>
      <c r="U396" s="13" t="str">
        <f t="array" ref="U396">XLOOKUP($N396, 'BASIC KEY'!$E$19:$E$22, 'BASIC KEY'!$F$19:$F$22, "", 0)
</f>
        <v/>
      </c>
      <c r="V396" s="13" t="str">
        <f t="array" ref="V396">XLOOKUP($O396, 'BASIC KEY'!$E$25:$E$28, 'BASIC KEY'!$F$25:$F$28, "", 0)
</f>
        <v/>
      </c>
    </row>
    <row r="397">
      <c r="C397" s="7"/>
      <c r="D397" s="7"/>
      <c r="E397" s="7"/>
      <c r="F397" s="7"/>
      <c r="G397" s="7"/>
      <c r="H397" s="7"/>
      <c r="I397" s="7" t="str">
        <f t="shared" si="6"/>
        <v/>
      </c>
      <c r="K397" s="2" t="str">
        <f t="array" ref="K397">XLOOKUP($C397:$C$1000, 'BASIC KEY'!$C$1:$C$4, 'BASIC KEY'!$B$1:$B$4, "", 0)
</f>
        <v/>
      </c>
      <c r="L397" s="2" t="str">
        <f t="array" ref="L397">XLOOKUP($D397, 'BASIC KEY'!$C$7:$C$10, 'BASIC KEY'!$B$7:$B$10, "", 0)
</f>
        <v/>
      </c>
      <c r="M397" s="11" t="str">
        <f t="array" ref="M397">XLOOKUP($E397, 'BASIC KEY'!$C$13:$C$16, 'BASIC KEY'!$B$13:$B$16, "", 0)
</f>
        <v/>
      </c>
      <c r="N397" s="11" t="str">
        <f t="array" ref="N397">XLOOKUP($F397, 'BASIC KEY'!$C$19:$C$22, 'BASIC KEY'!$B$19:$B$22, "", 0)
</f>
        <v/>
      </c>
      <c r="O397" s="11" t="str">
        <f t="array" ref="O397">XLOOKUP($G397, 'BASIC KEY'!$C$25:$C$28, 'BASIC KEY'!$B$25:$B$28, "", 0)
</f>
        <v/>
      </c>
      <c r="Q397" s="13" t="str">
        <f t="shared" si="7"/>
        <v/>
      </c>
      <c r="R397" s="13" t="str">
        <f t="array" ref="R397">XLOOKUP($K397,'BASIC KEY'!$E$1:$E$4,'BASIC KEY'!$F$1:$F$4,"",0)</f>
        <v/>
      </c>
      <c r="S397" s="13" t="str">
        <f t="array" ref="S397">XLOOKUP($L397, 'BASIC KEY'!$E$7:$E$10, 'BASIC KEY'!$F$7:$F$10, "", 0)
</f>
        <v/>
      </c>
      <c r="T397" s="13" t="str">
        <f t="array" ref="T397">XLOOKUP($M397, 'BASIC KEY'!$E$13:$E$16, 'BASIC KEY'!$F$13:$F$16, "", 0)
</f>
        <v/>
      </c>
      <c r="U397" s="13" t="str">
        <f t="array" ref="U397">XLOOKUP($N397, 'BASIC KEY'!$E$19:$E$22, 'BASIC KEY'!$F$19:$F$22, "", 0)
</f>
        <v/>
      </c>
      <c r="V397" s="13" t="str">
        <f t="array" ref="V397">XLOOKUP($O397, 'BASIC KEY'!$E$25:$E$28, 'BASIC KEY'!$F$25:$F$28, "", 0)
</f>
        <v/>
      </c>
    </row>
    <row r="398">
      <c r="C398" s="7"/>
      <c r="D398" s="7"/>
      <c r="E398" s="7"/>
      <c r="F398" s="7"/>
      <c r="G398" s="7"/>
      <c r="H398" s="7"/>
      <c r="I398" s="7" t="str">
        <f t="shared" si="6"/>
        <v/>
      </c>
      <c r="K398" s="2" t="str">
        <f t="array" ref="K398">XLOOKUP($C398:$C$1000, 'BASIC KEY'!$C$1:$C$4, 'BASIC KEY'!$B$1:$B$4, "", 0)
</f>
        <v/>
      </c>
      <c r="L398" s="2" t="str">
        <f t="array" ref="L398">XLOOKUP($D398, 'BASIC KEY'!$C$7:$C$10, 'BASIC KEY'!$B$7:$B$10, "", 0)
</f>
        <v/>
      </c>
      <c r="M398" s="11" t="str">
        <f t="array" ref="M398">XLOOKUP($E398, 'BASIC KEY'!$C$13:$C$16, 'BASIC KEY'!$B$13:$B$16, "", 0)
</f>
        <v/>
      </c>
      <c r="N398" s="11" t="str">
        <f t="array" ref="N398">XLOOKUP($F398, 'BASIC KEY'!$C$19:$C$22, 'BASIC KEY'!$B$19:$B$22, "", 0)
</f>
        <v/>
      </c>
      <c r="O398" s="11" t="str">
        <f t="array" ref="O398">XLOOKUP($G398, 'BASIC KEY'!$C$25:$C$28, 'BASIC KEY'!$B$25:$B$28, "", 0)
</f>
        <v/>
      </c>
      <c r="Q398" s="13" t="str">
        <f t="shared" si="7"/>
        <v/>
      </c>
      <c r="R398" s="13" t="str">
        <f t="array" ref="R398">XLOOKUP($K398,'BASIC KEY'!$E$1:$E$4,'BASIC KEY'!$F$1:$F$4,"",0)</f>
        <v/>
      </c>
      <c r="S398" s="13" t="str">
        <f t="array" ref="S398">XLOOKUP($L398, 'BASIC KEY'!$E$7:$E$10, 'BASIC KEY'!$F$7:$F$10, "", 0)
</f>
        <v/>
      </c>
      <c r="T398" s="13" t="str">
        <f t="array" ref="T398">XLOOKUP($M398, 'BASIC KEY'!$E$13:$E$16, 'BASIC KEY'!$F$13:$F$16, "", 0)
</f>
        <v/>
      </c>
      <c r="U398" s="13" t="str">
        <f t="array" ref="U398">XLOOKUP($N398, 'BASIC KEY'!$E$19:$E$22, 'BASIC KEY'!$F$19:$F$22, "", 0)
</f>
        <v/>
      </c>
      <c r="V398" s="13" t="str">
        <f t="array" ref="V398">XLOOKUP($O398, 'BASIC KEY'!$E$25:$E$28, 'BASIC KEY'!$F$25:$F$28, "", 0)
</f>
        <v/>
      </c>
    </row>
    <row r="399">
      <c r="C399" s="7"/>
      <c r="D399" s="7"/>
      <c r="E399" s="7"/>
      <c r="F399" s="7"/>
      <c r="G399" s="7"/>
      <c r="H399" s="7"/>
      <c r="I399" s="7" t="str">
        <f t="shared" si="6"/>
        <v/>
      </c>
      <c r="K399" s="2" t="str">
        <f t="array" ref="K399">XLOOKUP($C399:$C$1000, 'BASIC KEY'!$C$1:$C$4, 'BASIC KEY'!$B$1:$B$4, "", 0)
</f>
        <v/>
      </c>
      <c r="L399" s="2" t="str">
        <f t="array" ref="L399">XLOOKUP($D399, 'BASIC KEY'!$C$7:$C$10, 'BASIC KEY'!$B$7:$B$10, "", 0)
</f>
        <v/>
      </c>
      <c r="M399" s="11" t="str">
        <f t="array" ref="M399">XLOOKUP($E399, 'BASIC KEY'!$C$13:$C$16, 'BASIC KEY'!$B$13:$B$16, "", 0)
</f>
        <v/>
      </c>
      <c r="N399" s="11" t="str">
        <f t="array" ref="N399">XLOOKUP($F399, 'BASIC KEY'!$C$19:$C$22, 'BASIC KEY'!$B$19:$B$22, "", 0)
</f>
        <v/>
      </c>
      <c r="O399" s="11" t="str">
        <f t="array" ref="O399">XLOOKUP($G399, 'BASIC KEY'!$C$25:$C$28, 'BASIC KEY'!$B$25:$B$28, "", 0)
</f>
        <v/>
      </c>
      <c r="Q399" s="13" t="str">
        <f t="shared" si="7"/>
        <v/>
      </c>
      <c r="R399" s="13" t="str">
        <f t="array" ref="R399">XLOOKUP($K399,'BASIC KEY'!$E$1:$E$4,'BASIC KEY'!$F$1:$F$4,"",0)</f>
        <v/>
      </c>
      <c r="S399" s="13" t="str">
        <f t="array" ref="S399">XLOOKUP($L399, 'BASIC KEY'!$E$7:$E$10, 'BASIC KEY'!$F$7:$F$10, "", 0)
</f>
        <v/>
      </c>
      <c r="T399" s="13" t="str">
        <f t="array" ref="T399">XLOOKUP($M399, 'BASIC KEY'!$E$13:$E$16, 'BASIC KEY'!$F$13:$F$16, "", 0)
</f>
        <v/>
      </c>
      <c r="U399" s="13" t="str">
        <f t="array" ref="U399">XLOOKUP($N399, 'BASIC KEY'!$E$19:$E$22, 'BASIC KEY'!$F$19:$F$22, "", 0)
</f>
        <v/>
      </c>
      <c r="V399" s="13" t="str">
        <f t="array" ref="V399">XLOOKUP($O399, 'BASIC KEY'!$E$25:$E$28, 'BASIC KEY'!$F$25:$F$28, "", 0)
</f>
        <v/>
      </c>
    </row>
    <row r="400">
      <c r="C400" s="7"/>
      <c r="D400" s="7"/>
      <c r="E400" s="7"/>
      <c r="F400" s="7"/>
      <c r="G400" s="7"/>
      <c r="H400" s="7"/>
      <c r="I400" s="7" t="str">
        <f t="shared" si="6"/>
        <v/>
      </c>
      <c r="K400" s="2" t="str">
        <f t="array" ref="K400">XLOOKUP($C400:$C$1000, 'BASIC KEY'!$C$1:$C$4, 'BASIC KEY'!$B$1:$B$4, "", 0)
</f>
        <v/>
      </c>
      <c r="L400" s="2" t="str">
        <f t="array" ref="L400">XLOOKUP($D400, 'BASIC KEY'!$C$7:$C$10, 'BASIC KEY'!$B$7:$B$10, "", 0)
</f>
        <v/>
      </c>
      <c r="M400" s="11" t="str">
        <f t="array" ref="M400">XLOOKUP($E400, 'BASIC KEY'!$C$13:$C$16, 'BASIC KEY'!$B$13:$B$16, "", 0)
</f>
        <v/>
      </c>
      <c r="N400" s="11" t="str">
        <f t="array" ref="N400">XLOOKUP($F400, 'BASIC KEY'!$C$19:$C$22, 'BASIC KEY'!$B$19:$B$22, "", 0)
</f>
        <v/>
      </c>
      <c r="O400" s="11" t="str">
        <f t="array" ref="O400">XLOOKUP($G400, 'BASIC KEY'!$C$25:$C$28, 'BASIC KEY'!$B$25:$B$28, "", 0)
</f>
        <v/>
      </c>
      <c r="Q400" s="13" t="str">
        <f t="shared" si="7"/>
        <v/>
      </c>
      <c r="R400" s="13" t="str">
        <f t="array" ref="R400">XLOOKUP($K400,'BASIC KEY'!$E$1:$E$4,'BASIC KEY'!$F$1:$F$4,"",0)</f>
        <v/>
      </c>
      <c r="S400" s="13" t="str">
        <f t="array" ref="S400">XLOOKUP($L400, 'BASIC KEY'!$E$7:$E$10, 'BASIC KEY'!$F$7:$F$10, "", 0)
</f>
        <v/>
      </c>
      <c r="T400" s="13" t="str">
        <f t="array" ref="T400">XLOOKUP($M400, 'BASIC KEY'!$E$13:$E$16, 'BASIC KEY'!$F$13:$F$16, "", 0)
</f>
        <v/>
      </c>
      <c r="U400" s="13" t="str">
        <f t="array" ref="U400">XLOOKUP($N400, 'BASIC KEY'!$E$19:$E$22, 'BASIC KEY'!$F$19:$F$22, "", 0)
</f>
        <v/>
      </c>
      <c r="V400" s="13" t="str">
        <f t="array" ref="V400">XLOOKUP($O400, 'BASIC KEY'!$E$25:$E$28, 'BASIC KEY'!$F$25:$F$28, "", 0)
</f>
        <v/>
      </c>
    </row>
    <row r="401">
      <c r="C401" s="7"/>
      <c r="D401" s="7"/>
      <c r="E401" s="7"/>
      <c r="F401" s="7"/>
      <c r="G401" s="7"/>
      <c r="H401" s="7"/>
      <c r="I401" s="7" t="str">
        <f t="shared" si="6"/>
        <v/>
      </c>
      <c r="K401" s="2" t="str">
        <f t="array" ref="K401">XLOOKUP($C401:$C$1000, 'BASIC KEY'!$C$1:$C$4, 'BASIC KEY'!$B$1:$B$4, "", 0)
</f>
        <v/>
      </c>
      <c r="L401" s="2" t="str">
        <f t="array" ref="L401">XLOOKUP($D401, 'BASIC KEY'!$C$7:$C$10, 'BASIC KEY'!$B$7:$B$10, "", 0)
</f>
        <v/>
      </c>
      <c r="M401" s="11" t="str">
        <f t="array" ref="M401">XLOOKUP($E401, 'BASIC KEY'!$C$13:$C$16, 'BASIC KEY'!$B$13:$B$16, "", 0)
</f>
        <v/>
      </c>
      <c r="N401" s="11" t="str">
        <f t="array" ref="N401">XLOOKUP($F401, 'BASIC KEY'!$C$19:$C$22, 'BASIC KEY'!$B$19:$B$22, "", 0)
</f>
        <v/>
      </c>
      <c r="O401" s="11" t="str">
        <f t="array" ref="O401">XLOOKUP($G401, 'BASIC KEY'!$C$25:$C$28, 'BASIC KEY'!$B$25:$B$28, "", 0)
</f>
        <v/>
      </c>
      <c r="Q401" s="13" t="str">
        <f t="shared" si="7"/>
        <v/>
      </c>
      <c r="R401" s="13" t="str">
        <f t="array" ref="R401">XLOOKUP($K401,'BASIC KEY'!$E$1:$E$4,'BASIC KEY'!$F$1:$F$4,"",0)</f>
        <v/>
      </c>
      <c r="S401" s="13" t="str">
        <f t="array" ref="S401">XLOOKUP($L401, 'BASIC KEY'!$E$7:$E$10, 'BASIC KEY'!$F$7:$F$10, "", 0)
</f>
        <v/>
      </c>
      <c r="T401" s="13" t="str">
        <f t="array" ref="T401">XLOOKUP($M401, 'BASIC KEY'!$E$13:$E$16, 'BASIC KEY'!$F$13:$F$16, "", 0)
</f>
        <v/>
      </c>
      <c r="U401" s="13" t="str">
        <f t="array" ref="U401">XLOOKUP($N401, 'BASIC KEY'!$E$19:$E$22, 'BASIC KEY'!$F$19:$F$22, "", 0)
</f>
        <v/>
      </c>
      <c r="V401" s="13" t="str">
        <f t="array" ref="V401">XLOOKUP($O401, 'BASIC KEY'!$E$25:$E$28, 'BASIC KEY'!$F$25:$F$28, "", 0)
</f>
        <v/>
      </c>
    </row>
    <row r="402">
      <c r="C402" s="7"/>
      <c r="D402" s="7"/>
      <c r="E402" s="7"/>
      <c r="F402" s="7"/>
      <c r="G402" s="7"/>
      <c r="H402" s="7"/>
      <c r="I402" s="7" t="str">
        <f t="shared" si="6"/>
        <v/>
      </c>
      <c r="K402" s="2" t="str">
        <f t="array" ref="K402">XLOOKUP($C402:$C$1000, 'BASIC KEY'!$C$1:$C$4, 'BASIC KEY'!$B$1:$B$4, "", 0)
</f>
        <v/>
      </c>
      <c r="L402" s="2" t="str">
        <f t="array" ref="L402">XLOOKUP($D402, 'BASIC KEY'!$C$7:$C$10, 'BASIC KEY'!$B$7:$B$10, "", 0)
</f>
        <v/>
      </c>
      <c r="M402" s="11" t="str">
        <f t="array" ref="M402">XLOOKUP($E402, 'BASIC KEY'!$C$13:$C$16, 'BASIC KEY'!$B$13:$B$16, "", 0)
</f>
        <v/>
      </c>
      <c r="N402" s="11" t="str">
        <f t="array" ref="N402">XLOOKUP($F402, 'BASIC KEY'!$C$19:$C$22, 'BASIC KEY'!$B$19:$B$22, "", 0)
</f>
        <v/>
      </c>
      <c r="O402" s="11" t="str">
        <f t="array" ref="O402">XLOOKUP($G402, 'BASIC KEY'!$C$25:$C$28, 'BASIC KEY'!$B$25:$B$28, "", 0)
</f>
        <v/>
      </c>
      <c r="Q402" s="13" t="str">
        <f t="shared" si="7"/>
        <v/>
      </c>
      <c r="R402" s="13" t="str">
        <f t="array" ref="R402">XLOOKUP($K402,'BASIC KEY'!$E$1:$E$4,'BASIC KEY'!$F$1:$F$4,"",0)</f>
        <v/>
      </c>
      <c r="S402" s="13" t="str">
        <f t="array" ref="S402">XLOOKUP($L402, 'BASIC KEY'!$E$7:$E$10, 'BASIC KEY'!$F$7:$F$10, "", 0)
</f>
        <v/>
      </c>
      <c r="T402" s="13" t="str">
        <f t="array" ref="T402">XLOOKUP($M402, 'BASIC KEY'!$E$13:$E$16, 'BASIC KEY'!$F$13:$F$16, "", 0)
</f>
        <v/>
      </c>
      <c r="U402" s="13" t="str">
        <f t="array" ref="U402">XLOOKUP($N402, 'BASIC KEY'!$E$19:$E$22, 'BASIC KEY'!$F$19:$F$22, "", 0)
</f>
        <v/>
      </c>
      <c r="V402" s="13" t="str">
        <f t="array" ref="V402">XLOOKUP($O402, 'BASIC KEY'!$E$25:$E$28, 'BASIC KEY'!$F$25:$F$28, "", 0)
</f>
        <v/>
      </c>
    </row>
    <row r="403">
      <c r="C403" s="7"/>
      <c r="D403" s="7"/>
      <c r="E403" s="7"/>
      <c r="F403" s="7"/>
      <c r="G403" s="7"/>
      <c r="H403" s="7"/>
      <c r="I403" s="7" t="str">
        <f t="shared" si="6"/>
        <v/>
      </c>
      <c r="K403" s="2" t="str">
        <f t="array" ref="K403">XLOOKUP($C403:$C$1000, 'BASIC KEY'!$C$1:$C$4, 'BASIC KEY'!$B$1:$B$4, "", 0)
</f>
        <v/>
      </c>
      <c r="L403" s="2" t="str">
        <f t="array" ref="L403">XLOOKUP($D403, 'BASIC KEY'!$C$7:$C$10, 'BASIC KEY'!$B$7:$B$10, "", 0)
</f>
        <v/>
      </c>
      <c r="M403" s="11" t="str">
        <f t="array" ref="M403">XLOOKUP($E403, 'BASIC KEY'!$C$13:$C$16, 'BASIC KEY'!$B$13:$B$16, "", 0)
</f>
        <v/>
      </c>
      <c r="N403" s="11" t="str">
        <f t="array" ref="N403">XLOOKUP($F403, 'BASIC KEY'!$C$19:$C$22, 'BASIC KEY'!$B$19:$B$22, "", 0)
</f>
        <v/>
      </c>
      <c r="O403" s="11" t="str">
        <f t="array" ref="O403">XLOOKUP($G403, 'BASIC KEY'!$C$25:$C$28, 'BASIC KEY'!$B$25:$B$28, "", 0)
</f>
        <v/>
      </c>
      <c r="Q403" s="13" t="str">
        <f t="shared" si="7"/>
        <v/>
      </c>
      <c r="R403" s="13" t="str">
        <f t="array" ref="R403">XLOOKUP($K403,'BASIC KEY'!$E$1:$E$4,'BASIC KEY'!$F$1:$F$4,"",0)</f>
        <v/>
      </c>
      <c r="S403" s="13" t="str">
        <f t="array" ref="S403">XLOOKUP($L403, 'BASIC KEY'!$E$7:$E$10, 'BASIC KEY'!$F$7:$F$10, "", 0)
</f>
        <v/>
      </c>
      <c r="T403" s="13" t="str">
        <f t="array" ref="T403">XLOOKUP($M403, 'BASIC KEY'!$E$13:$E$16, 'BASIC KEY'!$F$13:$F$16, "", 0)
</f>
        <v/>
      </c>
      <c r="U403" s="13" t="str">
        <f t="array" ref="U403">XLOOKUP($N403, 'BASIC KEY'!$E$19:$E$22, 'BASIC KEY'!$F$19:$F$22, "", 0)
</f>
        <v/>
      </c>
      <c r="V403" s="13" t="str">
        <f t="array" ref="V403">XLOOKUP($O403, 'BASIC KEY'!$E$25:$E$28, 'BASIC KEY'!$F$25:$F$28, "", 0)
</f>
        <v/>
      </c>
    </row>
    <row r="404">
      <c r="C404" s="7"/>
      <c r="D404" s="7"/>
      <c r="E404" s="7"/>
      <c r="F404" s="7"/>
      <c r="G404" s="7"/>
      <c r="H404" s="7"/>
      <c r="I404" s="7" t="str">
        <f t="shared" si="6"/>
        <v/>
      </c>
      <c r="K404" s="2" t="str">
        <f t="array" ref="K404">XLOOKUP($C404:$C$1000, 'BASIC KEY'!$C$1:$C$4, 'BASIC KEY'!$B$1:$B$4, "", 0)
</f>
        <v/>
      </c>
      <c r="L404" s="2" t="str">
        <f t="array" ref="L404">XLOOKUP($D404, 'BASIC KEY'!$C$7:$C$10, 'BASIC KEY'!$B$7:$B$10, "", 0)
</f>
        <v/>
      </c>
      <c r="M404" s="11" t="str">
        <f t="array" ref="M404">XLOOKUP($E404, 'BASIC KEY'!$C$13:$C$16, 'BASIC KEY'!$B$13:$B$16, "", 0)
</f>
        <v/>
      </c>
      <c r="N404" s="11" t="str">
        <f t="array" ref="N404">XLOOKUP($F404, 'BASIC KEY'!$C$19:$C$22, 'BASIC KEY'!$B$19:$B$22, "", 0)
</f>
        <v/>
      </c>
      <c r="O404" s="11" t="str">
        <f t="array" ref="O404">XLOOKUP($G404, 'BASIC KEY'!$C$25:$C$28, 'BASIC KEY'!$B$25:$B$28, "", 0)
</f>
        <v/>
      </c>
      <c r="Q404" s="13" t="str">
        <f t="shared" si="7"/>
        <v/>
      </c>
      <c r="R404" s="13" t="str">
        <f t="array" ref="R404">XLOOKUP($K404,'BASIC KEY'!$E$1:$E$4,'BASIC KEY'!$F$1:$F$4,"",0)</f>
        <v/>
      </c>
      <c r="S404" s="13" t="str">
        <f t="array" ref="S404">XLOOKUP($L404, 'BASIC KEY'!$E$7:$E$10, 'BASIC KEY'!$F$7:$F$10, "", 0)
</f>
        <v/>
      </c>
      <c r="T404" s="13" t="str">
        <f t="array" ref="T404">XLOOKUP($M404, 'BASIC KEY'!$E$13:$E$16, 'BASIC KEY'!$F$13:$F$16, "", 0)
</f>
        <v/>
      </c>
      <c r="U404" s="13" t="str">
        <f t="array" ref="U404">XLOOKUP($N404, 'BASIC KEY'!$E$19:$E$22, 'BASIC KEY'!$F$19:$F$22, "", 0)
</f>
        <v/>
      </c>
      <c r="V404" s="13" t="str">
        <f t="array" ref="V404">XLOOKUP($O404, 'BASIC KEY'!$E$25:$E$28, 'BASIC KEY'!$F$25:$F$28, "", 0)
</f>
        <v/>
      </c>
    </row>
    <row r="405">
      <c r="C405" s="7"/>
      <c r="D405" s="7"/>
      <c r="E405" s="7"/>
      <c r="F405" s="7"/>
      <c r="G405" s="7"/>
      <c r="H405" s="7"/>
      <c r="I405" s="7" t="str">
        <f t="shared" si="6"/>
        <v/>
      </c>
      <c r="K405" s="2" t="str">
        <f t="array" ref="K405">XLOOKUP($C405:$C$1000, 'BASIC KEY'!$C$1:$C$4, 'BASIC KEY'!$B$1:$B$4, "", 0)
</f>
        <v/>
      </c>
      <c r="L405" s="2" t="str">
        <f t="array" ref="L405">XLOOKUP($D405, 'BASIC KEY'!$C$7:$C$10, 'BASIC KEY'!$B$7:$B$10, "", 0)
</f>
        <v/>
      </c>
      <c r="M405" s="11" t="str">
        <f t="array" ref="M405">XLOOKUP($E405, 'BASIC KEY'!$C$13:$C$16, 'BASIC KEY'!$B$13:$B$16, "", 0)
</f>
        <v/>
      </c>
      <c r="N405" s="11" t="str">
        <f t="array" ref="N405">XLOOKUP($F405, 'BASIC KEY'!$C$19:$C$22, 'BASIC KEY'!$B$19:$B$22, "", 0)
</f>
        <v/>
      </c>
      <c r="O405" s="11" t="str">
        <f t="array" ref="O405">XLOOKUP($G405, 'BASIC KEY'!$C$25:$C$28, 'BASIC KEY'!$B$25:$B$28, "", 0)
</f>
        <v/>
      </c>
      <c r="Q405" s="13" t="str">
        <f t="shared" si="7"/>
        <v/>
      </c>
      <c r="R405" s="13" t="str">
        <f t="array" ref="R405">XLOOKUP($K405,'BASIC KEY'!$E$1:$E$4,'BASIC KEY'!$F$1:$F$4,"",0)</f>
        <v/>
      </c>
      <c r="S405" s="13" t="str">
        <f t="array" ref="S405">XLOOKUP($L405, 'BASIC KEY'!$E$7:$E$10, 'BASIC KEY'!$F$7:$F$10, "", 0)
</f>
        <v/>
      </c>
      <c r="T405" s="13" t="str">
        <f t="array" ref="T405">XLOOKUP($M405, 'BASIC KEY'!$E$13:$E$16, 'BASIC KEY'!$F$13:$F$16, "", 0)
</f>
        <v/>
      </c>
      <c r="U405" s="13" t="str">
        <f t="array" ref="U405">XLOOKUP($N405, 'BASIC KEY'!$E$19:$E$22, 'BASIC KEY'!$F$19:$F$22, "", 0)
</f>
        <v/>
      </c>
      <c r="V405" s="13" t="str">
        <f t="array" ref="V405">XLOOKUP($O405, 'BASIC KEY'!$E$25:$E$28, 'BASIC KEY'!$F$25:$F$28, "", 0)
</f>
        <v/>
      </c>
    </row>
    <row r="406">
      <c r="C406" s="7"/>
      <c r="D406" s="7"/>
      <c r="E406" s="7"/>
      <c r="F406" s="7"/>
      <c r="G406" s="7"/>
      <c r="H406" s="7"/>
      <c r="I406" s="7" t="str">
        <f t="shared" si="6"/>
        <v/>
      </c>
      <c r="K406" s="2" t="str">
        <f t="array" ref="K406">XLOOKUP($C406:$C$1000, 'BASIC KEY'!$C$1:$C$4, 'BASIC KEY'!$B$1:$B$4, "", 0)
</f>
        <v/>
      </c>
      <c r="L406" s="2" t="str">
        <f t="array" ref="L406">XLOOKUP($D406, 'BASIC KEY'!$C$7:$C$10, 'BASIC KEY'!$B$7:$B$10, "", 0)
</f>
        <v/>
      </c>
      <c r="M406" s="11" t="str">
        <f t="array" ref="M406">XLOOKUP($E406, 'BASIC KEY'!$C$13:$C$16, 'BASIC KEY'!$B$13:$B$16, "", 0)
</f>
        <v/>
      </c>
      <c r="N406" s="11" t="str">
        <f t="array" ref="N406">XLOOKUP($F406, 'BASIC KEY'!$C$19:$C$22, 'BASIC KEY'!$B$19:$B$22, "", 0)
</f>
        <v/>
      </c>
      <c r="O406" s="11" t="str">
        <f t="array" ref="O406">XLOOKUP($G406, 'BASIC KEY'!$C$25:$C$28, 'BASIC KEY'!$B$25:$B$28, "", 0)
</f>
        <v/>
      </c>
      <c r="Q406" s="13" t="str">
        <f t="shared" si="7"/>
        <v/>
      </c>
      <c r="R406" s="13" t="str">
        <f t="array" ref="R406">XLOOKUP($K406,'BASIC KEY'!$E$1:$E$4,'BASIC KEY'!$F$1:$F$4,"",0)</f>
        <v/>
      </c>
      <c r="S406" s="13" t="str">
        <f t="array" ref="S406">XLOOKUP($L406, 'BASIC KEY'!$E$7:$E$10, 'BASIC KEY'!$F$7:$F$10, "", 0)
</f>
        <v/>
      </c>
      <c r="T406" s="13" t="str">
        <f t="array" ref="T406">XLOOKUP($M406, 'BASIC KEY'!$E$13:$E$16, 'BASIC KEY'!$F$13:$F$16, "", 0)
</f>
        <v/>
      </c>
      <c r="U406" s="13" t="str">
        <f t="array" ref="U406">XLOOKUP($N406, 'BASIC KEY'!$E$19:$E$22, 'BASIC KEY'!$F$19:$F$22, "", 0)
</f>
        <v/>
      </c>
      <c r="V406" s="13" t="str">
        <f t="array" ref="V406">XLOOKUP($O406, 'BASIC KEY'!$E$25:$E$28, 'BASIC KEY'!$F$25:$F$28, "", 0)
</f>
        <v/>
      </c>
    </row>
    <row r="407">
      <c r="C407" s="7"/>
      <c r="D407" s="7"/>
      <c r="E407" s="7"/>
      <c r="F407" s="7"/>
      <c r="G407" s="7"/>
      <c r="H407" s="7"/>
      <c r="I407" s="7" t="str">
        <f t="shared" si="6"/>
        <v/>
      </c>
      <c r="K407" s="2" t="str">
        <f t="array" ref="K407">XLOOKUP($C407:$C$1000, 'BASIC KEY'!$C$1:$C$4, 'BASIC KEY'!$B$1:$B$4, "", 0)
</f>
        <v/>
      </c>
      <c r="L407" s="2" t="str">
        <f t="array" ref="L407">XLOOKUP($D407, 'BASIC KEY'!$C$7:$C$10, 'BASIC KEY'!$B$7:$B$10, "", 0)
</f>
        <v/>
      </c>
      <c r="M407" s="11" t="str">
        <f t="array" ref="M407">XLOOKUP($E407, 'BASIC KEY'!$C$13:$C$16, 'BASIC KEY'!$B$13:$B$16, "", 0)
</f>
        <v/>
      </c>
      <c r="N407" s="11" t="str">
        <f t="array" ref="N407">XLOOKUP($F407, 'BASIC KEY'!$C$19:$C$22, 'BASIC KEY'!$B$19:$B$22, "", 0)
</f>
        <v/>
      </c>
      <c r="O407" s="11" t="str">
        <f t="array" ref="O407">XLOOKUP($G407, 'BASIC KEY'!$C$25:$C$28, 'BASIC KEY'!$B$25:$B$28, "", 0)
</f>
        <v/>
      </c>
      <c r="Q407" s="13" t="str">
        <f t="shared" si="7"/>
        <v/>
      </c>
      <c r="R407" s="13" t="str">
        <f t="array" ref="R407">XLOOKUP($K407,'BASIC KEY'!$E$1:$E$4,'BASIC KEY'!$F$1:$F$4,"",0)</f>
        <v/>
      </c>
      <c r="S407" s="13" t="str">
        <f t="array" ref="S407">XLOOKUP($L407, 'BASIC KEY'!$E$7:$E$10, 'BASIC KEY'!$F$7:$F$10, "", 0)
</f>
        <v/>
      </c>
      <c r="T407" s="13" t="str">
        <f t="array" ref="T407">XLOOKUP($M407, 'BASIC KEY'!$E$13:$E$16, 'BASIC KEY'!$F$13:$F$16, "", 0)
</f>
        <v/>
      </c>
      <c r="U407" s="13" t="str">
        <f t="array" ref="U407">XLOOKUP($N407, 'BASIC KEY'!$E$19:$E$22, 'BASIC KEY'!$F$19:$F$22, "", 0)
</f>
        <v/>
      </c>
      <c r="V407" s="13" t="str">
        <f t="array" ref="V407">XLOOKUP($O407, 'BASIC KEY'!$E$25:$E$28, 'BASIC KEY'!$F$25:$F$28, "", 0)
</f>
        <v/>
      </c>
    </row>
    <row r="408">
      <c r="C408" s="7"/>
      <c r="D408" s="7"/>
      <c r="E408" s="7"/>
      <c r="F408" s="7"/>
      <c r="G408" s="7"/>
      <c r="H408" s="7"/>
      <c r="I408" s="7" t="str">
        <f t="shared" si="6"/>
        <v/>
      </c>
      <c r="K408" s="2" t="str">
        <f t="array" ref="K408">XLOOKUP($C408:$C$1000, 'BASIC KEY'!$C$1:$C$4, 'BASIC KEY'!$B$1:$B$4, "", 0)
</f>
        <v/>
      </c>
      <c r="L408" s="2" t="str">
        <f t="array" ref="L408">XLOOKUP($D408, 'BASIC KEY'!$C$7:$C$10, 'BASIC KEY'!$B$7:$B$10, "", 0)
</f>
        <v/>
      </c>
      <c r="M408" s="11" t="str">
        <f t="array" ref="M408">XLOOKUP($E408, 'BASIC KEY'!$C$13:$C$16, 'BASIC KEY'!$B$13:$B$16, "", 0)
</f>
        <v/>
      </c>
      <c r="N408" s="11" t="str">
        <f t="array" ref="N408">XLOOKUP($F408, 'BASIC KEY'!$C$19:$C$22, 'BASIC KEY'!$B$19:$B$22, "", 0)
</f>
        <v/>
      </c>
      <c r="O408" s="11" t="str">
        <f t="array" ref="O408">XLOOKUP($G408, 'BASIC KEY'!$C$25:$C$28, 'BASIC KEY'!$B$25:$B$28, "", 0)
</f>
        <v/>
      </c>
      <c r="Q408" s="13" t="str">
        <f t="shared" si="7"/>
        <v/>
      </c>
      <c r="R408" s="13" t="str">
        <f t="array" ref="R408">XLOOKUP($K408,'BASIC KEY'!$E$1:$E$4,'BASIC KEY'!$F$1:$F$4,"",0)</f>
        <v/>
      </c>
      <c r="S408" s="13" t="str">
        <f t="array" ref="S408">XLOOKUP($L408, 'BASIC KEY'!$E$7:$E$10, 'BASIC KEY'!$F$7:$F$10, "", 0)
</f>
        <v/>
      </c>
      <c r="T408" s="13" t="str">
        <f t="array" ref="T408">XLOOKUP($M408, 'BASIC KEY'!$E$13:$E$16, 'BASIC KEY'!$F$13:$F$16, "", 0)
</f>
        <v/>
      </c>
      <c r="U408" s="13" t="str">
        <f t="array" ref="U408">XLOOKUP($N408, 'BASIC KEY'!$E$19:$E$22, 'BASIC KEY'!$F$19:$F$22, "", 0)
</f>
        <v/>
      </c>
      <c r="V408" s="13" t="str">
        <f t="array" ref="V408">XLOOKUP($O408, 'BASIC KEY'!$E$25:$E$28, 'BASIC KEY'!$F$25:$F$28, "", 0)
</f>
        <v/>
      </c>
    </row>
    <row r="409">
      <c r="C409" s="7"/>
      <c r="D409" s="7"/>
      <c r="E409" s="7"/>
      <c r="F409" s="7"/>
      <c r="G409" s="7"/>
      <c r="H409" s="7"/>
      <c r="I409" s="7" t="str">
        <f t="shared" si="6"/>
        <v/>
      </c>
      <c r="K409" s="2" t="str">
        <f t="array" ref="K409">XLOOKUP($C409:$C$1000, 'BASIC KEY'!$C$1:$C$4, 'BASIC KEY'!$B$1:$B$4, "", 0)
</f>
        <v/>
      </c>
      <c r="L409" s="2" t="str">
        <f t="array" ref="L409">XLOOKUP($D409, 'BASIC KEY'!$C$7:$C$10, 'BASIC KEY'!$B$7:$B$10, "", 0)
</f>
        <v/>
      </c>
      <c r="M409" s="11" t="str">
        <f t="array" ref="M409">XLOOKUP($E409, 'BASIC KEY'!$C$13:$C$16, 'BASIC KEY'!$B$13:$B$16, "", 0)
</f>
        <v/>
      </c>
      <c r="N409" s="11" t="str">
        <f t="array" ref="N409">XLOOKUP($F409, 'BASIC KEY'!$C$19:$C$22, 'BASIC KEY'!$B$19:$B$22, "", 0)
</f>
        <v/>
      </c>
      <c r="O409" s="11" t="str">
        <f t="array" ref="O409">XLOOKUP($G409, 'BASIC KEY'!$C$25:$C$28, 'BASIC KEY'!$B$25:$B$28, "", 0)
</f>
        <v/>
      </c>
      <c r="Q409" s="13" t="str">
        <f t="shared" si="7"/>
        <v/>
      </c>
      <c r="R409" s="13" t="str">
        <f t="array" ref="R409">XLOOKUP($K409,'BASIC KEY'!$E$1:$E$4,'BASIC KEY'!$F$1:$F$4,"",0)</f>
        <v/>
      </c>
      <c r="S409" s="13" t="str">
        <f t="array" ref="S409">XLOOKUP($L409, 'BASIC KEY'!$E$7:$E$10, 'BASIC KEY'!$F$7:$F$10, "", 0)
</f>
        <v/>
      </c>
      <c r="T409" s="13" t="str">
        <f t="array" ref="T409">XLOOKUP($M409, 'BASIC KEY'!$E$13:$E$16, 'BASIC KEY'!$F$13:$F$16, "", 0)
</f>
        <v/>
      </c>
      <c r="U409" s="13" t="str">
        <f t="array" ref="U409">XLOOKUP($N409, 'BASIC KEY'!$E$19:$E$22, 'BASIC KEY'!$F$19:$F$22, "", 0)
</f>
        <v/>
      </c>
      <c r="V409" s="13" t="str">
        <f t="array" ref="V409">XLOOKUP($O409, 'BASIC KEY'!$E$25:$E$28, 'BASIC KEY'!$F$25:$F$28, "", 0)
</f>
        <v/>
      </c>
    </row>
    <row r="410">
      <c r="C410" s="7"/>
      <c r="D410" s="7"/>
      <c r="E410" s="7"/>
      <c r="F410" s="7"/>
      <c r="G410" s="7"/>
      <c r="H410" s="7"/>
      <c r="I410" s="7" t="str">
        <f t="shared" si="6"/>
        <v/>
      </c>
      <c r="K410" s="2" t="str">
        <f t="array" ref="K410">XLOOKUP($C410:$C$1000, 'BASIC KEY'!$C$1:$C$4, 'BASIC KEY'!$B$1:$B$4, "", 0)
</f>
        <v/>
      </c>
      <c r="L410" s="2" t="str">
        <f t="array" ref="L410">XLOOKUP($D410, 'BASIC KEY'!$C$7:$C$10, 'BASIC KEY'!$B$7:$B$10, "", 0)
</f>
        <v/>
      </c>
      <c r="M410" s="11" t="str">
        <f t="array" ref="M410">XLOOKUP($E410, 'BASIC KEY'!$C$13:$C$16, 'BASIC KEY'!$B$13:$B$16, "", 0)
</f>
        <v/>
      </c>
      <c r="N410" s="11" t="str">
        <f t="array" ref="N410">XLOOKUP($F410, 'BASIC KEY'!$C$19:$C$22, 'BASIC KEY'!$B$19:$B$22, "", 0)
</f>
        <v/>
      </c>
      <c r="O410" s="11" t="str">
        <f t="array" ref="O410">XLOOKUP($G410, 'BASIC KEY'!$C$25:$C$28, 'BASIC KEY'!$B$25:$B$28, "", 0)
</f>
        <v/>
      </c>
      <c r="Q410" s="13" t="str">
        <f t="shared" si="7"/>
        <v/>
      </c>
      <c r="R410" s="13" t="str">
        <f t="array" ref="R410">XLOOKUP($K410,'BASIC KEY'!$E$1:$E$4,'BASIC KEY'!$F$1:$F$4,"",0)</f>
        <v/>
      </c>
      <c r="S410" s="13" t="str">
        <f t="array" ref="S410">XLOOKUP($L410, 'BASIC KEY'!$E$7:$E$10, 'BASIC KEY'!$F$7:$F$10, "", 0)
</f>
        <v/>
      </c>
      <c r="T410" s="13" t="str">
        <f t="array" ref="T410">XLOOKUP($M410, 'BASIC KEY'!$E$13:$E$16, 'BASIC KEY'!$F$13:$F$16, "", 0)
</f>
        <v/>
      </c>
      <c r="U410" s="13" t="str">
        <f t="array" ref="U410">XLOOKUP($N410, 'BASIC KEY'!$E$19:$E$22, 'BASIC KEY'!$F$19:$F$22, "", 0)
</f>
        <v/>
      </c>
      <c r="V410" s="13" t="str">
        <f t="array" ref="V410">XLOOKUP($O410, 'BASIC KEY'!$E$25:$E$28, 'BASIC KEY'!$F$25:$F$28, "", 0)
</f>
        <v/>
      </c>
    </row>
    <row r="411">
      <c r="C411" s="7"/>
      <c r="D411" s="7"/>
      <c r="E411" s="7"/>
      <c r="F411" s="7"/>
      <c r="G411" s="7"/>
      <c r="H411" s="7"/>
      <c r="I411" s="7" t="str">
        <f t="shared" si="6"/>
        <v/>
      </c>
      <c r="K411" s="2" t="str">
        <f t="array" ref="K411">XLOOKUP($C411:$C$1000, 'BASIC KEY'!$C$1:$C$4, 'BASIC KEY'!$B$1:$B$4, "", 0)
</f>
        <v/>
      </c>
      <c r="L411" s="2" t="str">
        <f t="array" ref="L411">XLOOKUP($D411, 'BASIC KEY'!$C$7:$C$10, 'BASIC KEY'!$B$7:$B$10, "", 0)
</f>
        <v/>
      </c>
      <c r="M411" s="11" t="str">
        <f t="array" ref="M411">XLOOKUP($E411, 'BASIC KEY'!$C$13:$C$16, 'BASIC KEY'!$B$13:$B$16, "", 0)
</f>
        <v/>
      </c>
      <c r="N411" s="11" t="str">
        <f t="array" ref="N411">XLOOKUP($F411, 'BASIC KEY'!$C$19:$C$22, 'BASIC KEY'!$B$19:$B$22, "", 0)
</f>
        <v/>
      </c>
      <c r="O411" s="11" t="str">
        <f t="array" ref="O411">XLOOKUP($G411, 'BASIC KEY'!$C$25:$C$28, 'BASIC KEY'!$B$25:$B$28, "", 0)
</f>
        <v/>
      </c>
      <c r="Q411" s="13" t="str">
        <f t="shared" si="7"/>
        <v/>
      </c>
      <c r="R411" s="13" t="str">
        <f t="array" ref="R411">XLOOKUP($K411,'BASIC KEY'!$E$1:$E$4,'BASIC KEY'!$F$1:$F$4,"",0)</f>
        <v/>
      </c>
      <c r="S411" s="13" t="str">
        <f t="array" ref="S411">XLOOKUP($L411, 'BASIC KEY'!$E$7:$E$10, 'BASIC KEY'!$F$7:$F$10, "", 0)
</f>
        <v/>
      </c>
      <c r="T411" s="13" t="str">
        <f t="array" ref="T411">XLOOKUP($M411, 'BASIC KEY'!$E$13:$E$16, 'BASIC KEY'!$F$13:$F$16, "", 0)
</f>
        <v/>
      </c>
      <c r="U411" s="13" t="str">
        <f t="array" ref="U411">XLOOKUP($N411, 'BASIC KEY'!$E$19:$E$22, 'BASIC KEY'!$F$19:$F$22, "", 0)
</f>
        <v/>
      </c>
      <c r="V411" s="13" t="str">
        <f t="array" ref="V411">XLOOKUP($O411, 'BASIC KEY'!$E$25:$E$28, 'BASIC KEY'!$F$25:$F$28, "", 0)
</f>
        <v/>
      </c>
    </row>
    <row r="412">
      <c r="C412" s="7"/>
      <c r="D412" s="7"/>
      <c r="E412" s="7"/>
      <c r="F412" s="7"/>
      <c r="G412" s="7"/>
      <c r="H412" s="7"/>
      <c r="I412" s="7" t="str">
        <f t="shared" si="6"/>
        <v/>
      </c>
      <c r="K412" s="2" t="str">
        <f t="array" ref="K412">XLOOKUP($C412:$C$1000, 'BASIC KEY'!$C$1:$C$4, 'BASIC KEY'!$B$1:$B$4, "", 0)
</f>
        <v/>
      </c>
      <c r="L412" s="2" t="str">
        <f t="array" ref="L412">XLOOKUP($D412, 'BASIC KEY'!$C$7:$C$10, 'BASIC KEY'!$B$7:$B$10, "", 0)
</f>
        <v/>
      </c>
      <c r="M412" s="11" t="str">
        <f t="array" ref="M412">XLOOKUP($E412, 'BASIC KEY'!$C$13:$C$16, 'BASIC KEY'!$B$13:$B$16, "", 0)
</f>
        <v/>
      </c>
      <c r="N412" s="11" t="str">
        <f t="array" ref="N412">XLOOKUP($F412, 'BASIC KEY'!$C$19:$C$22, 'BASIC KEY'!$B$19:$B$22, "", 0)
</f>
        <v/>
      </c>
      <c r="O412" s="11" t="str">
        <f t="array" ref="O412">XLOOKUP($G412, 'BASIC KEY'!$C$25:$C$28, 'BASIC KEY'!$B$25:$B$28, "", 0)
</f>
        <v/>
      </c>
      <c r="Q412" s="13" t="str">
        <f t="shared" si="7"/>
        <v/>
      </c>
      <c r="R412" s="13" t="str">
        <f t="array" ref="R412">XLOOKUP($K412,'BASIC KEY'!$E$1:$E$4,'BASIC KEY'!$F$1:$F$4,"",0)</f>
        <v/>
      </c>
      <c r="S412" s="13" t="str">
        <f t="array" ref="S412">XLOOKUP($L412, 'BASIC KEY'!$E$7:$E$10, 'BASIC KEY'!$F$7:$F$10, "", 0)
</f>
        <v/>
      </c>
      <c r="T412" s="13" t="str">
        <f t="array" ref="T412">XLOOKUP($M412, 'BASIC KEY'!$E$13:$E$16, 'BASIC KEY'!$F$13:$F$16, "", 0)
</f>
        <v/>
      </c>
      <c r="U412" s="13" t="str">
        <f t="array" ref="U412">XLOOKUP($N412, 'BASIC KEY'!$E$19:$E$22, 'BASIC KEY'!$F$19:$F$22, "", 0)
</f>
        <v/>
      </c>
      <c r="V412" s="13" t="str">
        <f t="array" ref="V412">XLOOKUP($O412, 'BASIC KEY'!$E$25:$E$28, 'BASIC KEY'!$F$25:$F$28, "", 0)
</f>
        <v/>
      </c>
    </row>
    <row r="413">
      <c r="C413" s="7"/>
      <c r="D413" s="7"/>
      <c r="E413" s="7"/>
      <c r="F413" s="7"/>
      <c r="G413" s="7"/>
      <c r="H413" s="7"/>
      <c r="I413" s="7" t="str">
        <f t="shared" si="6"/>
        <v/>
      </c>
      <c r="K413" s="2" t="str">
        <f t="array" ref="K413">XLOOKUP($C413:$C$1000, 'BASIC KEY'!$C$1:$C$4, 'BASIC KEY'!$B$1:$B$4, "", 0)
</f>
        <v/>
      </c>
      <c r="L413" s="2" t="str">
        <f t="array" ref="L413">XLOOKUP($D413, 'BASIC KEY'!$C$7:$C$10, 'BASIC KEY'!$B$7:$B$10, "", 0)
</f>
        <v/>
      </c>
      <c r="M413" s="11" t="str">
        <f t="array" ref="M413">XLOOKUP($E413, 'BASIC KEY'!$C$13:$C$16, 'BASIC KEY'!$B$13:$B$16, "", 0)
</f>
        <v/>
      </c>
      <c r="N413" s="11" t="str">
        <f t="array" ref="N413">XLOOKUP($F413, 'BASIC KEY'!$C$19:$C$22, 'BASIC KEY'!$B$19:$B$22, "", 0)
</f>
        <v/>
      </c>
      <c r="O413" s="11" t="str">
        <f t="array" ref="O413">XLOOKUP($G413, 'BASIC KEY'!$C$25:$C$28, 'BASIC KEY'!$B$25:$B$28, "", 0)
</f>
        <v/>
      </c>
      <c r="Q413" s="13" t="str">
        <f t="shared" si="7"/>
        <v/>
      </c>
      <c r="R413" s="13" t="str">
        <f t="array" ref="R413">XLOOKUP($K413,'BASIC KEY'!$E$1:$E$4,'BASIC KEY'!$F$1:$F$4,"",0)</f>
        <v/>
      </c>
      <c r="S413" s="13" t="str">
        <f t="array" ref="S413">XLOOKUP($L413, 'BASIC KEY'!$E$7:$E$10, 'BASIC KEY'!$F$7:$F$10, "", 0)
</f>
        <v/>
      </c>
      <c r="T413" s="13" t="str">
        <f t="array" ref="T413">XLOOKUP($M413, 'BASIC KEY'!$E$13:$E$16, 'BASIC KEY'!$F$13:$F$16, "", 0)
</f>
        <v/>
      </c>
      <c r="U413" s="13" t="str">
        <f t="array" ref="U413">XLOOKUP($N413, 'BASIC KEY'!$E$19:$E$22, 'BASIC KEY'!$F$19:$F$22, "", 0)
</f>
        <v/>
      </c>
      <c r="V413" s="13" t="str">
        <f t="array" ref="V413">XLOOKUP($O413, 'BASIC KEY'!$E$25:$E$28, 'BASIC KEY'!$F$25:$F$28, "", 0)
</f>
        <v/>
      </c>
    </row>
    <row r="414">
      <c r="C414" s="7"/>
      <c r="D414" s="7"/>
      <c r="E414" s="7"/>
      <c r="F414" s="7"/>
      <c r="G414" s="7"/>
      <c r="H414" s="7"/>
      <c r="I414" s="7" t="str">
        <f t="shared" si="6"/>
        <v/>
      </c>
      <c r="K414" s="2" t="str">
        <f t="array" ref="K414">XLOOKUP($C414:$C$1000, 'BASIC KEY'!$C$1:$C$4, 'BASIC KEY'!$B$1:$B$4, "", 0)
</f>
        <v/>
      </c>
      <c r="L414" s="2" t="str">
        <f t="array" ref="L414">XLOOKUP($D414, 'BASIC KEY'!$C$7:$C$10, 'BASIC KEY'!$B$7:$B$10, "", 0)
</f>
        <v/>
      </c>
      <c r="M414" s="11" t="str">
        <f t="array" ref="M414">XLOOKUP($E414, 'BASIC KEY'!$C$13:$C$16, 'BASIC KEY'!$B$13:$B$16, "", 0)
</f>
        <v/>
      </c>
      <c r="N414" s="11" t="str">
        <f t="array" ref="N414">XLOOKUP($F414, 'BASIC KEY'!$C$19:$C$22, 'BASIC KEY'!$B$19:$B$22, "", 0)
</f>
        <v/>
      </c>
      <c r="O414" s="11" t="str">
        <f t="array" ref="O414">XLOOKUP($G414, 'BASIC KEY'!$C$25:$C$28, 'BASIC KEY'!$B$25:$B$28, "", 0)
</f>
        <v/>
      </c>
      <c r="Q414" s="13" t="str">
        <f t="shared" si="7"/>
        <v/>
      </c>
      <c r="R414" s="13" t="str">
        <f t="array" ref="R414">XLOOKUP($K414,'BASIC KEY'!$E$1:$E$4,'BASIC KEY'!$F$1:$F$4,"",0)</f>
        <v/>
      </c>
      <c r="S414" s="13" t="str">
        <f t="array" ref="S414">XLOOKUP($L414, 'BASIC KEY'!$E$7:$E$10, 'BASIC KEY'!$F$7:$F$10, "", 0)
</f>
        <v/>
      </c>
      <c r="T414" s="13" t="str">
        <f t="array" ref="T414">XLOOKUP($M414, 'BASIC KEY'!$E$13:$E$16, 'BASIC KEY'!$F$13:$F$16, "", 0)
</f>
        <v/>
      </c>
      <c r="U414" s="13" t="str">
        <f t="array" ref="U414">XLOOKUP($N414, 'BASIC KEY'!$E$19:$E$22, 'BASIC KEY'!$F$19:$F$22, "", 0)
</f>
        <v/>
      </c>
      <c r="V414" s="13" t="str">
        <f t="array" ref="V414">XLOOKUP($O414, 'BASIC KEY'!$E$25:$E$28, 'BASIC KEY'!$F$25:$F$28, "", 0)
</f>
        <v/>
      </c>
    </row>
    <row r="415">
      <c r="C415" s="7"/>
      <c r="D415" s="7"/>
      <c r="E415" s="7"/>
      <c r="F415" s="7"/>
      <c r="G415" s="7"/>
      <c r="H415" s="7"/>
      <c r="I415" s="7" t="str">
        <f t="shared" si="6"/>
        <v/>
      </c>
      <c r="K415" s="2" t="str">
        <f t="array" ref="K415">XLOOKUP($C415:$C$1000, 'BASIC KEY'!$C$1:$C$4, 'BASIC KEY'!$B$1:$B$4, "", 0)
</f>
        <v/>
      </c>
      <c r="L415" s="2" t="str">
        <f t="array" ref="L415">XLOOKUP($D415, 'BASIC KEY'!$C$7:$C$10, 'BASIC KEY'!$B$7:$B$10, "", 0)
</f>
        <v/>
      </c>
      <c r="M415" s="11" t="str">
        <f t="array" ref="M415">XLOOKUP($E415, 'BASIC KEY'!$C$13:$C$16, 'BASIC KEY'!$B$13:$B$16, "", 0)
</f>
        <v/>
      </c>
      <c r="N415" s="11" t="str">
        <f t="array" ref="N415">XLOOKUP($F415, 'BASIC KEY'!$C$19:$C$22, 'BASIC KEY'!$B$19:$B$22, "", 0)
</f>
        <v/>
      </c>
      <c r="O415" s="11" t="str">
        <f t="array" ref="O415">XLOOKUP($G415, 'BASIC KEY'!$C$25:$C$28, 'BASIC KEY'!$B$25:$B$28, "", 0)
</f>
        <v/>
      </c>
      <c r="Q415" s="13" t="str">
        <f t="shared" si="7"/>
        <v/>
      </c>
      <c r="R415" s="13" t="str">
        <f t="array" ref="R415">XLOOKUP($K415,'BASIC KEY'!$E$1:$E$4,'BASIC KEY'!$F$1:$F$4,"",0)</f>
        <v/>
      </c>
      <c r="S415" s="13" t="str">
        <f t="array" ref="S415">XLOOKUP($L415, 'BASIC KEY'!$E$7:$E$10, 'BASIC KEY'!$F$7:$F$10, "", 0)
</f>
        <v/>
      </c>
      <c r="T415" s="13" t="str">
        <f t="array" ref="T415">XLOOKUP($M415, 'BASIC KEY'!$E$13:$E$16, 'BASIC KEY'!$F$13:$F$16, "", 0)
</f>
        <v/>
      </c>
      <c r="U415" s="13" t="str">
        <f t="array" ref="U415">XLOOKUP($N415, 'BASIC KEY'!$E$19:$E$22, 'BASIC KEY'!$F$19:$F$22, "", 0)
</f>
        <v/>
      </c>
      <c r="V415" s="13" t="str">
        <f t="array" ref="V415">XLOOKUP($O415, 'BASIC KEY'!$E$25:$E$28, 'BASIC KEY'!$F$25:$F$28, "", 0)
</f>
        <v/>
      </c>
    </row>
    <row r="416">
      <c r="C416" s="7"/>
      <c r="D416" s="7"/>
      <c r="E416" s="7"/>
      <c r="F416" s="7"/>
      <c r="G416" s="7"/>
      <c r="H416" s="7"/>
      <c r="I416" s="7" t="str">
        <f t="shared" si="6"/>
        <v/>
      </c>
      <c r="K416" s="2" t="str">
        <f t="array" ref="K416">XLOOKUP($C416:$C$1000, 'BASIC KEY'!$C$1:$C$4, 'BASIC KEY'!$B$1:$B$4, "", 0)
</f>
        <v/>
      </c>
      <c r="L416" s="2" t="str">
        <f t="array" ref="L416">XLOOKUP($D416, 'BASIC KEY'!$C$7:$C$10, 'BASIC KEY'!$B$7:$B$10, "", 0)
</f>
        <v/>
      </c>
      <c r="M416" s="11" t="str">
        <f t="array" ref="M416">XLOOKUP($E416, 'BASIC KEY'!$C$13:$C$16, 'BASIC KEY'!$B$13:$B$16, "", 0)
</f>
        <v/>
      </c>
      <c r="N416" s="11" t="str">
        <f t="array" ref="N416">XLOOKUP($F416, 'BASIC KEY'!$C$19:$C$22, 'BASIC KEY'!$B$19:$B$22, "", 0)
</f>
        <v/>
      </c>
      <c r="O416" s="11" t="str">
        <f t="array" ref="O416">XLOOKUP($G416, 'BASIC KEY'!$C$25:$C$28, 'BASIC KEY'!$B$25:$B$28, "", 0)
</f>
        <v/>
      </c>
      <c r="Q416" s="13" t="str">
        <f t="shared" si="7"/>
        <v/>
      </c>
      <c r="R416" s="13" t="str">
        <f t="array" ref="R416">XLOOKUP($K416,'BASIC KEY'!$E$1:$E$4,'BASIC KEY'!$F$1:$F$4,"",0)</f>
        <v/>
      </c>
      <c r="S416" s="13" t="str">
        <f t="array" ref="S416">XLOOKUP($L416, 'BASIC KEY'!$E$7:$E$10, 'BASIC KEY'!$F$7:$F$10, "", 0)
</f>
        <v/>
      </c>
      <c r="T416" s="13" t="str">
        <f t="array" ref="T416">XLOOKUP($M416, 'BASIC KEY'!$E$13:$E$16, 'BASIC KEY'!$F$13:$F$16, "", 0)
</f>
        <v/>
      </c>
      <c r="U416" s="13" t="str">
        <f t="array" ref="U416">XLOOKUP($N416, 'BASIC KEY'!$E$19:$E$22, 'BASIC KEY'!$F$19:$F$22, "", 0)
</f>
        <v/>
      </c>
      <c r="V416" s="13" t="str">
        <f t="array" ref="V416">XLOOKUP($O416, 'BASIC KEY'!$E$25:$E$28, 'BASIC KEY'!$F$25:$F$28, "", 0)
</f>
        <v/>
      </c>
    </row>
    <row r="417">
      <c r="C417" s="7"/>
      <c r="D417" s="7"/>
      <c r="E417" s="7"/>
      <c r="F417" s="7"/>
      <c r="G417" s="7"/>
      <c r="H417" s="7"/>
      <c r="I417" s="7" t="str">
        <f t="shared" si="6"/>
        <v/>
      </c>
      <c r="K417" s="2" t="str">
        <f t="array" ref="K417">XLOOKUP($C417:$C$1000, 'BASIC KEY'!$C$1:$C$4, 'BASIC KEY'!$B$1:$B$4, "", 0)
</f>
        <v/>
      </c>
      <c r="L417" s="2" t="str">
        <f t="array" ref="L417">XLOOKUP($D417, 'BASIC KEY'!$C$7:$C$10, 'BASIC KEY'!$B$7:$B$10, "", 0)
</f>
        <v/>
      </c>
      <c r="M417" s="11" t="str">
        <f t="array" ref="M417">XLOOKUP($E417, 'BASIC KEY'!$C$13:$C$16, 'BASIC KEY'!$B$13:$B$16, "", 0)
</f>
        <v/>
      </c>
      <c r="N417" s="11" t="str">
        <f t="array" ref="N417">XLOOKUP($F417, 'BASIC KEY'!$C$19:$C$22, 'BASIC KEY'!$B$19:$B$22, "", 0)
</f>
        <v/>
      </c>
      <c r="O417" s="11" t="str">
        <f t="array" ref="O417">XLOOKUP($G417, 'BASIC KEY'!$C$25:$C$28, 'BASIC KEY'!$B$25:$B$28, "", 0)
</f>
        <v/>
      </c>
      <c r="Q417" s="13" t="str">
        <f t="shared" si="7"/>
        <v/>
      </c>
      <c r="R417" s="13" t="str">
        <f t="array" ref="R417">XLOOKUP($K417,'BASIC KEY'!$E$1:$E$4,'BASIC KEY'!$F$1:$F$4,"",0)</f>
        <v/>
      </c>
      <c r="S417" s="13" t="str">
        <f t="array" ref="S417">XLOOKUP($L417, 'BASIC KEY'!$E$7:$E$10, 'BASIC KEY'!$F$7:$F$10, "", 0)
</f>
        <v/>
      </c>
      <c r="T417" s="13" t="str">
        <f t="array" ref="T417">XLOOKUP($M417, 'BASIC KEY'!$E$13:$E$16, 'BASIC KEY'!$F$13:$F$16, "", 0)
</f>
        <v/>
      </c>
      <c r="U417" s="13" t="str">
        <f t="array" ref="U417">XLOOKUP($N417, 'BASIC KEY'!$E$19:$E$22, 'BASIC KEY'!$F$19:$F$22, "", 0)
</f>
        <v/>
      </c>
      <c r="V417" s="13" t="str">
        <f t="array" ref="V417">XLOOKUP($O417, 'BASIC KEY'!$E$25:$E$28, 'BASIC KEY'!$F$25:$F$28, "", 0)
</f>
        <v/>
      </c>
    </row>
    <row r="418">
      <c r="C418" s="7"/>
      <c r="D418" s="7"/>
      <c r="E418" s="7"/>
      <c r="F418" s="7"/>
      <c r="G418" s="7"/>
      <c r="H418" s="7"/>
      <c r="I418" s="7" t="str">
        <f t="shared" si="6"/>
        <v/>
      </c>
      <c r="K418" s="2" t="str">
        <f t="array" ref="K418">XLOOKUP($C418:$C$1000, 'BASIC KEY'!$C$1:$C$4, 'BASIC KEY'!$B$1:$B$4, "", 0)
</f>
        <v/>
      </c>
      <c r="L418" s="2" t="str">
        <f t="array" ref="L418">XLOOKUP($D418, 'BASIC KEY'!$C$7:$C$10, 'BASIC KEY'!$B$7:$B$10, "", 0)
</f>
        <v/>
      </c>
      <c r="M418" s="11" t="str">
        <f t="array" ref="M418">XLOOKUP($E418, 'BASIC KEY'!$C$13:$C$16, 'BASIC KEY'!$B$13:$B$16, "", 0)
</f>
        <v/>
      </c>
      <c r="N418" s="11" t="str">
        <f t="array" ref="N418">XLOOKUP($F418, 'BASIC KEY'!$C$19:$C$22, 'BASIC KEY'!$B$19:$B$22, "", 0)
</f>
        <v/>
      </c>
      <c r="O418" s="11" t="str">
        <f t="array" ref="O418">XLOOKUP($G418, 'BASIC KEY'!$C$25:$C$28, 'BASIC KEY'!$B$25:$B$28, "", 0)
</f>
        <v/>
      </c>
      <c r="Q418" s="13" t="str">
        <f t="shared" si="7"/>
        <v/>
      </c>
      <c r="R418" s="13" t="str">
        <f t="array" ref="R418">XLOOKUP($K418,'BASIC KEY'!$E$1:$E$4,'BASIC KEY'!$F$1:$F$4,"",0)</f>
        <v/>
      </c>
      <c r="S418" s="13" t="str">
        <f t="array" ref="S418">XLOOKUP($L418, 'BASIC KEY'!$E$7:$E$10, 'BASIC KEY'!$F$7:$F$10, "", 0)
</f>
        <v/>
      </c>
      <c r="T418" s="13" t="str">
        <f t="array" ref="T418">XLOOKUP($M418, 'BASIC KEY'!$E$13:$E$16, 'BASIC KEY'!$F$13:$F$16, "", 0)
</f>
        <v/>
      </c>
      <c r="U418" s="13" t="str">
        <f t="array" ref="U418">XLOOKUP($N418, 'BASIC KEY'!$E$19:$E$22, 'BASIC KEY'!$F$19:$F$22, "", 0)
</f>
        <v/>
      </c>
      <c r="V418" s="13" t="str">
        <f t="array" ref="V418">XLOOKUP($O418, 'BASIC KEY'!$E$25:$E$28, 'BASIC KEY'!$F$25:$F$28, "", 0)
</f>
        <v/>
      </c>
    </row>
    <row r="419">
      <c r="C419" s="7"/>
      <c r="D419" s="7"/>
      <c r="E419" s="7"/>
      <c r="F419" s="7"/>
      <c r="G419" s="7"/>
      <c r="H419" s="7"/>
      <c r="I419" s="7" t="str">
        <f t="shared" si="6"/>
        <v/>
      </c>
      <c r="K419" s="2" t="str">
        <f t="array" ref="K419">XLOOKUP($C419:$C$1000, 'BASIC KEY'!$C$1:$C$4, 'BASIC KEY'!$B$1:$B$4, "", 0)
</f>
        <v/>
      </c>
      <c r="L419" s="2" t="str">
        <f t="array" ref="L419">XLOOKUP($D419, 'BASIC KEY'!$C$7:$C$10, 'BASIC KEY'!$B$7:$B$10, "", 0)
</f>
        <v/>
      </c>
      <c r="M419" s="11" t="str">
        <f t="array" ref="M419">XLOOKUP($E419, 'BASIC KEY'!$C$13:$C$16, 'BASIC KEY'!$B$13:$B$16, "", 0)
</f>
        <v/>
      </c>
      <c r="N419" s="11" t="str">
        <f t="array" ref="N419">XLOOKUP($F419, 'BASIC KEY'!$C$19:$C$22, 'BASIC KEY'!$B$19:$B$22, "", 0)
</f>
        <v/>
      </c>
      <c r="O419" s="11" t="str">
        <f t="array" ref="O419">XLOOKUP($G419, 'BASIC KEY'!$C$25:$C$28, 'BASIC KEY'!$B$25:$B$28, "", 0)
</f>
        <v/>
      </c>
      <c r="Q419" s="13" t="str">
        <f t="shared" si="7"/>
        <v/>
      </c>
      <c r="R419" s="13" t="str">
        <f t="array" ref="R419">XLOOKUP($K419,'BASIC KEY'!$E$1:$E$4,'BASIC KEY'!$F$1:$F$4,"",0)</f>
        <v/>
      </c>
      <c r="S419" s="13" t="str">
        <f t="array" ref="S419">XLOOKUP($L419, 'BASIC KEY'!$E$7:$E$10, 'BASIC KEY'!$F$7:$F$10, "", 0)
</f>
        <v/>
      </c>
      <c r="T419" s="13" t="str">
        <f t="array" ref="T419">XLOOKUP($M419, 'BASIC KEY'!$E$13:$E$16, 'BASIC KEY'!$F$13:$F$16, "", 0)
</f>
        <v/>
      </c>
      <c r="U419" s="13" t="str">
        <f t="array" ref="U419">XLOOKUP($N419, 'BASIC KEY'!$E$19:$E$22, 'BASIC KEY'!$F$19:$F$22, "", 0)
</f>
        <v/>
      </c>
      <c r="V419" s="13" t="str">
        <f t="array" ref="V419">XLOOKUP($O419, 'BASIC KEY'!$E$25:$E$28, 'BASIC KEY'!$F$25:$F$28, "", 0)
</f>
        <v/>
      </c>
    </row>
    <row r="420">
      <c r="C420" s="7"/>
      <c r="D420" s="7"/>
      <c r="E420" s="7"/>
      <c r="F420" s="7"/>
      <c r="G420" s="7"/>
      <c r="H420" s="7"/>
      <c r="I420" s="7" t="str">
        <f t="shared" si="6"/>
        <v/>
      </c>
      <c r="K420" s="2" t="str">
        <f t="array" ref="K420">XLOOKUP($C420:$C$1000, 'BASIC KEY'!$C$1:$C$4, 'BASIC KEY'!$B$1:$B$4, "", 0)
</f>
        <v/>
      </c>
      <c r="L420" s="2" t="str">
        <f t="array" ref="L420">XLOOKUP($D420, 'BASIC KEY'!$C$7:$C$10, 'BASIC KEY'!$B$7:$B$10, "", 0)
</f>
        <v/>
      </c>
      <c r="M420" s="11" t="str">
        <f t="array" ref="M420">XLOOKUP($E420, 'BASIC KEY'!$C$13:$C$16, 'BASIC KEY'!$B$13:$B$16, "", 0)
</f>
        <v/>
      </c>
      <c r="N420" s="11" t="str">
        <f t="array" ref="N420">XLOOKUP($F420, 'BASIC KEY'!$C$19:$C$22, 'BASIC KEY'!$B$19:$B$22, "", 0)
</f>
        <v/>
      </c>
      <c r="O420" s="11" t="str">
        <f t="array" ref="O420">XLOOKUP($G420, 'BASIC KEY'!$C$25:$C$28, 'BASIC KEY'!$B$25:$B$28, "", 0)
</f>
        <v/>
      </c>
      <c r="Q420" s="13" t="str">
        <f t="shared" si="7"/>
        <v/>
      </c>
      <c r="R420" s="13" t="str">
        <f t="array" ref="R420">XLOOKUP($K420,'BASIC KEY'!$E$1:$E$4,'BASIC KEY'!$F$1:$F$4,"",0)</f>
        <v/>
      </c>
      <c r="S420" s="13" t="str">
        <f t="array" ref="S420">XLOOKUP($L420, 'BASIC KEY'!$E$7:$E$10, 'BASIC KEY'!$F$7:$F$10, "", 0)
</f>
        <v/>
      </c>
      <c r="T420" s="13" t="str">
        <f t="array" ref="T420">XLOOKUP($M420, 'BASIC KEY'!$E$13:$E$16, 'BASIC KEY'!$F$13:$F$16, "", 0)
</f>
        <v/>
      </c>
      <c r="U420" s="13" t="str">
        <f t="array" ref="U420">XLOOKUP($N420, 'BASIC KEY'!$E$19:$E$22, 'BASIC KEY'!$F$19:$F$22, "", 0)
</f>
        <v/>
      </c>
      <c r="V420" s="13" t="str">
        <f t="array" ref="V420">XLOOKUP($O420, 'BASIC KEY'!$E$25:$E$28, 'BASIC KEY'!$F$25:$F$28, "", 0)
</f>
        <v/>
      </c>
    </row>
    <row r="421">
      <c r="C421" s="7"/>
      <c r="D421" s="7"/>
      <c r="E421" s="7"/>
      <c r="F421" s="7"/>
      <c r="G421" s="7"/>
      <c r="H421" s="7"/>
      <c r="I421" s="7" t="str">
        <f t="shared" si="6"/>
        <v/>
      </c>
      <c r="K421" s="2" t="str">
        <f t="array" ref="K421">XLOOKUP($C421:$C$1000, 'BASIC KEY'!$C$1:$C$4, 'BASIC KEY'!$B$1:$B$4, "", 0)
</f>
        <v/>
      </c>
      <c r="L421" s="2" t="str">
        <f t="array" ref="L421">XLOOKUP($D421, 'BASIC KEY'!$C$7:$C$10, 'BASIC KEY'!$B$7:$B$10, "", 0)
</f>
        <v/>
      </c>
      <c r="M421" s="11" t="str">
        <f t="array" ref="M421">XLOOKUP($E421, 'BASIC KEY'!$C$13:$C$16, 'BASIC KEY'!$B$13:$B$16, "", 0)
</f>
        <v/>
      </c>
      <c r="N421" s="11" t="str">
        <f t="array" ref="N421">XLOOKUP($F421, 'BASIC KEY'!$C$19:$C$22, 'BASIC KEY'!$B$19:$B$22, "", 0)
</f>
        <v/>
      </c>
      <c r="O421" s="11" t="str">
        <f t="array" ref="O421">XLOOKUP($G421, 'BASIC KEY'!$C$25:$C$28, 'BASIC KEY'!$B$25:$B$28, "", 0)
</f>
        <v/>
      </c>
      <c r="Q421" s="13" t="str">
        <f t="shared" si="7"/>
        <v/>
      </c>
      <c r="R421" s="13" t="str">
        <f t="array" ref="R421">XLOOKUP($K421,'BASIC KEY'!$E$1:$E$4,'BASIC KEY'!$F$1:$F$4,"",0)</f>
        <v/>
      </c>
      <c r="S421" s="13" t="str">
        <f t="array" ref="S421">XLOOKUP($L421, 'BASIC KEY'!$E$7:$E$10, 'BASIC KEY'!$F$7:$F$10, "", 0)
</f>
        <v/>
      </c>
      <c r="T421" s="13" t="str">
        <f t="array" ref="T421">XLOOKUP($M421, 'BASIC KEY'!$E$13:$E$16, 'BASIC KEY'!$F$13:$F$16, "", 0)
</f>
        <v/>
      </c>
      <c r="U421" s="13" t="str">
        <f t="array" ref="U421">XLOOKUP($N421, 'BASIC KEY'!$E$19:$E$22, 'BASIC KEY'!$F$19:$F$22, "", 0)
</f>
        <v/>
      </c>
      <c r="V421" s="13" t="str">
        <f t="array" ref="V421">XLOOKUP($O421, 'BASIC KEY'!$E$25:$E$28, 'BASIC KEY'!$F$25:$F$28, "", 0)
</f>
        <v/>
      </c>
    </row>
    <row r="422">
      <c r="C422" s="7"/>
      <c r="D422" s="7"/>
      <c r="E422" s="7"/>
      <c r="F422" s="7"/>
      <c r="G422" s="7"/>
      <c r="H422" s="7"/>
      <c r="I422" s="7" t="str">
        <f t="shared" si="6"/>
        <v/>
      </c>
      <c r="K422" s="2" t="str">
        <f t="array" ref="K422">XLOOKUP($C422:$C$1000, 'BASIC KEY'!$C$1:$C$4, 'BASIC KEY'!$B$1:$B$4, "", 0)
</f>
        <v/>
      </c>
      <c r="L422" s="2" t="str">
        <f t="array" ref="L422">XLOOKUP($D422, 'BASIC KEY'!$C$7:$C$10, 'BASIC KEY'!$B$7:$B$10, "", 0)
</f>
        <v/>
      </c>
      <c r="M422" s="11" t="str">
        <f t="array" ref="M422">XLOOKUP($E422, 'BASIC KEY'!$C$13:$C$16, 'BASIC KEY'!$B$13:$B$16, "", 0)
</f>
        <v/>
      </c>
      <c r="N422" s="11" t="str">
        <f t="array" ref="N422">XLOOKUP($F422, 'BASIC KEY'!$C$19:$C$22, 'BASIC KEY'!$B$19:$B$22, "", 0)
</f>
        <v/>
      </c>
      <c r="O422" s="11" t="str">
        <f t="array" ref="O422">XLOOKUP($G422, 'BASIC KEY'!$C$25:$C$28, 'BASIC KEY'!$B$25:$B$28, "", 0)
</f>
        <v/>
      </c>
      <c r="Q422" s="13" t="str">
        <f t="shared" si="7"/>
        <v/>
      </c>
      <c r="R422" s="13" t="str">
        <f t="array" ref="R422">XLOOKUP($K422,'BASIC KEY'!$E$1:$E$4,'BASIC KEY'!$F$1:$F$4,"",0)</f>
        <v/>
      </c>
      <c r="S422" s="13" t="str">
        <f t="array" ref="S422">XLOOKUP($L422, 'BASIC KEY'!$E$7:$E$10, 'BASIC KEY'!$F$7:$F$10, "", 0)
</f>
        <v/>
      </c>
      <c r="T422" s="13" t="str">
        <f t="array" ref="T422">XLOOKUP($M422, 'BASIC KEY'!$E$13:$E$16, 'BASIC KEY'!$F$13:$F$16, "", 0)
</f>
        <v/>
      </c>
      <c r="U422" s="13" t="str">
        <f t="array" ref="U422">XLOOKUP($N422, 'BASIC KEY'!$E$19:$E$22, 'BASIC KEY'!$F$19:$F$22, "", 0)
</f>
        <v/>
      </c>
      <c r="V422" s="13" t="str">
        <f t="array" ref="V422">XLOOKUP($O422, 'BASIC KEY'!$E$25:$E$28, 'BASIC KEY'!$F$25:$F$28, "", 0)
</f>
        <v/>
      </c>
    </row>
    <row r="423">
      <c r="C423" s="7"/>
      <c r="D423" s="7"/>
      <c r="E423" s="7"/>
      <c r="F423" s="7"/>
      <c r="G423" s="7"/>
      <c r="H423" s="7"/>
      <c r="I423" s="7" t="str">
        <f t="shared" si="6"/>
        <v/>
      </c>
      <c r="K423" s="2" t="str">
        <f t="array" ref="K423">XLOOKUP($C423:$C$1000, 'BASIC KEY'!$C$1:$C$4, 'BASIC KEY'!$B$1:$B$4, "", 0)
</f>
        <v/>
      </c>
      <c r="L423" s="2" t="str">
        <f t="array" ref="L423">XLOOKUP($D423, 'BASIC KEY'!$C$7:$C$10, 'BASIC KEY'!$B$7:$B$10, "", 0)
</f>
        <v/>
      </c>
      <c r="M423" s="11" t="str">
        <f t="array" ref="M423">XLOOKUP($E423, 'BASIC KEY'!$C$13:$C$16, 'BASIC KEY'!$B$13:$B$16, "", 0)
</f>
        <v/>
      </c>
      <c r="N423" s="11" t="str">
        <f t="array" ref="N423">XLOOKUP($F423, 'BASIC KEY'!$C$19:$C$22, 'BASIC KEY'!$B$19:$B$22, "", 0)
</f>
        <v/>
      </c>
      <c r="O423" s="11" t="str">
        <f t="array" ref="O423">XLOOKUP($G423, 'BASIC KEY'!$C$25:$C$28, 'BASIC KEY'!$B$25:$B$28, "", 0)
</f>
        <v/>
      </c>
      <c r="Q423" s="13" t="str">
        <f t="shared" si="7"/>
        <v/>
      </c>
      <c r="R423" s="13" t="str">
        <f t="array" ref="R423">XLOOKUP($K423,'BASIC KEY'!$E$1:$E$4,'BASIC KEY'!$F$1:$F$4,"",0)</f>
        <v/>
      </c>
      <c r="S423" s="13" t="str">
        <f t="array" ref="S423">XLOOKUP($L423, 'BASIC KEY'!$E$7:$E$10, 'BASIC KEY'!$F$7:$F$10, "", 0)
</f>
        <v/>
      </c>
      <c r="T423" s="13" t="str">
        <f t="array" ref="T423">XLOOKUP($M423, 'BASIC KEY'!$E$13:$E$16, 'BASIC KEY'!$F$13:$F$16, "", 0)
</f>
        <v/>
      </c>
      <c r="U423" s="13" t="str">
        <f t="array" ref="U423">XLOOKUP($N423, 'BASIC KEY'!$E$19:$E$22, 'BASIC KEY'!$F$19:$F$22, "", 0)
</f>
        <v/>
      </c>
      <c r="V423" s="13" t="str">
        <f t="array" ref="V423">XLOOKUP($O423, 'BASIC KEY'!$E$25:$E$28, 'BASIC KEY'!$F$25:$F$28, "", 0)
</f>
        <v/>
      </c>
    </row>
    <row r="424">
      <c r="C424" s="7"/>
      <c r="D424" s="7"/>
      <c r="E424" s="7"/>
      <c r="F424" s="7"/>
      <c r="G424" s="7"/>
      <c r="H424" s="7"/>
      <c r="I424" s="7" t="str">
        <f t="shared" si="6"/>
        <v/>
      </c>
      <c r="K424" s="2" t="str">
        <f t="array" ref="K424">XLOOKUP($C424:$C$1000, 'BASIC KEY'!$C$1:$C$4, 'BASIC KEY'!$B$1:$B$4, "", 0)
</f>
        <v/>
      </c>
      <c r="L424" s="2" t="str">
        <f t="array" ref="L424">XLOOKUP($D424, 'BASIC KEY'!$C$7:$C$10, 'BASIC KEY'!$B$7:$B$10, "", 0)
</f>
        <v/>
      </c>
      <c r="M424" s="11" t="str">
        <f t="array" ref="M424">XLOOKUP($E424, 'BASIC KEY'!$C$13:$C$16, 'BASIC KEY'!$B$13:$B$16, "", 0)
</f>
        <v/>
      </c>
      <c r="N424" s="11" t="str">
        <f t="array" ref="N424">XLOOKUP($F424, 'BASIC KEY'!$C$19:$C$22, 'BASIC KEY'!$B$19:$B$22, "", 0)
</f>
        <v/>
      </c>
      <c r="O424" s="11" t="str">
        <f t="array" ref="O424">XLOOKUP($G424, 'BASIC KEY'!$C$25:$C$28, 'BASIC KEY'!$B$25:$B$28, "", 0)
</f>
        <v/>
      </c>
      <c r="Q424" s="13" t="str">
        <f t="shared" si="7"/>
        <v/>
      </c>
      <c r="R424" s="13" t="str">
        <f t="array" ref="R424">XLOOKUP($K424,'BASIC KEY'!$E$1:$E$4,'BASIC KEY'!$F$1:$F$4,"",0)</f>
        <v/>
      </c>
      <c r="S424" s="13" t="str">
        <f t="array" ref="S424">XLOOKUP($L424, 'BASIC KEY'!$E$7:$E$10, 'BASIC KEY'!$F$7:$F$10, "", 0)
</f>
        <v/>
      </c>
      <c r="T424" s="13" t="str">
        <f t="array" ref="T424">XLOOKUP($M424, 'BASIC KEY'!$E$13:$E$16, 'BASIC KEY'!$F$13:$F$16, "", 0)
</f>
        <v/>
      </c>
      <c r="U424" s="13" t="str">
        <f t="array" ref="U424">XLOOKUP($N424, 'BASIC KEY'!$E$19:$E$22, 'BASIC KEY'!$F$19:$F$22, "", 0)
</f>
        <v/>
      </c>
      <c r="V424" s="13" t="str">
        <f t="array" ref="V424">XLOOKUP($O424, 'BASIC KEY'!$E$25:$E$28, 'BASIC KEY'!$F$25:$F$28, "", 0)
</f>
        <v/>
      </c>
    </row>
    <row r="425">
      <c r="C425" s="7"/>
      <c r="D425" s="7"/>
      <c r="E425" s="7"/>
      <c r="F425" s="7"/>
      <c r="G425" s="7"/>
      <c r="H425" s="7"/>
      <c r="I425" s="7" t="str">
        <f t="shared" si="6"/>
        <v/>
      </c>
      <c r="K425" s="2" t="str">
        <f t="array" ref="K425">XLOOKUP($C425:$C$1000, 'BASIC KEY'!$C$1:$C$4, 'BASIC KEY'!$B$1:$B$4, "", 0)
</f>
        <v/>
      </c>
      <c r="L425" s="2" t="str">
        <f t="array" ref="L425">XLOOKUP($D425, 'BASIC KEY'!$C$7:$C$10, 'BASIC KEY'!$B$7:$B$10, "", 0)
</f>
        <v/>
      </c>
      <c r="M425" s="11" t="str">
        <f t="array" ref="M425">XLOOKUP($E425, 'BASIC KEY'!$C$13:$C$16, 'BASIC KEY'!$B$13:$B$16, "", 0)
</f>
        <v/>
      </c>
      <c r="N425" s="11" t="str">
        <f t="array" ref="N425">XLOOKUP($F425, 'BASIC KEY'!$C$19:$C$22, 'BASIC KEY'!$B$19:$B$22, "", 0)
</f>
        <v/>
      </c>
      <c r="O425" s="11" t="str">
        <f t="array" ref="O425">XLOOKUP($G425, 'BASIC KEY'!$C$25:$C$28, 'BASIC KEY'!$B$25:$B$28, "", 0)
</f>
        <v/>
      </c>
      <c r="Q425" s="13" t="str">
        <f t="shared" si="7"/>
        <v/>
      </c>
      <c r="R425" s="13" t="str">
        <f t="array" ref="R425">XLOOKUP($K425,'BASIC KEY'!$E$1:$E$4,'BASIC KEY'!$F$1:$F$4,"",0)</f>
        <v/>
      </c>
      <c r="S425" s="13" t="str">
        <f t="array" ref="S425">XLOOKUP($L425, 'BASIC KEY'!$E$7:$E$10, 'BASIC KEY'!$F$7:$F$10, "", 0)
</f>
        <v/>
      </c>
      <c r="T425" s="13" t="str">
        <f t="array" ref="T425">XLOOKUP($M425, 'BASIC KEY'!$E$13:$E$16, 'BASIC KEY'!$F$13:$F$16, "", 0)
</f>
        <v/>
      </c>
      <c r="U425" s="13" t="str">
        <f t="array" ref="U425">XLOOKUP($N425, 'BASIC KEY'!$E$19:$E$22, 'BASIC KEY'!$F$19:$F$22, "", 0)
</f>
        <v/>
      </c>
      <c r="V425" s="13" t="str">
        <f t="array" ref="V425">XLOOKUP($O425, 'BASIC KEY'!$E$25:$E$28, 'BASIC KEY'!$F$25:$F$28, "", 0)
</f>
        <v/>
      </c>
    </row>
    <row r="426">
      <c r="C426" s="7"/>
      <c r="D426" s="7"/>
      <c r="E426" s="7"/>
      <c r="F426" s="7"/>
      <c r="G426" s="7"/>
      <c r="H426" s="7"/>
      <c r="I426" s="7" t="str">
        <f t="shared" si="6"/>
        <v/>
      </c>
      <c r="K426" s="2" t="str">
        <f t="array" ref="K426">XLOOKUP($C426:$C$1000, 'BASIC KEY'!$C$1:$C$4, 'BASIC KEY'!$B$1:$B$4, "", 0)
</f>
        <v/>
      </c>
      <c r="L426" s="2" t="str">
        <f t="array" ref="L426">XLOOKUP($D426, 'BASIC KEY'!$C$7:$C$10, 'BASIC KEY'!$B$7:$B$10, "", 0)
</f>
        <v/>
      </c>
      <c r="M426" s="11" t="str">
        <f t="array" ref="M426">XLOOKUP($E426, 'BASIC KEY'!$C$13:$C$16, 'BASIC KEY'!$B$13:$B$16, "", 0)
</f>
        <v/>
      </c>
      <c r="N426" s="11" t="str">
        <f t="array" ref="N426">XLOOKUP($F426, 'BASIC KEY'!$C$19:$C$22, 'BASIC KEY'!$B$19:$B$22, "", 0)
</f>
        <v/>
      </c>
      <c r="O426" s="11" t="str">
        <f t="array" ref="O426">XLOOKUP($G426, 'BASIC KEY'!$C$25:$C$28, 'BASIC KEY'!$B$25:$B$28, "", 0)
</f>
        <v/>
      </c>
      <c r="Q426" s="13" t="str">
        <f t="shared" si="7"/>
        <v/>
      </c>
      <c r="R426" s="13" t="str">
        <f t="array" ref="R426">XLOOKUP($K426,'BASIC KEY'!$E$1:$E$4,'BASIC KEY'!$F$1:$F$4,"",0)</f>
        <v/>
      </c>
      <c r="S426" s="13" t="str">
        <f t="array" ref="S426">XLOOKUP($L426, 'BASIC KEY'!$E$7:$E$10, 'BASIC KEY'!$F$7:$F$10, "", 0)
</f>
        <v/>
      </c>
      <c r="T426" s="13" t="str">
        <f t="array" ref="T426">XLOOKUP($M426, 'BASIC KEY'!$E$13:$E$16, 'BASIC KEY'!$F$13:$F$16, "", 0)
</f>
        <v/>
      </c>
      <c r="U426" s="13" t="str">
        <f t="array" ref="U426">XLOOKUP($N426, 'BASIC KEY'!$E$19:$E$22, 'BASIC KEY'!$F$19:$F$22, "", 0)
</f>
        <v/>
      </c>
      <c r="V426" s="13" t="str">
        <f t="array" ref="V426">XLOOKUP($O426, 'BASIC KEY'!$E$25:$E$28, 'BASIC KEY'!$F$25:$F$28, "", 0)
</f>
        <v/>
      </c>
    </row>
    <row r="427">
      <c r="C427" s="7"/>
      <c r="D427" s="7"/>
      <c r="E427" s="7"/>
      <c r="F427" s="7"/>
      <c r="G427" s="7"/>
      <c r="H427" s="7"/>
      <c r="I427" s="7" t="str">
        <f t="shared" si="6"/>
        <v/>
      </c>
      <c r="K427" s="2" t="str">
        <f t="array" ref="K427">XLOOKUP($C427:$C$1000, 'BASIC KEY'!$C$1:$C$4, 'BASIC KEY'!$B$1:$B$4, "", 0)
</f>
        <v/>
      </c>
      <c r="L427" s="2" t="str">
        <f t="array" ref="L427">XLOOKUP($D427, 'BASIC KEY'!$C$7:$C$10, 'BASIC KEY'!$B$7:$B$10, "", 0)
</f>
        <v/>
      </c>
      <c r="M427" s="11" t="str">
        <f t="array" ref="M427">XLOOKUP($E427, 'BASIC KEY'!$C$13:$C$16, 'BASIC KEY'!$B$13:$B$16, "", 0)
</f>
        <v/>
      </c>
      <c r="N427" s="11" t="str">
        <f t="array" ref="N427">XLOOKUP($F427, 'BASIC KEY'!$C$19:$C$22, 'BASIC KEY'!$B$19:$B$22, "", 0)
</f>
        <v/>
      </c>
      <c r="O427" s="11" t="str">
        <f t="array" ref="O427">XLOOKUP($G427, 'BASIC KEY'!$C$25:$C$28, 'BASIC KEY'!$B$25:$B$28, "", 0)
</f>
        <v/>
      </c>
      <c r="Q427" s="13" t="str">
        <f t="shared" si="7"/>
        <v/>
      </c>
      <c r="R427" s="13" t="str">
        <f t="array" ref="R427">XLOOKUP($K427,'BASIC KEY'!$E$1:$E$4,'BASIC KEY'!$F$1:$F$4,"",0)</f>
        <v/>
      </c>
      <c r="S427" s="13" t="str">
        <f t="array" ref="S427">XLOOKUP($L427, 'BASIC KEY'!$E$7:$E$10, 'BASIC KEY'!$F$7:$F$10, "", 0)
</f>
        <v/>
      </c>
      <c r="T427" s="13" t="str">
        <f t="array" ref="T427">XLOOKUP($M427, 'BASIC KEY'!$E$13:$E$16, 'BASIC KEY'!$F$13:$F$16, "", 0)
</f>
        <v/>
      </c>
      <c r="U427" s="13" t="str">
        <f t="array" ref="U427">XLOOKUP($N427, 'BASIC KEY'!$E$19:$E$22, 'BASIC KEY'!$F$19:$F$22, "", 0)
</f>
        <v/>
      </c>
      <c r="V427" s="13" t="str">
        <f t="array" ref="V427">XLOOKUP($O427, 'BASIC KEY'!$E$25:$E$28, 'BASIC KEY'!$F$25:$F$28, "", 0)
</f>
        <v/>
      </c>
    </row>
    <row r="428">
      <c r="C428" s="7"/>
      <c r="D428" s="7"/>
      <c r="E428" s="7"/>
      <c r="F428" s="7"/>
      <c r="G428" s="7"/>
      <c r="H428" s="7"/>
      <c r="I428" s="7" t="str">
        <f t="shared" si="6"/>
        <v/>
      </c>
      <c r="K428" s="2" t="str">
        <f t="array" ref="K428">XLOOKUP($C428:$C$1000, 'BASIC KEY'!$C$1:$C$4, 'BASIC KEY'!$B$1:$B$4, "", 0)
</f>
        <v/>
      </c>
      <c r="L428" s="2" t="str">
        <f t="array" ref="L428">XLOOKUP($D428, 'BASIC KEY'!$C$7:$C$10, 'BASIC KEY'!$B$7:$B$10, "", 0)
</f>
        <v/>
      </c>
      <c r="M428" s="11" t="str">
        <f t="array" ref="M428">XLOOKUP($E428, 'BASIC KEY'!$C$13:$C$16, 'BASIC KEY'!$B$13:$B$16, "", 0)
</f>
        <v/>
      </c>
      <c r="N428" s="11" t="str">
        <f t="array" ref="N428">XLOOKUP($F428, 'BASIC KEY'!$C$19:$C$22, 'BASIC KEY'!$B$19:$B$22, "", 0)
</f>
        <v/>
      </c>
      <c r="O428" s="11" t="str">
        <f t="array" ref="O428">XLOOKUP($G428, 'BASIC KEY'!$C$25:$C$28, 'BASIC KEY'!$B$25:$B$28, "", 0)
</f>
        <v/>
      </c>
      <c r="Q428" s="13" t="str">
        <f t="shared" si="7"/>
        <v/>
      </c>
      <c r="R428" s="13" t="str">
        <f t="array" ref="R428">XLOOKUP($K428,'BASIC KEY'!$E$1:$E$4,'BASIC KEY'!$F$1:$F$4,"",0)</f>
        <v/>
      </c>
      <c r="S428" s="13" t="str">
        <f t="array" ref="S428">XLOOKUP($L428, 'BASIC KEY'!$E$7:$E$10, 'BASIC KEY'!$F$7:$F$10, "", 0)
</f>
        <v/>
      </c>
      <c r="T428" s="13" t="str">
        <f t="array" ref="T428">XLOOKUP($M428, 'BASIC KEY'!$E$13:$E$16, 'BASIC KEY'!$F$13:$F$16, "", 0)
</f>
        <v/>
      </c>
      <c r="U428" s="13" t="str">
        <f t="array" ref="U428">XLOOKUP($N428, 'BASIC KEY'!$E$19:$E$22, 'BASIC KEY'!$F$19:$F$22, "", 0)
</f>
        <v/>
      </c>
      <c r="V428" s="13" t="str">
        <f t="array" ref="V428">XLOOKUP($O428, 'BASIC KEY'!$E$25:$E$28, 'BASIC KEY'!$F$25:$F$28, "", 0)
</f>
        <v/>
      </c>
    </row>
    <row r="429">
      <c r="C429" s="7"/>
      <c r="D429" s="7"/>
      <c r="E429" s="7"/>
      <c r="F429" s="7"/>
      <c r="G429" s="7"/>
      <c r="H429" s="7"/>
      <c r="I429" s="7" t="str">
        <f t="shared" si="6"/>
        <v/>
      </c>
      <c r="K429" s="2" t="str">
        <f t="array" ref="K429">XLOOKUP($C429:$C$1000, 'BASIC KEY'!$C$1:$C$4, 'BASIC KEY'!$B$1:$B$4, "", 0)
</f>
        <v/>
      </c>
      <c r="L429" s="2" t="str">
        <f t="array" ref="L429">XLOOKUP($D429, 'BASIC KEY'!$C$7:$C$10, 'BASIC KEY'!$B$7:$B$10, "", 0)
</f>
        <v/>
      </c>
      <c r="M429" s="11" t="str">
        <f t="array" ref="M429">XLOOKUP($E429, 'BASIC KEY'!$C$13:$C$16, 'BASIC KEY'!$B$13:$B$16, "", 0)
</f>
        <v/>
      </c>
      <c r="N429" s="11" t="str">
        <f t="array" ref="N429">XLOOKUP($F429, 'BASIC KEY'!$C$19:$C$22, 'BASIC KEY'!$B$19:$B$22, "", 0)
</f>
        <v/>
      </c>
      <c r="O429" s="11" t="str">
        <f t="array" ref="O429">XLOOKUP($G429, 'BASIC KEY'!$C$25:$C$28, 'BASIC KEY'!$B$25:$B$28, "", 0)
</f>
        <v/>
      </c>
      <c r="Q429" s="13" t="str">
        <f t="shared" si="7"/>
        <v/>
      </c>
      <c r="R429" s="13" t="str">
        <f t="array" ref="R429">XLOOKUP($K429,'BASIC KEY'!$E$1:$E$4,'BASIC KEY'!$F$1:$F$4,"",0)</f>
        <v/>
      </c>
      <c r="S429" s="13" t="str">
        <f t="array" ref="S429">XLOOKUP($L429, 'BASIC KEY'!$E$7:$E$10, 'BASIC KEY'!$F$7:$F$10, "", 0)
</f>
        <v/>
      </c>
      <c r="T429" s="13" t="str">
        <f t="array" ref="T429">XLOOKUP($M429, 'BASIC KEY'!$E$13:$E$16, 'BASIC KEY'!$F$13:$F$16, "", 0)
</f>
        <v/>
      </c>
      <c r="U429" s="13" t="str">
        <f t="array" ref="U429">XLOOKUP($N429, 'BASIC KEY'!$E$19:$E$22, 'BASIC KEY'!$F$19:$F$22, "", 0)
</f>
        <v/>
      </c>
      <c r="V429" s="13" t="str">
        <f t="array" ref="V429">XLOOKUP($O429, 'BASIC KEY'!$E$25:$E$28, 'BASIC KEY'!$F$25:$F$28, "", 0)
</f>
        <v/>
      </c>
    </row>
    <row r="430">
      <c r="C430" s="7"/>
      <c r="D430" s="7"/>
      <c r="E430" s="7"/>
      <c r="F430" s="7"/>
      <c r="G430" s="7"/>
      <c r="H430" s="7"/>
      <c r="I430" s="7" t="str">
        <f t="shared" si="6"/>
        <v/>
      </c>
      <c r="K430" s="2" t="str">
        <f t="array" ref="K430">XLOOKUP($C430:$C$1000, 'BASIC KEY'!$C$1:$C$4, 'BASIC KEY'!$B$1:$B$4, "", 0)
</f>
        <v/>
      </c>
      <c r="L430" s="2" t="str">
        <f t="array" ref="L430">XLOOKUP($D430, 'BASIC KEY'!$C$7:$C$10, 'BASIC KEY'!$B$7:$B$10, "", 0)
</f>
        <v/>
      </c>
      <c r="M430" s="11" t="str">
        <f t="array" ref="M430">XLOOKUP($E430, 'BASIC KEY'!$C$13:$C$16, 'BASIC KEY'!$B$13:$B$16, "", 0)
</f>
        <v/>
      </c>
      <c r="N430" s="11" t="str">
        <f t="array" ref="N430">XLOOKUP($F430, 'BASIC KEY'!$C$19:$C$22, 'BASIC KEY'!$B$19:$B$22, "", 0)
</f>
        <v/>
      </c>
      <c r="O430" s="11" t="str">
        <f t="array" ref="O430">XLOOKUP($G430, 'BASIC KEY'!$C$25:$C$28, 'BASIC KEY'!$B$25:$B$28, "", 0)
</f>
        <v/>
      </c>
      <c r="Q430" s="13" t="str">
        <f t="shared" si="7"/>
        <v/>
      </c>
      <c r="R430" s="13" t="str">
        <f t="array" ref="R430">XLOOKUP($K430,'BASIC KEY'!$E$1:$E$4,'BASIC KEY'!$F$1:$F$4,"",0)</f>
        <v/>
      </c>
      <c r="S430" s="13" t="str">
        <f t="array" ref="S430">XLOOKUP($L430, 'BASIC KEY'!$E$7:$E$10, 'BASIC KEY'!$F$7:$F$10, "", 0)
</f>
        <v/>
      </c>
      <c r="T430" s="13" t="str">
        <f t="array" ref="T430">XLOOKUP($M430, 'BASIC KEY'!$E$13:$E$16, 'BASIC KEY'!$F$13:$F$16, "", 0)
</f>
        <v/>
      </c>
      <c r="U430" s="13" t="str">
        <f t="array" ref="U430">XLOOKUP($N430, 'BASIC KEY'!$E$19:$E$22, 'BASIC KEY'!$F$19:$F$22, "", 0)
</f>
        <v/>
      </c>
      <c r="V430" s="13" t="str">
        <f t="array" ref="V430">XLOOKUP($O430, 'BASIC KEY'!$E$25:$E$28, 'BASIC KEY'!$F$25:$F$28, "", 0)
</f>
        <v/>
      </c>
    </row>
    <row r="431">
      <c r="C431" s="7"/>
      <c r="D431" s="7"/>
      <c r="E431" s="7"/>
      <c r="F431" s="7"/>
      <c r="G431" s="7"/>
      <c r="H431" s="7"/>
      <c r="I431" s="7" t="str">
        <f t="shared" si="6"/>
        <v/>
      </c>
      <c r="K431" s="2" t="str">
        <f t="array" ref="K431">XLOOKUP($C431:$C$1000, 'BASIC KEY'!$C$1:$C$4, 'BASIC KEY'!$B$1:$B$4, "", 0)
</f>
        <v/>
      </c>
      <c r="L431" s="2" t="str">
        <f t="array" ref="L431">XLOOKUP($D431, 'BASIC KEY'!$C$7:$C$10, 'BASIC KEY'!$B$7:$B$10, "", 0)
</f>
        <v/>
      </c>
      <c r="M431" s="11" t="str">
        <f t="array" ref="M431">XLOOKUP($E431, 'BASIC KEY'!$C$13:$C$16, 'BASIC KEY'!$B$13:$B$16, "", 0)
</f>
        <v/>
      </c>
      <c r="N431" s="11" t="str">
        <f t="array" ref="N431">XLOOKUP($F431, 'BASIC KEY'!$C$19:$C$22, 'BASIC KEY'!$B$19:$B$22, "", 0)
</f>
        <v/>
      </c>
      <c r="O431" s="11" t="str">
        <f t="array" ref="O431">XLOOKUP($G431, 'BASIC KEY'!$C$25:$C$28, 'BASIC KEY'!$B$25:$B$28, "", 0)
</f>
        <v/>
      </c>
      <c r="Q431" s="13" t="str">
        <f t="shared" si="7"/>
        <v/>
      </c>
      <c r="R431" s="13" t="str">
        <f t="array" ref="R431">XLOOKUP($K431,'BASIC KEY'!$E$1:$E$4,'BASIC KEY'!$F$1:$F$4,"",0)</f>
        <v/>
      </c>
      <c r="S431" s="13" t="str">
        <f t="array" ref="S431">XLOOKUP($L431, 'BASIC KEY'!$E$7:$E$10, 'BASIC KEY'!$F$7:$F$10, "", 0)
</f>
        <v/>
      </c>
      <c r="T431" s="13" t="str">
        <f t="array" ref="T431">XLOOKUP($M431, 'BASIC KEY'!$E$13:$E$16, 'BASIC KEY'!$F$13:$F$16, "", 0)
</f>
        <v/>
      </c>
      <c r="U431" s="13" t="str">
        <f t="array" ref="U431">XLOOKUP($N431, 'BASIC KEY'!$E$19:$E$22, 'BASIC KEY'!$F$19:$F$22, "", 0)
</f>
        <v/>
      </c>
      <c r="V431" s="13" t="str">
        <f t="array" ref="V431">XLOOKUP($O431, 'BASIC KEY'!$E$25:$E$28, 'BASIC KEY'!$F$25:$F$28, "", 0)
</f>
        <v/>
      </c>
    </row>
    <row r="432">
      <c r="C432" s="7"/>
      <c r="D432" s="7"/>
      <c r="E432" s="7"/>
      <c r="F432" s="7"/>
      <c r="G432" s="7"/>
      <c r="H432" s="7"/>
      <c r="I432" s="7" t="str">
        <f t="shared" si="6"/>
        <v/>
      </c>
      <c r="K432" s="2" t="str">
        <f t="array" ref="K432">XLOOKUP($C432:$C$1000, 'BASIC KEY'!$C$1:$C$4, 'BASIC KEY'!$B$1:$B$4, "", 0)
</f>
        <v/>
      </c>
      <c r="L432" s="2" t="str">
        <f t="array" ref="L432">XLOOKUP($D432, 'BASIC KEY'!$C$7:$C$10, 'BASIC KEY'!$B$7:$B$10, "", 0)
</f>
        <v/>
      </c>
      <c r="M432" s="11" t="str">
        <f t="array" ref="M432">XLOOKUP($E432, 'BASIC KEY'!$C$13:$C$16, 'BASIC KEY'!$B$13:$B$16, "", 0)
</f>
        <v/>
      </c>
      <c r="N432" s="11" t="str">
        <f t="array" ref="N432">XLOOKUP($F432, 'BASIC KEY'!$C$19:$C$22, 'BASIC KEY'!$B$19:$B$22, "", 0)
</f>
        <v/>
      </c>
      <c r="O432" s="11" t="str">
        <f t="array" ref="O432">XLOOKUP($G432, 'BASIC KEY'!$C$25:$C$28, 'BASIC KEY'!$B$25:$B$28, "", 0)
</f>
        <v/>
      </c>
      <c r="Q432" s="13" t="str">
        <f t="shared" si="7"/>
        <v/>
      </c>
      <c r="R432" s="13" t="str">
        <f t="array" ref="R432">XLOOKUP($K432,'BASIC KEY'!$E$1:$E$4,'BASIC KEY'!$F$1:$F$4,"",0)</f>
        <v/>
      </c>
      <c r="S432" s="13" t="str">
        <f t="array" ref="S432">XLOOKUP($L432, 'BASIC KEY'!$E$7:$E$10, 'BASIC KEY'!$F$7:$F$10, "", 0)
</f>
        <v/>
      </c>
      <c r="T432" s="13" t="str">
        <f t="array" ref="T432">XLOOKUP($M432, 'BASIC KEY'!$E$13:$E$16, 'BASIC KEY'!$F$13:$F$16, "", 0)
</f>
        <v/>
      </c>
      <c r="U432" s="13" t="str">
        <f t="array" ref="U432">XLOOKUP($N432, 'BASIC KEY'!$E$19:$E$22, 'BASIC KEY'!$F$19:$F$22, "", 0)
</f>
        <v/>
      </c>
      <c r="V432" s="13" t="str">
        <f t="array" ref="V432">XLOOKUP($O432, 'BASIC KEY'!$E$25:$E$28, 'BASIC KEY'!$F$25:$F$28, "", 0)
</f>
        <v/>
      </c>
    </row>
    <row r="433">
      <c r="C433" s="7"/>
      <c r="D433" s="7"/>
      <c r="E433" s="7"/>
      <c r="F433" s="7"/>
      <c r="G433" s="7"/>
      <c r="H433" s="7"/>
      <c r="I433" s="7" t="str">
        <f t="shared" si="6"/>
        <v/>
      </c>
      <c r="K433" s="2" t="str">
        <f t="array" ref="K433">XLOOKUP($C433:$C$1000, 'BASIC KEY'!$C$1:$C$4, 'BASIC KEY'!$B$1:$B$4, "", 0)
</f>
        <v/>
      </c>
      <c r="L433" s="2" t="str">
        <f t="array" ref="L433">XLOOKUP($D433, 'BASIC KEY'!$C$7:$C$10, 'BASIC KEY'!$B$7:$B$10, "", 0)
</f>
        <v/>
      </c>
      <c r="M433" s="11" t="str">
        <f t="array" ref="M433">XLOOKUP($E433, 'BASIC KEY'!$C$13:$C$16, 'BASIC KEY'!$B$13:$B$16, "", 0)
</f>
        <v/>
      </c>
      <c r="N433" s="11" t="str">
        <f t="array" ref="N433">XLOOKUP($F433, 'BASIC KEY'!$C$19:$C$22, 'BASIC KEY'!$B$19:$B$22, "", 0)
</f>
        <v/>
      </c>
      <c r="O433" s="11" t="str">
        <f t="array" ref="O433">XLOOKUP($G433, 'BASIC KEY'!$C$25:$C$28, 'BASIC KEY'!$B$25:$B$28, "", 0)
</f>
        <v/>
      </c>
      <c r="Q433" s="13" t="str">
        <f t="shared" si="7"/>
        <v/>
      </c>
      <c r="R433" s="13" t="str">
        <f t="array" ref="R433">XLOOKUP($K433,'BASIC KEY'!$E$1:$E$4,'BASIC KEY'!$F$1:$F$4,"",0)</f>
        <v/>
      </c>
      <c r="S433" s="13" t="str">
        <f t="array" ref="S433">XLOOKUP($L433, 'BASIC KEY'!$E$7:$E$10, 'BASIC KEY'!$F$7:$F$10, "", 0)
</f>
        <v/>
      </c>
      <c r="T433" s="13" t="str">
        <f t="array" ref="T433">XLOOKUP($M433, 'BASIC KEY'!$E$13:$E$16, 'BASIC KEY'!$F$13:$F$16, "", 0)
</f>
        <v/>
      </c>
      <c r="U433" s="13" t="str">
        <f t="array" ref="U433">XLOOKUP($N433, 'BASIC KEY'!$E$19:$E$22, 'BASIC KEY'!$F$19:$F$22, "", 0)
</f>
        <v/>
      </c>
      <c r="V433" s="13" t="str">
        <f t="array" ref="V433">XLOOKUP($O433, 'BASIC KEY'!$E$25:$E$28, 'BASIC KEY'!$F$25:$F$28, "", 0)
</f>
        <v/>
      </c>
    </row>
    <row r="434">
      <c r="C434" s="7"/>
      <c r="D434" s="7"/>
      <c r="E434" s="7"/>
      <c r="F434" s="7"/>
      <c r="G434" s="7"/>
      <c r="H434" s="7"/>
      <c r="I434" s="7" t="str">
        <f t="shared" si="6"/>
        <v/>
      </c>
      <c r="K434" s="2" t="str">
        <f t="array" ref="K434">XLOOKUP($C434:$C$1000, 'BASIC KEY'!$C$1:$C$4, 'BASIC KEY'!$B$1:$B$4, "", 0)
</f>
        <v/>
      </c>
      <c r="L434" s="2" t="str">
        <f t="array" ref="L434">XLOOKUP($D434, 'BASIC KEY'!$C$7:$C$10, 'BASIC KEY'!$B$7:$B$10, "", 0)
</f>
        <v/>
      </c>
      <c r="M434" s="11" t="str">
        <f t="array" ref="M434">XLOOKUP($E434, 'BASIC KEY'!$C$13:$C$16, 'BASIC KEY'!$B$13:$B$16, "", 0)
</f>
        <v/>
      </c>
      <c r="N434" s="11" t="str">
        <f t="array" ref="N434">XLOOKUP($F434, 'BASIC KEY'!$C$19:$C$22, 'BASIC KEY'!$B$19:$B$22, "", 0)
</f>
        <v/>
      </c>
      <c r="O434" s="11" t="str">
        <f t="array" ref="O434">XLOOKUP($G434, 'BASIC KEY'!$C$25:$C$28, 'BASIC KEY'!$B$25:$B$28, "", 0)
</f>
        <v/>
      </c>
      <c r="Q434" s="13" t="str">
        <f t="shared" si="7"/>
        <v/>
      </c>
      <c r="R434" s="13" t="str">
        <f t="array" ref="R434">XLOOKUP($K434,'BASIC KEY'!$E$1:$E$4,'BASIC KEY'!$F$1:$F$4,"",0)</f>
        <v/>
      </c>
      <c r="S434" s="13" t="str">
        <f t="array" ref="S434">XLOOKUP($L434, 'BASIC KEY'!$E$7:$E$10, 'BASIC KEY'!$F$7:$F$10, "", 0)
</f>
        <v/>
      </c>
      <c r="T434" s="13" t="str">
        <f t="array" ref="T434">XLOOKUP($M434, 'BASIC KEY'!$E$13:$E$16, 'BASIC KEY'!$F$13:$F$16, "", 0)
</f>
        <v/>
      </c>
      <c r="U434" s="13" t="str">
        <f t="array" ref="U434">XLOOKUP($N434, 'BASIC KEY'!$E$19:$E$22, 'BASIC KEY'!$F$19:$F$22, "", 0)
</f>
        <v/>
      </c>
      <c r="V434" s="13" t="str">
        <f t="array" ref="V434">XLOOKUP($O434, 'BASIC KEY'!$E$25:$E$28, 'BASIC KEY'!$F$25:$F$28, "", 0)
</f>
        <v/>
      </c>
    </row>
    <row r="435">
      <c r="C435" s="7"/>
      <c r="D435" s="7"/>
      <c r="E435" s="7"/>
      <c r="F435" s="7"/>
      <c r="G435" s="7"/>
      <c r="H435" s="7"/>
      <c r="I435" s="7" t="str">
        <f t="shared" si="6"/>
        <v/>
      </c>
      <c r="K435" s="2" t="str">
        <f t="array" ref="K435">XLOOKUP($C435:$C$1000, 'BASIC KEY'!$C$1:$C$4, 'BASIC KEY'!$B$1:$B$4, "", 0)
</f>
        <v/>
      </c>
      <c r="L435" s="2" t="str">
        <f t="array" ref="L435">XLOOKUP($D435, 'BASIC KEY'!$C$7:$C$10, 'BASIC KEY'!$B$7:$B$10, "", 0)
</f>
        <v/>
      </c>
      <c r="M435" s="11" t="str">
        <f t="array" ref="M435">XLOOKUP($E435, 'BASIC KEY'!$C$13:$C$16, 'BASIC KEY'!$B$13:$B$16, "", 0)
</f>
        <v/>
      </c>
      <c r="N435" s="11" t="str">
        <f t="array" ref="N435">XLOOKUP($F435, 'BASIC KEY'!$C$19:$C$22, 'BASIC KEY'!$B$19:$B$22, "", 0)
</f>
        <v/>
      </c>
      <c r="O435" s="11" t="str">
        <f t="array" ref="O435">XLOOKUP($G435, 'BASIC KEY'!$C$25:$C$28, 'BASIC KEY'!$B$25:$B$28, "", 0)
</f>
        <v/>
      </c>
      <c r="Q435" s="13" t="str">
        <f t="shared" si="7"/>
        <v/>
      </c>
      <c r="R435" s="13" t="str">
        <f t="array" ref="R435">XLOOKUP($K435,'BASIC KEY'!$E$1:$E$4,'BASIC KEY'!$F$1:$F$4,"",0)</f>
        <v/>
      </c>
      <c r="S435" s="13" t="str">
        <f t="array" ref="S435">XLOOKUP($L435, 'BASIC KEY'!$E$7:$E$10, 'BASIC KEY'!$F$7:$F$10, "", 0)
</f>
        <v/>
      </c>
      <c r="T435" s="13" t="str">
        <f t="array" ref="T435">XLOOKUP($M435, 'BASIC KEY'!$E$13:$E$16, 'BASIC KEY'!$F$13:$F$16, "", 0)
</f>
        <v/>
      </c>
      <c r="U435" s="13" t="str">
        <f t="array" ref="U435">XLOOKUP($N435, 'BASIC KEY'!$E$19:$E$22, 'BASIC KEY'!$F$19:$F$22, "", 0)
</f>
        <v/>
      </c>
      <c r="V435" s="13" t="str">
        <f t="array" ref="V435">XLOOKUP($O435, 'BASIC KEY'!$E$25:$E$28, 'BASIC KEY'!$F$25:$F$28, "", 0)
</f>
        <v/>
      </c>
    </row>
    <row r="436">
      <c r="C436" s="7"/>
      <c r="D436" s="7"/>
      <c r="E436" s="7"/>
      <c r="F436" s="7"/>
      <c r="G436" s="7"/>
      <c r="H436" s="7"/>
      <c r="I436" s="7" t="str">
        <f t="shared" si="6"/>
        <v/>
      </c>
      <c r="K436" s="2" t="str">
        <f t="array" ref="K436">XLOOKUP($C436:$C$1000, 'BASIC KEY'!$C$1:$C$4, 'BASIC KEY'!$B$1:$B$4, "", 0)
</f>
        <v/>
      </c>
      <c r="L436" s="2" t="str">
        <f t="array" ref="L436">XLOOKUP($D436, 'BASIC KEY'!$C$7:$C$10, 'BASIC KEY'!$B$7:$B$10, "", 0)
</f>
        <v/>
      </c>
      <c r="M436" s="11" t="str">
        <f t="array" ref="M436">XLOOKUP($E436, 'BASIC KEY'!$C$13:$C$16, 'BASIC KEY'!$B$13:$B$16, "", 0)
</f>
        <v/>
      </c>
      <c r="N436" s="11" t="str">
        <f t="array" ref="N436">XLOOKUP($F436, 'BASIC KEY'!$C$19:$C$22, 'BASIC KEY'!$B$19:$B$22, "", 0)
</f>
        <v/>
      </c>
      <c r="O436" s="11" t="str">
        <f t="array" ref="O436">XLOOKUP($G436, 'BASIC KEY'!$C$25:$C$28, 'BASIC KEY'!$B$25:$B$28, "", 0)
</f>
        <v/>
      </c>
      <c r="Q436" s="13" t="str">
        <f t="shared" si="7"/>
        <v/>
      </c>
      <c r="R436" s="13" t="str">
        <f t="array" ref="R436">XLOOKUP($K436,'BASIC KEY'!$E$1:$E$4,'BASIC KEY'!$F$1:$F$4,"",0)</f>
        <v/>
      </c>
      <c r="S436" s="13" t="str">
        <f t="array" ref="S436">XLOOKUP($L436, 'BASIC KEY'!$E$7:$E$10, 'BASIC KEY'!$F$7:$F$10, "", 0)
</f>
        <v/>
      </c>
      <c r="T436" s="13" t="str">
        <f t="array" ref="T436">XLOOKUP($M436, 'BASIC KEY'!$E$13:$E$16, 'BASIC KEY'!$F$13:$F$16, "", 0)
</f>
        <v/>
      </c>
      <c r="U436" s="13" t="str">
        <f t="array" ref="U436">XLOOKUP($N436, 'BASIC KEY'!$E$19:$E$22, 'BASIC KEY'!$F$19:$F$22, "", 0)
</f>
        <v/>
      </c>
      <c r="V436" s="13" t="str">
        <f t="array" ref="V436">XLOOKUP($O436, 'BASIC KEY'!$E$25:$E$28, 'BASIC KEY'!$F$25:$F$28, "", 0)
</f>
        <v/>
      </c>
    </row>
    <row r="437">
      <c r="C437" s="7"/>
      <c r="D437" s="7"/>
      <c r="E437" s="7"/>
      <c r="F437" s="7"/>
      <c r="G437" s="7"/>
      <c r="H437" s="7"/>
      <c r="I437" s="7" t="str">
        <f t="shared" si="6"/>
        <v/>
      </c>
      <c r="K437" s="2" t="str">
        <f t="array" ref="K437">XLOOKUP($C437:$C$1000, 'BASIC KEY'!$C$1:$C$4, 'BASIC KEY'!$B$1:$B$4, "", 0)
</f>
        <v/>
      </c>
      <c r="L437" s="2" t="str">
        <f t="array" ref="L437">XLOOKUP($D437, 'BASIC KEY'!$C$7:$C$10, 'BASIC KEY'!$B$7:$B$10, "", 0)
</f>
        <v/>
      </c>
      <c r="M437" s="11" t="str">
        <f t="array" ref="M437">XLOOKUP($E437, 'BASIC KEY'!$C$13:$C$16, 'BASIC KEY'!$B$13:$B$16, "", 0)
</f>
        <v/>
      </c>
      <c r="N437" s="11" t="str">
        <f t="array" ref="N437">XLOOKUP($F437, 'BASIC KEY'!$C$19:$C$22, 'BASIC KEY'!$B$19:$B$22, "", 0)
</f>
        <v/>
      </c>
      <c r="O437" s="11" t="str">
        <f t="array" ref="O437">XLOOKUP($G437, 'BASIC KEY'!$C$25:$C$28, 'BASIC KEY'!$B$25:$B$28, "", 0)
</f>
        <v/>
      </c>
      <c r="Q437" s="13" t="str">
        <f t="shared" si="7"/>
        <v/>
      </c>
      <c r="R437" s="13" t="str">
        <f t="array" ref="R437">XLOOKUP($K437,'BASIC KEY'!$E$1:$E$4,'BASIC KEY'!$F$1:$F$4,"",0)</f>
        <v/>
      </c>
      <c r="S437" s="13" t="str">
        <f t="array" ref="S437">XLOOKUP($L437, 'BASIC KEY'!$E$7:$E$10, 'BASIC KEY'!$F$7:$F$10, "", 0)
</f>
        <v/>
      </c>
      <c r="T437" s="13" t="str">
        <f t="array" ref="T437">XLOOKUP($M437, 'BASIC KEY'!$E$13:$E$16, 'BASIC KEY'!$F$13:$F$16, "", 0)
</f>
        <v/>
      </c>
      <c r="U437" s="13" t="str">
        <f t="array" ref="U437">XLOOKUP($N437, 'BASIC KEY'!$E$19:$E$22, 'BASIC KEY'!$F$19:$F$22, "", 0)
</f>
        <v/>
      </c>
      <c r="V437" s="13" t="str">
        <f t="array" ref="V437">XLOOKUP($O437, 'BASIC KEY'!$E$25:$E$28, 'BASIC KEY'!$F$25:$F$28, "", 0)
</f>
        <v/>
      </c>
    </row>
    <row r="438">
      <c r="C438" s="7"/>
      <c r="D438" s="7"/>
      <c r="E438" s="7"/>
      <c r="F438" s="7"/>
      <c r="G438" s="7"/>
      <c r="H438" s="7"/>
      <c r="I438" s="7" t="str">
        <f t="shared" si="6"/>
        <v/>
      </c>
      <c r="K438" s="2" t="str">
        <f t="array" ref="K438">XLOOKUP($C438:$C$1000, 'BASIC KEY'!$C$1:$C$4, 'BASIC KEY'!$B$1:$B$4, "", 0)
</f>
        <v/>
      </c>
      <c r="L438" s="2" t="str">
        <f t="array" ref="L438">XLOOKUP($D438, 'BASIC KEY'!$C$7:$C$10, 'BASIC KEY'!$B$7:$B$10, "", 0)
</f>
        <v/>
      </c>
      <c r="M438" s="11" t="str">
        <f t="array" ref="M438">XLOOKUP($E438, 'BASIC KEY'!$C$13:$C$16, 'BASIC KEY'!$B$13:$B$16, "", 0)
</f>
        <v/>
      </c>
      <c r="N438" s="11" t="str">
        <f t="array" ref="N438">XLOOKUP($F438, 'BASIC KEY'!$C$19:$C$22, 'BASIC KEY'!$B$19:$B$22, "", 0)
</f>
        <v/>
      </c>
      <c r="O438" s="11" t="str">
        <f t="array" ref="O438">XLOOKUP($G438, 'BASIC KEY'!$C$25:$C$28, 'BASIC KEY'!$B$25:$B$28, "", 0)
</f>
        <v/>
      </c>
      <c r="Q438" s="13" t="str">
        <f t="shared" si="7"/>
        <v/>
      </c>
      <c r="R438" s="13" t="str">
        <f t="array" ref="R438">XLOOKUP($K438,'BASIC KEY'!$E$1:$E$4,'BASIC KEY'!$F$1:$F$4,"",0)</f>
        <v/>
      </c>
      <c r="S438" s="13" t="str">
        <f t="array" ref="S438">XLOOKUP($L438, 'BASIC KEY'!$E$7:$E$10, 'BASIC KEY'!$F$7:$F$10, "", 0)
</f>
        <v/>
      </c>
      <c r="T438" s="13" t="str">
        <f t="array" ref="T438">XLOOKUP($M438, 'BASIC KEY'!$E$13:$E$16, 'BASIC KEY'!$F$13:$F$16, "", 0)
</f>
        <v/>
      </c>
      <c r="U438" s="13" t="str">
        <f t="array" ref="U438">XLOOKUP($N438, 'BASIC KEY'!$E$19:$E$22, 'BASIC KEY'!$F$19:$F$22, "", 0)
</f>
        <v/>
      </c>
      <c r="V438" s="13" t="str">
        <f t="array" ref="V438">XLOOKUP($O438, 'BASIC KEY'!$E$25:$E$28, 'BASIC KEY'!$F$25:$F$28, "", 0)
</f>
        <v/>
      </c>
    </row>
    <row r="439">
      <c r="C439" s="7"/>
      <c r="D439" s="7"/>
      <c r="E439" s="7"/>
      <c r="F439" s="7"/>
      <c r="G439" s="7"/>
      <c r="H439" s="7"/>
      <c r="I439" s="7" t="str">
        <f t="shared" si="6"/>
        <v/>
      </c>
      <c r="K439" s="2" t="str">
        <f t="array" ref="K439">XLOOKUP($C439:$C$1000, 'BASIC KEY'!$C$1:$C$4, 'BASIC KEY'!$B$1:$B$4, "", 0)
</f>
        <v/>
      </c>
      <c r="L439" s="2" t="str">
        <f t="array" ref="L439">XLOOKUP($D439, 'BASIC KEY'!$C$7:$C$10, 'BASIC KEY'!$B$7:$B$10, "", 0)
</f>
        <v/>
      </c>
      <c r="M439" s="11" t="str">
        <f t="array" ref="M439">XLOOKUP($E439, 'BASIC KEY'!$C$13:$C$16, 'BASIC KEY'!$B$13:$B$16, "", 0)
</f>
        <v/>
      </c>
      <c r="N439" s="11" t="str">
        <f t="array" ref="N439">XLOOKUP($F439, 'BASIC KEY'!$C$19:$C$22, 'BASIC KEY'!$B$19:$B$22, "", 0)
</f>
        <v/>
      </c>
      <c r="O439" s="11" t="str">
        <f t="array" ref="O439">XLOOKUP($G439, 'BASIC KEY'!$C$25:$C$28, 'BASIC KEY'!$B$25:$B$28, "", 0)
</f>
        <v/>
      </c>
      <c r="Q439" s="13" t="str">
        <f t="shared" si="7"/>
        <v/>
      </c>
      <c r="R439" s="13" t="str">
        <f t="array" ref="R439">XLOOKUP($K439,'BASIC KEY'!$E$1:$E$4,'BASIC KEY'!$F$1:$F$4,"",0)</f>
        <v/>
      </c>
      <c r="S439" s="13" t="str">
        <f t="array" ref="S439">XLOOKUP($L439, 'BASIC KEY'!$E$7:$E$10, 'BASIC KEY'!$F$7:$F$10, "", 0)
</f>
        <v/>
      </c>
      <c r="T439" s="13" t="str">
        <f t="array" ref="T439">XLOOKUP($M439, 'BASIC KEY'!$E$13:$E$16, 'BASIC KEY'!$F$13:$F$16, "", 0)
</f>
        <v/>
      </c>
      <c r="U439" s="13" t="str">
        <f t="array" ref="U439">XLOOKUP($N439, 'BASIC KEY'!$E$19:$E$22, 'BASIC KEY'!$F$19:$F$22, "", 0)
</f>
        <v/>
      </c>
      <c r="V439" s="13" t="str">
        <f t="array" ref="V439">XLOOKUP($O439, 'BASIC KEY'!$E$25:$E$28, 'BASIC KEY'!$F$25:$F$28, "", 0)
</f>
        <v/>
      </c>
    </row>
    <row r="440">
      <c r="C440" s="7"/>
      <c r="D440" s="7"/>
      <c r="E440" s="7"/>
      <c r="F440" s="7"/>
      <c r="G440" s="7"/>
      <c r="H440" s="7"/>
      <c r="I440" s="7" t="str">
        <f t="shared" si="6"/>
        <v/>
      </c>
      <c r="K440" s="2" t="str">
        <f t="array" ref="K440">XLOOKUP($C440:$C$1000, 'BASIC KEY'!$C$1:$C$4, 'BASIC KEY'!$B$1:$B$4, "", 0)
</f>
        <v/>
      </c>
      <c r="L440" s="2" t="str">
        <f t="array" ref="L440">XLOOKUP($D440, 'BASIC KEY'!$C$7:$C$10, 'BASIC KEY'!$B$7:$B$10, "", 0)
</f>
        <v/>
      </c>
      <c r="M440" s="11" t="str">
        <f t="array" ref="M440">XLOOKUP($E440, 'BASIC KEY'!$C$13:$C$16, 'BASIC KEY'!$B$13:$B$16, "", 0)
</f>
        <v/>
      </c>
      <c r="N440" s="11" t="str">
        <f t="array" ref="N440">XLOOKUP($F440, 'BASIC KEY'!$C$19:$C$22, 'BASIC KEY'!$B$19:$B$22, "", 0)
</f>
        <v/>
      </c>
      <c r="O440" s="11" t="str">
        <f t="array" ref="O440">XLOOKUP($G440, 'BASIC KEY'!$C$25:$C$28, 'BASIC KEY'!$B$25:$B$28, "", 0)
</f>
        <v/>
      </c>
      <c r="Q440" s="13" t="str">
        <f t="shared" si="7"/>
        <v/>
      </c>
      <c r="R440" s="13" t="str">
        <f t="array" ref="R440">XLOOKUP($K440,'BASIC KEY'!$E$1:$E$4,'BASIC KEY'!$F$1:$F$4,"",0)</f>
        <v/>
      </c>
      <c r="S440" s="13" t="str">
        <f t="array" ref="S440">XLOOKUP($L440, 'BASIC KEY'!$E$7:$E$10, 'BASIC KEY'!$F$7:$F$10, "", 0)
</f>
        <v/>
      </c>
      <c r="T440" s="13" t="str">
        <f t="array" ref="T440">XLOOKUP($M440, 'BASIC KEY'!$E$13:$E$16, 'BASIC KEY'!$F$13:$F$16, "", 0)
</f>
        <v/>
      </c>
      <c r="U440" s="13" t="str">
        <f t="array" ref="U440">XLOOKUP($N440, 'BASIC KEY'!$E$19:$E$22, 'BASIC KEY'!$F$19:$F$22, "", 0)
</f>
        <v/>
      </c>
      <c r="V440" s="13" t="str">
        <f t="array" ref="V440">XLOOKUP($O440, 'BASIC KEY'!$E$25:$E$28, 'BASIC KEY'!$F$25:$F$28, "", 0)
</f>
        <v/>
      </c>
    </row>
    <row r="441">
      <c r="C441" s="7"/>
      <c r="D441" s="7"/>
      <c r="E441" s="7"/>
      <c r="F441" s="7"/>
      <c r="G441" s="7"/>
      <c r="H441" s="7"/>
      <c r="I441" s="7" t="str">
        <f t="shared" si="6"/>
        <v/>
      </c>
      <c r="K441" s="2" t="str">
        <f t="array" ref="K441">XLOOKUP($C441:$C$1000, 'BASIC KEY'!$C$1:$C$4, 'BASIC KEY'!$B$1:$B$4, "", 0)
</f>
        <v/>
      </c>
      <c r="L441" s="2" t="str">
        <f t="array" ref="L441">XLOOKUP($D441, 'BASIC KEY'!$C$7:$C$10, 'BASIC KEY'!$B$7:$B$10, "", 0)
</f>
        <v/>
      </c>
      <c r="M441" s="11" t="str">
        <f t="array" ref="M441">XLOOKUP($E441, 'BASIC KEY'!$C$13:$C$16, 'BASIC KEY'!$B$13:$B$16, "", 0)
</f>
        <v/>
      </c>
      <c r="N441" s="11" t="str">
        <f t="array" ref="N441">XLOOKUP($F441, 'BASIC KEY'!$C$19:$C$22, 'BASIC KEY'!$B$19:$B$22, "", 0)
</f>
        <v/>
      </c>
      <c r="O441" s="11" t="str">
        <f t="array" ref="O441">XLOOKUP($G441, 'BASIC KEY'!$C$25:$C$28, 'BASIC KEY'!$B$25:$B$28, "", 0)
</f>
        <v/>
      </c>
      <c r="Q441" s="13" t="str">
        <f t="shared" si="7"/>
        <v/>
      </c>
      <c r="R441" s="13" t="str">
        <f t="array" ref="R441">XLOOKUP($K441,'BASIC KEY'!$E$1:$E$4,'BASIC KEY'!$F$1:$F$4,"",0)</f>
        <v/>
      </c>
      <c r="S441" s="13" t="str">
        <f t="array" ref="S441">XLOOKUP($L441, 'BASIC KEY'!$E$7:$E$10, 'BASIC KEY'!$F$7:$F$10, "", 0)
</f>
        <v/>
      </c>
      <c r="T441" s="13" t="str">
        <f t="array" ref="T441">XLOOKUP($M441, 'BASIC KEY'!$E$13:$E$16, 'BASIC KEY'!$F$13:$F$16, "", 0)
</f>
        <v/>
      </c>
      <c r="U441" s="13" t="str">
        <f t="array" ref="U441">XLOOKUP($N441, 'BASIC KEY'!$E$19:$E$22, 'BASIC KEY'!$F$19:$F$22, "", 0)
</f>
        <v/>
      </c>
      <c r="V441" s="13" t="str">
        <f t="array" ref="V441">XLOOKUP($O441, 'BASIC KEY'!$E$25:$E$28, 'BASIC KEY'!$F$25:$F$28, "", 0)
</f>
        <v/>
      </c>
    </row>
    <row r="442">
      <c r="C442" s="7"/>
      <c r="D442" s="7"/>
      <c r="E442" s="7"/>
      <c r="F442" s="7"/>
      <c r="G442" s="7"/>
      <c r="H442" s="7"/>
      <c r="I442" s="7" t="str">
        <f t="shared" si="6"/>
        <v/>
      </c>
      <c r="K442" s="2" t="str">
        <f t="array" ref="K442">XLOOKUP($C442:$C$1000, 'BASIC KEY'!$C$1:$C$4, 'BASIC KEY'!$B$1:$B$4, "", 0)
</f>
        <v/>
      </c>
      <c r="L442" s="2" t="str">
        <f t="array" ref="L442">XLOOKUP($D442, 'BASIC KEY'!$C$7:$C$10, 'BASIC KEY'!$B$7:$B$10, "", 0)
</f>
        <v/>
      </c>
      <c r="M442" s="11" t="str">
        <f t="array" ref="M442">XLOOKUP($E442, 'BASIC KEY'!$C$13:$C$16, 'BASIC KEY'!$B$13:$B$16, "", 0)
</f>
        <v/>
      </c>
      <c r="N442" s="11" t="str">
        <f t="array" ref="N442">XLOOKUP($F442, 'BASIC KEY'!$C$19:$C$22, 'BASIC KEY'!$B$19:$B$22, "", 0)
</f>
        <v/>
      </c>
      <c r="O442" s="11" t="str">
        <f t="array" ref="O442">XLOOKUP($G442, 'BASIC KEY'!$C$25:$C$28, 'BASIC KEY'!$B$25:$B$28, "", 0)
</f>
        <v/>
      </c>
      <c r="Q442" s="13" t="str">
        <f t="shared" si="7"/>
        <v/>
      </c>
      <c r="R442" s="13" t="str">
        <f t="array" ref="R442">XLOOKUP($K442,'BASIC KEY'!$E$1:$E$4,'BASIC KEY'!$F$1:$F$4,"",0)</f>
        <v/>
      </c>
      <c r="S442" s="13" t="str">
        <f t="array" ref="S442">XLOOKUP($L442, 'BASIC KEY'!$E$7:$E$10, 'BASIC KEY'!$F$7:$F$10, "", 0)
</f>
        <v/>
      </c>
      <c r="T442" s="13" t="str">
        <f t="array" ref="T442">XLOOKUP($M442, 'BASIC KEY'!$E$13:$E$16, 'BASIC KEY'!$F$13:$F$16, "", 0)
</f>
        <v/>
      </c>
      <c r="U442" s="13" t="str">
        <f t="array" ref="U442">XLOOKUP($N442, 'BASIC KEY'!$E$19:$E$22, 'BASIC KEY'!$F$19:$F$22, "", 0)
</f>
        <v/>
      </c>
      <c r="V442" s="13" t="str">
        <f t="array" ref="V442">XLOOKUP($O442, 'BASIC KEY'!$E$25:$E$28, 'BASIC KEY'!$F$25:$F$28, "", 0)
</f>
        <v/>
      </c>
    </row>
    <row r="443">
      <c r="C443" s="7"/>
      <c r="D443" s="7"/>
      <c r="E443" s="7"/>
      <c r="F443" s="7"/>
      <c r="G443" s="7"/>
      <c r="H443" s="7"/>
      <c r="I443" s="7" t="str">
        <f t="shared" si="6"/>
        <v/>
      </c>
      <c r="K443" s="2" t="str">
        <f t="array" ref="K443">XLOOKUP($C443:$C$1000, 'BASIC KEY'!$C$1:$C$4, 'BASIC KEY'!$B$1:$B$4, "", 0)
</f>
        <v/>
      </c>
      <c r="L443" s="2" t="str">
        <f t="array" ref="L443">XLOOKUP($D443, 'BASIC KEY'!$C$7:$C$10, 'BASIC KEY'!$B$7:$B$10, "", 0)
</f>
        <v/>
      </c>
      <c r="M443" s="11" t="str">
        <f t="array" ref="M443">XLOOKUP($E443, 'BASIC KEY'!$C$13:$C$16, 'BASIC KEY'!$B$13:$B$16, "", 0)
</f>
        <v/>
      </c>
      <c r="N443" s="11" t="str">
        <f t="array" ref="N443">XLOOKUP($F443, 'BASIC KEY'!$C$19:$C$22, 'BASIC KEY'!$B$19:$B$22, "", 0)
</f>
        <v/>
      </c>
      <c r="O443" s="11" t="str">
        <f t="array" ref="O443">XLOOKUP($G443, 'BASIC KEY'!$C$25:$C$28, 'BASIC KEY'!$B$25:$B$28, "", 0)
</f>
        <v/>
      </c>
      <c r="Q443" s="13" t="str">
        <f t="shared" si="7"/>
        <v/>
      </c>
      <c r="R443" s="13" t="str">
        <f t="array" ref="R443">XLOOKUP($K443,'BASIC KEY'!$E$1:$E$4,'BASIC KEY'!$F$1:$F$4,"",0)</f>
        <v/>
      </c>
      <c r="S443" s="13" t="str">
        <f t="array" ref="S443">XLOOKUP($L443, 'BASIC KEY'!$E$7:$E$10, 'BASIC KEY'!$F$7:$F$10, "", 0)
</f>
        <v/>
      </c>
      <c r="T443" s="13" t="str">
        <f t="array" ref="T443">XLOOKUP($M443, 'BASIC KEY'!$E$13:$E$16, 'BASIC KEY'!$F$13:$F$16, "", 0)
</f>
        <v/>
      </c>
      <c r="U443" s="13" t="str">
        <f t="array" ref="U443">XLOOKUP($N443, 'BASIC KEY'!$E$19:$E$22, 'BASIC KEY'!$F$19:$F$22, "", 0)
</f>
        <v/>
      </c>
      <c r="V443" s="13" t="str">
        <f t="array" ref="V443">XLOOKUP($O443, 'BASIC KEY'!$E$25:$E$28, 'BASIC KEY'!$F$25:$F$28, "", 0)
</f>
        <v/>
      </c>
    </row>
    <row r="444">
      <c r="C444" s="7"/>
      <c r="D444" s="7"/>
      <c r="E444" s="7"/>
      <c r="F444" s="7"/>
      <c r="G444" s="7"/>
      <c r="H444" s="7"/>
      <c r="I444" s="7" t="str">
        <f t="shared" si="6"/>
        <v/>
      </c>
      <c r="K444" s="2" t="str">
        <f t="array" ref="K444">XLOOKUP($C444:$C$1000, 'BASIC KEY'!$C$1:$C$4, 'BASIC KEY'!$B$1:$B$4, "", 0)
</f>
        <v/>
      </c>
      <c r="L444" s="2" t="str">
        <f t="array" ref="L444">XLOOKUP($D444, 'BASIC KEY'!$C$7:$C$10, 'BASIC KEY'!$B$7:$B$10, "", 0)
</f>
        <v/>
      </c>
      <c r="M444" s="11" t="str">
        <f t="array" ref="M444">XLOOKUP($E444, 'BASIC KEY'!$C$13:$C$16, 'BASIC KEY'!$B$13:$B$16, "", 0)
</f>
        <v/>
      </c>
      <c r="N444" s="11" t="str">
        <f t="array" ref="N444">XLOOKUP($F444, 'BASIC KEY'!$C$19:$C$22, 'BASIC KEY'!$B$19:$B$22, "", 0)
</f>
        <v/>
      </c>
      <c r="O444" s="11" t="str">
        <f t="array" ref="O444">XLOOKUP($G444, 'BASIC KEY'!$C$25:$C$28, 'BASIC KEY'!$B$25:$B$28, "", 0)
</f>
        <v/>
      </c>
      <c r="Q444" s="13" t="str">
        <f t="shared" si="7"/>
        <v/>
      </c>
      <c r="R444" s="13" t="str">
        <f t="array" ref="R444">XLOOKUP($K444,'BASIC KEY'!$E$1:$E$4,'BASIC KEY'!$F$1:$F$4,"",0)</f>
        <v/>
      </c>
      <c r="S444" s="13" t="str">
        <f t="array" ref="S444">XLOOKUP($L444, 'BASIC KEY'!$E$7:$E$10, 'BASIC KEY'!$F$7:$F$10, "", 0)
</f>
        <v/>
      </c>
      <c r="T444" s="13" t="str">
        <f t="array" ref="T444">XLOOKUP($M444, 'BASIC KEY'!$E$13:$E$16, 'BASIC KEY'!$F$13:$F$16, "", 0)
</f>
        <v/>
      </c>
      <c r="U444" s="13" t="str">
        <f t="array" ref="U444">XLOOKUP($N444, 'BASIC KEY'!$E$19:$E$22, 'BASIC KEY'!$F$19:$F$22, "", 0)
</f>
        <v/>
      </c>
      <c r="V444" s="13" t="str">
        <f t="array" ref="V444">XLOOKUP($O444, 'BASIC KEY'!$E$25:$E$28, 'BASIC KEY'!$F$25:$F$28, "", 0)
</f>
        <v/>
      </c>
    </row>
    <row r="445">
      <c r="C445" s="7"/>
      <c r="D445" s="7"/>
      <c r="E445" s="7"/>
      <c r="F445" s="7"/>
      <c r="G445" s="7"/>
      <c r="H445" s="7"/>
      <c r="I445" s="7" t="str">
        <f t="shared" si="6"/>
        <v/>
      </c>
      <c r="K445" s="2" t="str">
        <f t="array" ref="K445">XLOOKUP($C445:$C$1000, 'BASIC KEY'!$C$1:$C$4, 'BASIC KEY'!$B$1:$B$4, "", 0)
</f>
        <v/>
      </c>
      <c r="L445" s="2" t="str">
        <f t="array" ref="L445">XLOOKUP($D445, 'BASIC KEY'!$C$7:$C$10, 'BASIC KEY'!$B$7:$B$10, "", 0)
</f>
        <v/>
      </c>
      <c r="M445" s="11" t="str">
        <f t="array" ref="M445">XLOOKUP($E445, 'BASIC KEY'!$C$13:$C$16, 'BASIC KEY'!$B$13:$B$16, "", 0)
</f>
        <v/>
      </c>
      <c r="N445" s="11" t="str">
        <f t="array" ref="N445">XLOOKUP($F445, 'BASIC KEY'!$C$19:$C$22, 'BASIC KEY'!$B$19:$B$22, "", 0)
</f>
        <v/>
      </c>
      <c r="O445" s="11" t="str">
        <f t="array" ref="O445">XLOOKUP($G445, 'BASIC KEY'!$C$25:$C$28, 'BASIC KEY'!$B$25:$B$28, "", 0)
</f>
        <v/>
      </c>
      <c r="Q445" s="13" t="str">
        <f t="shared" si="7"/>
        <v/>
      </c>
      <c r="R445" s="13" t="str">
        <f t="array" ref="R445">XLOOKUP($K445,'BASIC KEY'!$E$1:$E$4,'BASIC KEY'!$F$1:$F$4,"",0)</f>
        <v/>
      </c>
      <c r="S445" s="13" t="str">
        <f t="array" ref="S445">XLOOKUP($L445, 'BASIC KEY'!$E$7:$E$10, 'BASIC KEY'!$F$7:$F$10, "", 0)
</f>
        <v/>
      </c>
      <c r="T445" s="13" t="str">
        <f t="array" ref="T445">XLOOKUP($M445, 'BASIC KEY'!$E$13:$E$16, 'BASIC KEY'!$F$13:$F$16, "", 0)
</f>
        <v/>
      </c>
      <c r="U445" s="13" t="str">
        <f t="array" ref="U445">XLOOKUP($N445, 'BASIC KEY'!$E$19:$E$22, 'BASIC KEY'!$F$19:$F$22, "", 0)
</f>
        <v/>
      </c>
      <c r="V445" s="13" t="str">
        <f t="array" ref="V445">XLOOKUP($O445, 'BASIC KEY'!$E$25:$E$28, 'BASIC KEY'!$F$25:$F$28, "", 0)
</f>
        <v/>
      </c>
    </row>
    <row r="446">
      <c r="C446" s="7"/>
      <c r="D446" s="7"/>
      <c r="E446" s="7"/>
      <c r="F446" s="7"/>
      <c r="G446" s="7"/>
      <c r="H446" s="7"/>
      <c r="I446" s="7" t="str">
        <f t="shared" si="6"/>
        <v/>
      </c>
      <c r="K446" s="2" t="str">
        <f t="array" ref="K446">XLOOKUP($C446:$C$1000, 'BASIC KEY'!$C$1:$C$4, 'BASIC KEY'!$B$1:$B$4, "", 0)
</f>
        <v/>
      </c>
      <c r="L446" s="2" t="str">
        <f t="array" ref="L446">XLOOKUP($D446, 'BASIC KEY'!$C$7:$C$10, 'BASIC KEY'!$B$7:$B$10, "", 0)
</f>
        <v/>
      </c>
      <c r="M446" s="11" t="str">
        <f t="array" ref="M446">XLOOKUP($E446, 'BASIC KEY'!$C$13:$C$16, 'BASIC KEY'!$B$13:$B$16, "", 0)
</f>
        <v/>
      </c>
      <c r="N446" s="11" t="str">
        <f t="array" ref="N446">XLOOKUP($F446, 'BASIC KEY'!$C$19:$C$22, 'BASIC KEY'!$B$19:$B$22, "", 0)
</f>
        <v/>
      </c>
      <c r="O446" s="11" t="str">
        <f t="array" ref="O446">XLOOKUP($G446, 'BASIC KEY'!$C$25:$C$28, 'BASIC KEY'!$B$25:$B$28, "", 0)
</f>
        <v/>
      </c>
      <c r="Q446" s="13" t="str">
        <f t="shared" si="7"/>
        <v/>
      </c>
      <c r="R446" s="13" t="str">
        <f t="array" ref="R446">XLOOKUP($K446,'BASIC KEY'!$E$1:$E$4,'BASIC KEY'!$F$1:$F$4,"",0)</f>
        <v/>
      </c>
      <c r="S446" s="13" t="str">
        <f t="array" ref="S446">XLOOKUP($L446, 'BASIC KEY'!$E$7:$E$10, 'BASIC KEY'!$F$7:$F$10, "", 0)
</f>
        <v/>
      </c>
      <c r="T446" s="13" t="str">
        <f t="array" ref="T446">XLOOKUP($M446, 'BASIC KEY'!$E$13:$E$16, 'BASIC KEY'!$F$13:$F$16, "", 0)
</f>
        <v/>
      </c>
      <c r="U446" s="13" t="str">
        <f t="array" ref="U446">XLOOKUP($N446, 'BASIC KEY'!$E$19:$E$22, 'BASIC KEY'!$F$19:$F$22, "", 0)
</f>
        <v/>
      </c>
      <c r="V446" s="13" t="str">
        <f t="array" ref="V446">XLOOKUP($O446, 'BASIC KEY'!$E$25:$E$28, 'BASIC KEY'!$F$25:$F$28, "", 0)
</f>
        <v/>
      </c>
    </row>
    <row r="447">
      <c r="C447" s="7"/>
      <c r="D447" s="7"/>
      <c r="E447" s="7"/>
      <c r="F447" s="7"/>
      <c r="G447" s="7"/>
      <c r="H447" s="7"/>
      <c r="I447" s="7" t="str">
        <f t="shared" si="6"/>
        <v/>
      </c>
      <c r="K447" s="2" t="str">
        <f t="array" ref="K447">XLOOKUP($C447:$C$1000, 'BASIC KEY'!$C$1:$C$4, 'BASIC KEY'!$B$1:$B$4, "", 0)
</f>
        <v/>
      </c>
      <c r="L447" s="2" t="str">
        <f t="array" ref="L447">XLOOKUP($D447, 'BASIC KEY'!$C$7:$C$10, 'BASIC KEY'!$B$7:$B$10, "", 0)
</f>
        <v/>
      </c>
      <c r="M447" s="11" t="str">
        <f t="array" ref="M447">XLOOKUP($E447, 'BASIC KEY'!$C$13:$C$16, 'BASIC KEY'!$B$13:$B$16, "", 0)
</f>
        <v/>
      </c>
      <c r="N447" s="11" t="str">
        <f t="array" ref="N447">XLOOKUP($F447, 'BASIC KEY'!$C$19:$C$22, 'BASIC KEY'!$B$19:$B$22, "", 0)
</f>
        <v/>
      </c>
      <c r="O447" s="11" t="str">
        <f t="array" ref="O447">XLOOKUP($G447, 'BASIC KEY'!$C$25:$C$28, 'BASIC KEY'!$B$25:$B$28, "", 0)
</f>
        <v/>
      </c>
      <c r="Q447" s="13" t="str">
        <f t="shared" si="7"/>
        <v/>
      </c>
      <c r="R447" s="13" t="str">
        <f t="array" ref="R447">XLOOKUP($K447,'BASIC KEY'!$E$1:$E$4,'BASIC KEY'!$F$1:$F$4,"",0)</f>
        <v/>
      </c>
      <c r="S447" s="13" t="str">
        <f t="array" ref="S447">XLOOKUP($L447, 'BASIC KEY'!$E$7:$E$10, 'BASIC KEY'!$F$7:$F$10, "", 0)
</f>
        <v/>
      </c>
      <c r="T447" s="13" t="str">
        <f t="array" ref="T447">XLOOKUP($M447, 'BASIC KEY'!$E$13:$E$16, 'BASIC KEY'!$F$13:$F$16, "", 0)
</f>
        <v/>
      </c>
      <c r="U447" s="13" t="str">
        <f t="array" ref="U447">XLOOKUP($N447, 'BASIC KEY'!$E$19:$E$22, 'BASIC KEY'!$F$19:$F$22, "", 0)
</f>
        <v/>
      </c>
      <c r="V447" s="13" t="str">
        <f t="array" ref="V447">XLOOKUP($O447, 'BASIC KEY'!$E$25:$E$28, 'BASIC KEY'!$F$25:$F$28, "", 0)
</f>
        <v/>
      </c>
    </row>
    <row r="448">
      <c r="C448" s="7"/>
      <c r="D448" s="7"/>
      <c r="E448" s="7"/>
      <c r="F448" s="7"/>
      <c r="G448" s="7"/>
      <c r="H448" s="7"/>
      <c r="I448" s="7" t="str">
        <f t="shared" si="6"/>
        <v/>
      </c>
      <c r="K448" s="2" t="str">
        <f t="array" ref="K448">XLOOKUP($C448:$C$1000, 'BASIC KEY'!$C$1:$C$4, 'BASIC KEY'!$B$1:$B$4, "", 0)
</f>
        <v/>
      </c>
      <c r="L448" s="2" t="str">
        <f t="array" ref="L448">XLOOKUP($D448, 'BASIC KEY'!$C$7:$C$10, 'BASIC KEY'!$B$7:$B$10, "", 0)
</f>
        <v/>
      </c>
      <c r="M448" s="11" t="str">
        <f t="array" ref="M448">XLOOKUP($E448, 'BASIC KEY'!$C$13:$C$16, 'BASIC KEY'!$B$13:$B$16, "", 0)
</f>
        <v/>
      </c>
      <c r="N448" s="11" t="str">
        <f t="array" ref="N448">XLOOKUP($F448, 'BASIC KEY'!$C$19:$C$22, 'BASIC KEY'!$B$19:$B$22, "", 0)
</f>
        <v/>
      </c>
      <c r="O448" s="11" t="str">
        <f t="array" ref="O448">XLOOKUP($G448, 'BASIC KEY'!$C$25:$C$28, 'BASIC KEY'!$B$25:$B$28, "", 0)
</f>
        <v/>
      </c>
      <c r="Q448" s="13" t="str">
        <f t="shared" si="7"/>
        <v/>
      </c>
      <c r="R448" s="13" t="str">
        <f t="array" ref="R448">XLOOKUP($K448,'BASIC KEY'!$E$1:$E$4,'BASIC KEY'!$F$1:$F$4,"",0)</f>
        <v/>
      </c>
      <c r="S448" s="13" t="str">
        <f t="array" ref="S448">XLOOKUP($L448, 'BASIC KEY'!$E$7:$E$10, 'BASIC KEY'!$F$7:$F$10, "", 0)
</f>
        <v/>
      </c>
      <c r="T448" s="13" t="str">
        <f t="array" ref="T448">XLOOKUP($M448, 'BASIC KEY'!$E$13:$E$16, 'BASIC KEY'!$F$13:$F$16, "", 0)
</f>
        <v/>
      </c>
      <c r="U448" s="13" t="str">
        <f t="array" ref="U448">XLOOKUP($N448, 'BASIC KEY'!$E$19:$E$22, 'BASIC KEY'!$F$19:$F$22, "", 0)
</f>
        <v/>
      </c>
      <c r="V448" s="13" t="str">
        <f t="array" ref="V448">XLOOKUP($O448, 'BASIC KEY'!$E$25:$E$28, 'BASIC KEY'!$F$25:$F$28, "", 0)
</f>
        <v/>
      </c>
    </row>
    <row r="449">
      <c r="C449" s="7"/>
      <c r="D449" s="7"/>
      <c r="E449" s="7"/>
      <c r="F449" s="7"/>
      <c r="G449" s="7"/>
      <c r="H449" s="7"/>
      <c r="I449" s="7" t="str">
        <f t="shared" si="6"/>
        <v/>
      </c>
      <c r="K449" s="2" t="str">
        <f t="array" ref="K449">XLOOKUP($C449:$C$1000, 'BASIC KEY'!$C$1:$C$4, 'BASIC KEY'!$B$1:$B$4, "", 0)
</f>
        <v/>
      </c>
      <c r="L449" s="2" t="str">
        <f t="array" ref="L449">XLOOKUP($D449, 'BASIC KEY'!$C$7:$C$10, 'BASIC KEY'!$B$7:$B$10, "", 0)
</f>
        <v/>
      </c>
      <c r="M449" s="11" t="str">
        <f t="array" ref="M449">XLOOKUP($E449, 'BASIC KEY'!$C$13:$C$16, 'BASIC KEY'!$B$13:$B$16, "", 0)
</f>
        <v/>
      </c>
      <c r="N449" s="11" t="str">
        <f t="array" ref="N449">XLOOKUP($F449, 'BASIC KEY'!$C$19:$C$22, 'BASIC KEY'!$B$19:$B$22, "", 0)
</f>
        <v/>
      </c>
      <c r="O449" s="11" t="str">
        <f t="array" ref="O449">XLOOKUP($G449, 'BASIC KEY'!$C$25:$C$28, 'BASIC KEY'!$B$25:$B$28, "", 0)
</f>
        <v/>
      </c>
      <c r="Q449" s="13" t="str">
        <f t="shared" si="7"/>
        <v/>
      </c>
      <c r="R449" s="13" t="str">
        <f t="array" ref="R449">XLOOKUP($K449,'BASIC KEY'!$E$1:$E$4,'BASIC KEY'!$F$1:$F$4,"",0)</f>
        <v/>
      </c>
      <c r="S449" s="13" t="str">
        <f t="array" ref="S449">XLOOKUP($L449, 'BASIC KEY'!$E$7:$E$10, 'BASIC KEY'!$F$7:$F$10, "", 0)
</f>
        <v/>
      </c>
      <c r="T449" s="13" t="str">
        <f t="array" ref="T449">XLOOKUP($M449, 'BASIC KEY'!$E$13:$E$16, 'BASIC KEY'!$F$13:$F$16, "", 0)
</f>
        <v/>
      </c>
      <c r="U449" s="13" t="str">
        <f t="array" ref="U449">XLOOKUP($N449, 'BASIC KEY'!$E$19:$E$22, 'BASIC KEY'!$F$19:$F$22, "", 0)
</f>
        <v/>
      </c>
      <c r="V449" s="13" t="str">
        <f t="array" ref="V449">XLOOKUP($O449, 'BASIC KEY'!$E$25:$E$28, 'BASIC KEY'!$F$25:$F$28, "", 0)
</f>
        <v/>
      </c>
    </row>
    <row r="450">
      <c r="C450" s="7"/>
      <c r="D450" s="7"/>
      <c r="E450" s="7"/>
      <c r="F450" s="7"/>
      <c r="G450" s="7"/>
      <c r="H450" s="7"/>
      <c r="I450" s="7" t="str">
        <f t="shared" si="6"/>
        <v/>
      </c>
      <c r="K450" s="2" t="str">
        <f t="array" ref="K450">XLOOKUP($C450:$C$1000, 'BASIC KEY'!$C$1:$C$4, 'BASIC KEY'!$B$1:$B$4, "", 0)
</f>
        <v/>
      </c>
      <c r="L450" s="2" t="str">
        <f t="array" ref="L450">XLOOKUP($D450, 'BASIC KEY'!$C$7:$C$10, 'BASIC KEY'!$B$7:$B$10, "", 0)
</f>
        <v/>
      </c>
      <c r="M450" s="11" t="str">
        <f t="array" ref="M450">XLOOKUP($E450, 'BASIC KEY'!$C$13:$C$16, 'BASIC KEY'!$B$13:$B$16, "", 0)
</f>
        <v/>
      </c>
      <c r="N450" s="11" t="str">
        <f t="array" ref="N450">XLOOKUP($F450, 'BASIC KEY'!$C$19:$C$22, 'BASIC KEY'!$B$19:$B$22, "", 0)
</f>
        <v/>
      </c>
      <c r="O450" s="11" t="str">
        <f t="array" ref="O450">XLOOKUP($G450, 'BASIC KEY'!$C$25:$C$28, 'BASIC KEY'!$B$25:$B$28, "", 0)
</f>
        <v/>
      </c>
      <c r="Q450" s="13" t="str">
        <f t="shared" si="7"/>
        <v/>
      </c>
      <c r="R450" s="13" t="str">
        <f t="array" ref="R450">XLOOKUP($K450,'BASIC KEY'!$E$1:$E$4,'BASIC KEY'!$F$1:$F$4,"",0)</f>
        <v/>
      </c>
      <c r="S450" s="13" t="str">
        <f t="array" ref="S450">XLOOKUP($L450, 'BASIC KEY'!$E$7:$E$10, 'BASIC KEY'!$F$7:$F$10, "", 0)
</f>
        <v/>
      </c>
      <c r="T450" s="13" t="str">
        <f t="array" ref="T450">XLOOKUP($M450, 'BASIC KEY'!$E$13:$E$16, 'BASIC KEY'!$F$13:$F$16, "", 0)
</f>
        <v/>
      </c>
      <c r="U450" s="13" t="str">
        <f t="array" ref="U450">XLOOKUP($N450, 'BASIC KEY'!$E$19:$E$22, 'BASIC KEY'!$F$19:$F$22, "", 0)
</f>
        <v/>
      </c>
      <c r="V450" s="13" t="str">
        <f t="array" ref="V450">XLOOKUP($O450, 'BASIC KEY'!$E$25:$E$28, 'BASIC KEY'!$F$25:$F$28, "", 0)
</f>
        <v/>
      </c>
    </row>
    <row r="451">
      <c r="C451" s="7"/>
      <c r="D451" s="7"/>
      <c r="E451" s="7"/>
      <c r="F451" s="7"/>
      <c r="G451" s="7"/>
      <c r="H451" s="7"/>
      <c r="I451" s="7" t="str">
        <f t="shared" si="6"/>
        <v/>
      </c>
      <c r="K451" s="2" t="str">
        <f t="array" ref="K451">XLOOKUP($C451:$C$1000, 'BASIC KEY'!$C$1:$C$4, 'BASIC KEY'!$B$1:$B$4, "", 0)
</f>
        <v/>
      </c>
      <c r="L451" s="2" t="str">
        <f t="array" ref="L451">XLOOKUP($D451, 'BASIC KEY'!$C$7:$C$10, 'BASIC KEY'!$B$7:$B$10, "", 0)
</f>
        <v/>
      </c>
      <c r="M451" s="11" t="str">
        <f t="array" ref="M451">XLOOKUP($E451, 'BASIC KEY'!$C$13:$C$16, 'BASIC KEY'!$B$13:$B$16, "", 0)
</f>
        <v/>
      </c>
      <c r="N451" s="11" t="str">
        <f t="array" ref="N451">XLOOKUP($F451, 'BASIC KEY'!$C$19:$C$22, 'BASIC KEY'!$B$19:$B$22, "", 0)
</f>
        <v/>
      </c>
      <c r="O451" s="11" t="str">
        <f t="array" ref="O451">XLOOKUP($G451, 'BASIC KEY'!$C$25:$C$28, 'BASIC KEY'!$B$25:$B$28, "", 0)
</f>
        <v/>
      </c>
      <c r="Q451" s="13" t="str">
        <f t="shared" si="7"/>
        <v/>
      </c>
      <c r="R451" s="13" t="str">
        <f t="array" ref="R451">XLOOKUP($K451,'BASIC KEY'!$E$1:$E$4,'BASIC KEY'!$F$1:$F$4,"",0)</f>
        <v/>
      </c>
      <c r="S451" s="13" t="str">
        <f t="array" ref="S451">XLOOKUP($L451, 'BASIC KEY'!$E$7:$E$10, 'BASIC KEY'!$F$7:$F$10, "", 0)
</f>
        <v/>
      </c>
      <c r="T451" s="13" t="str">
        <f t="array" ref="T451">XLOOKUP($M451, 'BASIC KEY'!$E$13:$E$16, 'BASIC KEY'!$F$13:$F$16, "", 0)
</f>
        <v/>
      </c>
      <c r="U451" s="13" t="str">
        <f t="array" ref="U451">XLOOKUP($N451, 'BASIC KEY'!$E$19:$E$22, 'BASIC KEY'!$F$19:$F$22, "", 0)
</f>
        <v/>
      </c>
      <c r="V451" s="13" t="str">
        <f t="array" ref="V451">XLOOKUP($O451, 'BASIC KEY'!$E$25:$E$28, 'BASIC KEY'!$F$25:$F$28, "", 0)
</f>
        <v/>
      </c>
    </row>
    <row r="452">
      <c r="C452" s="7"/>
      <c r="D452" s="7"/>
      <c r="E452" s="7"/>
      <c r="F452" s="7"/>
      <c r="G452" s="7"/>
      <c r="H452" s="7"/>
      <c r="I452" s="7" t="str">
        <f t="shared" si="6"/>
        <v/>
      </c>
      <c r="K452" s="2" t="str">
        <f t="array" ref="K452">XLOOKUP($C452:$C$1000, 'BASIC KEY'!$C$1:$C$4, 'BASIC KEY'!$B$1:$B$4, "", 0)
</f>
        <v/>
      </c>
      <c r="L452" s="2" t="str">
        <f t="array" ref="L452">XLOOKUP($D452, 'BASIC KEY'!$C$7:$C$10, 'BASIC KEY'!$B$7:$B$10, "", 0)
</f>
        <v/>
      </c>
      <c r="M452" s="11" t="str">
        <f t="array" ref="M452">XLOOKUP($E452, 'BASIC KEY'!$C$13:$C$16, 'BASIC KEY'!$B$13:$B$16, "", 0)
</f>
        <v/>
      </c>
      <c r="N452" s="11" t="str">
        <f t="array" ref="N452">XLOOKUP($F452, 'BASIC KEY'!$C$19:$C$22, 'BASIC KEY'!$B$19:$B$22, "", 0)
</f>
        <v/>
      </c>
      <c r="O452" s="11" t="str">
        <f t="array" ref="O452">XLOOKUP($G452, 'BASIC KEY'!$C$25:$C$28, 'BASIC KEY'!$B$25:$B$28, "", 0)
</f>
        <v/>
      </c>
      <c r="Q452" s="13" t="str">
        <f t="shared" si="7"/>
        <v/>
      </c>
      <c r="R452" s="13" t="str">
        <f t="array" ref="R452">XLOOKUP($K452,'BASIC KEY'!$E$1:$E$4,'BASIC KEY'!$F$1:$F$4,"",0)</f>
        <v/>
      </c>
      <c r="S452" s="13" t="str">
        <f t="array" ref="S452">XLOOKUP($L452, 'BASIC KEY'!$E$7:$E$10, 'BASIC KEY'!$F$7:$F$10, "", 0)
</f>
        <v/>
      </c>
      <c r="T452" s="13" t="str">
        <f t="array" ref="T452">XLOOKUP($M452, 'BASIC KEY'!$E$13:$E$16, 'BASIC KEY'!$F$13:$F$16, "", 0)
</f>
        <v/>
      </c>
      <c r="U452" s="13" t="str">
        <f t="array" ref="U452">XLOOKUP($N452, 'BASIC KEY'!$E$19:$E$22, 'BASIC KEY'!$F$19:$F$22, "", 0)
</f>
        <v/>
      </c>
      <c r="V452" s="13" t="str">
        <f t="array" ref="V452">XLOOKUP($O452, 'BASIC KEY'!$E$25:$E$28, 'BASIC KEY'!$F$25:$F$28, "", 0)
</f>
        <v/>
      </c>
    </row>
    <row r="453">
      <c r="C453" s="7"/>
      <c r="D453" s="7"/>
      <c r="E453" s="7"/>
      <c r="F453" s="7"/>
      <c r="G453" s="7"/>
      <c r="H453" s="7"/>
      <c r="I453" s="7" t="str">
        <f t="shared" si="6"/>
        <v/>
      </c>
      <c r="K453" s="2" t="str">
        <f t="array" ref="K453">XLOOKUP($C453:$C$1000, 'BASIC KEY'!$C$1:$C$4, 'BASIC KEY'!$B$1:$B$4, "", 0)
</f>
        <v/>
      </c>
      <c r="L453" s="2" t="str">
        <f t="array" ref="L453">XLOOKUP($D453, 'BASIC KEY'!$C$7:$C$10, 'BASIC KEY'!$B$7:$B$10, "", 0)
</f>
        <v/>
      </c>
      <c r="M453" s="11" t="str">
        <f t="array" ref="M453">XLOOKUP($E453, 'BASIC KEY'!$C$13:$C$16, 'BASIC KEY'!$B$13:$B$16, "", 0)
</f>
        <v/>
      </c>
      <c r="N453" s="11" t="str">
        <f t="array" ref="N453">XLOOKUP($F453, 'BASIC KEY'!$C$19:$C$22, 'BASIC KEY'!$B$19:$B$22, "", 0)
</f>
        <v/>
      </c>
      <c r="O453" s="11" t="str">
        <f t="array" ref="O453">XLOOKUP($G453, 'BASIC KEY'!$C$25:$C$28, 'BASIC KEY'!$B$25:$B$28, "", 0)
</f>
        <v/>
      </c>
      <c r="Q453" s="13" t="str">
        <f t="shared" si="7"/>
        <v/>
      </c>
      <c r="R453" s="13" t="str">
        <f t="array" ref="R453">XLOOKUP($K453,'BASIC KEY'!$E$1:$E$4,'BASIC KEY'!$F$1:$F$4,"",0)</f>
        <v/>
      </c>
      <c r="S453" s="13" t="str">
        <f t="array" ref="S453">XLOOKUP($L453, 'BASIC KEY'!$E$7:$E$10, 'BASIC KEY'!$F$7:$F$10, "", 0)
</f>
        <v/>
      </c>
      <c r="T453" s="13" t="str">
        <f t="array" ref="T453">XLOOKUP($M453, 'BASIC KEY'!$E$13:$E$16, 'BASIC KEY'!$F$13:$F$16, "", 0)
</f>
        <v/>
      </c>
      <c r="U453" s="13" t="str">
        <f t="array" ref="U453">XLOOKUP($N453, 'BASIC KEY'!$E$19:$E$22, 'BASIC KEY'!$F$19:$F$22, "", 0)
</f>
        <v/>
      </c>
      <c r="V453" s="13" t="str">
        <f t="array" ref="V453">XLOOKUP($O453, 'BASIC KEY'!$E$25:$E$28, 'BASIC KEY'!$F$25:$F$28, "", 0)
</f>
        <v/>
      </c>
    </row>
    <row r="454">
      <c r="C454" s="7"/>
      <c r="D454" s="7"/>
      <c r="E454" s="7"/>
      <c r="F454" s="7"/>
      <c r="G454" s="7"/>
      <c r="H454" s="7"/>
      <c r="I454" s="7" t="str">
        <f t="shared" si="6"/>
        <v/>
      </c>
      <c r="K454" s="2" t="str">
        <f t="array" ref="K454">XLOOKUP($C454:$C$1000, 'BASIC KEY'!$C$1:$C$4, 'BASIC KEY'!$B$1:$B$4, "", 0)
</f>
        <v/>
      </c>
      <c r="L454" s="2" t="str">
        <f t="array" ref="L454">XLOOKUP($D454, 'BASIC KEY'!$C$7:$C$10, 'BASIC KEY'!$B$7:$B$10, "", 0)
</f>
        <v/>
      </c>
      <c r="M454" s="11" t="str">
        <f t="array" ref="M454">XLOOKUP($E454, 'BASIC KEY'!$C$13:$C$16, 'BASIC KEY'!$B$13:$B$16, "", 0)
</f>
        <v/>
      </c>
      <c r="N454" s="11" t="str">
        <f t="array" ref="N454">XLOOKUP($F454, 'BASIC KEY'!$C$19:$C$22, 'BASIC KEY'!$B$19:$B$22, "", 0)
</f>
        <v/>
      </c>
      <c r="O454" s="11" t="str">
        <f t="array" ref="O454">XLOOKUP($G454, 'BASIC KEY'!$C$25:$C$28, 'BASIC KEY'!$B$25:$B$28, "", 0)
</f>
        <v/>
      </c>
      <c r="Q454" s="13" t="str">
        <f t="shared" si="7"/>
        <v/>
      </c>
      <c r="R454" s="13" t="str">
        <f t="array" ref="R454">XLOOKUP($K454,'BASIC KEY'!$E$1:$E$4,'BASIC KEY'!$F$1:$F$4,"",0)</f>
        <v/>
      </c>
      <c r="S454" s="13" t="str">
        <f t="array" ref="S454">XLOOKUP($L454, 'BASIC KEY'!$E$7:$E$10, 'BASIC KEY'!$F$7:$F$10, "", 0)
</f>
        <v/>
      </c>
      <c r="T454" s="13" t="str">
        <f t="array" ref="T454">XLOOKUP($M454, 'BASIC KEY'!$E$13:$E$16, 'BASIC KEY'!$F$13:$F$16, "", 0)
</f>
        <v/>
      </c>
      <c r="U454" s="13" t="str">
        <f t="array" ref="U454">XLOOKUP($N454, 'BASIC KEY'!$E$19:$E$22, 'BASIC KEY'!$F$19:$F$22, "", 0)
</f>
        <v/>
      </c>
      <c r="V454" s="13" t="str">
        <f t="array" ref="V454">XLOOKUP($O454, 'BASIC KEY'!$E$25:$E$28, 'BASIC KEY'!$F$25:$F$28, "", 0)
</f>
        <v/>
      </c>
    </row>
    <row r="455">
      <c r="C455" s="7"/>
      <c r="D455" s="7"/>
      <c r="E455" s="7"/>
      <c r="F455" s="7"/>
      <c r="G455" s="7"/>
      <c r="H455" s="7"/>
      <c r="I455" s="7" t="str">
        <f t="shared" si="6"/>
        <v/>
      </c>
      <c r="K455" s="2" t="str">
        <f t="array" ref="K455">XLOOKUP($C455:$C$1000, 'BASIC KEY'!$C$1:$C$4, 'BASIC KEY'!$B$1:$B$4, "", 0)
</f>
        <v/>
      </c>
      <c r="L455" s="2" t="str">
        <f t="array" ref="L455">XLOOKUP($D455, 'BASIC KEY'!$C$7:$C$10, 'BASIC KEY'!$B$7:$B$10, "", 0)
</f>
        <v/>
      </c>
      <c r="M455" s="11" t="str">
        <f t="array" ref="M455">XLOOKUP($E455, 'BASIC KEY'!$C$13:$C$16, 'BASIC KEY'!$B$13:$B$16, "", 0)
</f>
        <v/>
      </c>
      <c r="N455" s="11" t="str">
        <f t="array" ref="N455">XLOOKUP($F455, 'BASIC KEY'!$C$19:$C$22, 'BASIC KEY'!$B$19:$B$22, "", 0)
</f>
        <v/>
      </c>
      <c r="O455" s="11" t="str">
        <f t="array" ref="O455">XLOOKUP($G455, 'BASIC KEY'!$C$25:$C$28, 'BASIC KEY'!$B$25:$B$28, "", 0)
</f>
        <v/>
      </c>
      <c r="Q455" s="13" t="str">
        <f t="shared" si="7"/>
        <v/>
      </c>
      <c r="R455" s="13" t="str">
        <f t="array" ref="R455">XLOOKUP($K455,'BASIC KEY'!$E$1:$E$4,'BASIC KEY'!$F$1:$F$4,"",0)</f>
        <v/>
      </c>
      <c r="S455" s="13" t="str">
        <f t="array" ref="S455">XLOOKUP($L455, 'BASIC KEY'!$E$7:$E$10, 'BASIC KEY'!$F$7:$F$10, "", 0)
</f>
        <v/>
      </c>
      <c r="T455" s="13" t="str">
        <f t="array" ref="T455">XLOOKUP($M455, 'BASIC KEY'!$E$13:$E$16, 'BASIC KEY'!$F$13:$F$16, "", 0)
</f>
        <v/>
      </c>
      <c r="U455" s="13" t="str">
        <f t="array" ref="U455">XLOOKUP($N455, 'BASIC KEY'!$E$19:$E$22, 'BASIC KEY'!$F$19:$F$22, "", 0)
</f>
        <v/>
      </c>
      <c r="V455" s="13" t="str">
        <f t="array" ref="V455">XLOOKUP($O455, 'BASIC KEY'!$E$25:$E$28, 'BASIC KEY'!$F$25:$F$28, "", 0)
</f>
        <v/>
      </c>
    </row>
    <row r="456">
      <c r="C456" s="7"/>
      <c r="D456" s="7"/>
      <c r="E456" s="7"/>
      <c r="F456" s="7"/>
      <c r="G456" s="7"/>
      <c r="H456" s="7"/>
      <c r="I456" s="7" t="str">
        <f t="shared" si="6"/>
        <v/>
      </c>
      <c r="K456" s="2" t="str">
        <f t="array" ref="K456">XLOOKUP($C456:$C$1000, 'BASIC KEY'!$C$1:$C$4, 'BASIC KEY'!$B$1:$B$4, "", 0)
</f>
        <v/>
      </c>
      <c r="L456" s="2" t="str">
        <f t="array" ref="L456">XLOOKUP($D456, 'BASIC KEY'!$C$7:$C$10, 'BASIC KEY'!$B$7:$B$10, "", 0)
</f>
        <v/>
      </c>
      <c r="M456" s="11" t="str">
        <f t="array" ref="M456">XLOOKUP($E456, 'BASIC KEY'!$C$13:$C$16, 'BASIC KEY'!$B$13:$B$16, "", 0)
</f>
        <v/>
      </c>
      <c r="N456" s="11" t="str">
        <f t="array" ref="N456">XLOOKUP($F456, 'BASIC KEY'!$C$19:$C$22, 'BASIC KEY'!$B$19:$B$22, "", 0)
</f>
        <v/>
      </c>
      <c r="O456" s="11" t="str">
        <f t="array" ref="O456">XLOOKUP($G456, 'BASIC KEY'!$C$25:$C$28, 'BASIC KEY'!$B$25:$B$28, "", 0)
</f>
        <v/>
      </c>
      <c r="Q456" s="13" t="str">
        <f t="shared" si="7"/>
        <v/>
      </c>
      <c r="R456" s="13" t="str">
        <f t="array" ref="R456">XLOOKUP($K456,'BASIC KEY'!$E$1:$E$4,'BASIC KEY'!$F$1:$F$4,"",0)</f>
        <v/>
      </c>
      <c r="S456" s="13" t="str">
        <f t="array" ref="S456">XLOOKUP($L456, 'BASIC KEY'!$E$7:$E$10, 'BASIC KEY'!$F$7:$F$10, "", 0)
</f>
        <v/>
      </c>
      <c r="T456" s="13" t="str">
        <f t="array" ref="T456">XLOOKUP($M456, 'BASIC KEY'!$E$13:$E$16, 'BASIC KEY'!$F$13:$F$16, "", 0)
</f>
        <v/>
      </c>
      <c r="U456" s="13" t="str">
        <f t="array" ref="U456">XLOOKUP($N456, 'BASIC KEY'!$E$19:$E$22, 'BASIC KEY'!$F$19:$F$22, "", 0)
</f>
        <v/>
      </c>
      <c r="V456" s="13" t="str">
        <f t="array" ref="V456">XLOOKUP($O456, 'BASIC KEY'!$E$25:$E$28, 'BASIC KEY'!$F$25:$F$28, "", 0)
</f>
        <v/>
      </c>
    </row>
    <row r="457">
      <c r="C457" s="7"/>
      <c r="D457" s="7"/>
      <c r="E457" s="7"/>
      <c r="F457" s="7"/>
      <c r="G457" s="7"/>
      <c r="H457" s="7"/>
      <c r="I457" s="7" t="str">
        <f t="shared" si="6"/>
        <v/>
      </c>
      <c r="K457" s="2" t="str">
        <f t="array" ref="K457">XLOOKUP($C457:$C$1000, 'BASIC KEY'!$C$1:$C$4, 'BASIC KEY'!$B$1:$B$4, "", 0)
</f>
        <v/>
      </c>
      <c r="L457" s="2" t="str">
        <f t="array" ref="L457">XLOOKUP($D457, 'BASIC KEY'!$C$7:$C$10, 'BASIC KEY'!$B$7:$B$10, "", 0)
</f>
        <v/>
      </c>
      <c r="M457" s="11" t="str">
        <f t="array" ref="M457">XLOOKUP($E457, 'BASIC KEY'!$C$13:$C$16, 'BASIC KEY'!$B$13:$B$16, "", 0)
</f>
        <v/>
      </c>
      <c r="N457" s="11" t="str">
        <f t="array" ref="N457">XLOOKUP($F457, 'BASIC KEY'!$C$19:$C$22, 'BASIC KEY'!$B$19:$B$22, "", 0)
</f>
        <v/>
      </c>
      <c r="O457" s="11" t="str">
        <f t="array" ref="O457">XLOOKUP($G457, 'BASIC KEY'!$C$25:$C$28, 'BASIC KEY'!$B$25:$B$28, "", 0)
</f>
        <v/>
      </c>
      <c r="Q457" s="13" t="str">
        <f t="shared" si="7"/>
        <v/>
      </c>
      <c r="R457" s="13" t="str">
        <f t="array" ref="R457">XLOOKUP($K457,'BASIC KEY'!$E$1:$E$4,'BASIC KEY'!$F$1:$F$4,"",0)</f>
        <v/>
      </c>
      <c r="S457" s="13" t="str">
        <f t="array" ref="S457">XLOOKUP($L457, 'BASIC KEY'!$E$7:$E$10, 'BASIC KEY'!$F$7:$F$10, "", 0)
</f>
        <v/>
      </c>
      <c r="T457" s="13" t="str">
        <f t="array" ref="T457">XLOOKUP($M457, 'BASIC KEY'!$E$13:$E$16, 'BASIC KEY'!$F$13:$F$16, "", 0)
</f>
        <v/>
      </c>
      <c r="U457" s="13" t="str">
        <f t="array" ref="U457">XLOOKUP($N457, 'BASIC KEY'!$E$19:$E$22, 'BASIC KEY'!$F$19:$F$22, "", 0)
</f>
        <v/>
      </c>
      <c r="V457" s="13" t="str">
        <f t="array" ref="V457">XLOOKUP($O457, 'BASIC KEY'!$E$25:$E$28, 'BASIC KEY'!$F$25:$F$28, "", 0)
</f>
        <v/>
      </c>
    </row>
    <row r="458">
      <c r="C458" s="7"/>
      <c r="D458" s="7"/>
      <c r="E458" s="7"/>
      <c r="F458" s="7"/>
      <c r="G458" s="7"/>
      <c r="H458" s="7"/>
      <c r="I458" s="7" t="str">
        <f t="shared" si="6"/>
        <v/>
      </c>
      <c r="K458" s="2" t="str">
        <f t="array" ref="K458">XLOOKUP($C458:$C$1000, 'BASIC KEY'!$C$1:$C$4, 'BASIC KEY'!$B$1:$B$4, "", 0)
</f>
        <v/>
      </c>
      <c r="L458" s="2" t="str">
        <f t="array" ref="L458">XLOOKUP($D458, 'BASIC KEY'!$C$7:$C$10, 'BASIC KEY'!$B$7:$B$10, "", 0)
</f>
        <v/>
      </c>
      <c r="M458" s="11" t="str">
        <f t="array" ref="M458">XLOOKUP($E458, 'BASIC KEY'!$C$13:$C$16, 'BASIC KEY'!$B$13:$B$16, "", 0)
</f>
        <v/>
      </c>
      <c r="N458" s="11" t="str">
        <f t="array" ref="N458">XLOOKUP($F458, 'BASIC KEY'!$C$19:$C$22, 'BASIC KEY'!$B$19:$B$22, "", 0)
</f>
        <v/>
      </c>
      <c r="O458" s="11" t="str">
        <f t="array" ref="O458">XLOOKUP($G458, 'BASIC KEY'!$C$25:$C$28, 'BASIC KEY'!$B$25:$B$28, "", 0)
</f>
        <v/>
      </c>
      <c r="Q458" s="13" t="str">
        <f t="shared" si="7"/>
        <v/>
      </c>
      <c r="R458" s="13" t="str">
        <f t="array" ref="R458">XLOOKUP($K458,'BASIC KEY'!$E$1:$E$4,'BASIC KEY'!$F$1:$F$4,"",0)</f>
        <v/>
      </c>
      <c r="S458" s="13" t="str">
        <f t="array" ref="S458">XLOOKUP($L458, 'BASIC KEY'!$E$7:$E$10, 'BASIC KEY'!$F$7:$F$10, "", 0)
</f>
        <v/>
      </c>
      <c r="T458" s="13" t="str">
        <f t="array" ref="T458">XLOOKUP($M458, 'BASIC KEY'!$E$13:$E$16, 'BASIC KEY'!$F$13:$F$16, "", 0)
</f>
        <v/>
      </c>
      <c r="U458" s="13" t="str">
        <f t="array" ref="U458">XLOOKUP($N458, 'BASIC KEY'!$E$19:$E$22, 'BASIC KEY'!$F$19:$F$22, "", 0)
</f>
        <v/>
      </c>
      <c r="V458" s="13" t="str">
        <f t="array" ref="V458">XLOOKUP($O458, 'BASIC KEY'!$E$25:$E$28, 'BASIC KEY'!$F$25:$F$28, "", 0)
</f>
        <v/>
      </c>
    </row>
    <row r="459">
      <c r="C459" s="7"/>
      <c r="D459" s="7"/>
      <c r="E459" s="7"/>
      <c r="F459" s="7"/>
      <c r="G459" s="7"/>
      <c r="H459" s="7"/>
      <c r="I459" s="7" t="str">
        <f t="shared" si="6"/>
        <v/>
      </c>
      <c r="K459" s="2" t="str">
        <f t="array" ref="K459">XLOOKUP($C459:$C$1000, 'BASIC KEY'!$C$1:$C$4, 'BASIC KEY'!$B$1:$B$4, "", 0)
</f>
        <v/>
      </c>
      <c r="L459" s="2" t="str">
        <f t="array" ref="L459">XLOOKUP($D459, 'BASIC KEY'!$C$7:$C$10, 'BASIC KEY'!$B$7:$B$10, "", 0)
</f>
        <v/>
      </c>
      <c r="M459" s="11" t="str">
        <f t="array" ref="M459">XLOOKUP($E459, 'BASIC KEY'!$C$13:$C$16, 'BASIC KEY'!$B$13:$B$16, "", 0)
</f>
        <v/>
      </c>
      <c r="N459" s="11" t="str">
        <f t="array" ref="N459">XLOOKUP($F459, 'BASIC KEY'!$C$19:$C$22, 'BASIC KEY'!$B$19:$B$22, "", 0)
</f>
        <v/>
      </c>
      <c r="O459" s="11" t="str">
        <f t="array" ref="O459">XLOOKUP($G459, 'BASIC KEY'!$C$25:$C$28, 'BASIC KEY'!$B$25:$B$28, "", 0)
</f>
        <v/>
      </c>
      <c r="Q459" s="13" t="str">
        <f t="shared" si="7"/>
        <v/>
      </c>
      <c r="R459" s="13" t="str">
        <f t="array" ref="R459">XLOOKUP($K459,'BASIC KEY'!$E$1:$E$4,'BASIC KEY'!$F$1:$F$4,"",0)</f>
        <v/>
      </c>
      <c r="S459" s="13" t="str">
        <f t="array" ref="S459">XLOOKUP($L459, 'BASIC KEY'!$E$7:$E$10, 'BASIC KEY'!$F$7:$F$10, "", 0)
</f>
        <v/>
      </c>
      <c r="T459" s="13" t="str">
        <f t="array" ref="T459">XLOOKUP($M459, 'BASIC KEY'!$E$13:$E$16, 'BASIC KEY'!$F$13:$F$16, "", 0)
</f>
        <v/>
      </c>
      <c r="U459" s="13" t="str">
        <f t="array" ref="U459">XLOOKUP($N459, 'BASIC KEY'!$E$19:$E$22, 'BASIC KEY'!$F$19:$F$22, "", 0)
</f>
        <v/>
      </c>
      <c r="V459" s="13" t="str">
        <f t="array" ref="V459">XLOOKUP($O459, 'BASIC KEY'!$E$25:$E$28, 'BASIC KEY'!$F$25:$F$28, "", 0)
</f>
        <v/>
      </c>
    </row>
    <row r="460">
      <c r="C460" s="7"/>
      <c r="D460" s="7"/>
      <c r="E460" s="7"/>
      <c r="F460" s="7"/>
      <c r="G460" s="7"/>
      <c r="H460" s="7"/>
      <c r="I460" s="7" t="str">
        <f t="shared" si="6"/>
        <v/>
      </c>
      <c r="K460" s="2" t="str">
        <f t="array" ref="K460">XLOOKUP($C460:$C$1000, 'BASIC KEY'!$C$1:$C$4, 'BASIC KEY'!$B$1:$B$4, "", 0)
</f>
        <v/>
      </c>
      <c r="L460" s="2" t="str">
        <f t="array" ref="L460">XLOOKUP($D460, 'BASIC KEY'!$C$7:$C$10, 'BASIC KEY'!$B$7:$B$10, "", 0)
</f>
        <v/>
      </c>
      <c r="M460" s="11" t="str">
        <f t="array" ref="M460">XLOOKUP($E460, 'BASIC KEY'!$C$13:$C$16, 'BASIC KEY'!$B$13:$B$16, "", 0)
</f>
        <v/>
      </c>
      <c r="N460" s="11" t="str">
        <f t="array" ref="N460">XLOOKUP($F460, 'BASIC KEY'!$C$19:$C$22, 'BASIC KEY'!$B$19:$B$22, "", 0)
</f>
        <v/>
      </c>
      <c r="O460" s="11" t="str">
        <f t="array" ref="O460">XLOOKUP($G460, 'BASIC KEY'!$C$25:$C$28, 'BASIC KEY'!$B$25:$B$28, "", 0)
</f>
        <v/>
      </c>
      <c r="Q460" s="13" t="str">
        <f t="shared" si="7"/>
        <v/>
      </c>
      <c r="R460" s="13" t="str">
        <f t="array" ref="R460">XLOOKUP($K460,'BASIC KEY'!$E$1:$E$4,'BASIC KEY'!$F$1:$F$4,"",0)</f>
        <v/>
      </c>
      <c r="S460" s="13" t="str">
        <f t="array" ref="S460">XLOOKUP($L460, 'BASIC KEY'!$E$7:$E$10, 'BASIC KEY'!$F$7:$F$10, "", 0)
</f>
        <v/>
      </c>
      <c r="T460" s="13" t="str">
        <f t="array" ref="T460">XLOOKUP($M460, 'BASIC KEY'!$E$13:$E$16, 'BASIC KEY'!$F$13:$F$16, "", 0)
</f>
        <v/>
      </c>
      <c r="U460" s="13" t="str">
        <f t="array" ref="U460">XLOOKUP($N460, 'BASIC KEY'!$E$19:$E$22, 'BASIC KEY'!$F$19:$F$22, "", 0)
</f>
        <v/>
      </c>
      <c r="V460" s="13" t="str">
        <f t="array" ref="V460">XLOOKUP($O460, 'BASIC KEY'!$E$25:$E$28, 'BASIC KEY'!$F$25:$F$28, "", 0)
</f>
        <v/>
      </c>
    </row>
    <row r="461">
      <c r="C461" s="7"/>
      <c r="D461" s="7"/>
      <c r="E461" s="7"/>
      <c r="F461" s="7"/>
      <c r="G461" s="7"/>
      <c r="H461" s="7"/>
      <c r="I461" s="7" t="str">
        <f t="shared" si="6"/>
        <v/>
      </c>
      <c r="K461" s="2" t="str">
        <f t="array" ref="K461">XLOOKUP($C461:$C$1000, 'BASIC KEY'!$C$1:$C$4, 'BASIC KEY'!$B$1:$B$4, "", 0)
</f>
        <v/>
      </c>
      <c r="L461" s="2" t="str">
        <f t="array" ref="L461">XLOOKUP($D461, 'BASIC KEY'!$C$7:$C$10, 'BASIC KEY'!$B$7:$B$10, "", 0)
</f>
        <v/>
      </c>
      <c r="M461" s="11" t="str">
        <f t="array" ref="M461">XLOOKUP($E461, 'BASIC KEY'!$C$13:$C$16, 'BASIC KEY'!$B$13:$B$16, "", 0)
</f>
        <v/>
      </c>
      <c r="N461" s="11" t="str">
        <f t="array" ref="N461">XLOOKUP($F461, 'BASIC KEY'!$C$19:$C$22, 'BASIC KEY'!$B$19:$B$22, "", 0)
</f>
        <v/>
      </c>
      <c r="O461" s="11" t="str">
        <f t="array" ref="O461">XLOOKUP($G461, 'BASIC KEY'!$C$25:$C$28, 'BASIC KEY'!$B$25:$B$28, "", 0)
</f>
        <v/>
      </c>
      <c r="Q461" s="13" t="str">
        <f t="shared" si="7"/>
        <v/>
      </c>
      <c r="R461" s="13" t="str">
        <f t="array" ref="R461">XLOOKUP($K461,'BASIC KEY'!$E$1:$E$4,'BASIC KEY'!$F$1:$F$4,"",0)</f>
        <v/>
      </c>
      <c r="S461" s="13" t="str">
        <f t="array" ref="S461">XLOOKUP($L461, 'BASIC KEY'!$E$7:$E$10, 'BASIC KEY'!$F$7:$F$10, "", 0)
</f>
        <v/>
      </c>
      <c r="T461" s="13" t="str">
        <f t="array" ref="T461">XLOOKUP($M461, 'BASIC KEY'!$E$13:$E$16, 'BASIC KEY'!$F$13:$F$16, "", 0)
</f>
        <v/>
      </c>
      <c r="U461" s="13" t="str">
        <f t="array" ref="U461">XLOOKUP($N461, 'BASIC KEY'!$E$19:$E$22, 'BASIC KEY'!$F$19:$F$22, "", 0)
</f>
        <v/>
      </c>
      <c r="V461" s="13" t="str">
        <f t="array" ref="V461">XLOOKUP($O461, 'BASIC KEY'!$E$25:$E$28, 'BASIC KEY'!$F$25:$F$28, "", 0)
</f>
        <v/>
      </c>
    </row>
    <row r="462">
      <c r="C462" s="7"/>
      <c r="D462" s="7"/>
      <c r="E462" s="7"/>
      <c r="F462" s="7"/>
      <c r="G462" s="7"/>
      <c r="H462" s="7"/>
      <c r="I462" s="7" t="str">
        <f t="shared" si="6"/>
        <v/>
      </c>
      <c r="K462" s="2" t="str">
        <f t="array" ref="K462">XLOOKUP($C462:$C$1000, 'BASIC KEY'!$C$1:$C$4, 'BASIC KEY'!$B$1:$B$4, "", 0)
</f>
        <v/>
      </c>
      <c r="L462" s="2" t="str">
        <f t="array" ref="L462">XLOOKUP($D462, 'BASIC KEY'!$C$7:$C$10, 'BASIC KEY'!$B$7:$B$10, "", 0)
</f>
        <v/>
      </c>
      <c r="M462" s="11" t="str">
        <f t="array" ref="M462">XLOOKUP($E462, 'BASIC KEY'!$C$13:$C$16, 'BASIC KEY'!$B$13:$B$16, "", 0)
</f>
        <v/>
      </c>
      <c r="N462" s="11" t="str">
        <f t="array" ref="N462">XLOOKUP($F462, 'BASIC KEY'!$C$19:$C$22, 'BASIC KEY'!$B$19:$B$22, "", 0)
</f>
        <v/>
      </c>
      <c r="O462" s="11" t="str">
        <f t="array" ref="O462">XLOOKUP($G462, 'BASIC KEY'!$C$25:$C$28, 'BASIC KEY'!$B$25:$B$28, "", 0)
</f>
        <v/>
      </c>
      <c r="Q462" s="13" t="str">
        <f t="shared" si="7"/>
        <v/>
      </c>
      <c r="R462" s="13" t="str">
        <f t="array" ref="R462">XLOOKUP($K462,'BASIC KEY'!$E$1:$E$4,'BASIC KEY'!$F$1:$F$4,"",0)</f>
        <v/>
      </c>
      <c r="S462" s="13" t="str">
        <f t="array" ref="S462">XLOOKUP($L462, 'BASIC KEY'!$E$7:$E$10, 'BASIC KEY'!$F$7:$F$10, "", 0)
</f>
        <v/>
      </c>
      <c r="T462" s="13" t="str">
        <f t="array" ref="T462">XLOOKUP($M462, 'BASIC KEY'!$E$13:$E$16, 'BASIC KEY'!$F$13:$F$16, "", 0)
</f>
        <v/>
      </c>
      <c r="U462" s="13" t="str">
        <f t="array" ref="U462">XLOOKUP($N462, 'BASIC KEY'!$E$19:$E$22, 'BASIC KEY'!$F$19:$F$22, "", 0)
</f>
        <v/>
      </c>
      <c r="V462" s="13" t="str">
        <f t="array" ref="V462">XLOOKUP($O462, 'BASIC KEY'!$E$25:$E$28, 'BASIC KEY'!$F$25:$F$28, "", 0)
</f>
        <v/>
      </c>
    </row>
    <row r="463">
      <c r="C463" s="7"/>
      <c r="D463" s="7"/>
      <c r="E463" s="7"/>
      <c r="F463" s="7"/>
      <c r="G463" s="7"/>
      <c r="H463" s="7"/>
      <c r="I463" s="7" t="str">
        <f t="shared" si="6"/>
        <v/>
      </c>
      <c r="K463" s="2" t="str">
        <f t="array" ref="K463">XLOOKUP($C463:$C$1000, 'BASIC KEY'!$C$1:$C$4, 'BASIC KEY'!$B$1:$B$4, "", 0)
</f>
        <v/>
      </c>
      <c r="L463" s="2" t="str">
        <f t="array" ref="L463">XLOOKUP($D463, 'BASIC KEY'!$C$7:$C$10, 'BASIC KEY'!$B$7:$B$10, "", 0)
</f>
        <v/>
      </c>
      <c r="M463" s="11" t="str">
        <f t="array" ref="M463">XLOOKUP($E463, 'BASIC KEY'!$C$13:$C$16, 'BASIC KEY'!$B$13:$B$16, "", 0)
</f>
        <v/>
      </c>
      <c r="N463" s="11" t="str">
        <f t="array" ref="N463">XLOOKUP($F463, 'BASIC KEY'!$C$19:$C$22, 'BASIC KEY'!$B$19:$B$22, "", 0)
</f>
        <v/>
      </c>
      <c r="O463" s="11" t="str">
        <f t="array" ref="O463">XLOOKUP($G463, 'BASIC KEY'!$C$25:$C$28, 'BASIC KEY'!$B$25:$B$28, "", 0)
</f>
        <v/>
      </c>
      <c r="Q463" s="13" t="str">
        <f t="shared" si="7"/>
        <v/>
      </c>
      <c r="R463" s="13" t="str">
        <f t="array" ref="R463">XLOOKUP($K463,'BASIC KEY'!$E$1:$E$4,'BASIC KEY'!$F$1:$F$4,"",0)</f>
        <v/>
      </c>
      <c r="S463" s="13" t="str">
        <f t="array" ref="S463">XLOOKUP($L463, 'BASIC KEY'!$E$7:$E$10, 'BASIC KEY'!$F$7:$F$10, "", 0)
</f>
        <v/>
      </c>
      <c r="T463" s="13" t="str">
        <f t="array" ref="T463">XLOOKUP($M463, 'BASIC KEY'!$E$13:$E$16, 'BASIC KEY'!$F$13:$F$16, "", 0)
</f>
        <v/>
      </c>
      <c r="U463" s="13" t="str">
        <f t="array" ref="U463">XLOOKUP($N463, 'BASIC KEY'!$E$19:$E$22, 'BASIC KEY'!$F$19:$F$22, "", 0)
</f>
        <v/>
      </c>
      <c r="V463" s="13" t="str">
        <f t="array" ref="V463">XLOOKUP($O463, 'BASIC KEY'!$E$25:$E$28, 'BASIC KEY'!$F$25:$F$28, "", 0)
</f>
        <v/>
      </c>
    </row>
    <row r="464">
      <c r="C464" s="7"/>
      <c r="D464" s="7"/>
      <c r="E464" s="7"/>
      <c r="F464" s="7"/>
      <c r="G464" s="7"/>
      <c r="H464" s="7"/>
      <c r="I464" s="7" t="str">
        <f t="shared" si="6"/>
        <v/>
      </c>
      <c r="K464" s="2" t="str">
        <f t="array" ref="K464">XLOOKUP($C464:$C$1000, 'BASIC KEY'!$C$1:$C$4, 'BASIC KEY'!$B$1:$B$4, "", 0)
</f>
        <v/>
      </c>
      <c r="L464" s="2" t="str">
        <f t="array" ref="L464">XLOOKUP($D464, 'BASIC KEY'!$C$7:$C$10, 'BASIC KEY'!$B$7:$B$10, "", 0)
</f>
        <v/>
      </c>
      <c r="M464" s="11" t="str">
        <f t="array" ref="M464">XLOOKUP($E464, 'BASIC KEY'!$C$13:$C$16, 'BASIC KEY'!$B$13:$B$16, "", 0)
</f>
        <v/>
      </c>
      <c r="N464" s="11" t="str">
        <f t="array" ref="N464">XLOOKUP($F464, 'BASIC KEY'!$C$19:$C$22, 'BASIC KEY'!$B$19:$B$22, "", 0)
</f>
        <v/>
      </c>
      <c r="O464" s="11" t="str">
        <f t="array" ref="O464">XLOOKUP($G464, 'BASIC KEY'!$C$25:$C$28, 'BASIC KEY'!$B$25:$B$28, "", 0)
</f>
        <v/>
      </c>
      <c r="Q464" s="13" t="str">
        <f t="shared" si="7"/>
        <v/>
      </c>
      <c r="R464" s="13" t="str">
        <f t="array" ref="R464">XLOOKUP($K464,'BASIC KEY'!$E$1:$E$4,'BASIC KEY'!$F$1:$F$4,"",0)</f>
        <v/>
      </c>
      <c r="S464" s="13" t="str">
        <f t="array" ref="S464">XLOOKUP($L464, 'BASIC KEY'!$E$7:$E$10, 'BASIC KEY'!$F$7:$F$10, "", 0)
</f>
        <v/>
      </c>
      <c r="T464" s="13" t="str">
        <f t="array" ref="T464">XLOOKUP($M464, 'BASIC KEY'!$E$13:$E$16, 'BASIC KEY'!$F$13:$F$16, "", 0)
</f>
        <v/>
      </c>
      <c r="U464" s="13" t="str">
        <f t="array" ref="U464">XLOOKUP($N464, 'BASIC KEY'!$E$19:$E$22, 'BASIC KEY'!$F$19:$F$22, "", 0)
</f>
        <v/>
      </c>
      <c r="V464" s="13" t="str">
        <f t="array" ref="V464">XLOOKUP($O464, 'BASIC KEY'!$E$25:$E$28, 'BASIC KEY'!$F$25:$F$28, "", 0)
</f>
        <v/>
      </c>
    </row>
    <row r="465">
      <c r="C465" s="7"/>
      <c r="D465" s="7"/>
      <c r="E465" s="7"/>
      <c r="F465" s="7"/>
      <c r="G465" s="7"/>
      <c r="H465" s="7"/>
      <c r="I465" s="7" t="str">
        <f t="shared" si="6"/>
        <v/>
      </c>
      <c r="K465" s="2" t="str">
        <f t="array" ref="K465">XLOOKUP($C465:$C$1000, 'BASIC KEY'!$C$1:$C$4, 'BASIC KEY'!$B$1:$B$4, "", 0)
</f>
        <v/>
      </c>
      <c r="L465" s="2" t="str">
        <f t="array" ref="L465">XLOOKUP($D465, 'BASIC KEY'!$C$7:$C$10, 'BASIC KEY'!$B$7:$B$10, "", 0)
</f>
        <v/>
      </c>
      <c r="M465" s="11" t="str">
        <f t="array" ref="M465">XLOOKUP($E465, 'BASIC KEY'!$C$13:$C$16, 'BASIC KEY'!$B$13:$B$16, "", 0)
</f>
        <v/>
      </c>
      <c r="N465" s="11" t="str">
        <f t="array" ref="N465">XLOOKUP($F465, 'BASIC KEY'!$C$19:$C$22, 'BASIC KEY'!$B$19:$B$22, "", 0)
</f>
        <v/>
      </c>
      <c r="O465" s="11" t="str">
        <f t="array" ref="O465">XLOOKUP($G465, 'BASIC KEY'!$C$25:$C$28, 'BASIC KEY'!$B$25:$B$28, "", 0)
</f>
        <v/>
      </c>
      <c r="Q465" s="13" t="str">
        <f t="shared" si="7"/>
        <v/>
      </c>
      <c r="R465" s="13" t="str">
        <f t="array" ref="R465">XLOOKUP($K465,'BASIC KEY'!$E$1:$E$4,'BASIC KEY'!$F$1:$F$4,"",0)</f>
        <v/>
      </c>
      <c r="S465" s="13" t="str">
        <f t="array" ref="S465">XLOOKUP($L465, 'BASIC KEY'!$E$7:$E$10, 'BASIC KEY'!$F$7:$F$10, "", 0)
</f>
        <v/>
      </c>
      <c r="T465" s="13" t="str">
        <f t="array" ref="T465">XLOOKUP($M465, 'BASIC KEY'!$E$13:$E$16, 'BASIC KEY'!$F$13:$F$16, "", 0)
</f>
        <v/>
      </c>
      <c r="U465" s="13" t="str">
        <f t="array" ref="U465">XLOOKUP($N465, 'BASIC KEY'!$E$19:$E$22, 'BASIC KEY'!$F$19:$F$22, "", 0)
</f>
        <v/>
      </c>
      <c r="V465" s="13" t="str">
        <f t="array" ref="V465">XLOOKUP($O465, 'BASIC KEY'!$E$25:$E$28, 'BASIC KEY'!$F$25:$F$28, "", 0)
</f>
        <v/>
      </c>
    </row>
    <row r="466">
      <c r="C466" s="7"/>
      <c r="D466" s="7"/>
      <c r="E466" s="7"/>
      <c r="F466" s="7"/>
      <c r="G466" s="7"/>
      <c r="H466" s="7"/>
      <c r="I466" s="7" t="str">
        <f t="shared" si="6"/>
        <v/>
      </c>
      <c r="K466" s="2" t="str">
        <f t="array" ref="K466">XLOOKUP($C466:$C$1000, 'BASIC KEY'!$C$1:$C$4, 'BASIC KEY'!$B$1:$B$4, "", 0)
</f>
        <v/>
      </c>
      <c r="L466" s="2" t="str">
        <f t="array" ref="L466">XLOOKUP($D466, 'BASIC KEY'!$C$7:$C$10, 'BASIC KEY'!$B$7:$B$10, "", 0)
</f>
        <v/>
      </c>
      <c r="M466" s="11" t="str">
        <f t="array" ref="M466">XLOOKUP($E466, 'BASIC KEY'!$C$13:$C$16, 'BASIC KEY'!$B$13:$B$16, "", 0)
</f>
        <v/>
      </c>
      <c r="N466" s="11" t="str">
        <f t="array" ref="N466">XLOOKUP($F466, 'BASIC KEY'!$C$19:$C$22, 'BASIC KEY'!$B$19:$B$22, "", 0)
</f>
        <v/>
      </c>
      <c r="O466" s="11" t="str">
        <f t="array" ref="O466">XLOOKUP($G466, 'BASIC KEY'!$C$25:$C$28, 'BASIC KEY'!$B$25:$B$28, "", 0)
</f>
        <v/>
      </c>
      <c r="Q466" s="13" t="str">
        <f t="shared" si="7"/>
        <v/>
      </c>
      <c r="R466" s="13" t="str">
        <f t="array" ref="R466">XLOOKUP($K466,'BASIC KEY'!$E$1:$E$4,'BASIC KEY'!$F$1:$F$4,"",0)</f>
        <v/>
      </c>
      <c r="S466" s="13" t="str">
        <f t="array" ref="S466">XLOOKUP($L466, 'BASIC KEY'!$E$7:$E$10, 'BASIC KEY'!$F$7:$F$10, "", 0)
</f>
        <v/>
      </c>
      <c r="T466" s="13" t="str">
        <f t="array" ref="T466">XLOOKUP($M466, 'BASIC KEY'!$E$13:$E$16, 'BASIC KEY'!$F$13:$F$16, "", 0)
</f>
        <v/>
      </c>
      <c r="U466" s="13" t="str">
        <f t="array" ref="U466">XLOOKUP($N466, 'BASIC KEY'!$E$19:$E$22, 'BASIC KEY'!$F$19:$F$22, "", 0)
</f>
        <v/>
      </c>
      <c r="V466" s="13" t="str">
        <f t="array" ref="V466">XLOOKUP($O466, 'BASIC KEY'!$E$25:$E$28, 'BASIC KEY'!$F$25:$F$28, "", 0)
</f>
        <v/>
      </c>
    </row>
    <row r="467">
      <c r="C467" s="7"/>
      <c r="D467" s="7"/>
      <c r="E467" s="7"/>
      <c r="F467" s="7"/>
      <c r="G467" s="7"/>
      <c r="H467" s="7"/>
      <c r="I467" s="7" t="str">
        <f t="shared" si="6"/>
        <v/>
      </c>
      <c r="K467" s="2" t="str">
        <f t="array" ref="K467">XLOOKUP($C467:$C$1000, 'BASIC KEY'!$C$1:$C$4, 'BASIC KEY'!$B$1:$B$4, "", 0)
</f>
        <v/>
      </c>
      <c r="L467" s="2" t="str">
        <f t="array" ref="L467">XLOOKUP($D467, 'BASIC KEY'!$C$7:$C$10, 'BASIC KEY'!$B$7:$B$10, "", 0)
</f>
        <v/>
      </c>
      <c r="M467" s="11" t="str">
        <f t="array" ref="M467">XLOOKUP($E467, 'BASIC KEY'!$C$13:$C$16, 'BASIC KEY'!$B$13:$B$16, "", 0)
</f>
        <v/>
      </c>
      <c r="N467" s="11" t="str">
        <f t="array" ref="N467">XLOOKUP($F467, 'BASIC KEY'!$C$19:$C$22, 'BASIC KEY'!$B$19:$B$22, "", 0)
</f>
        <v/>
      </c>
      <c r="O467" s="11" t="str">
        <f t="array" ref="O467">XLOOKUP($G467, 'BASIC KEY'!$C$25:$C$28, 'BASIC KEY'!$B$25:$B$28, "", 0)
</f>
        <v/>
      </c>
      <c r="Q467" s="13" t="str">
        <f t="shared" si="7"/>
        <v/>
      </c>
      <c r="R467" s="13" t="str">
        <f t="array" ref="R467">XLOOKUP($K467,'BASIC KEY'!$E$1:$E$4,'BASIC KEY'!$F$1:$F$4,"",0)</f>
        <v/>
      </c>
      <c r="S467" s="13" t="str">
        <f t="array" ref="S467">XLOOKUP($L467, 'BASIC KEY'!$E$7:$E$10, 'BASIC KEY'!$F$7:$F$10, "", 0)
</f>
        <v/>
      </c>
      <c r="T467" s="13" t="str">
        <f t="array" ref="T467">XLOOKUP($M467, 'BASIC KEY'!$E$13:$E$16, 'BASIC KEY'!$F$13:$F$16, "", 0)
</f>
        <v/>
      </c>
      <c r="U467" s="13" t="str">
        <f t="array" ref="U467">XLOOKUP($N467, 'BASIC KEY'!$E$19:$E$22, 'BASIC KEY'!$F$19:$F$22, "", 0)
</f>
        <v/>
      </c>
      <c r="V467" s="13" t="str">
        <f t="array" ref="V467">XLOOKUP($O467, 'BASIC KEY'!$E$25:$E$28, 'BASIC KEY'!$F$25:$F$28, "", 0)
</f>
        <v/>
      </c>
    </row>
    <row r="468">
      <c r="C468" s="7"/>
      <c r="D468" s="7"/>
      <c r="E468" s="7"/>
      <c r="F468" s="7"/>
      <c r="G468" s="7"/>
      <c r="H468" s="7"/>
      <c r="I468" s="7" t="str">
        <f t="shared" si="6"/>
        <v/>
      </c>
      <c r="K468" s="2" t="str">
        <f t="array" ref="K468">XLOOKUP($C468:$C$1000, 'BASIC KEY'!$C$1:$C$4, 'BASIC KEY'!$B$1:$B$4, "", 0)
</f>
        <v/>
      </c>
      <c r="L468" s="2" t="str">
        <f t="array" ref="L468">XLOOKUP($D468, 'BASIC KEY'!$C$7:$C$10, 'BASIC KEY'!$B$7:$B$10, "", 0)
</f>
        <v/>
      </c>
      <c r="M468" s="11" t="str">
        <f t="array" ref="M468">XLOOKUP($E468, 'BASIC KEY'!$C$13:$C$16, 'BASIC KEY'!$B$13:$B$16, "", 0)
</f>
        <v/>
      </c>
      <c r="N468" s="11" t="str">
        <f t="array" ref="N468">XLOOKUP($F468, 'BASIC KEY'!$C$19:$C$22, 'BASIC KEY'!$B$19:$B$22, "", 0)
</f>
        <v/>
      </c>
      <c r="O468" s="11" t="str">
        <f t="array" ref="O468">XLOOKUP($G468, 'BASIC KEY'!$C$25:$C$28, 'BASIC KEY'!$B$25:$B$28, "", 0)
</f>
        <v/>
      </c>
      <c r="Q468" s="13" t="str">
        <f t="shared" si="7"/>
        <v/>
      </c>
      <c r="R468" s="13" t="str">
        <f t="array" ref="R468">XLOOKUP($K468,'BASIC KEY'!$E$1:$E$4,'BASIC KEY'!$F$1:$F$4,"",0)</f>
        <v/>
      </c>
      <c r="S468" s="13" t="str">
        <f t="array" ref="S468">XLOOKUP($L468, 'BASIC KEY'!$E$7:$E$10, 'BASIC KEY'!$F$7:$F$10, "", 0)
</f>
        <v/>
      </c>
      <c r="T468" s="13" t="str">
        <f t="array" ref="T468">XLOOKUP($M468, 'BASIC KEY'!$E$13:$E$16, 'BASIC KEY'!$F$13:$F$16, "", 0)
</f>
        <v/>
      </c>
      <c r="U468" s="13" t="str">
        <f t="array" ref="U468">XLOOKUP($N468, 'BASIC KEY'!$E$19:$E$22, 'BASIC KEY'!$F$19:$F$22, "", 0)
</f>
        <v/>
      </c>
      <c r="V468" s="13" t="str">
        <f t="array" ref="V468">XLOOKUP($O468, 'BASIC KEY'!$E$25:$E$28, 'BASIC KEY'!$F$25:$F$28, "", 0)
</f>
        <v/>
      </c>
    </row>
    <row r="469">
      <c r="C469" s="7"/>
      <c r="D469" s="7"/>
      <c r="E469" s="7"/>
      <c r="F469" s="7"/>
      <c r="G469" s="7"/>
      <c r="H469" s="7"/>
      <c r="I469" s="7" t="str">
        <f t="shared" si="6"/>
        <v/>
      </c>
      <c r="K469" s="2" t="str">
        <f t="array" ref="K469">XLOOKUP($C469:$C$1000, 'BASIC KEY'!$C$1:$C$4, 'BASIC KEY'!$B$1:$B$4, "", 0)
</f>
        <v/>
      </c>
      <c r="L469" s="2" t="str">
        <f t="array" ref="L469">XLOOKUP($D469, 'BASIC KEY'!$C$7:$C$10, 'BASIC KEY'!$B$7:$B$10, "", 0)
</f>
        <v/>
      </c>
      <c r="M469" s="11" t="str">
        <f t="array" ref="M469">XLOOKUP($E469, 'BASIC KEY'!$C$13:$C$16, 'BASIC KEY'!$B$13:$B$16, "", 0)
</f>
        <v/>
      </c>
      <c r="N469" s="11" t="str">
        <f t="array" ref="N469">XLOOKUP($F469, 'BASIC KEY'!$C$19:$C$22, 'BASIC KEY'!$B$19:$B$22, "", 0)
</f>
        <v/>
      </c>
      <c r="O469" s="11" t="str">
        <f t="array" ref="O469">XLOOKUP($G469, 'BASIC KEY'!$C$25:$C$28, 'BASIC KEY'!$B$25:$B$28, "", 0)
</f>
        <v/>
      </c>
      <c r="Q469" s="13" t="str">
        <f t="shared" si="7"/>
        <v/>
      </c>
      <c r="R469" s="13" t="str">
        <f t="array" ref="R469">XLOOKUP($K469,'BASIC KEY'!$E$1:$E$4,'BASIC KEY'!$F$1:$F$4,"",0)</f>
        <v/>
      </c>
      <c r="S469" s="13" t="str">
        <f t="array" ref="S469">XLOOKUP($L469, 'BASIC KEY'!$E$7:$E$10, 'BASIC KEY'!$F$7:$F$10, "", 0)
</f>
        <v/>
      </c>
      <c r="T469" s="13" t="str">
        <f t="array" ref="T469">XLOOKUP($M469, 'BASIC KEY'!$E$13:$E$16, 'BASIC KEY'!$F$13:$F$16, "", 0)
</f>
        <v/>
      </c>
      <c r="U469" s="13" t="str">
        <f t="array" ref="U469">XLOOKUP($N469, 'BASIC KEY'!$E$19:$E$22, 'BASIC KEY'!$F$19:$F$22, "", 0)
</f>
        <v/>
      </c>
      <c r="V469" s="13" t="str">
        <f t="array" ref="V469">XLOOKUP($O469, 'BASIC KEY'!$E$25:$E$28, 'BASIC KEY'!$F$25:$F$28, "", 0)
</f>
        <v/>
      </c>
    </row>
    <row r="470">
      <c r="C470" s="7"/>
      <c r="D470" s="7"/>
      <c r="E470" s="7"/>
      <c r="F470" s="7"/>
      <c r="G470" s="7"/>
      <c r="H470" s="7"/>
      <c r="I470" s="7" t="str">
        <f t="shared" si="6"/>
        <v/>
      </c>
      <c r="K470" s="2" t="str">
        <f t="array" ref="K470">XLOOKUP($C470:$C$1000, 'BASIC KEY'!$C$1:$C$4, 'BASIC KEY'!$B$1:$B$4, "", 0)
</f>
        <v/>
      </c>
      <c r="L470" s="2" t="str">
        <f t="array" ref="L470">XLOOKUP($D470, 'BASIC KEY'!$C$7:$C$10, 'BASIC KEY'!$B$7:$B$10, "", 0)
</f>
        <v/>
      </c>
      <c r="M470" s="11" t="str">
        <f t="array" ref="M470">XLOOKUP($E470, 'BASIC KEY'!$C$13:$C$16, 'BASIC KEY'!$B$13:$B$16, "", 0)
</f>
        <v/>
      </c>
      <c r="N470" s="11" t="str">
        <f t="array" ref="N470">XLOOKUP($F470, 'BASIC KEY'!$C$19:$C$22, 'BASIC KEY'!$B$19:$B$22, "", 0)
</f>
        <v/>
      </c>
      <c r="O470" s="11" t="str">
        <f t="array" ref="O470">XLOOKUP($G470, 'BASIC KEY'!$C$25:$C$28, 'BASIC KEY'!$B$25:$B$28, "", 0)
</f>
        <v/>
      </c>
      <c r="Q470" s="13" t="str">
        <f t="shared" si="7"/>
        <v/>
      </c>
      <c r="R470" s="13" t="str">
        <f t="array" ref="R470">XLOOKUP($K470,'BASIC KEY'!$E$1:$E$4,'BASIC KEY'!$F$1:$F$4,"",0)</f>
        <v/>
      </c>
      <c r="S470" s="13" t="str">
        <f t="array" ref="S470">XLOOKUP($L470, 'BASIC KEY'!$E$7:$E$10, 'BASIC KEY'!$F$7:$F$10, "", 0)
</f>
        <v/>
      </c>
      <c r="T470" s="13" t="str">
        <f t="array" ref="T470">XLOOKUP($M470, 'BASIC KEY'!$E$13:$E$16, 'BASIC KEY'!$F$13:$F$16, "", 0)
</f>
        <v/>
      </c>
      <c r="U470" s="13" t="str">
        <f t="array" ref="U470">XLOOKUP($N470, 'BASIC KEY'!$E$19:$E$22, 'BASIC KEY'!$F$19:$F$22, "", 0)
</f>
        <v/>
      </c>
      <c r="V470" s="13" t="str">
        <f t="array" ref="V470">XLOOKUP($O470, 'BASIC KEY'!$E$25:$E$28, 'BASIC KEY'!$F$25:$F$28, "", 0)
</f>
        <v/>
      </c>
    </row>
    <row r="471">
      <c r="C471" s="7"/>
      <c r="D471" s="7"/>
      <c r="E471" s="7"/>
      <c r="F471" s="7"/>
      <c r="G471" s="7"/>
      <c r="H471" s="7"/>
      <c r="I471" s="7" t="str">
        <f t="shared" si="6"/>
        <v/>
      </c>
      <c r="K471" s="2" t="str">
        <f t="array" ref="K471">XLOOKUP($C471:$C$1000, 'BASIC KEY'!$C$1:$C$4, 'BASIC KEY'!$B$1:$B$4, "", 0)
</f>
        <v/>
      </c>
      <c r="L471" s="2" t="str">
        <f t="array" ref="L471">XLOOKUP($D471, 'BASIC KEY'!$C$7:$C$10, 'BASIC KEY'!$B$7:$B$10, "", 0)
</f>
        <v/>
      </c>
      <c r="M471" s="11" t="str">
        <f t="array" ref="M471">XLOOKUP($E471, 'BASIC KEY'!$C$13:$C$16, 'BASIC KEY'!$B$13:$B$16, "", 0)
</f>
        <v/>
      </c>
      <c r="N471" s="11" t="str">
        <f t="array" ref="N471">XLOOKUP($F471, 'BASIC KEY'!$C$19:$C$22, 'BASIC KEY'!$B$19:$B$22, "", 0)
</f>
        <v/>
      </c>
      <c r="O471" s="11" t="str">
        <f t="array" ref="O471">XLOOKUP($G471, 'BASIC KEY'!$C$25:$C$28, 'BASIC KEY'!$B$25:$B$28, "", 0)
</f>
        <v/>
      </c>
      <c r="Q471" s="13" t="str">
        <f t="shared" si="7"/>
        <v/>
      </c>
      <c r="R471" s="13" t="str">
        <f t="array" ref="R471">XLOOKUP($K471,'BASIC KEY'!$E$1:$E$4,'BASIC KEY'!$F$1:$F$4,"",0)</f>
        <v/>
      </c>
      <c r="S471" s="13" t="str">
        <f t="array" ref="S471">XLOOKUP($L471, 'BASIC KEY'!$E$7:$E$10, 'BASIC KEY'!$F$7:$F$10, "", 0)
</f>
        <v/>
      </c>
      <c r="T471" s="13" t="str">
        <f t="array" ref="T471">XLOOKUP($M471, 'BASIC KEY'!$E$13:$E$16, 'BASIC KEY'!$F$13:$F$16, "", 0)
</f>
        <v/>
      </c>
      <c r="U471" s="13" t="str">
        <f t="array" ref="U471">XLOOKUP($N471, 'BASIC KEY'!$E$19:$E$22, 'BASIC KEY'!$F$19:$F$22, "", 0)
</f>
        <v/>
      </c>
      <c r="V471" s="13" t="str">
        <f t="array" ref="V471">XLOOKUP($O471, 'BASIC KEY'!$E$25:$E$28, 'BASIC KEY'!$F$25:$F$28, "", 0)
</f>
        <v/>
      </c>
    </row>
    <row r="472">
      <c r="C472" s="7"/>
      <c r="D472" s="7"/>
      <c r="E472" s="7"/>
      <c r="F472" s="7"/>
      <c r="G472" s="7"/>
      <c r="H472" s="7"/>
      <c r="I472" s="7" t="str">
        <f t="shared" si="6"/>
        <v/>
      </c>
      <c r="K472" s="2" t="str">
        <f t="array" ref="K472">XLOOKUP($C472:$C$1000, 'BASIC KEY'!$C$1:$C$4, 'BASIC KEY'!$B$1:$B$4, "", 0)
</f>
        <v/>
      </c>
      <c r="L472" s="2" t="str">
        <f t="array" ref="L472">XLOOKUP($D472, 'BASIC KEY'!$C$7:$C$10, 'BASIC KEY'!$B$7:$B$10, "", 0)
</f>
        <v/>
      </c>
      <c r="M472" s="11" t="str">
        <f t="array" ref="M472">XLOOKUP($E472, 'BASIC KEY'!$C$13:$C$16, 'BASIC KEY'!$B$13:$B$16, "", 0)
</f>
        <v/>
      </c>
      <c r="N472" s="11" t="str">
        <f t="array" ref="N472">XLOOKUP($F472, 'BASIC KEY'!$C$19:$C$22, 'BASIC KEY'!$B$19:$B$22, "", 0)
</f>
        <v/>
      </c>
      <c r="O472" s="11" t="str">
        <f t="array" ref="O472">XLOOKUP($G472, 'BASIC KEY'!$C$25:$C$28, 'BASIC KEY'!$B$25:$B$28, "", 0)
</f>
        <v/>
      </c>
      <c r="Q472" s="13" t="str">
        <f t="shared" si="7"/>
        <v/>
      </c>
      <c r="R472" s="13" t="str">
        <f t="array" ref="R472">XLOOKUP($K472,'BASIC KEY'!$E$1:$E$4,'BASIC KEY'!$F$1:$F$4,"",0)</f>
        <v/>
      </c>
      <c r="S472" s="13" t="str">
        <f t="array" ref="S472">XLOOKUP($L472, 'BASIC KEY'!$E$7:$E$10, 'BASIC KEY'!$F$7:$F$10, "", 0)
</f>
        <v/>
      </c>
      <c r="T472" s="13" t="str">
        <f t="array" ref="T472">XLOOKUP($M472, 'BASIC KEY'!$E$13:$E$16, 'BASIC KEY'!$F$13:$F$16, "", 0)
</f>
        <v/>
      </c>
      <c r="U472" s="13" t="str">
        <f t="array" ref="U472">XLOOKUP($N472, 'BASIC KEY'!$E$19:$E$22, 'BASIC KEY'!$F$19:$F$22, "", 0)
</f>
        <v/>
      </c>
      <c r="V472" s="13" t="str">
        <f t="array" ref="V472">XLOOKUP($O472, 'BASIC KEY'!$E$25:$E$28, 'BASIC KEY'!$F$25:$F$28, "", 0)
</f>
        <v/>
      </c>
    </row>
    <row r="473">
      <c r="C473" s="7"/>
      <c r="D473" s="7"/>
      <c r="E473" s="7"/>
      <c r="F473" s="7"/>
      <c r="G473" s="7"/>
      <c r="H473" s="7"/>
      <c r="I473" s="7" t="str">
        <f t="shared" si="6"/>
        <v/>
      </c>
      <c r="K473" s="2" t="str">
        <f t="array" ref="K473">XLOOKUP($C473:$C$1000, 'BASIC KEY'!$C$1:$C$4, 'BASIC KEY'!$B$1:$B$4, "", 0)
</f>
        <v/>
      </c>
      <c r="L473" s="2" t="str">
        <f t="array" ref="L473">XLOOKUP($D473, 'BASIC KEY'!$C$7:$C$10, 'BASIC KEY'!$B$7:$B$10, "", 0)
</f>
        <v/>
      </c>
      <c r="M473" s="11" t="str">
        <f t="array" ref="M473">XLOOKUP($E473, 'BASIC KEY'!$C$13:$C$16, 'BASIC KEY'!$B$13:$B$16, "", 0)
</f>
        <v/>
      </c>
      <c r="N473" s="11" t="str">
        <f t="array" ref="N473">XLOOKUP($F473, 'BASIC KEY'!$C$19:$C$22, 'BASIC KEY'!$B$19:$B$22, "", 0)
</f>
        <v/>
      </c>
      <c r="O473" s="11" t="str">
        <f t="array" ref="O473">XLOOKUP($G473, 'BASIC KEY'!$C$25:$C$28, 'BASIC KEY'!$B$25:$B$28, "", 0)
</f>
        <v/>
      </c>
      <c r="Q473" s="13" t="str">
        <f t="shared" si="7"/>
        <v/>
      </c>
      <c r="R473" s="13" t="str">
        <f t="array" ref="R473">XLOOKUP($K473,'BASIC KEY'!$E$1:$E$4,'BASIC KEY'!$F$1:$F$4,"",0)</f>
        <v/>
      </c>
      <c r="S473" s="13" t="str">
        <f t="array" ref="S473">XLOOKUP($L473, 'BASIC KEY'!$E$7:$E$10, 'BASIC KEY'!$F$7:$F$10, "", 0)
</f>
        <v/>
      </c>
      <c r="T473" s="13" t="str">
        <f t="array" ref="T473">XLOOKUP($M473, 'BASIC KEY'!$E$13:$E$16, 'BASIC KEY'!$F$13:$F$16, "", 0)
</f>
        <v/>
      </c>
      <c r="U473" s="13" t="str">
        <f t="array" ref="U473">XLOOKUP($N473, 'BASIC KEY'!$E$19:$E$22, 'BASIC KEY'!$F$19:$F$22, "", 0)
</f>
        <v/>
      </c>
      <c r="V473" s="13" t="str">
        <f t="array" ref="V473">XLOOKUP($O473, 'BASIC KEY'!$E$25:$E$28, 'BASIC KEY'!$F$25:$F$28, "", 0)
</f>
        <v/>
      </c>
    </row>
    <row r="474">
      <c r="C474" s="7"/>
      <c r="D474" s="7"/>
      <c r="E474" s="7"/>
      <c r="F474" s="7"/>
      <c r="G474" s="7"/>
      <c r="H474" s="7"/>
      <c r="I474" s="7" t="str">
        <f t="shared" si="6"/>
        <v/>
      </c>
      <c r="K474" s="2" t="str">
        <f t="array" ref="K474">XLOOKUP($C474:$C$1000, 'BASIC KEY'!$C$1:$C$4, 'BASIC KEY'!$B$1:$B$4, "", 0)
</f>
        <v/>
      </c>
      <c r="L474" s="2" t="str">
        <f t="array" ref="L474">XLOOKUP($D474, 'BASIC KEY'!$C$7:$C$10, 'BASIC KEY'!$B$7:$B$10, "", 0)
</f>
        <v/>
      </c>
      <c r="M474" s="11" t="str">
        <f t="array" ref="M474">XLOOKUP($E474, 'BASIC KEY'!$C$13:$C$16, 'BASIC KEY'!$B$13:$B$16, "", 0)
</f>
        <v/>
      </c>
      <c r="N474" s="11" t="str">
        <f t="array" ref="N474">XLOOKUP($F474, 'BASIC KEY'!$C$19:$C$22, 'BASIC KEY'!$B$19:$B$22, "", 0)
</f>
        <v/>
      </c>
      <c r="O474" s="11" t="str">
        <f t="array" ref="O474">XLOOKUP($G474, 'BASIC KEY'!$C$25:$C$28, 'BASIC KEY'!$B$25:$B$28, "", 0)
</f>
        <v/>
      </c>
      <c r="Q474" s="13" t="str">
        <f t="shared" si="7"/>
        <v/>
      </c>
      <c r="R474" s="13" t="str">
        <f t="array" ref="R474">XLOOKUP($K474,'BASIC KEY'!$E$1:$E$4,'BASIC KEY'!$F$1:$F$4,"",0)</f>
        <v/>
      </c>
      <c r="S474" s="13" t="str">
        <f t="array" ref="S474">XLOOKUP($L474, 'BASIC KEY'!$E$7:$E$10, 'BASIC KEY'!$F$7:$F$10, "", 0)
</f>
        <v/>
      </c>
      <c r="T474" s="13" t="str">
        <f t="array" ref="T474">XLOOKUP($M474, 'BASIC KEY'!$E$13:$E$16, 'BASIC KEY'!$F$13:$F$16, "", 0)
</f>
        <v/>
      </c>
      <c r="U474" s="13" t="str">
        <f t="array" ref="U474">XLOOKUP($N474, 'BASIC KEY'!$E$19:$E$22, 'BASIC KEY'!$F$19:$F$22, "", 0)
</f>
        <v/>
      </c>
      <c r="V474" s="13" t="str">
        <f t="array" ref="V474">XLOOKUP($O474, 'BASIC KEY'!$E$25:$E$28, 'BASIC KEY'!$F$25:$F$28, "", 0)
</f>
        <v/>
      </c>
    </row>
    <row r="475">
      <c r="C475" s="7"/>
      <c r="D475" s="7"/>
      <c r="E475" s="7"/>
      <c r="F475" s="7"/>
      <c r="G475" s="7"/>
      <c r="H475" s="7"/>
      <c r="I475" s="7" t="str">
        <f t="shared" si="6"/>
        <v/>
      </c>
      <c r="K475" s="2" t="str">
        <f t="array" ref="K475">XLOOKUP($C475:$C$1000, 'BASIC KEY'!$C$1:$C$4, 'BASIC KEY'!$B$1:$B$4, "", 0)
</f>
        <v/>
      </c>
      <c r="L475" s="2" t="str">
        <f t="array" ref="L475">XLOOKUP($D475, 'BASIC KEY'!$C$7:$C$10, 'BASIC KEY'!$B$7:$B$10, "", 0)
</f>
        <v/>
      </c>
      <c r="M475" s="11" t="str">
        <f t="array" ref="M475">XLOOKUP($E475, 'BASIC KEY'!$C$13:$C$16, 'BASIC KEY'!$B$13:$B$16, "", 0)
</f>
        <v/>
      </c>
      <c r="N475" s="11" t="str">
        <f t="array" ref="N475">XLOOKUP($F475, 'BASIC KEY'!$C$19:$C$22, 'BASIC KEY'!$B$19:$B$22, "", 0)
</f>
        <v/>
      </c>
      <c r="O475" s="11" t="str">
        <f t="array" ref="O475">XLOOKUP($G475, 'BASIC KEY'!$C$25:$C$28, 'BASIC KEY'!$B$25:$B$28, "", 0)
</f>
        <v/>
      </c>
      <c r="Q475" s="13" t="str">
        <f t="shared" si="7"/>
        <v/>
      </c>
      <c r="R475" s="13" t="str">
        <f t="array" ref="R475">XLOOKUP($K475,'BASIC KEY'!$E$1:$E$4,'BASIC KEY'!$F$1:$F$4,"",0)</f>
        <v/>
      </c>
      <c r="S475" s="13" t="str">
        <f t="array" ref="S475">XLOOKUP($L475, 'BASIC KEY'!$E$7:$E$10, 'BASIC KEY'!$F$7:$F$10, "", 0)
</f>
        <v/>
      </c>
      <c r="T475" s="13" t="str">
        <f t="array" ref="T475">XLOOKUP($M475, 'BASIC KEY'!$E$13:$E$16, 'BASIC KEY'!$F$13:$F$16, "", 0)
</f>
        <v/>
      </c>
      <c r="U475" s="13" t="str">
        <f t="array" ref="U475">XLOOKUP($N475, 'BASIC KEY'!$E$19:$E$22, 'BASIC KEY'!$F$19:$F$22, "", 0)
</f>
        <v/>
      </c>
      <c r="V475" s="13" t="str">
        <f t="array" ref="V475">XLOOKUP($O475, 'BASIC KEY'!$E$25:$E$28, 'BASIC KEY'!$F$25:$F$28, "", 0)
</f>
        <v/>
      </c>
    </row>
    <row r="476">
      <c r="C476" s="7"/>
      <c r="D476" s="7"/>
      <c r="E476" s="7"/>
      <c r="F476" s="7"/>
      <c r="G476" s="7"/>
      <c r="H476" s="7"/>
      <c r="I476" s="7" t="str">
        <f t="shared" si="6"/>
        <v/>
      </c>
      <c r="K476" s="2" t="str">
        <f t="array" ref="K476">XLOOKUP($C476:$C$1000, 'BASIC KEY'!$C$1:$C$4, 'BASIC KEY'!$B$1:$B$4, "", 0)
</f>
        <v/>
      </c>
      <c r="L476" s="2" t="str">
        <f t="array" ref="L476">XLOOKUP($D476, 'BASIC KEY'!$C$7:$C$10, 'BASIC KEY'!$B$7:$B$10, "", 0)
</f>
        <v/>
      </c>
      <c r="M476" s="11" t="str">
        <f t="array" ref="M476">XLOOKUP($E476, 'BASIC KEY'!$C$13:$C$16, 'BASIC KEY'!$B$13:$B$16, "", 0)
</f>
        <v/>
      </c>
      <c r="N476" s="11" t="str">
        <f t="array" ref="N476">XLOOKUP($F476, 'BASIC KEY'!$C$19:$C$22, 'BASIC KEY'!$B$19:$B$22, "", 0)
</f>
        <v/>
      </c>
      <c r="O476" s="11" t="str">
        <f t="array" ref="O476">XLOOKUP($G476, 'BASIC KEY'!$C$25:$C$28, 'BASIC KEY'!$B$25:$B$28, "", 0)
</f>
        <v/>
      </c>
      <c r="Q476" s="13" t="str">
        <f t="shared" si="7"/>
        <v/>
      </c>
      <c r="R476" s="13" t="str">
        <f t="array" ref="R476">XLOOKUP($K476,'BASIC KEY'!$E$1:$E$4,'BASIC KEY'!$F$1:$F$4,"",0)</f>
        <v/>
      </c>
      <c r="S476" s="13" t="str">
        <f t="array" ref="S476">XLOOKUP($L476, 'BASIC KEY'!$E$7:$E$10, 'BASIC KEY'!$F$7:$F$10, "", 0)
</f>
        <v/>
      </c>
      <c r="T476" s="13" t="str">
        <f t="array" ref="T476">XLOOKUP($M476, 'BASIC KEY'!$E$13:$E$16, 'BASIC KEY'!$F$13:$F$16, "", 0)
</f>
        <v/>
      </c>
      <c r="U476" s="13" t="str">
        <f t="array" ref="U476">XLOOKUP($N476, 'BASIC KEY'!$E$19:$E$22, 'BASIC KEY'!$F$19:$F$22, "", 0)
</f>
        <v/>
      </c>
      <c r="V476" s="13" t="str">
        <f t="array" ref="V476">XLOOKUP($O476, 'BASIC KEY'!$E$25:$E$28, 'BASIC KEY'!$F$25:$F$28, "", 0)
</f>
        <v/>
      </c>
    </row>
    <row r="477">
      <c r="C477" s="7"/>
      <c r="D477" s="7"/>
      <c r="E477" s="7"/>
      <c r="F477" s="7"/>
      <c r="G477" s="7"/>
      <c r="H477" s="7"/>
      <c r="I477" s="7" t="str">
        <f t="shared" si="6"/>
        <v/>
      </c>
      <c r="K477" s="2" t="str">
        <f t="array" ref="K477">XLOOKUP($C477:$C$1000, 'BASIC KEY'!$C$1:$C$4, 'BASIC KEY'!$B$1:$B$4, "", 0)
</f>
        <v/>
      </c>
      <c r="L477" s="2" t="str">
        <f t="array" ref="L477">XLOOKUP($D477, 'BASIC KEY'!$C$7:$C$10, 'BASIC KEY'!$B$7:$B$10, "", 0)
</f>
        <v/>
      </c>
      <c r="M477" s="11" t="str">
        <f t="array" ref="M477">XLOOKUP($E477, 'BASIC KEY'!$C$13:$C$16, 'BASIC KEY'!$B$13:$B$16, "", 0)
</f>
        <v/>
      </c>
      <c r="N477" s="11" t="str">
        <f t="array" ref="N477">XLOOKUP($F477, 'BASIC KEY'!$C$19:$C$22, 'BASIC KEY'!$B$19:$B$22, "", 0)
</f>
        <v/>
      </c>
      <c r="O477" s="11" t="str">
        <f t="array" ref="O477">XLOOKUP($G477, 'BASIC KEY'!$C$25:$C$28, 'BASIC KEY'!$B$25:$B$28, "", 0)
</f>
        <v/>
      </c>
      <c r="Q477" s="13" t="str">
        <f t="shared" si="7"/>
        <v/>
      </c>
      <c r="R477" s="13" t="str">
        <f t="array" ref="R477">XLOOKUP($K477,'BASIC KEY'!$E$1:$E$4,'BASIC KEY'!$F$1:$F$4,"",0)</f>
        <v/>
      </c>
      <c r="S477" s="13" t="str">
        <f t="array" ref="S477">XLOOKUP($L477, 'BASIC KEY'!$E$7:$E$10, 'BASIC KEY'!$F$7:$F$10, "", 0)
</f>
        <v/>
      </c>
      <c r="T477" s="13" t="str">
        <f t="array" ref="T477">XLOOKUP($M477, 'BASIC KEY'!$E$13:$E$16, 'BASIC KEY'!$F$13:$F$16, "", 0)
</f>
        <v/>
      </c>
      <c r="U477" s="13" t="str">
        <f t="array" ref="U477">XLOOKUP($N477, 'BASIC KEY'!$E$19:$E$22, 'BASIC KEY'!$F$19:$F$22, "", 0)
</f>
        <v/>
      </c>
      <c r="V477" s="13" t="str">
        <f t="array" ref="V477">XLOOKUP($O477, 'BASIC KEY'!$E$25:$E$28, 'BASIC KEY'!$F$25:$F$28, "", 0)
</f>
        <v/>
      </c>
    </row>
    <row r="478">
      <c r="C478" s="7"/>
      <c r="D478" s="7"/>
      <c r="E478" s="7"/>
      <c r="F478" s="7"/>
      <c r="G478" s="7"/>
      <c r="H478" s="7"/>
      <c r="I478" s="7" t="str">
        <f t="shared" si="6"/>
        <v/>
      </c>
      <c r="K478" s="2" t="str">
        <f t="array" ref="K478">XLOOKUP($C478:$C$1000, 'BASIC KEY'!$C$1:$C$4, 'BASIC KEY'!$B$1:$B$4, "", 0)
</f>
        <v/>
      </c>
      <c r="L478" s="2" t="str">
        <f t="array" ref="L478">XLOOKUP($D478, 'BASIC KEY'!$C$7:$C$10, 'BASIC KEY'!$B$7:$B$10, "", 0)
</f>
        <v/>
      </c>
      <c r="M478" s="11" t="str">
        <f t="array" ref="M478">XLOOKUP($E478, 'BASIC KEY'!$C$13:$C$16, 'BASIC KEY'!$B$13:$B$16, "", 0)
</f>
        <v/>
      </c>
      <c r="N478" s="11" t="str">
        <f t="array" ref="N478">XLOOKUP($F478, 'BASIC KEY'!$C$19:$C$22, 'BASIC KEY'!$B$19:$B$22, "", 0)
</f>
        <v/>
      </c>
      <c r="O478" s="11" t="str">
        <f t="array" ref="O478">XLOOKUP($G478, 'BASIC KEY'!$C$25:$C$28, 'BASIC KEY'!$B$25:$B$28, "", 0)
</f>
        <v/>
      </c>
      <c r="Q478" s="13" t="str">
        <f t="shared" si="7"/>
        <v/>
      </c>
      <c r="R478" s="13" t="str">
        <f t="array" ref="R478">XLOOKUP($K478,'BASIC KEY'!$E$1:$E$4,'BASIC KEY'!$F$1:$F$4,"",0)</f>
        <v/>
      </c>
      <c r="S478" s="13" t="str">
        <f t="array" ref="S478">XLOOKUP($L478, 'BASIC KEY'!$E$7:$E$10, 'BASIC KEY'!$F$7:$F$10, "", 0)
</f>
        <v/>
      </c>
      <c r="T478" s="13" t="str">
        <f t="array" ref="T478">XLOOKUP($M478, 'BASIC KEY'!$E$13:$E$16, 'BASIC KEY'!$F$13:$F$16, "", 0)
</f>
        <v/>
      </c>
      <c r="U478" s="13" t="str">
        <f t="array" ref="U478">XLOOKUP($N478, 'BASIC KEY'!$E$19:$E$22, 'BASIC KEY'!$F$19:$F$22, "", 0)
</f>
        <v/>
      </c>
      <c r="V478" s="13" t="str">
        <f t="array" ref="V478">XLOOKUP($O478, 'BASIC KEY'!$E$25:$E$28, 'BASIC KEY'!$F$25:$F$28, "", 0)
</f>
        <v/>
      </c>
    </row>
    <row r="479">
      <c r="C479" s="7"/>
      <c r="D479" s="7"/>
      <c r="E479" s="7"/>
      <c r="F479" s="7"/>
      <c r="G479" s="7"/>
      <c r="H479" s="7"/>
      <c r="I479" s="7" t="str">
        <f t="shared" si="6"/>
        <v/>
      </c>
      <c r="K479" s="2" t="str">
        <f t="array" ref="K479">XLOOKUP($C479:$C$1000, 'BASIC KEY'!$C$1:$C$4, 'BASIC KEY'!$B$1:$B$4, "", 0)
</f>
        <v/>
      </c>
      <c r="L479" s="2" t="str">
        <f t="array" ref="L479">XLOOKUP($D479, 'BASIC KEY'!$C$7:$C$10, 'BASIC KEY'!$B$7:$B$10, "", 0)
</f>
        <v/>
      </c>
      <c r="M479" s="11" t="str">
        <f t="array" ref="M479">XLOOKUP($E479, 'BASIC KEY'!$C$13:$C$16, 'BASIC KEY'!$B$13:$B$16, "", 0)
</f>
        <v/>
      </c>
      <c r="N479" s="11" t="str">
        <f t="array" ref="N479">XLOOKUP($F479, 'BASIC KEY'!$C$19:$C$22, 'BASIC KEY'!$B$19:$B$22, "", 0)
</f>
        <v/>
      </c>
      <c r="O479" s="11" t="str">
        <f t="array" ref="O479">XLOOKUP($G479, 'BASIC KEY'!$C$25:$C$28, 'BASIC KEY'!$B$25:$B$28, "", 0)
</f>
        <v/>
      </c>
      <c r="Q479" s="13" t="str">
        <f t="shared" si="7"/>
        <v/>
      </c>
      <c r="R479" s="13" t="str">
        <f t="array" ref="R479">XLOOKUP($K479,'BASIC KEY'!$E$1:$E$4,'BASIC KEY'!$F$1:$F$4,"",0)</f>
        <v/>
      </c>
      <c r="S479" s="13" t="str">
        <f t="array" ref="S479">XLOOKUP($L479, 'BASIC KEY'!$E$7:$E$10, 'BASIC KEY'!$F$7:$F$10, "", 0)
</f>
        <v/>
      </c>
      <c r="T479" s="13" t="str">
        <f t="array" ref="T479">XLOOKUP($M479, 'BASIC KEY'!$E$13:$E$16, 'BASIC KEY'!$F$13:$F$16, "", 0)
</f>
        <v/>
      </c>
      <c r="U479" s="13" t="str">
        <f t="array" ref="U479">XLOOKUP($N479, 'BASIC KEY'!$E$19:$E$22, 'BASIC KEY'!$F$19:$F$22, "", 0)
</f>
        <v/>
      </c>
      <c r="V479" s="13" t="str">
        <f t="array" ref="V479">XLOOKUP($O479, 'BASIC KEY'!$E$25:$E$28, 'BASIC KEY'!$F$25:$F$28, "", 0)
</f>
        <v/>
      </c>
    </row>
    <row r="480">
      <c r="C480" s="7"/>
      <c r="D480" s="7"/>
      <c r="E480" s="7"/>
      <c r="F480" s="7"/>
      <c r="G480" s="7"/>
      <c r="H480" s="7"/>
      <c r="I480" s="7" t="str">
        <f t="shared" si="6"/>
        <v/>
      </c>
      <c r="K480" s="2" t="str">
        <f t="array" ref="K480">XLOOKUP($C480:$C$1000, 'BASIC KEY'!$C$1:$C$4, 'BASIC KEY'!$B$1:$B$4, "", 0)
</f>
        <v/>
      </c>
      <c r="L480" s="2" t="str">
        <f t="array" ref="L480">XLOOKUP($D480, 'BASIC KEY'!$C$7:$C$10, 'BASIC KEY'!$B$7:$B$10, "", 0)
</f>
        <v/>
      </c>
      <c r="M480" s="11" t="str">
        <f t="array" ref="M480">XLOOKUP($E480, 'BASIC KEY'!$C$13:$C$16, 'BASIC KEY'!$B$13:$B$16, "", 0)
</f>
        <v/>
      </c>
      <c r="N480" s="11" t="str">
        <f t="array" ref="N480">XLOOKUP($F480, 'BASIC KEY'!$C$19:$C$22, 'BASIC KEY'!$B$19:$B$22, "", 0)
</f>
        <v/>
      </c>
      <c r="O480" s="11" t="str">
        <f t="array" ref="O480">XLOOKUP($G480, 'BASIC KEY'!$C$25:$C$28, 'BASIC KEY'!$B$25:$B$28, "", 0)
</f>
        <v/>
      </c>
      <c r="Q480" s="13" t="str">
        <f t="shared" si="7"/>
        <v/>
      </c>
      <c r="R480" s="13" t="str">
        <f t="array" ref="R480">XLOOKUP($K480,'BASIC KEY'!$E$1:$E$4,'BASIC KEY'!$F$1:$F$4,"",0)</f>
        <v/>
      </c>
      <c r="S480" s="13" t="str">
        <f t="array" ref="S480">XLOOKUP($L480, 'BASIC KEY'!$E$7:$E$10, 'BASIC KEY'!$F$7:$F$10, "", 0)
</f>
        <v/>
      </c>
      <c r="T480" s="13" t="str">
        <f t="array" ref="T480">XLOOKUP($M480, 'BASIC KEY'!$E$13:$E$16, 'BASIC KEY'!$F$13:$F$16, "", 0)
</f>
        <v/>
      </c>
      <c r="U480" s="13" t="str">
        <f t="array" ref="U480">XLOOKUP($N480, 'BASIC KEY'!$E$19:$E$22, 'BASIC KEY'!$F$19:$F$22, "", 0)
</f>
        <v/>
      </c>
      <c r="V480" s="13" t="str">
        <f t="array" ref="V480">XLOOKUP($O480, 'BASIC KEY'!$E$25:$E$28, 'BASIC KEY'!$F$25:$F$28, "", 0)
</f>
        <v/>
      </c>
    </row>
    <row r="481">
      <c r="C481" s="7"/>
      <c r="D481" s="7"/>
      <c r="E481" s="7"/>
      <c r="F481" s="7"/>
      <c r="G481" s="7"/>
      <c r="H481" s="7"/>
      <c r="I481" s="7" t="str">
        <f t="shared" si="6"/>
        <v/>
      </c>
      <c r="K481" s="2" t="str">
        <f t="array" ref="K481">XLOOKUP($C481:$C$1000, 'BASIC KEY'!$C$1:$C$4, 'BASIC KEY'!$B$1:$B$4, "", 0)
</f>
        <v/>
      </c>
      <c r="L481" s="2" t="str">
        <f t="array" ref="L481">XLOOKUP($D481, 'BASIC KEY'!$C$7:$C$10, 'BASIC KEY'!$B$7:$B$10, "", 0)
</f>
        <v/>
      </c>
      <c r="M481" s="11" t="str">
        <f t="array" ref="M481">XLOOKUP($E481, 'BASIC KEY'!$C$13:$C$16, 'BASIC KEY'!$B$13:$B$16, "", 0)
</f>
        <v/>
      </c>
      <c r="N481" s="11" t="str">
        <f t="array" ref="N481">XLOOKUP($F481, 'BASIC KEY'!$C$19:$C$22, 'BASIC KEY'!$B$19:$B$22, "", 0)
</f>
        <v/>
      </c>
      <c r="O481" s="11" t="str">
        <f t="array" ref="O481">XLOOKUP($G481, 'BASIC KEY'!$C$25:$C$28, 'BASIC KEY'!$B$25:$B$28, "", 0)
</f>
        <v/>
      </c>
      <c r="Q481" s="13" t="str">
        <f t="shared" si="7"/>
        <v/>
      </c>
      <c r="R481" s="13" t="str">
        <f t="array" ref="R481">XLOOKUP($K481,'BASIC KEY'!$E$1:$E$4,'BASIC KEY'!$F$1:$F$4,"",0)</f>
        <v/>
      </c>
      <c r="S481" s="13" t="str">
        <f t="array" ref="S481">XLOOKUP($L481, 'BASIC KEY'!$E$7:$E$10, 'BASIC KEY'!$F$7:$F$10, "", 0)
</f>
        <v/>
      </c>
      <c r="T481" s="13" t="str">
        <f t="array" ref="T481">XLOOKUP($M481, 'BASIC KEY'!$E$13:$E$16, 'BASIC KEY'!$F$13:$F$16, "", 0)
</f>
        <v/>
      </c>
      <c r="U481" s="13" t="str">
        <f t="array" ref="U481">XLOOKUP($N481, 'BASIC KEY'!$E$19:$E$22, 'BASIC KEY'!$F$19:$F$22, "", 0)
</f>
        <v/>
      </c>
      <c r="V481" s="13" t="str">
        <f t="array" ref="V481">XLOOKUP($O481, 'BASIC KEY'!$E$25:$E$28, 'BASIC KEY'!$F$25:$F$28, "", 0)
</f>
        <v/>
      </c>
    </row>
    <row r="482">
      <c r="C482" s="7"/>
      <c r="D482" s="7"/>
      <c r="E482" s="7"/>
      <c r="F482" s="7"/>
      <c r="G482" s="7"/>
      <c r="H482" s="7"/>
      <c r="I482" s="7" t="str">
        <f t="shared" si="6"/>
        <v/>
      </c>
      <c r="K482" s="2" t="str">
        <f t="array" ref="K482">XLOOKUP($C482:$C$1000, 'BASIC KEY'!$C$1:$C$4, 'BASIC KEY'!$B$1:$B$4, "", 0)
</f>
        <v/>
      </c>
      <c r="L482" s="2" t="str">
        <f t="array" ref="L482">XLOOKUP($D482, 'BASIC KEY'!$C$7:$C$10, 'BASIC KEY'!$B$7:$B$10, "", 0)
</f>
        <v/>
      </c>
      <c r="M482" s="11" t="str">
        <f t="array" ref="M482">XLOOKUP($E482, 'BASIC KEY'!$C$13:$C$16, 'BASIC KEY'!$B$13:$B$16, "", 0)
</f>
        <v/>
      </c>
      <c r="N482" s="11" t="str">
        <f t="array" ref="N482">XLOOKUP($F482, 'BASIC KEY'!$C$19:$C$22, 'BASIC KEY'!$B$19:$B$22, "", 0)
</f>
        <v/>
      </c>
      <c r="O482" s="11" t="str">
        <f t="array" ref="O482">XLOOKUP($G482, 'BASIC KEY'!$C$25:$C$28, 'BASIC KEY'!$B$25:$B$28, "", 0)
</f>
        <v/>
      </c>
      <c r="Q482" s="13" t="str">
        <f t="shared" si="7"/>
        <v/>
      </c>
      <c r="R482" s="13" t="str">
        <f t="array" ref="R482">XLOOKUP($K482,'BASIC KEY'!$E$1:$E$4,'BASIC KEY'!$F$1:$F$4,"",0)</f>
        <v/>
      </c>
      <c r="S482" s="13" t="str">
        <f t="array" ref="S482">XLOOKUP($L482, 'BASIC KEY'!$E$7:$E$10, 'BASIC KEY'!$F$7:$F$10, "", 0)
</f>
        <v/>
      </c>
      <c r="T482" s="13" t="str">
        <f t="array" ref="T482">XLOOKUP($M482, 'BASIC KEY'!$E$13:$E$16, 'BASIC KEY'!$F$13:$F$16, "", 0)
</f>
        <v/>
      </c>
      <c r="U482" s="13" t="str">
        <f t="array" ref="U482">XLOOKUP($N482, 'BASIC KEY'!$E$19:$E$22, 'BASIC KEY'!$F$19:$F$22, "", 0)
</f>
        <v/>
      </c>
      <c r="V482" s="13" t="str">
        <f t="array" ref="V482">XLOOKUP($O482, 'BASIC KEY'!$E$25:$E$28, 'BASIC KEY'!$F$25:$F$28, "", 0)
</f>
        <v/>
      </c>
    </row>
    <row r="483">
      <c r="C483" s="7"/>
      <c r="D483" s="7"/>
      <c r="E483" s="7"/>
      <c r="F483" s="7"/>
      <c r="G483" s="7"/>
      <c r="H483" s="7"/>
      <c r="I483" s="7" t="str">
        <f t="shared" si="6"/>
        <v/>
      </c>
      <c r="K483" s="2" t="str">
        <f t="array" ref="K483">XLOOKUP($C483:$C$1000, 'BASIC KEY'!$C$1:$C$4, 'BASIC KEY'!$B$1:$B$4, "", 0)
</f>
        <v/>
      </c>
      <c r="L483" s="2" t="str">
        <f t="array" ref="L483">XLOOKUP($D483, 'BASIC KEY'!$C$7:$C$10, 'BASIC KEY'!$B$7:$B$10, "", 0)
</f>
        <v/>
      </c>
      <c r="M483" s="11" t="str">
        <f t="array" ref="M483">XLOOKUP($E483, 'BASIC KEY'!$C$13:$C$16, 'BASIC KEY'!$B$13:$B$16, "", 0)
</f>
        <v/>
      </c>
      <c r="N483" s="11" t="str">
        <f t="array" ref="N483">XLOOKUP($F483, 'BASIC KEY'!$C$19:$C$22, 'BASIC KEY'!$B$19:$B$22, "", 0)
</f>
        <v/>
      </c>
      <c r="O483" s="11" t="str">
        <f t="array" ref="O483">XLOOKUP($G483, 'BASIC KEY'!$C$25:$C$28, 'BASIC KEY'!$B$25:$B$28, "", 0)
</f>
        <v/>
      </c>
      <c r="Q483" s="13" t="str">
        <f t="shared" si="7"/>
        <v/>
      </c>
      <c r="R483" s="13" t="str">
        <f t="array" ref="R483">XLOOKUP($K483,'BASIC KEY'!$E$1:$E$4,'BASIC KEY'!$F$1:$F$4,"",0)</f>
        <v/>
      </c>
      <c r="S483" s="13" t="str">
        <f t="array" ref="S483">XLOOKUP($L483, 'BASIC KEY'!$E$7:$E$10, 'BASIC KEY'!$F$7:$F$10, "", 0)
</f>
        <v/>
      </c>
      <c r="T483" s="13" t="str">
        <f t="array" ref="T483">XLOOKUP($M483, 'BASIC KEY'!$E$13:$E$16, 'BASIC KEY'!$F$13:$F$16, "", 0)
</f>
        <v/>
      </c>
      <c r="U483" s="13" t="str">
        <f t="array" ref="U483">XLOOKUP($N483, 'BASIC KEY'!$E$19:$E$22, 'BASIC KEY'!$F$19:$F$22, "", 0)
</f>
        <v/>
      </c>
      <c r="V483" s="13" t="str">
        <f t="array" ref="V483">XLOOKUP($O483, 'BASIC KEY'!$E$25:$E$28, 'BASIC KEY'!$F$25:$F$28, "", 0)
</f>
        <v/>
      </c>
    </row>
    <row r="484">
      <c r="C484" s="7"/>
      <c r="D484" s="7"/>
      <c r="E484" s="7"/>
      <c r="F484" s="7"/>
      <c r="G484" s="7"/>
      <c r="H484" s="7"/>
      <c r="I484" s="7" t="str">
        <f t="shared" si="6"/>
        <v/>
      </c>
      <c r="K484" s="2" t="str">
        <f t="array" ref="K484">XLOOKUP($C484:$C$1000, 'BASIC KEY'!$C$1:$C$4, 'BASIC KEY'!$B$1:$B$4, "", 0)
</f>
        <v/>
      </c>
      <c r="L484" s="2" t="str">
        <f t="array" ref="L484">XLOOKUP($D484, 'BASIC KEY'!$C$7:$C$10, 'BASIC KEY'!$B$7:$B$10, "", 0)
</f>
        <v/>
      </c>
      <c r="M484" s="11" t="str">
        <f t="array" ref="M484">XLOOKUP($E484, 'BASIC KEY'!$C$13:$C$16, 'BASIC KEY'!$B$13:$B$16, "", 0)
</f>
        <v/>
      </c>
      <c r="N484" s="11" t="str">
        <f t="array" ref="N484">XLOOKUP($F484, 'BASIC KEY'!$C$19:$C$22, 'BASIC KEY'!$B$19:$B$22, "", 0)
</f>
        <v/>
      </c>
      <c r="O484" s="11" t="str">
        <f t="array" ref="O484">XLOOKUP($G484, 'BASIC KEY'!$C$25:$C$28, 'BASIC KEY'!$B$25:$B$28, "", 0)
</f>
        <v/>
      </c>
      <c r="Q484" s="13" t="str">
        <f t="shared" si="7"/>
        <v/>
      </c>
      <c r="R484" s="13" t="str">
        <f t="array" ref="R484">XLOOKUP($K484,'BASIC KEY'!$E$1:$E$4,'BASIC KEY'!$F$1:$F$4,"",0)</f>
        <v/>
      </c>
      <c r="S484" s="13" t="str">
        <f t="array" ref="S484">XLOOKUP($L484, 'BASIC KEY'!$E$7:$E$10, 'BASIC KEY'!$F$7:$F$10, "", 0)
</f>
        <v/>
      </c>
      <c r="T484" s="13" t="str">
        <f t="array" ref="T484">XLOOKUP($M484, 'BASIC KEY'!$E$13:$E$16, 'BASIC KEY'!$F$13:$F$16, "", 0)
</f>
        <v/>
      </c>
      <c r="U484" s="13" t="str">
        <f t="array" ref="U484">XLOOKUP($N484, 'BASIC KEY'!$E$19:$E$22, 'BASIC KEY'!$F$19:$F$22, "", 0)
</f>
        <v/>
      </c>
      <c r="V484" s="13" t="str">
        <f t="array" ref="V484">XLOOKUP($O484, 'BASIC KEY'!$E$25:$E$28, 'BASIC KEY'!$F$25:$F$28, "", 0)
</f>
        <v/>
      </c>
    </row>
    <row r="485">
      <c r="C485" s="7"/>
      <c r="D485" s="7"/>
      <c r="E485" s="7"/>
      <c r="F485" s="7"/>
      <c r="G485" s="7"/>
      <c r="H485" s="7"/>
      <c r="I485" s="7" t="str">
        <f t="shared" si="6"/>
        <v/>
      </c>
      <c r="K485" s="2" t="str">
        <f t="array" ref="K485">XLOOKUP($C485:$C$1000, 'BASIC KEY'!$C$1:$C$4, 'BASIC KEY'!$B$1:$B$4, "", 0)
</f>
        <v/>
      </c>
      <c r="L485" s="2" t="str">
        <f t="array" ref="L485">XLOOKUP($D485, 'BASIC KEY'!$C$7:$C$10, 'BASIC KEY'!$B$7:$B$10, "", 0)
</f>
        <v/>
      </c>
      <c r="M485" s="11" t="str">
        <f t="array" ref="M485">XLOOKUP($E485, 'BASIC KEY'!$C$13:$C$16, 'BASIC KEY'!$B$13:$B$16, "", 0)
</f>
        <v/>
      </c>
      <c r="N485" s="11" t="str">
        <f t="array" ref="N485">XLOOKUP($F485, 'BASIC KEY'!$C$19:$C$22, 'BASIC KEY'!$B$19:$B$22, "", 0)
</f>
        <v/>
      </c>
      <c r="O485" s="11" t="str">
        <f t="array" ref="O485">XLOOKUP($G485, 'BASIC KEY'!$C$25:$C$28, 'BASIC KEY'!$B$25:$B$28, "", 0)
</f>
        <v/>
      </c>
      <c r="Q485" s="13" t="str">
        <f t="shared" si="7"/>
        <v/>
      </c>
      <c r="R485" s="13" t="str">
        <f t="array" ref="R485">XLOOKUP($K485,'BASIC KEY'!$E$1:$E$4,'BASIC KEY'!$F$1:$F$4,"",0)</f>
        <v/>
      </c>
      <c r="S485" s="13" t="str">
        <f t="array" ref="S485">XLOOKUP($L485, 'BASIC KEY'!$E$7:$E$10, 'BASIC KEY'!$F$7:$F$10, "", 0)
</f>
        <v/>
      </c>
      <c r="T485" s="13" t="str">
        <f t="array" ref="T485">XLOOKUP($M485, 'BASIC KEY'!$E$13:$E$16, 'BASIC KEY'!$F$13:$F$16, "", 0)
</f>
        <v/>
      </c>
      <c r="U485" s="13" t="str">
        <f t="array" ref="U485">XLOOKUP($N485, 'BASIC KEY'!$E$19:$E$22, 'BASIC KEY'!$F$19:$F$22, "", 0)
</f>
        <v/>
      </c>
      <c r="V485" s="13" t="str">
        <f t="array" ref="V485">XLOOKUP($O485, 'BASIC KEY'!$E$25:$E$28, 'BASIC KEY'!$F$25:$F$28, "", 0)
</f>
        <v/>
      </c>
    </row>
    <row r="486">
      <c r="C486" s="7"/>
      <c r="D486" s="7"/>
      <c r="E486" s="7"/>
      <c r="F486" s="7"/>
      <c r="G486" s="7"/>
      <c r="H486" s="7"/>
      <c r="I486" s="7" t="str">
        <f t="shared" si="6"/>
        <v/>
      </c>
      <c r="K486" s="2" t="str">
        <f t="array" ref="K486">XLOOKUP($C486:$C$1000, 'BASIC KEY'!$C$1:$C$4, 'BASIC KEY'!$B$1:$B$4, "", 0)
</f>
        <v/>
      </c>
      <c r="L486" s="2" t="str">
        <f t="array" ref="L486">XLOOKUP($D486, 'BASIC KEY'!$C$7:$C$10, 'BASIC KEY'!$B$7:$B$10, "", 0)
</f>
        <v/>
      </c>
      <c r="M486" s="11" t="str">
        <f t="array" ref="M486">XLOOKUP($E486, 'BASIC KEY'!$C$13:$C$16, 'BASIC KEY'!$B$13:$B$16, "", 0)
</f>
        <v/>
      </c>
      <c r="N486" s="11" t="str">
        <f t="array" ref="N486">XLOOKUP($F486, 'BASIC KEY'!$C$19:$C$22, 'BASIC KEY'!$B$19:$B$22, "", 0)
</f>
        <v/>
      </c>
      <c r="O486" s="11" t="str">
        <f t="array" ref="O486">XLOOKUP($G486, 'BASIC KEY'!$C$25:$C$28, 'BASIC KEY'!$B$25:$B$28, "", 0)
</f>
        <v/>
      </c>
      <c r="Q486" s="13" t="str">
        <f t="shared" si="7"/>
        <v/>
      </c>
      <c r="R486" s="13" t="str">
        <f t="array" ref="R486">XLOOKUP($K486,'BASIC KEY'!$E$1:$E$4,'BASIC KEY'!$F$1:$F$4,"",0)</f>
        <v/>
      </c>
      <c r="S486" s="13" t="str">
        <f t="array" ref="S486">XLOOKUP($L486, 'BASIC KEY'!$E$7:$E$10, 'BASIC KEY'!$F$7:$F$10, "", 0)
</f>
        <v/>
      </c>
      <c r="T486" s="13" t="str">
        <f t="array" ref="T486">XLOOKUP($M486, 'BASIC KEY'!$E$13:$E$16, 'BASIC KEY'!$F$13:$F$16, "", 0)
</f>
        <v/>
      </c>
      <c r="U486" s="13" t="str">
        <f t="array" ref="U486">XLOOKUP($N486, 'BASIC KEY'!$E$19:$E$22, 'BASIC KEY'!$F$19:$F$22, "", 0)
</f>
        <v/>
      </c>
      <c r="V486" s="13" t="str">
        <f t="array" ref="V486">XLOOKUP($O486, 'BASIC KEY'!$E$25:$E$28, 'BASIC KEY'!$F$25:$F$28, "", 0)
</f>
        <v/>
      </c>
    </row>
    <row r="487">
      <c r="C487" s="7"/>
      <c r="D487" s="7"/>
      <c r="E487" s="7"/>
      <c r="F487" s="7"/>
      <c r="G487" s="7"/>
      <c r="H487" s="7"/>
      <c r="I487" s="7" t="str">
        <f t="shared" si="6"/>
        <v/>
      </c>
      <c r="K487" s="2" t="str">
        <f t="array" ref="K487">XLOOKUP($C487:$C$1000, 'BASIC KEY'!$C$1:$C$4, 'BASIC KEY'!$B$1:$B$4, "", 0)
</f>
        <v/>
      </c>
      <c r="L487" s="2" t="str">
        <f t="array" ref="L487">XLOOKUP($D487, 'BASIC KEY'!$C$7:$C$10, 'BASIC KEY'!$B$7:$B$10, "", 0)
</f>
        <v/>
      </c>
      <c r="M487" s="11" t="str">
        <f t="array" ref="M487">XLOOKUP($E487, 'BASIC KEY'!$C$13:$C$16, 'BASIC KEY'!$B$13:$B$16, "", 0)
</f>
        <v/>
      </c>
      <c r="N487" s="11" t="str">
        <f t="array" ref="N487">XLOOKUP($F487, 'BASIC KEY'!$C$19:$C$22, 'BASIC KEY'!$B$19:$B$22, "", 0)
</f>
        <v/>
      </c>
      <c r="O487" s="11" t="str">
        <f t="array" ref="O487">XLOOKUP($G487, 'BASIC KEY'!$C$25:$C$28, 'BASIC KEY'!$B$25:$B$28, "", 0)
</f>
        <v/>
      </c>
      <c r="Q487" s="13" t="str">
        <f t="shared" si="7"/>
        <v/>
      </c>
      <c r="R487" s="13" t="str">
        <f t="array" ref="R487">XLOOKUP($K487,'BASIC KEY'!$E$1:$E$4,'BASIC KEY'!$F$1:$F$4,"",0)</f>
        <v/>
      </c>
      <c r="S487" s="13" t="str">
        <f t="array" ref="S487">XLOOKUP($L487, 'BASIC KEY'!$E$7:$E$10, 'BASIC KEY'!$F$7:$F$10, "", 0)
</f>
        <v/>
      </c>
      <c r="T487" s="13" t="str">
        <f t="array" ref="T487">XLOOKUP($M487, 'BASIC KEY'!$E$13:$E$16, 'BASIC KEY'!$F$13:$F$16, "", 0)
</f>
        <v/>
      </c>
      <c r="U487" s="13" t="str">
        <f t="array" ref="U487">XLOOKUP($N487, 'BASIC KEY'!$E$19:$E$22, 'BASIC KEY'!$F$19:$F$22, "", 0)
</f>
        <v/>
      </c>
      <c r="V487" s="13" t="str">
        <f t="array" ref="V487">XLOOKUP($O487, 'BASIC KEY'!$E$25:$E$28, 'BASIC KEY'!$F$25:$F$28, "", 0)
</f>
        <v/>
      </c>
    </row>
    <row r="488">
      <c r="C488" s="7"/>
      <c r="D488" s="7"/>
      <c r="E488" s="7"/>
      <c r="F488" s="7"/>
      <c r="G488" s="7"/>
      <c r="H488" s="7"/>
      <c r="I488" s="7" t="str">
        <f t="shared" si="6"/>
        <v/>
      </c>
      <c r="K488" s="2" t="str">
        <f t="array" ref="K488">XLOOKUP($C488:$C$1000, 'BASIC KEY'!$C$1:$C$4, 'BASIC KEY'!$B$1:$B$4, "", 0)
</f>
        <v/>
      </c>
      <c r="L488" s="2" t="str">
        <f t="array" ref="L488">XLOOKUP($D488, 'BASIC KEY'!$C$7:$C$10, 'BASIC KEY'!$B$7:$B$10, "", 0)
</f>
        <v/>
      </c>
      <c r="M488" s="11" t="str">
        <f t="array" ref="M488">XLOOKUP($E488, 'BASIC KEY'!$C$13:$C$16, 'BASIC KEY'!$B$13:$B$16, "", 0)
</f>
        <v/>
      </c>
      <c r="N488" s="11" t="str">
        <f t="array" ref="N488">XLOOKUP($F488, 'BASIC KEY'!$C$19:$C$22, 'BASIC KEY'!$B$19:$B$22, "", 0)
</f>
        <v/>
      </c>
      <c r="O488" s="11" t="str">
        <f t="array" ref="O488">XLOOKUP($G488, 'BASIC KEY'!$C$25:$C$28, 'BASIC KEY'!$B$25:$B$28, "", 0)
</f>
        <v/>
      </c>
      <c r="Q488" s="13" t="str">
        <f t="shared" si="7"/>
        <v/>
      </c>
      <c r="R488" s="13" t="str">
        <f t="array" ref="R488">XLOOKUP($K488,'BASIC KEY'!$E$1:$E$4,'BASIC KEY'!$F$1:$F$4,"",0)</f>
        <v/>
      </c>
      <c r="S488" s="13" t="str">
        <f t="array" ref="S488">XLOOKUP($L488, 'BASIC KEY'!$E$7:$E$10, 'BASIC KEY'!$F$7:$F$10, "", 0)
</f>
        <v/>
      </c>
      <c r="T488" s="13" t="str">
        <f t="array" ref="T488">XLOOKUP($M488, 'BASIC KEY'!$E$13:$E$16, 'BASIC KEY'!$F$13:$F$16, "", 0)
</f>
        <v/>
      </c>
      <c r="U488" s="13" t="str">
        <f t="array" ref="U488">XLOOKUP($N488, 'BASIC KEY'!$E$19:$E$22, 'BASIC KEY'!$F$19:$F$22, "", 0)
</f>
        <v/>
      </c>
      <c r="V488" s="13" t="str">
        <f t="array" ref="V488">XLOOKUP($O488, 'BASIC KEY'!$E$25:$E$28, 'BASIC KEY'!$F$25:$F$28, "", 0)
</f>
        <v/>
      </c>
    </row>
    <row r="489">
      <c r="C489" s="7"/>
      <c r="D489" s="7"/>
      <c r="E489" s="7"/>
      <c r="F489" s="7"/>
      <c r="G489" s="7"/>
      <c r="H489" s="7"/>
      <c r="I489" s="7" t="str">
        <f t="shared" si="6"/>
        <v/>
      </c>
      <c r="K489" s="2" t="str">
        <f t="array" ref="K489">XLOOKUP($C489:$C$1000, 'BASIC KEY'!$C$1:$C$4, 'BASIC KEY'!$B$1:$B$4, "", 0)
</f>
        <v/>
      </c>
      <c r="L489" s="2" t="str">
        <f t="array" ref="L489">XLOOKUP($D489, 'BASIC KEY'!$C$7:$C$10, 'BASIC KEY'!$B$7:$B$10, "", 0)
</f>
        <v/>
      </c>
      <c r="M489" s="11" t="str">
        <f t="array" ref="M489">XLOOKUP($E489, 'BASIC KEY'!$C$13:$C$16, 'BASIC KEY'!$B$13:$B$16, "", 0)
</f>
        <v/>
      </c>
      <c r="N489" s="11" t="str">
        <f t="array" ref="N489">XLOOKUP($F489, 'BASIC KEY'!$C$19:$C$22, 'BASIC KEY'!$B$19:$B$22, "", 0)
</f>
        <v/>
      </c>
      <c r="O489" s="11" t="str">
        <f t="array" ref="O489">XLOOKUP($G489, 'BASIC KEY'!$C$25:$C$28, 'BASIC KEY'!$B$25:$B$28, "", 0)
</f>
        <v/>
      </c>
      <c r="Q489" s="13" t="str">
        <f t="shared" si="7"/>
        <v/>
      </c>
      <c r="R489" s="13" t="str">
        <f t="array" ref="R489">XLOOKUP($K489,'BASIC KEY'!$E$1:$E$4,'BASIC KEY'!$F$1:$F$4,"",0)</f>
        <v/>
      </c>
      <c r="S489" s="13" t="str">
        <f t="array" ref="S489">XLOOKUP($L489, 'BASIC KEY'!$E$7:$E$10, 'BASIC KEY'!$F$7:$F$10, "", 0)
</f>
        <v/>
      </c>
      <c r="T489" s="13" t="str">
        <f t="array" ref="T489">XLOOKUP($M489, 'BASIC KEY'!$E$13:$E$16, 'BASIC KEY'!$F$13:$F$16, "", 0)
</f>
        <v/>
      </c>
      <c r="U489" s="13" t="str">
        <f t="array" ref="U489">XLOOKUP($N489, 'BASIC KEY'!$E$19:$E$22, 'BASIC KEY'!$F$19:$F$22, "", 0)
</f>
        <v/>
      </c>
      <c r="V489" s="13" t="str">
        <f t="array" ref="V489">XLOOKUP($O489, 'BASIC KEY'!$E$25:$E$28, 'BASIC KEY'!$F$25:$F$28, "", 0)
</f>
        <v/>
      </c>
    </row>
    <row r="490">
      <c r="C490" s="7"/>
      <c r="D490" s="7"/>
      <c r="E490" s="7"/>
      <c r="F490" s="7"/>
      <c r="G490" s="7"/>
      <c r="H490" s="7"/>
      <c r="I490" s="7" t="str">
        <f t="shared" si="6"/>
        <v/>
      </c>
      <c r="K490" s="2" t="str">
        <f t="array" ref="K490">XLOOKUP($C490:$C$1000, 'BASIC KEY'!$C$1:$C$4, 'BASIC KEY'!$B$1:$B$4, "", 0)
</f>
        <v/>
      </c>
      <c r="L490" s="2" t="str">
        <f t="array" ref="L490">XLOOKUP($D490, 'BASIC KEY'!$C$7:$C$10, 'BASIC KEY'!$B$7:$B$10, "", 0)
</f>
        <v/>
      </c>
      <c r="M490" s="11" t="str">
        <f t="array" ref="M490">XLOOKUP($E490, 'BASIC KEY'!$C$13:$C$16, 'BASIC KEY'!$B$13:$B$16, "", 0)
</f>
        <v/>
      </c>
      <c r="N490" s="11" t="str">
        <f t="array" ref="N490">XLOOKUP($F490, 'BASIC KEY'!$C$19:$C$22, 'BASIC KEY'!$B$19:$B$22, "", 0)
</f>
        <v/>
      </c>
      <c r="O490" s="11" t="str">
        <f t="array" ref="O490">XLOOKUP($G490, 'BASIC KEY'!$C$25:$C$28, 'BASIC KEY'!$B$25:$B$28, "", 0)
</f>
        <v/>
      </c>
      <c r="Q490" s="13" t="str">
        <f t="shared" si="7"/>
        <v/>
      </c>
      <c r="R490" s="13" t="str">
        <f t="array" ref="R490">XLOOKUP($K490,'BASIC KEY'!$E$1:$E$4,'BASIC KEY'!$F$1:$F$4,"",0)</f>
        <v/>
      </c>
      <c r="S490" s="13" t="str">
        <f t="array" ref="S490">XLOOKUP($L490, 'BASIC KEY'!$E$7:$E$10, 'BASIC KEY'!$F$7:$F$10, "", 0)
</f>
        <v/>
      </c>
      <c r="T490" s="13" t="str">
        <f t="array" ref="T490">XLOOKUP($M490, 'BASIC KEY'!$E$13:$E$16, 'BASIC KEY'!$F$13:$F$16, "", 0)
</f>
        <v/>
      </c>
      <c r="U490" s="13" t="str">
        <f t="array" ref="U490">XLOOKUP($N490, 'BASIC KEY'!$E$19:$E$22, 'BASIC KEY'!$F$19:$F$22, "", 0)
</f>
        <v/>
      </c>
      <c r="V490" s="13" t="str">
        <f t="array" ref="V490">XLOOKUP($O490, 'BASIC KEY'!$E$25:$E$28, 'BASIC KEY'!$F$25:$F$28, "", 0)
</f>
        <v/>
      </c>
    </row>
    <row r="491">
      <c r="C491" s="7"/>
      <c r="D491" s="7"/>
      <c r="E491" s="7"/>
      <c r="F491" s="7"/>
      <c r="G491" s="7"/>
      <c r="H491" s="7"/>
      <c r="I491" s="7" t="str">
        <f t="shared" si="6"/>
        <v/>
      </c>
      <c r="K491" s="2" t="str">
        <f t="array" ref="K491">XLOOKUP($C491:$C$1000, 'BASIC KEY'!$C$1:$C$4, 'BASIC KEY'!$B$1:$B$4, "", 0)
</f>
        <v/>
      </c>
      <c r="L491" s="2" t="str">
        <f t="array" ref="L491">XLOOKUP($D491, 'BASIC KEY'!$C$7:$C$10, 'BASIC KEY'!$B$7:$B$10, "", 0)
</f>
        <v/>
      </c>
      <c r="M491" s="11" t="str">
        <f t="array" ref="M491">XLOOKUP($E491, 'BASIC KEY'!$C$13:$C$16, 'BASIC KEY'!$B$13:$B$16, "", 0)
</f>
        <v/>
      </c>
      <c r="N491" s="11" t="str">
        <f t="array" ref="N491">XLOOKUP($F491, 'BASIC KEY'!$C$19:$C$22, 'BASIC KEY'!$B$19:$B$22, "", 0)
</f>
        <v/>
      </c>
      <c r="O491" s="11" t="str">
        <f t="array" ref="O491">XLOOKUP($G491, 'BASIC KEY'!$C$25:$C$28, 'BASIC KEY'!$B$25:$B$28, "", 0)
</f>
        <v/>
      </c>
      <c r="Q491" s="13" t="str">
        <f t="shared" si="7"/>
        <v/>
      </c>
      <c r="R491" s="13" t="str">
        <f t="array" ref="R491">XLOOKUP($K491,'BASIC KEY'!$E$1:$E$4,'BASIC KEY'!$F$1:$F$4,"",0)</f>
        <v/>
      </c>
      <c r="S491" s="13" t="str">
        <f t="array" ref="S491">XLOOKUP($L491, 'BASIC KEY'!$E$7:$E$10, 'BASIC KEY'!$F$7:$F$10, "", 0)
</f>
        <v/>
      </c>
      <c r="T491" s="13" t="str">
        <f t="array" ref="T491">XLOOKUP($M491, 'BASIC KEY'!$E$13:$E$16, 'BASIC KEY'!$F$13:$F$16, "", 0)
</f>
        <v/>
      </c>
      <c r="U491" s="13" t="str">
        <f t="array" ref="U491">XLOOKUP($N491, 'BASIC KEY'!$E$19:$E$22, 'BASIC KEY'!$F$19:$F$22, "", 0)
</f>
        <v/>
      </c>
      <c r="V491" s="13" t="str">
        <f t="array" ref="V491">XLOOKUP($O491, 'BASIC KEY'!$E$25:$E$28, 'BASIC KEY'!$F$25:$F$28, "", 0)
</f>
        <v/>
      </c>
    </row>
    <row r="492">
      <c r="C492" s="7"/>
      <c r="D492" s="7"/>
      <c r="E492" s="7"/>
      <c r="F492" s="7"/>
      <c r="G492" s="7"/>
      <c r="H492" s="7"/>
      <c r="I492" s="7" t="str">
        <f t="shared" si="6"/>
        <v/>
      </c>
      <c r="K492" s="2" t="str">
        <f t="array" ref="K492">XLOOKUP($C492:$C$1000, 'BASIC KEY'!$C$1:$C$4, 'BASIC KEY'!$B$1:$B$4, "", 0)
</f>
        <v/>
      </c>
      <c r="L492" s="2" t="str">
        <f t="array" ref="L492">XLOOKUP($D492, 'BASIC KEY'!$C$7:$C$10, 'BASIC KEY'!$B$7:$B$10, "", 0)
</f>
        <v/>
      </c>
      <c r="M492" s="11" t="str">
        <f t="array" ref="M492">XLOOKUP($E492, 'BASIC KEY'!$C$13:$C$16, 'BASIC KEY'!$B$13:$B$16, "", 0)
</f>
        <v/>
      </c>
      <c r="N492" s="11" t="str">
        <f t="array" ref="N492">XLOOKUP($F492, 'BASIC KEY'!$C$19:$C$22, 'BASIC KEY'!$B$19:$B$22, "", 0)
</f>
        <v/>
      </c>
      <c r="O492" s="11" t="str">
        <f t="array" ref="O492">XLOOKUP($G492, 'BASIC KEY'!$C$25:$C$28, 'BASIC KEY'!$B$25:$B$28, "", 0)
</f>
        <v/>
      </c>
      <c r="Q492" s="13" t="str">
        <f t="shared" si="7"/>
        <v/>
      </c>
      <c r="R492" s="13" t="str">
        <f t="array" ref="R492">XLOOKUP($K492,'BASIC KEY'!$E$1:$E$4,'BASIC KEY'!$F$1:$F$4,"",0)</f>
        <v/>
      </c>
      <c r="S492" s="13" t="str">
        <f t="array" ref="S492">XLOOKUP($L492, 'BASIC KEY'!$E$7:$E$10, 'BASIC KEY'!$F$7:$F$10, "", 0)
</f>
        <v/>
      </c>
      <c r="T492" s="13" t="str">
        <f t="array" ref="T492">XLOOKUP($M492, 'BASIC KEY'!$E$13:$E$16, 'BASIC KEY'!$F$13:$F$16, "", 0)
</f>
        <v/>
      </c>
      <c r="U492" s="13" t="str">
        <f t="array" ref="U492">XLOOKUP($N492, 'BASIC KEY'!$E$19:$E$22, 'BASIC KEY'!$F$19:$F$22, "", 0)
</f>
        <v/>
      </c>
      <c r="V492" s="13" t="str">
        <f t="array" ref="V492">XLOOKUP($O492, 'BASIC KEY'!$E$25:$E$28, 'BASIC KEY'!$F$25:$F$28, "", 0)
</f>
        <v/>
      </c>
    </row>
    <row r="493">
      <c r="C493" s="7"/>
      <c r="D493" s="7"/>
      <c r="E493" s="7"/>
      <c r="F493" s="7"/>
      <c r="G493" s="7"/>
      <c r="H493" s="7"/>
      <c r="I493" s="7" t="str">
        <f t="shared" si="6"/>
        <v/>
      </c>
      <c r="K493" s="2" t="str">
        <f t="array" ref="K493">XLOOKUP($C493:$C$1000, 'BASIC KEY'!$C$1:$C$4, 'BASIC KEY'!$B$1:$B$4, "", 0)
</f>
        <v/>
      </c>
      <c r="L493" s="2" t="str">
        <f t="array" ref="L493">XLOOKUP($D493, 'BASIC KEY'!$C$7:$C$10, 'BASIC KEY'!$B$7:$B$10, "", 0)
</f>
        <v/>
      </c>
      <c r="M493" s="11" t="str">
        <f t="array" ref="M493">XLOOKUP($E493, 'BASIC KEY'!$C$13:$C$16, 'BASIC KEY'!$B$13:$B$16, "", 0)
</f>
        <v/>
      </c>
      <c r="N493" s="11" t="str">
        <f t="array" ref="N493">XLOOKUP($F493, 'BASIC KEY'!$C$19:$C$22, 'BASIC KEY'!$B$19:$B$22, "", 0)
</f>
        <v/>
      </c>
      <c r="O493" s="11" t="str">
        <f t="array" ref="O493">XLOOKUP($G493, 'BASIC KEY'!$C$25:$C$28, 'BASIC KEY'!$B$25:$B$28, "", 0)
</f>
        <v/>
      </c>
      <c r="Q493" s="13" t="str">
        <f t="shared" si="7"/>
        <v/>
      </c>
      <c r="R493" s="13" t="str">
        <f t="array" ref="R493">XLOOKUP($K493,'BASIC KEY'!$E$1:$E$4,'BASIC KEY'!$F$1:$F$4,"",0)</f>
        <v/>
      </c>
      <c r="S493" s="13" t="str">
        <f t="array" ref="S493">XLOOKUP($L493, 'BASIC KEY'!$E$7:$E$10, 'BASIC KEY'!$F$7:$F$10, "", 0)
</f>
        <v/>
      </c>
      <c r="T493" s="13" t="str">
        <f t="array" ref="T493">XLOOKUP($M493, 'BASIC KEY'!$E$13:$E$16, 'BASIC KEY'!$F$13:$F$16, "", 0)
</f>
        <v/>
      </c>
      <c r="U493" s="13" t="str">
        <f t="array" ref="U493">XLOOKUP($N493, 'BASIC KEY'!$E$19:$E$22, 'BASIC KEY'!$F$19:$F$22, "", 0)
</f>
        <v/>
      </c>
      <c r="V493" s="13" t="str">
        <f t="array" ref="V493">XLOOKUP($O493, 'BASIC KEY'!$E$25:$E$28, 'BASIC KEY'!$F$25:$F$28, "", 0)
</f>
        <v/>
      </c>
    </row>
    <row r="494">
      <c r="C494" s="7"/>
      <c r="D494" s="7"/>
      <c r="E494" s="7"/>
      <c r="F494" s="7"/>
      <c r="G494" s="7"/>
      <c r="H494" s="7"/>
      <c r="I494" s="7" t="str">
        <f t="shared" si="6"/>
        <v/>
      </c>
      <c r="K494" s="2" t="str">
        <f t="array" ref="K494">XLOOKUP($C494:$C$1000, 'BASIC KEY'!$C$1:$C$4, 'BASIC KEY'!$B$1:$B$4, "", 0)
</f>
        <v/>
      </c>
      <c r="L494" s="2" t="str">
        <f t="array" ref="L494">XLOOKUP($D494, 'BASIC KEY'!$C$7:$C$10, 'BASIC KEY'!$B$7:$B$10, "", 0)
</f>
        <v/>
      </c>
      <c r="M494" s="11" t="str">
        <f t="array" ref="M494">XLOOKUP($E494, 'BASIC KEY'!$C$13:$C$16, 'BASIC KEY'!$B$13:$B$16, "", 0)
</f>
        <v/>
      </c>
      <c r="N494" s="11" t="str">
        <f t="array" ref="N494">XLOOKUP($F494, 'BASIC KEY'!$C$19:$C$22, 'BASIC KEY'!$B$19:$B$22, "", 0)
</f>
        <v/>
      </c>
      <c r="O494" s="11" t="str">
        <f t="array" ref="O494">XLOOKUP($G494, 'BASIC KEY'!$C$25:$C$28, 'BASIC KEY'!$B$25:$B$28, "", 0)
</f>
        <v/>
      </c>
      <c r="Q494" s="13" t="str">
        <f t="shared" si="7"/>
        <v/>
      </c>
      <c r="R494" s="13" t="str">
        <f t="array" ref="R494">XLOOKUP($K494,'BASIC KEY'!$E$1:$E$4,'BASIC KEY'!$F$1:$F$4,"",0)</f>
        <v/>
      </c>
      <c r="S494" s="13" t="str">
        <f t="array" ref="S494">XLOOKUP($L494, 'BASIC KEY'!$E$7:$E$10, 'BASIC KEY'!$F$7:$F$10, "", 0)
</f>
        <v/>
      </c>
      <c r="T494" s="13" t="str">
        <f t="array" ref="T494">XLOOKUP($M494, 'BASIC KEY'!$E$13:$E$16, 'BASIC KEY'!$F$13:$F$16, "", 0)
</f>
        <v/>
      </c>
      <c r="U494" s="13" t="str">
        <f t="array" ref="U494">XLOOKUP($N494, 'BASIC KEY'!$E$19:$E$22, 'BASIC KEY'!$F$19:$F$22, "", 0)
</f>
        <v/>
      </c>
      <c r="V494" s="13" t="str">
        <f t="array" ref="V494">XLOOKUP($O494, 'BASIC KEY'!$E$25:$E$28, 'BASIC KEY'!$F$25:$F$28, "", 0)
</f>
        <v/>
      </c>
    </row>
    <row r="495">
      <c r="C495" s="7"/>
      <c r="D495" s="7"/>
      <c r="E495" s="7"/>
      <c r="F495" s="7"/>
      <c r="G495" s="7"/>
      <c r="H495" s="7"/>
      <c r="I495" s="7" t="str">
        <f t="shared" si="6"/>
        <v/>
      </c>
      <c r="K495" s="2" t="str">
        <f t="array" ref="K495">XLOOKUP($C495:$C$1000, 'BASIC KEY'!$C$1:$C$4, 'BASIC KEY'!$B$1:$B$4, "", 0)
</f>
        <v/>
      </c>
      <c r="L495" s="2" t="str">
        <f t="array" ref="L495">XLOOKUP($D495, 'BASIC KEY'!$C$7:$C$10, 'BASIC KEY'!$B$7:$B$10, "", 0)
</f>
        <v/>
      </c>
      <c r="M495" s="11" t="str">
        <f t="array" ref="M495">XLOOKUP($E495, 'BASIC KEY'!$C$13:$C$16, 'BASIC KEY'!$B$13:$B$16, "", 0)
</f>
        <v/>
      </c>
      <c r="N495" s="11" t="str">
        <f t="array" ref="N495">XLOOKUP($F495, 'BASIC KEY'!$C$19:$C$22, 'BASIC KEY'!$B$19:$B$22, "", 0)
</f>
        <v/>
      </c>
      <c r="O495" s="11" t="str">
        <f t="array" ref="O495">XLOOKUP($G495, 'BASIC KEY'!$C$25:$C$28, 'BASIC KEY'!$B$25:$B$28, "", 0)
</f>
        <v/>
      </c>
      <c r="Q495" s="13" t="str">
        <f t="shared" si="7"/>
        <v/>
      </c>
      <c r="R495" s="13" t="str">
        <f t="array" ref="R495">XLOOKUP($K495,'BASIC KEY'!$E$1:$E$4,'BASIC KEY'!$F$1:$F$4,"",0)</f>
        <v/>
      </c>
      <c r="S495" s="13" t="str">
        <f t="array" ref="S495">XLOOKUP($L495, 'BASIC KEY'!$E$7:$E$10, 'BASIC KEY'!$F$7:$F$10, "", 0)
</f>
        <v/>
      </c>
      <c r="T495" s="13" t="str">
        <f t="array" ref="T495">XLOOKUP($M495, 'BASIC KEY'!$E$13:$E$16, 'BASIC KEY'!$F$13:$F$16, "", 0)
</f>
        <v/>
      </c>
      <c r="U495" s="13" t="str">
        <f t="array" ref="U495">XLOOKUP($N495, 'BASIC KEY'!$E$19:$E$22, 'BASIC KEY'!$F$19:$F$22, "", 0)
</f>
        <v/>
      </c>
      <c r="V495" s="13" t="str">
        <f t="array" ref="V495">XLOOKUP($O495, 'BASIC KEY'!$E$25:$E$28, 'BASIC KEY'!$F$25:$F$28, "", 0)
</f>
        <v/>
      </c>
    </row>
    <row r="496">
      <c r="C496" s="7"/>
      <c r="D496" s="7"/>
      <c r="E496" s="7"/>
      <c r="F496" s="7"/>
      <c r="G496" s="7"/>
      <c r="H496" s="7"/>
      <c r="I496" s="7" t="str">
        <f t="shared" si="6"/>
        <v/>
      </c>
      <c r="K496" s="2" t="str">
        <f t="array" ref="K496">XLOOKUP($C496:$C$1000, 'BASIC KEY'!$C$1:$C$4, 'BASIC KEY'!$B$1:$B$4, "", 0)
</f>
        <v/>
      </c>
      <c r="L496" s="2" t="str">
        <f t="array" ref="L496">XLOOKUP($D496, 'BASIC KEY'!$C$7:$C$10, 'BASIC KEY'!$B$7:$B$10, "", 0)
</f>
        <v/>
      </c>
      <c r="M496" s="11" t="str">
        <f t="array" ref="M496">XLOOKUP($E496, 'BASIC KEY'!$C$13:$C$16, 'BASIC KEY'!$B$13:$B$16, "", 0)
</f>
        <v/>
      </c>
      <c r="N496" s="11" t="str">
        <f t="array" ref="N496">XLOOKUP($F496, 'BASIC KEY'!$C$19:$C$22, 'BASIC KEY'!$B$19:$B$22, "", 0)
</f>
        <v/>
      </c>
      <c r="O496" s="11" t="str">
        <f t="array" ref="O496">XLOOKUP($G496, 'BASIC KEY'!$C$25:$C$28, 'BASIC KEY'!$B$25:$B$28, "", 0)
</f>
        <v/>
      </c>
      <c r="Q496" s="13" t="str">
        <f t="shared" si="7"/>
        <v/>
      </c>
      <c r="R496" s="13" t="str">
        <f t="array" ref="R496">XLOOKUP($K496,'BASIC KEY'!$E$1:$E$4,'BASIC KEY'!$F$1:$F$4,"",0)</f>
        <v/>
      </c>
      <c r="S496" s="13" t="str">
        <f t="array" ref="S496">XLOOKUP($L496, 'BASIC KEY'!$E$7:$E$10, 'BASIC KEY'!$F$7:$F$10, "", 0)
</f>
        <v/>
      </c>
      <c r="T496" s="13" t="str">
        <f t="array" ref="T496">XLOOKUP($M496, 'BASIC KEY'!$E$13:$E$16, 'BASIC KEY'!$F$13:$F$16, "", 0)
</f>
        <v/>
      </c>
      <c r="U496" s="13" t="str">
        <f t="array" ref="U496">XLOOKUP($N496, 'BASIC KEY'!$E$19:$E$22, 'BASIC KEY'!$F$19:$F$22, "", 0)
</f>
        <v/>
      </c>
      <c r="V496" s="13" t="str">
        <f t="array" ref="V496">XLOOKUP($O496, 'BASIC KEY'!$E$25:$E$28, 'BASIC KEY'!$F$25:$F$28, "", 0)
</f>
        <v/>
      </c>
    </row>
    <row r="497">
      <c r="C497" s="7"/>
      <c r="D497" s="7"/>
      <c r="E497" s="7"/>
      <c r="F497" s="7"/>
      <c r="G497" s="7"/>
      <c r="H497" s="7"/>
      <c r="I497" s="7" t="str">
        <f t="shared" si="6"/>
        <v/>
      </c>
      <c r="K497" s="2" t="str">
        <f t="array" ref="K497">XLOOKUP($C497:$C$1000, 'BASIC KEY'!$C$1:$C$4, 'BASIC KEY'!$B$1:$B$4, "", 0)
</f>
        <v/>
      </c>
      <c r="L497" s="2" t="str">
        <f t="array" ref="L497">XLOOKUP($D497, 'BASIC KEY'!$C$7:$C$10, 'BASIC KEY'!$B$7:$B$10, "", 0)
</f>
        <v/>
      </c>
      <c r="M497" s="11" t="str">
        <f t="array" ref="M497">XLOOKUP($E497, 'BASIC KEY'!$C$13:$C$16, 'BASIC KEY'!$B$13:$B$16, "", 0)
</f>
        <v/>
      </c>
      <c r="N497" s="11" t="str">
        <f t="array" ref="N497">XLOOKUP($F497, 'BASIC KEY'!$C$19:$C$22, 'BASIC KEY'!$B$19:$B$22, "", 0)
</f>
        <v/>
      </c>
      <c r="O497" s="11" t="str">
        <f t="array" ref="O497">XLOOKUP($G497, 'BASIC KEY'!$C$25:$C$28, 'BASIC KEY'!$B$25:$B$28, "", 0)
</f>
        <v/>
      </c>
      <c r="Q497" s="13" t="str">
        <f t="shared" si="7"/>
        <v/>
      </c>
      <c r="R497" s="13" t="str">
        <f t="array" ref="R497">XLOOKUP($K497,'BASIC KEY'!$E$1:$E$4,'BASIC KEY'!$F$1:$F$4,"",0)</f>
        <v/>
      </c>
      <c r="S497" s="13" t="str">
        <f t="array" ref="S497">XLOOKUP($L497, 'BASIC KEY'!$E$7:$E$10, 'BASIC KEY'!$F$7:$F$10, "", 0)
</f>
        <v/>
      </c>
      <c r="T497" s="13" t="str">
        <f t="array" ref="T497">XLOOKUP($M497, 'BASIC KEY'!$E$13:$E$16, 'BASIC KEY'!$F$13:$F$16, "", 0)
</f>
        <v/>
      </c>
      <c r="U497" s="13" t="str">
        <f t="array" ref="U497">XLOOKUP($N497, 'BASIC KEY'!$E$19:$E$22, 'BASIC KEY'!$F$19:$F$22, "", 0)
</f>
        <v/>
      </c>
      <c r="V497" s="13" t="str">
        <f t="array" ref="V497">XLOOKUP($O497, 'BASIC KEY'!$E$25:$E$28, 'BASIC KEY'!$F$25:$F$28, "", 0)
</f>
        <v/>
      </c>
    </row>
    <row r="498">
      <c r="C498" s="7"/>
      <c r="D498" s="7"/>
      <c r="E498" s="7"/>
      <c r="F498" s="7"/>
      <c r="G498" s="7"/>
      <c r="H498" s="7"/>
      <c r="I498" s="7" t="str">
        <f t="shared" si="6"/>
        <v/>
      </c>
      <c r="K498" s="2" t="str">
        <f t="array" ref="K498">XLOOKUP($C498:$C$1000, 'BASIC KEY'!$C$1:$C$4, 'BASIC KEY'!$B$1:$B$4, "", 0)
</f>
        <v/>
      </c>
      <c r="L498" s="2" t="str">
        <f t="array" ref="L498">XLOOKUP($D498, 'BASIC KEY'!$C$7:$C$10, 'BASIC KEY'!$B$7:$B$10, "", 0)
</f>
        <v/>
      </c>
      <c r="M498" s="11" t="str">
        <f t="array" ref="M498">XLOOKUP($E498, 'BASIC KEY'!$C$13:$C$16, 'BASIC KEY'!$B$13:$B$16, "", 0)
</f>
        <v/>
      </c>
      <c r="N498" s="11" t="str">
        <f t="array" ref="N498">XLOOKUP($F498, 'BASIC KEY'!$C$19:$C$22, 'BASIC KEY'!$B$19:$B$22, "", 0)
</f>
        <v/>
      </c>
      <c r="O498" s="11" t="str">
        <f t="array" ref="O498">XLOOKUP($G498, 'BASIC KEY'!$C$25:$C$28, 'BASIC KEY'!$B$25:$B$28, "", 0)
</f>
        <v/>
      </c>
      <c r="Q498" s="13" t="str">
        <f t="shared" si="7"/>
        <v/>
      </c>
      <c r="R498" s="13" t="str">
        <f t="array" ref="R498">XLOOKUP($K498,'BASIC KEY'!$E$1:$E$4,'BASIC KEY'!$F$1:$F$4,"",0)</f>
        <v/>
      </c>
      <c r="S498" s="13" t="str">
        <f t="array" ref="S498">XLOOKUP($L498, 'BASIC KEY'!$E$7:$E$10, 'BASIC KEY'!$F$7:$F$10, "", 0)
</f>
        <v/>
      </c>
      <c r="T498" s="13" t="str">
        <f t="array" ref="T498">XLOOKUP($M498, 'BASIC KEY'!$E$13:$E$16, 'BASIC KEY'!$F$13:$F$16, "", 0)
</f>
        <v/>
      </c>
      <c r="U498" s="13" t="str">
        <f t="array" ref="U498">XLOOKUP($N498, 'BASIC KEY'!$E$19:$E$22, 'BASIC KEY'!$F$19:$F$22, "", 0)
</f>
        <v/>
      </c>
      <c r="V498" s="13" t="str">
        <f t="array" ref="V498">XLOOKUP($O498, 'BASIC KEY'!$E$25:$E$28, 'BASIC KEY'!$F$25:$F$28, "", 0)
</f>
        <v/>
      </c>
    </row>
    <row r="499">
      <c r="C499" s="7"/>
      <c r="D499" s="7"/>
      <c r="E499" s="7"/>
      <c r="F499" s="7"/>
      <c r="G499" s="7"/>
      <c r="H499" s="7"/>
      <c r="I499" s="7" t="str">
        <f t="shared" si="6"/>
        <v/>
      </c>
      <c r="K499" s="2" t="str">
        <f t="array" ref="K499">XLOOKUP($C499:$C$1000, 'BASIC KEY'!$C$1:$C$4, 'BASIC KEY'!$B$1:$B$4, "", 0)
</f>
        <v/>
      </c>
      <c r="L499" s="2" t="str">
        <f t="array" ref="L499">XLOOKUP($D499, 'BASIC KEY'!$C$7:$C$10, 'BASIC KEY'!$B$7:$B$10, "", 0)
</f>
        <v/>
      </c>
      <c r="M499" s="11" t="str">
        <f t="array" ref="M499">XLOOKUP($E499, 'BASIC KEY'!$C$13:$C$16, 'BASIC KEY'!$B$13:$B$16, "", 0)
</f>
        <v/>
      </c>
      <c r="N499" s="11" t="str">
        <f t="array" ref="N499">XLOOKUP($F499, 'BASIC KEY'!$C$19:$C$22, 'BASIC KEY'!$B$19:$B$22, "", 0)
</f>
        <v/>
      </c>
      <c r="O499" s="11" t="str">
        <f t="array" ref="O499">XLOOKUP($G499, 'BASIC KEY'!$C$25:$C$28, 'BASIC KEY'!$B$25:$B$28, "", 0)
</f>
        <v/>
      </c>
      <c r="Q499" s="13" t="str">
        <f t="shared" si="7"/>
        <v/>
      </c>
      <c r="R499" s="13" t="str">
        <f t="array" ref="R499">XLOOKUP($K499,'BASIC KEY'!$E$1:$E$4,'BASIC KEY'!$F$1:$F$4,"",0)</f>
        <v/>
      </c>
      <c r="S499" s="13" t="str">
        <f t="array" ref="S499">XLOOKUP($L499, 'BASIC KEY'!$E$7:$E$10, 'BASIC KEY'!$F$7:$F$10, "", 0)
</f>
        <v/>
      </c>
      <c r="T499" s="13" t="str">
        <f t="array" ref="T499">XLOOKUP($M499, 'BASIC KEY'!$E$13:$E$16, 'BASIC KEY'!$F$13:$F$16, "", 0)
</f>
        <v/>
      </c>
      <c r="U499" s="13" t="str">
        <f t="array" ref="U499">XLOOKUP($N499, 'BASIC KEY'!$E$19:$E$22, 'BASIC KEY'!$F$19:$F$22, "", 0)
</f>
        <v/>
      </c>
      <c r="V499" s="13" t="str">
        <f t="array" ref="V499">XLOOKUP($O499, 'BASIC KEY'!$E$25:$E$28, 'BASIC KEY'!$F$25:$F$28, "", 0)
</f>
        <v/>
      </c>
    </row>
    <row r="500">
      <c r="C500" s="7"/>
      <c r="D500" s="7"/>
      <c r="E500" s="7"/>
      <c r="F500" s="7"/>
      <c r="G500" s="7"/>
      <c r="H500" s="7"/>
      <c r="I500" s="7" t="str">
        <f t="shared" si="6"/>
        <v/>
      </c>
      <c r="K500" s="2" t="str">
        <f t="array" ref="K500">XLOOKUP($C500:$C$1000, 'BASIC KEY'!$C$1:$C$4, 'BASIC KEY'!$B$1:$B$4, "", 0)
</f>
        <v/>
      </c>
      <c r="L500" s="2" t="str">
        <f t="array" ref="L500">XLOOKUP($D500, 'BASIC KEY'!$C$7:$C$10, 'BASIC KEY'!$B$7:$B$10, "", 0)
</f>
        <v/>
      </c>
      <c r="M500" s="11" t="str">
        <f t="array" ref="M500">XLOOKUP($E500, 'BASIC KEY'!$C$13:$C$16, 'BASIC KEY'!$B$13:$B$16, "", 0)
</f>
        <v/>
      </c>
      <c r="N500" s="11" t="str">
        <f t="array" ref="N500">XLOOKUP($F500, 'BASIC KEY'!$C$19:$C$22, 'BASIC KEY'!$B$19:$B$22, "", 0)
</f>
        <v/>
      </c>
      <c r="O500" s="11" t="str">
        <f t="array" ref="O500">XLOOKUP($G500, 'BASIC KEY'!$C$25:$C$28, 'BASIC KEY'!$B$25:$B$28, "", 0)
</f>
        <v/>
      </c>
      <c r="Q500" s="13" t="str">
        <f t="shared" si="7"/>
        <v/>
      </c>
      <c r="R500" s="13" t="str">
        <f t="array" ref="R500">XLOOKUP($K500,'BASIC KEY'!$E$1:$E$4,'BASIC KEY'!$F$1:$F$4,"",0)</f>
        <v/>
      </c>
      <c r="S500" s="13" t="str">
        <f t="array" ref="S500">XLOOKUP($L500, 'BASIC KEY'!$E$7:$E$10, 'BASIC KEY'!$F$7:$F$10, "", 0)
</f>
        <v/>
      </c>
      <c r="T500" s="13" t="str">
        <f t="array" ref="T500">XLOOKUP($M500, 'BASIC KEY'!$E$13:$E$16, 'BASIC KEY'!$F$13:$F$16, "", 0)
</f>
        <v/>
      </c>
      <c r="U500" s="13" t="str">
        <f t="array" ref="U500">XLOOKUP($N500, 'BASIC KEY'!$E$19:$E$22, 'BASIC KEY'!$F$19:$F$22, "", 0)
</f>
        <v/>
      </c>
      <c r="V500" s="13" t="str">
        <f t="array" ref="V500">XLOOKUP($O500, 'BASIC KEY'!$E$25:$E$28, 'BASIC KEY'!$F$25:$F$28, "", 0)
</f>
        <v/>
      </c>
    </row>
    <row r="501">
      <c r="C501" s="7"/>
      <c r="D501" s="7"/>
      <c r="E501" s="7"/>
      <c r="F501" s="7"/>
      <c r="G501" s="7"/>
      <c r="H501" s="7"/>
      <c r="I501" s="7" t="str">
        <f t="shared" si="6"/>
        <v/>
      </c>
      <c r="K501" s="2" t="str">
        <f t="array" ref="K501">XLOOKUP($C501:$C$1000, 'BASIC KEY'!$C$1:$C$4, 'BASIC KEY'!$B$1:$B$4, "", 0)
</f>
        <v/>
      </c>
      <c r="L501" s="2" t="str">
        <f t="array" ref="L501">XLOOKUP($D501, 'BASIC KEY'!$C$7:$C$10, 'BASIC KEY'!$B$7:$B$10, "", 0)
</f>
        <v/>
      </c>
      <c r="M501" s="11" t="str">
        <f t="array" ref="M501">XLOOKUP($E501, 'BASIC KEY'!$C$13:$C$16, 'BASIC KEY'!$B$13:$B$16, "", 0)
</f>
        <v/>
      </c>
      <c r="N501" s="11" t="str">
        <f t="array" ref="N501">XLOOKUP($F501, 'BASIC KEY'!$C$19:$C$22, 'BASIC KEY'!$B$19:$B$22, "", 0)
</f>
        <v/>
      </c>
      <c r="O501" s="11" t="str">
        <f t="array" ref="O501">XLOOKUP($G501, 'BASIC KEY'!$C$25:$C$28, 'BASIC KEY'!$B$25:$B$28, "", 0)
</f>
        <v/>
      </c>
      <c r="Q501" s="13" t="str">
        <f t="shared" si="7"/>
        <v/>
      </c>
      <c r="R501" s="13" t="str">
        <f t="array" ref="R501">XLOOKUP($K501,'BASIC KEY'!$E$1:$E$4,'BASIC KEY'!$F$1:$F$4,"",0)</f>
        <v/>
      </c>
      <c r="S501" s="13" t="str">
        <f t="array" ref="S501">XLOOKUP($L501, 'BASIC KEY'!$E$7:$E$10, 'BASIC KEY'!$F$7:$F$10, "", 0)
</f>
        <v/>
      </c>
      <c r="T501" s="13" t="str">
        <f t="array" ref="T501">XLOOKUP($M501, 'BASIC KEY'!$E$13:$E$16, 'BASIC KEY'!$F$13:$F$16, "", 0)
</f>
        <v/>
      </c>
      <c r="U501" s="13" t="str">
        <f t="array" ref="U501">XLOOKUP($N501, 'BASIC KEY'!$E$19:$E$22, 'BASIC KEY'!$F$19:$F$22, "", 0)
</f>
        <v/>
      </c>
      <c r="V501" s="13" t="str">
        <f t="array" ref="V501">XLOOKUP($O501, 'BASIC KEY'!$E$25:$E$28, 'BASIC KEY'!$F$25:$F$28, "", 0)
</f>
        <v/>
      </c>
    </row>
    <row r="502">
      <c r="C502" s="7"/>
      <c r="D502" s="7"/>
      <c r="E502" s="7"/>
      <c r="F502" s="7"/>
      <c r="G502" s="7"/>
      <c r="H502" s="7"/>
      <c r="I502" s="7" t="str">
        <f t="shared" si="6"/>
        <v/>
      </c>
      <c r="K502" s="2" t="str">
        <f t="array" ref="K502">XLOOKUP($C502:$C$1000, 'BASIC KEY'!$C$1:$C$4, 'BASIC KEY'!$B$1:$B$4, "", 0)
</f>
        <v/>
      </c>
      <c r="L502" s="2" t="str">
        <f t="array" ref="L502">XLOOKUP($D502, 'BASIC KEY'!$C$7:$C$10, 'BASIC KEY'!$B$7:$B$10, "", 0)
</f>
        <v/>
      </c>
      <c r="M502" s="11" t="str">
        <f t="array" ref="M502">XLOOKUP($E502, 'BASIC KEY'!$C$13:$C$16, 'BASIC KEY'!$B$13:$B$16, "", 0)
</f>
        <v/>
      </c>
      <c r="N502" s="11" t="str">
        <f t="array" ref="N502">XLOOKUP($F502, 'BASIC KEY'!$C$19:$C$22, 'BASIC KEY'!$B$19:$B$22, "", 0)
</f>
        <v/>
      </c>
      <c r="O502" s="11" t="str">
        <f t="array" ref="O502">XLOOKUP($G502, 'BASIC KEY'!$C$25:$C$28, 'BASIC KEY'!$B$25:$B$28, "", 0)
</f>
        <v/>
      </c>
      <c r="Q502" s="13" t="str">
        <f t="shared" si="7"/>
        <v/>
      </c>
      <c r="R502" s="13" t="str">
        <f t="array" ref="R502">XLOOKUP($K502,'BASIC KEY'!$E$1:$E$4,'BASIC KEY'!$F$1:$F$4,"",0)</f>
        <v/>
      </c>
      <c r="S502" s="13" t="str">
        <f t="array" ref="S502">XLOOKUP($L502, 'BASIC KEY'!$E$7:$E$10, 'BASIC KEY'!$F$7:$F$10, "", 0)
</f>
        <v/>
      </c>
      <c r="T502" s="13" t="str">
        <f t="array" ref="T502">XLOOKUP($M502, 'BASIC KEY'!$E$13:$E$16, 'BASIC KEY'!$F$13:$F$16, "", 0)
</f>
        <v/>
      </c>
      <c r="U502" s="13" t="str">
        <f t="array" ref="U502">XLOOKUP($N502, 'BASIC KEY'!$E$19:$E$22, 'BASIC KEY'!$F$19:$F$22, "", 0)
</f>
        <v/>
      </c>
      <c r="V502" s="13" t="str">
        <f t="array" ref="V502">XLOOKUP($O502, 'BASIC KEY'!$E$25:$E$28, 'BASIC KEY'!$F$25:$F$28, "", 0)
</f>
        <v/>
      </c>
    </row>
    <row r="503">
      <c r="C503" s="7"/>
      <c r="D503" s="7"/>
      <c r="E503" s="7"/>
      <c r="F503" s="7"/>
      <c r="G503" s="7"/>
      <c r="H503" s="7"/>
      <c r="I503" s="7" t="str">
        <f t="shared" si="6"/>
        <v/>
      </c>
      <c r="K503" s="2" t="str">
        <f t="array" ref="K503">XLOOKUP($C503:$C$1000, 'BASIC KEY'!$C$1:$C$4, 'BASIC KEY'!$B$1:$B$4, "", 0)
</f>
        <v/>
      </c>
      <c r="L503" s="2" t="str">
        <f t="array" ref="L503">XLOOKUP($D503, 'BASIC KEY'!$C$7:$C$10, 'BASIC KEY'!$B$7:$B$10, "", 0)
</f>
        <v/>
      </c>
      <c r="M503" s="11" t="str">
        <f t="array" ref="M503">XLOOKUP($E503, 'BASIC KEY'!$C$13:$C$16, 'BASIC KEY'!$B$13:$B$16, "", 0)
</f>
        <v/>
      </c>
      <c r="N503" s="11" t="str">
        <f t="array" ref="N503">XLOOKUP($F503, 'BASIC KEY'!$C$19:$C$22, 'BASIC KEY'!$B$19:$B$22, "", 0)
</f>
        <v/>
      </c>
      <c r="O503" s="11" t="str">
        <f t="array" ref="O503">XLOOKUP($G503, 'BASIC KEY'!$C$25:$C$28, 'BASIC KEY'!$B$25:$B$28, "", 0)
</f>
        <v/>
      </c>
      <c r="Q503" s="13" t="str">
        <f t="shared" si="7"/>
        <v/>
      </c>
      <c r="R503" s="13" t="str">
        <f t="array" ref="R503">XLOOKUP($K503,'BASIC KEY'!$E$1:$E$4,'BASIC KEY'!$F$1:$F$4,"",0)</f>
        <v/>
      </c>
      <c r="S503" s="13" t="str">
        <f t="array" ref="S503">XLOOKUP($L503, 'BASIC KEY'!$E$7:$E$10, 'BASIC KEY'!$F$7:$F$10, "", 0)
</f>
        <v/>
      </c>
      <c r="T503" s="13" t="str">
        <f t="array" ref="T503">XLOOKUP($M503, 'BASIC KEY'!$E$13:$E$16, 'BASIC KEY'!$F$13:$F$16, "", 0)
</f>
        <v/>
      </c>
      <c r="U503" s="13" t="str">
        <f t="array" ref="U503">XLOOKUP($N503, 'BASIC KEY'!$E$19:$E$22, 'BASIC KEY'!$F$19:$F$22, "", 0)
</f>
        <v/>
      </c>
      <c r="V503" s="13" t="str">
        <f t="array" ref="V503">XLOOKUP($O503, 'BASIC KEY'!$E$25:$E$28, 'BASIC KEY'!$F$25:$F$28, "", 0)
</f>
        <v/>
      </c>
    </row>
    <row r="504">
      <c r="C504" s="7"/>
      <c r="D504" s="7"/>
      <c r="E504" s="7"/>
      <c r="F504" s="7"/>
      <c r="G504" s="7"/>
      <c r="H504" s="7"/>
      <c r="I504" s="7" t="str">
        <f t="shared" si="6"/>
        <v/>
      </c>
      <c r="K504" s="2" t="str">
        <f t="array" ref="K504">XLOOKUP($C504:$C$1000, 'BASIC KEY'!$C$1:$C$4, 'BASIC KEY'!$B$1:$B$4, "", 0)
</f>
        <v/>
      </c>
      <c r="L504" s="2" t="str">
        <f t="array" ref="L504">XLOOKUP($D504, 'BASIC KEY'!$C$7:$C$10, 'BASIC KEY'!$B$7:$B$10, "", 0)
</f>
        <v/>
      </c>
      <c r="M504" s="11" t="str">
        <f t="array" ref="M504">XLOOKUP($E504, 'BASIC KEY'!$C$13:$C$16, 'BASIC KEY'!$B$13:$B$16, "", 0)
</f>
        <v/>
      </c>
      <c r="N504" s="11" t="str">
        <f t="array" ref="N504">XLOOKUP($F504, 'BASIC KEY'!$C$19:$C$22, 'BASIC KEY'!$B$19:$B$22, "", 0)
</f>
        <v/>
      </c>
      <c r="O504" s="11" t="str">
        <f t="array" ref="O504">XLOOKUP($G504, 'BASIC KEY'!$C$25:$C$28, 'BASIC KEY'!$B$25:$B$28, "", 0)
</f>
        <v/>
      </c>
      <c r="Q504" s="13" t="str">
        <f t="shared" si="7"/>
        <v/>
      </c>
      <c r="R504" s="13" t="str">
        <f t="array" ref="R504">XLOOKUP($K504,'BASIC KEY'!$E$1:$E$4,'BASIC KEY'!$F$1:$F$4,"",0)</f>
        <v/>
      </c>
      <c r="S504" s="13" t="str">
        <f t="array" ref="S504">XLOOKUP($L504, 'BASIC KEY'!$E$7:$E$10, 'BASIC KEY'!$F$7:$F$10, "", 0)
</f>
        <v/>
      </c>
      <c r="T504" s="13" t="str">
        <f t="array" ref="T504">XLOOKUP($M504, 'BASIC KEY'!$E$13:$E$16, 'BASIC KEY'!$F$13:$F$16, "", 0)
</f>
        <v/>
      </c>
      <c r="U504" s="13" t="str">
        <f t="array" ref="U504">XLOOKUP($N504, 'BASIC KEY'!$E$19:$E$22, 'BASIC KEY'!$F$19:$F$22, "", 0)
</f>
        <v/>
      </c>
      <c r="V504" s="13" t="str">
        <f t="array" ref="V504">XLOOKUP($O504, 'BASIC KEY'!$E$25:$E$28, 'BASIC KEY'!$F$25:$F$28, "", 0)
</f>
        <v/>
      </c>
    </row>
    <row r="505">
      <c r="C505" s="7"/>
      <c r="D505" s="7"/>
      <c r="E505" s="7"/>
      <c r="F505" s="7"/>
      <c r="G505" s="7"/>
      <c r="H505" s="7"/>
      <c r="I505" s="7" t="str">
        <f t="shared" si="6"/>
        <v/>
      </c>
      <c r="K505" s="2" t="str">
        <f t="array" ref="K505">XLOOKUP($C505:$C$1000, 'BASIC KEY'!$C$1:$C$4, 'BASIC KEY'!$B$1:$B$4, "", 0)
</f>
        <v/>
      </c>
      <c r="L505" s="2" t="str">
        <f t="array" ref="L505">XLOOKUP($D505, 'BASIC KEY'!$C$7:$C$10, 'BASIC KEY'!$B$7:$B$10, "", 0)
</f>
        <v/>
      </c>
      <c r="M505" s="11" t="str">
        <f t="array" ref="M505">XLOOKUP($E505, 'BASIC KEY'!$C$13:$C$16, 'BASIC KEY'!$B$13:$B$16, "", 0)
</f>
        <v/>
      </c>
      <c r="N505" s="11" t="str">
        <f t="array" ref="N505">XLOOKUP($F505, 'BASIC KEY'!$C$19:$C$22, 'BASIC KEY'!$B$19:$B$22, "", 0)
</f>
        <v/>
      </c>
      <c r="O505" s="11" t="str">
        <f t="array" ref="O505">XLOOKUP($G505, 'BASIC KEY'!$C$25:$C$28, 'BASIC KEY'!$B$25:$B$28, "", 0)
</f>
        <v/>
      </c>
      <c r="Q505" s="13" t="str">
        <f t="shared" si="7"/>
        <v/>
      </c>
      <c r="R505" s="13" t="str">
        <f t="array" ref="R505">XLOOKUP($K505,'BASIC KEY'!$E$1:$E$4,'BASIC KEY'!$F$1:$F$4,"",0)</f>
        <v/>
      </c>
      <c r="S505" s="13" t="str">
        <f t="array" ref="S505">XLOOKUP($L505, 'BASIC KEY'!$E$7:$E$10, 'BASIC KEY'!$F$7:$F$10, "", 0)
</f>
        <v/>
      </c>
      <c r="T505" s="13" t="str">
        <f t="array" ref="T505">XLOOKUP($M505, 'BASIC KEY'!$E$13:$E$16, 'BASIC KEY'!$F$13:$F$16, "", 0)
</f>
        <v/>
      </c>
      <c r="U505" s="13" t="str">
        <f t="array" ref="U505">XLOOKUP($N505, 'BASIC KEY'!$E$19:$E$22, 'BASIC KEY'!$F$19:$F$22, "", 0)
</f>
        <v/>
      </c>
      <c r="V505" s="13" t="str">
        <f t="array" ref="V505">XLOOKUP($O505, 'BASIC KEY'!$E$25:$E$28, 'BASIC KEY'!$F$25:$F$28, "", 0)
</f>
        <v/>
      </c>
    </row>
    <row r="506">
      <c r="C506" s="7"/>
      <c r="D506" s="7"/>
      <c r="E506" s="7"/>
      <c r="F506" s="7"/>
      <c r="G506" s="7"/>
      <c r="H506" s="7"/>
      <c r="I506" s="7" t="str">
        <f t="shared" si="6"/>
        <v/>
      </c>
      <c r="K506" s="2" t="str">
        <f t="array" ref="K506">XLOOKUP($C506:$C$1000, 'BASIC KEY'!$C$1:$C$4, 'BASIC KEY'!$B$1:$B$4, "", 0)
</f>
        <v/>
      </c>
      <c r="L506" s="2" t="str">
        <f t="array" ref="L506">XLOOKUP($D506, 'BASIC KEY'!$C$7:$C$10, 'BASIC KEY'!$B$7:$B$10, "", 0)
</f>
        <v/>
      </c>
      <c r="M506" s="11" t="str">
        <f t="array" ref="M506">XLOOKUP($E506, 'BASIC KEY'!$C$13:$C$16, 'BASIC KEY'!$B$13:$B$16, "", 0)
</f>
        <v/>
      </c>
      <c r="N506" s="11" t="str">
        <f t="array" ref="N506">XLOOKUP($F506, 'BASIC KEY'!$C$19:$C$22, 'BASIC KEY'!$B$19:$B$22, "", 0)
</f>
        <v/>
      </c>
      <c r="O506" s="11" t="str">
        <f t="array" ref="O506">XLOOKUP($G506, 'BASIC KEY'!$C$25:$C$28, 'BASIC KEY'!$B$25:$B$28, "", 0)
</f>
        <v/>
      </c>
      <c r="Q506" s="13" t="str">
        <f t="shared" si="7"/>
        <v/>
      </c>
      <c r="R506" s="13" t="str">
        <f t="array" ref="R506">XLOOKUP($K506,'BASIC KEY'!$E$1:$E$4,'BASIC KEY'!$F$1:$F$4,"",0)</f>
        <v/>
      </c>
      <c r="S506" s="13" t="str">
        <f t="array" ref="S506">XLOOKUP($L506, 'BASIC KEY'!$E$7:$E$10, 'BASIC KEY'!$F$7:$F$10, "", 0)
</f>
        <v/>
      </c>
      <c r="T506" s="13" t="str">
        <f t="array" ref="T506">XLOOKUP($M506, 'BASIC KEY'!$E$13:$E$16, 'BASIC KEY'!$F$13:$F$16, "", 0)
</f>
        <v/>
      </c>
      <c r="U506" s="13" t="str">
        <f t="array" ref="U506">XLOOKUP($N506, 'BASIC KEY'!$E$19:$E$22, 'BASIC KEY'!$F$19:$F$22, "", 0)
</f>
        <v/>
      </c>
      <c r="V506" s="13" t="str">
        <f t="array" ref="V506">XLOOKUP($O506, 'BASIC KEY'!$E$25:$E$28, 'BASIC KEY'!$F$25:$F$28, "", 0)
</f>
        <v/>
      </c>
    </row>
    <row r="507">
      <c r="C507" s="7"/>
      <c r="D507" s="7"/>
      <c r="E507" s="7"/>
      <c r="F507" s="7"/>
      <c r="G507" s="7"/>
      <c r="H507" s="7"/>
      <c r="I507" s="7" t="str">
        <f t="shared" si="6"/>
        <v/>
      </c>
      <c r="K507" s="2" t="str">
        <f t="array" ref="K507">XLOOKUP($C507:$C$1000, 'BASIC KEY'!$C$1:$C$4, 'BASIC KEY'!$B$1:$B$4, "", 0)
</f>
        <v/>
      </c>
      <c r="L507" s="2" t="str">
        <f t="array" ref="L507">XLOOKUP($D507, 'BASIC KEY'!$C$7:$C$10, 'BASIC KEY'!$B$7:$B$10, "", 0)
</f>
        <v/>
      </c>
      <c r="M507" s="11" t="str">
        <f t="array" ref="M507">XLOOKUP($E507, 'BASIC KEY'!$C$13:$C$16, 'BASIC KEY'!$B$13:$B$16, "", 0)
</f>
        <v/>
      </c>
      <c r="N507" s="11" t="str">
        <f t="array" ref="N507">XLOOKUP($F507, 'BASIC KEY'!$C$19:$C$22, 'BASIC KEY'!$B$19:$B$22, "", 0)
</f>
        <v/>
      </c>
      <c r="O507" s="11" t="str">
        <f t="array" ref="O507">XLOOKUP($G507, 'BASIC KEY'!$C$25:$C$28, 'BASIC KEY'!$B$25:$B$28, "", 0)
</f>
        <v/>
      </c>
      <c r="Q507" s="13" t="str">
        <f t="shared" si="7"/>
        <v/>
      </c>
      <c r="R507" s="13" t="str">
        <f t="array" ref="R507">XLOOKUP($K507,'BASIC KEY'!$E$1:$E$4,'BASIC KEY'!$F$1:$F$4,"",0)</f>
        <v/>
      </c>
      <c r="S507" s="13" t="str">
        <f t="array" ref="S507">XLOOKUP($L507, 'BASIC KEY'!$E$7:$E$10, 'BASIC KEY'!$F$7:$F$10, "", 0)
</f>
        <v/>
      </c>
      <c r="T507" s="13" t="str">
        <f t="array" ref="T507">XLOOKUP($M507, 'BASIC KEY'!$E$13:$E$16, 'BASIC KEY'!$F$13:$F$16, "", 0)
</f>
        <v/>
      </c>
      <c r="U507" s="13" t="str">
        <f t="array" ref="U507">XLOOKUP($N507, 'BASIC KEY'!$E$19:$E$22, 'BASIC KEY'!$F$19:$F$22, "", 0)
</f>
        <v/>
      </c>
      <c r="V507" s="13" t="str">
        <f t="array" ref="V507">XLOOKUP($O507, 'BASIC KEY'!$E$25:$E$28, 'BASIC KEY'!$F$25:$F$28, "", 0)
</f>
        <v/>
      </c>
    </row>
    <row r="508">
      <c r="C508" s="7"/>
      <c r="D508" s="7"/>
      <c r="E508" s="7"/>
      <c r="F508" s="7"/>
      <c r="G508" s="7"/>
      <c r="H508" s="7"/>
      <c r="I508" s="7" t="str">
        <f t="shared" si="6"/>
        <v/>
      </c>
      <c r="K508" s="2" t="str">
        <f t="array" ref="K508">XLOOKUP($C508:$C$1000, 'BASIC KEY'!$C$1:$C$4, 'BASIC KEY'!$B$1:$B$4, "", 0)
</f>
        <v/>
      </c>
      <c r="L508" s="2" t="str">
        <f t="array" ref="L508">XLOOKUP($D508, 'BASIC KEY'!$C$7:$C$10, 'BASIC KEY'!$B$7:$B$10, "", 0)
</f>
        <v/>
      </c>
      <c r="M508" s="11" t="str">
        <f t="array" ref="M508">XLOOKUP($E508, 'BASIC KEY'!$C$13:$C$16, 'BASIC KEY'!$B$13:$B$16, "", 0)
</f>
        <v/>
      </c>
      <c r="N508" s="11" t="str">
        <f t="array" ref="N508">XLOOKUP($F508, 'BASIC KEY'!$C$19:$C$22, 'BASIC KEY'!$B$19:$B$22, "", 0)
</f>
        <v/>
      </c>
      <c r="O508" s="11" t="str">
        <f t="array" ref="O508">XLOOKUP($G508, 'BASIC KEY'!$C$25:$C$28, 'BASIC KEY'!$B$25:$B$28, "", 0)
</f>
        <v/>
      </c>
      <c r="Q508" s="13" t="str">
        <f t="shared" si="7"/>
        <v/>
      </c>
      <c r="R508" s="13" t="str">
        <f t="array" ref="R508">XLOOKUP($K508,'BASIC KEY'!$E$1:$E$4,'BASIC KEY'!$F$1:$F$4,"",0)</f>
        <v/>
      </c>
      <c r="S508" s="13" t="str">
        <f t="array" ref="S508">XLOOKUP($L508, 'BASIC KEY'!$E$7:$E$10, 'BASIC KEY'!$F$7:$F$10, "", 0)
</f>
        <v/>
      </c>
      <c r="T508" s="13" t="str">
        <f t="array" ref="T508">XLOOKUP($M508, 'BASIC KEY'!$E$13:$E$16, 'BASIC KEY'!$F$13:$F$16, "", 0)
</f>
        <v/>
      </c>
      <c r="U508" s="13" t="str">
        <f t="array" ref="U508">XLOOKUP($N508, 'BASIC KEY'!$E$19:$E$22, 'BASIC KEY'!$F$19:$F$22, "", 0)
</f>
        <v/>
      </c>
      <c r="V508" s="13" t="str">
        <f t="array" ref="V508">XLOOKUP($O508, 'BASIC KEY'!$E$25:$E$28, 'BASIC KEY'!$F$25:$F$28, "", 0)
</f>
        <v/>
      </c>
    </row>
    <row r="509">
      <c r="C509" s="7"/>
      <c r="D509" s="7"/>
      <c r="E509" s="7"/>
      <c r="F509" s="7"/>
      <c r="G509" s="7"/>
      <c r="H509" s="7"/>
      <c r="I509" s="7" t="str">
        <f t="shared" si="6"/>
        <v/>
      </c>
      <c r="K509" s="2" t="str">
        <f t="array" ref="K509">XLOOKUP($C509:$C$1000, 'BASIC KEY'!$C$1:$C$4, 'BASIC KEY'!$B$1:$B$4, "", 0)
</f>
        <v/>
      </c>
      <c r="L509" s="2" t="str">
        <f t="array" ref="L509">XLOOKUP($D509, 'BASIC KEY'!$C$7:$C$10, 'BASIC KEY'!$B$7:$B$10, "", 0)
</f>
        <v/>
      </c>
      <c r="M509" s="11" t="str">
        <f t="array" ref="M509">XLOOKUP($E509, 'BASIC KEY'!$C$13:$C$16, 'BASIC KEY'!$B$13:$B$16, "", 0)
</f>
        <v/>
      </c>
      <c r="N509" s="11" t="str">
        <f t="array" ref="N509">XLOOKUP($F509, 'BASIC KEY'!$C$19:$C$22, 'BASIC KEY'!$B$19:$B$22, "", 0)
</f>
        <v/>
      </c>
      <c r="O509" s="11" t="str">
        <f t="array" ref="O509">XLOOKUP($G509, 'BASIC KEY'!$C$25:$C$28, 'BASIC KEY'!$B$25:$B$28, "", 0)
</f>
        <v/>
      </c>
      <c r="Q509" s="13" t="str">
        <f t="shared" si="7"/>
        <v/>
      </c>
      <c r="R509" s="13" t="str">
        <f t="array" ref="R509">XLOOKUP($K509,'BASIC KEY'!$E$1:$E$4,'BASIC KEY'!$F$1:$F$4,"",0)</f>
        <v/>
      </c>
      <c r="S509" s="13" t="str">
        <f t="array" ref="S509">XLOOKUP($L509, 'BASIC KEY'!$E$7:$E$10, 'BASIC KEY'!$F$7:$F$10, "", 0)
</f>
        <v/>
      </c>
      <c r="T509" s="13" t="str">
        <f t="array" ref="T509">XLOOKUP($M509, 'BASIC KEY'!$E$13:$E$16, 'BASIC KEY'!$F$13:$F$16, "", 0)
</f>
        <v/>
      </c>
      <c r="U509" s="13" t="str">
        <f t="array" ref="U509">XLOOKUP($N509, 'BASIC KEY'!$E$19:$E$22, 'BASIC KEY'!$F$19:$F$22, "", 0)
</f>
        <v/>
      </c>
      <c r="V509" s="13" t="str">
        <f t="array" ref="V509">XLOOKUP($O509, 'BASIC KEY'!$E$25:$E$28, 'BASIC KEY'!$F$25:$F$28, "", 0)
</f>
        <v/>
      </c>
    </row>
    <row r="510">
      <c r="C510" s="7"/>
      <c r="D510" s="7"/>
      <c r="E510" s="7"/>
      <c r="F510" s="7"/>
      <c r="G510" s="7"/>
      <c r="H510" s="7"/>
      <c r="I510" s="7" t="str">
        <f t="shared" si="6"/>
        <v/>
      </c>
      <c r="K510" s="2" t="str">
        <f t="array" ref="K510">XLOOKUP($C510:$C$1000, 'BASIC KEY'!$C$1:$C$4, 'BASIC KEY'!$B$1:$B$4, "", 0)
</f>
        <v/>
      </c>
      <c r="L510" s="2" t="str">
        <f t="array" ref="L510">XLOOKUP($D510, 'BASIC KEY'!$C$7:$C$10, 'BASIC KEY'!$B$7:$B$10, "", 0)
</f>
        <v/>
      </c>
      <c r="M510" s="11" t="str">
        <f t="array" ref="M510">XLOOKUP($E510, 'BASIC KEY'!$C$13:$C$16, 'BASIC KEY'!$B$13:$B$16, "", 0)
</f>
        <v/>
      </c>
      <c r="N510" s="11" t="str">
        <f t="array" ref="N510">XLOOKUP($F510, 'BASIC KEY'!$C$19:$C$22, 'BASIC KEY'!$B$19:$B$22, "", 0)
</f>
        <v/>
      </c>
      <c r="O510" s="11" t="str">
        <f t="array" ref="O510">XLOOKUP($G510, 'BASIC KEY'!$C$25:$C$28, 'BASIC KEY'!$B$25:$B$28, "", 0)
</f>
        <v/>
      </c>
      <c r="Q510" s="13" t="str">
        <f t="shared" si="7"/>
        <v/>
      </c>
      <c r="R510" s="13" t="str">
        <f t="array" ref="R510">XLOOKUP($K510,'BASIC KEY'!$E$1:$E$4,'BASIC KEY'!$F$1:$F$4,"",0)</f>
        <v/>
      </c>
      <c r="S510" s="13" t="str">
        <f t="array" ref="S510">XLOOKUP($L510, 'BASIC KEY'!$E$7:$E$10, 'BASIC KEY'!$F$7:$F$10, "", 0)
</f>
        <v/>
      </c>
      <c r="T510" s="13" t="str">
        <f t="array" ref="T510">XLOOKUP($M510, 'BASIC KEY'!$E$13:$E$16, 'BASIC KEY'!$F$13:$F$16, "", 0)
</f>
        <v/>
      </c>
      <c r="U510" s="13" t="str">
        <f t="array" ref="U510">XLOOKUP($N510, 'BASIC KEY'!$E$19:$E$22, 'BASIC KEY'!$F$19:$F$22, "", 0)
</f>
        <v/>
      </c>
      <c r="V510" s="13" t="str">
        <f t="array" ref="V510">XLOOKUP($O510, 'BASIC KEY'!$E$25:$E$28, 'BASIC KEY'!$F$25:$F$28, "", 0)
</f>
        <v/>
      </c>
    </row>
    <row r="511">
      <c r="C511" s="7"/>
      <c r="D511" s="7"/>
      <c r="E511" s="7"/>
      <c r="F511" s="7"/>
      <c r="G511" s="7"/>
      <c r="H511" s="7"/>
      <c r="I511" s="7" t="str">
        <f t="shared" si="6"/>
        <v/>
      </c>
      <c r="K511" s="2" t="str">
        <f t="array" ref="K511">XLOOKUP($C511:$C$1000, 'BASIC KEY'!$C$1:$C$4, 'BASIC KEY'!$B$1:$B$4, "", 0)
</f>
        <v/>
      </c>
      <c r="L511" s="2" t="str">
        <f t="array" ref="L511">XLOOKUP($D511, 'BASIC KEY'!$C$7:$C$10, 'BASIC KEY'!$B$7:$B$10, "", 0)
</f>
        <v/>
      </c>
      <c r="M511" s="11" t="str">
        <f t="array" ref="M511">XLOOKUP($E511, 'BASIC KEY'!$C$13:$C$16, 'BASIC KEY'!$B$13:$B$16, "", 0)
</f>
        <v/>
      </c>
      <c r="N511" s="11" t="str">
        <f t="array" ref="N511">XLOOKUP($F511, 'BASIC KEY'!$C$19:$C$22, 'BASIC KEY'!$B$19:$B$22, "", 0)
</f>
        <v/>
      </c>
      <c r="O511" s="11" t="str">
        <f t="array" ref="O511">XLOOKUP($G511, 'BASIC KEY'!$C$25:$C$28, 'BASIC KEY'!$B$25:$B$28, "", 0)
</f>
        <v/>
      </c>
      <c r="Q511" s="13" t="str">
        <f t="shared" si="7"/>
        <v/>
      </c>
      <c r="R511" s="13" t="str">
        <f t="array" ref="R511">XLOOKUP($K511,'BASIC KEY'!$E$1:$E$4,'BASIC KEY'!$F$1:$F$4,"",0)</f>
        <v/>
      </c>
      <c r="S511" s="13" t="str">
        <f t="array" ref="S511">XLOOKUP($L511, 'BASIC KEY'!$E$7:$E$10, 'BASIC KEY'!$F$7:$F$10, "", 0)
</f>
        <v/>
      </c>
      <c r="T511" s="13" t="str">
        <f t="array" ref="T511">XLOOKUP($M511, 'BASIC KEY'!$E$13:$E$16, 'BASIC KEY'!$F$13:$F$16, "", 0)
</f>
        <v/>
      </c>
      <c r="U511" s="13" t="str">
        <f t="array" ref="U511">XLOOKUP($N511, 'BASIC KEY'!$E$19:$E$22, 'BASIC KEY'!$F$19:$F$22, "", 0)
</f>
        <v/>
      </c>
      <c r="V511" s="13" t="str">
        <f t="array" ref="V511">XLOOKUP($O511, 'BASIC KEY'!$E$25:$E$28, 'BASIC KEY'!$F$25:$F$28, "", 0)
</f>
        <v/>
      </c>
    </row>
    <row r="512">
      <c r="C512" s="7"/>
      <c r="D512" s="7"/>
      <c r="E512" s="7"/>
      <c r="F512" s="7"/>
      <c r="G512" s="7"/>
      <c r="H512" s="7"/>
      <c r="I512" s="7" t="str">
        <f t="shared" si="6"/>
        <v/>
      </c>
      <c r="K512" s="2" t="str">
        <f t="array" ref="K512">XLOOKUP($C512:$C$1000, 'BASIC KEY'!$C$1:$C$4, 'BASIC KEY'!$B$1:$B$4, "", 0)
</f>
        <v/>
      </c>
      <c r="L512" s="2" t="str">
        <f t="array" ref="L512">XLOOKUP($D512, 'BASIC KEY'!$C$7:$C$10, 'BASIC KEY'!$B$7:$B$10, "", 0)
</f>
        <v/>
      </c>
      <c r="M512" s="11" t="str">
        <f t="array" ref="M512">XLOOKUP($E512, 'BASIC KEY'!$C$13:$C$16, 'BASIC KEY'!$B$13:$B$16, "", 0)
</f>
        <v/>
      </c>
      <c r="N512" s="11" t="str">
        <f t="array" ref="N512">XLOOKUP($F512, 'BASIC KEY'!$C$19:$C$22, 'BASIC KEY'!$B$19:$B$22, "", 0)
</f>
        <v/>
      </c>
      <c r="O512" s="11" t="str">
        <f t="array" ref="O512">XLOOKUP($G512, 'BASIC KEY'!$C$25:$C$28, 'BASIC KEY'!$B$25:$B$28, "", 0)
</f>
        <v/>
      </c>
      <c r="Q512" s="13" t="str">
        <f t="shared" si="7"/>
        <v/>
      </c>
      <c r="R512" s="13" t="str">
        <f t="array" ref="R512">XLOOKUP($K512,'BASIC KEY'!$E$1:$E$4,'BASIC KEY'!$F$1:$F$4,"",0)</f>
        <v/>
      </c>
      <c r="S512" s="13" t="str">
        <f t="array" ref="S512">XLOOKUP($L512, 'BASIC KEY'!$E$7:$E$10, 'BASIC KEY'!$F$7:$F$10, "", 0)
</f>
        <v/>
      </c>
      <c r="T512" s="13" t="str">
        <f t="array" ref="T512">XLOOKUP($M512, 'BASIC KEY'!$E$13:$E$16, 'BASIC KEY'!$F$13:$F$16, "", 0)
</f>
        <v/>
      </c>
      <c r="U512" s="13" t="str">
        <f t="array" ref="U512">XLOOKUP($N512, 'BASIC KEY'!$E$19:$E$22, 'BASIC KEY'!$F$19:$F$22, "", 0)
</f>
        <v/>
      </c>
      <c r="V512" s="13" t="str">
        <f t="array" ref="V512">XLOOKUP($O512, 'BASIC KEY'!$E$25:$E$28, 'BASIC KEY'!$F$25:$F$28, "", 0)
</f>
        <v/>
      </c>
    </row>
    <row r="513">
      <c r="C513" s="7"/>
      <c r="D513" s="7"/>
      <c r="E513" s="7"/>
      <c r="F513" s="7"/>
      <c r="G513" s="7"/>
      <c r="H513" s="7"/>
      <c r="I513" s="7" t="str">
        <f t="shared" si="6"/>
        <v/>
      </c>
      <c r="K513" s="2" t="str">
        <f t="array" ref="K513">XLOOKUP($C513:$C$1000, 'BASIC KEY'!$C$1:$C$4, 'BASIC KEY'!$B$1:$B$4, "", 0)
</f>
        <v/>
      </c>
      <c r="L513" s="2" t="str">
        <f t="array" ref="L513">XLOOKUP($D513, 'BASIC KEY'!$C$7:$C$10, 'BASIC KEY'!$B$7:$B$10, "", 0)
</f>
        <v/>
      </c>
      <c r="M513" s="11" t="str">
        <f t="array" ref="M513">XLOOKUP($E513, 'BASIC KEY'!$C$13:$C$16, 'BASIC KEY'!$B$13:$B$16, "", 0)
</f>
        <v/>
      </c>
      <c r="N513" s="11" t="str">
        <f t="array" ref="N513">XLOOKUP($F513, 'BASIC KEY'!$C$19:$C$22, 'BASIC KEY'!$B$19:$B$22, "", 0)
</f>
        <v/>
      </c>
      <c r="O513" s="11" t="str">
        <f t="array" ref="O513">XLOOKUP($G513, 'BASIC KEY'!$C$25:$C$28, 'BASIC KEY'!$B$25:$B$28, "", 0)
</f>
        <v/>
      </c>
      <c r="Q513" s="13" t="str">
        <f t="shared" si="7"/>
        <v/>
      </c>
      <c r="R513" s="13" t="str">
        <f t="array" ref="R513">XLOOKUP($K513,'BASIC KEY'!$E$1:$E$4,'BASIC KEY'!$F$1:$F$4,"",0)</f>
        <v/>
      </c>
      <c r="S513" s="13" t="str">
        <f t="array" ref="S513">XLOOKUP($L513, 'BASIC KEY'!$E$7:$E$10, 'BASIC KEY'!$F$7:$F$10, "", 0)
</f>
        <v/>
      </c>
      <c r="T513" s="13" t="str">
        <f t="array" ref="T513">XLOOKUP($M513, 'BASIC KEY'!$E$13:$E$16, 'BASIC KEY'!$F$13:$F$16, "", 0)
</f>
        <v/>
      </c>
      <c r="U513" s="13" t="str">
        <f t="array" ref="U513">XLOOKUP($N513, 'BASIC KEY'!$E$19:$E$22, 'BASIC KEY'!$F$19:$F$22, "", 0)
</f>
        <v/>
      </c>
      <c r="V513" s="13" t="str">
        <f t="array" ref="V513">XLOOKUP($O513, 'BASIC KEY'!$E$25:$E$28, 'BASIC KEY'!$F$25:$F$28, "", 0)
</f>
        <v/>
      </c>
    </row>
    <row r="514">
      <c r="C514" s="7"/>
      <c r="D514" s="7"/>
      <c r="E514" s="7"/>
      <c r="F514" s="7"/>
      <c r="G514" s="7"/>
      <c r="H514" s="7"/>
      <c r="I514" s="7" t="str">
        <f t="shared" si="6"/>
        <v/>
      </c>
      <c r="K514" s="2" t="str">
        <f t="array" ref="K514">XLOOKUP($C514:$C$1000, 'BASIC KEY'!$C$1:$C$4, 'BASIC KEY'!$B$1:$B$4, "", 0)
</f>
        <v/>
      </c>
      <c r="L514" s="2" t="str">
        <f t="array" ref="L514">XLOOKUP($D514, 'BASIC KEY'!$C$7:$C$10, 'BASIC KEY'!$B$7:$B$10, "", 0)
</f>
        <v/>
      </c>
      <c r="M514" s="11" t="str">
        <f t="array" ref="M514">XLOOKUP($E514, 'BASIC KEY'!$C$13:$C$16, 'BASIC KEY'!$B$13:$B$16, "", 0)
</f>
        <v/>
      </c>
      <c r="N514" s="11" t="str">
        <f t="array" ref="N514">XLOOKUP($F514, 'BASIC KEY'!$C$19:$C$22, 'BASIC KEY'!$B$19:$B$22, "", 0)
</f>
        <v/>
      </c>
      <c r="O514" s="11" t="str">
        <f t="array" ref="O514">XLOOKUP($G514, 'BASIC KEY'!$C$25:$C$28, 'BASIC KEY'!$B$25:$B$28, "", 0)
</f>
        <v/>
      </c>
      <c r="Q514" s="13" t="str">
        <f t="shared" si="7"/>
        <v/>
      </c>
      <c r="R514" s="13" t="str">
        <f t="array" ref="R514">XLOOKUP($K514,'BASIC KEY'!$E$1:$E$4,'BASIC KEY'!$F$1:$F$4,"",0)</f>
        <v/>
      </c>
      <c r="S514" s="13" t="str">
        <f t="array" ref="S514">XLOOKUP($L514, 'BASIC KEY'!$E$7:$E$10, 'BASIC KEY'!$F$7:$F$10, "", 0)
</f>
        <v/>
      </c>
      <c r="T514" s="13" t="str">
        <f t="array" ref="T514">XLOOKUP($M514, 'BASIC KEY'!$E$13:$E$16, 'BASIC KEY'!$F$13:$F$16, "", 0)
</f>
        <v/>
      </c>
      <c r="U514" s="13" t="str">
        <f t="array" ref="U514">XLOOKUP($N514, 'BASIC KEY'!$E$19:$E$22, 'BASIC KEY'!$F$19:$F$22, "", 0)
</f>
        <v/>
      </c>
      <c r="V514" s="13" t="str">
        <f t="array" ref="V514">XLOOKUP($O514, 'BASIC KEY'!$E$25:$E$28, 'BASIC KEY'!$F$25:$F$28, "", 0)
</f>
        <v/>
      </c>
    </row>
    <row r="515">
      <c r="C515" s="7"/>
      <c r="D515" s="7"/>
      <c r="E515" s="7"/>
      <c r="F515" s="7"/>
      <c r="G515" s="7"/>
      <c r="H515" s="7"/>
      <c r="I515" s="7" t="str">
        <f t="shared" si="6"/>
        <v/>
      </c>
      <c r="K515" s="2" t="str">
        <f t="array" ref="K515">XLOOKUP($C515:$C$1000, 'BASIC KEY'!$C$1:$C$4, 'BASIC KEY'!$B$1:$B$4, "", 0)
</f>
        <v/>
      </c>
      <c r="L515" s="2" t="str">
        <f t="array" ref="L515">XLOOKUP($D515, 'BASIC KEY'!$C$7:$C$10, 'BASIC KEY'!$B$7:$B$10, "", 0)
</f>
        <v/>
      </c>
      <c r="M515" s="11" t="str">
        <f t="array" ref="M515">XLOOKUP($E515, 'BASIC KEY'!$C$13:$C$16, 'BASIC KEY'!$B$13:$B$16, "", 0)
</f>
        <v/>
      </c>
      <c r="N515" s="11" t="str">
        <f t="array" ref="N515">XLOOKUP($F515, 'BASIC KEY'!$C$19:$C$22, 'BASIC KEY'!$B$19:$B$22, "", 0)
</f>
        <v/>
      </c>
      <c r="Q515" s="13" t="str">
        <f t="shared" si="7"/>
        <v/>
      </c>
      <c r="R515" s="13" t="str">
        <f t="array" ref="R515">XLOOKUP($K515,'BASIC KEY'!$E$1:$E$4,'BASIC KEY'!$F$1:$F$4,"",0)</f>
        <v/>
      </c>
      <c r="S515" s="13" t="str">
        <f t="array" ref="S515">XLOOKUP($L515, 'BASIC KEY'!$E$7:$E$10, 'BASIC KEY'!$F$7:$F$10, "", 0)
</f>
        <v/>
      </c>
      <c r="T515" s="13" t="str">
        <f t="array" ref="T515">XLOOKUP($M515, 'BASIC KEY'!$E$13:$E$16, 'BASIC KEY'!$F$13:$F$16, "", 0)
</f>
        <v/>
      </c>
    </row>
    <row r="516">
      <c r="C516" s="7"/>
      <c r="D516" s="7"/>
      <c r="E516" s="7"/>
      <c r="F516" s="7"/>
      <c r="G516" s="7"/>
      <c r="H516" s="7"/>
      <c r="I516" s="7" t="str">
        <f t="shared" si="6"/>
        <v/>
      </c>
      <c r="K516" s="2" t="str">
        <f t="array" ref="K516">XLOOKUP($C516:$C$1000, 'BASIC KEY'!$C$1:$C$4, 'BASIC KEY'!$B$1:$B$4, "", 0)
</f>
        <v/>
      </c>
      <c r="L516" s="2" t="str">
        <f t="array" ref="L516">XLOOKUP($D516, 'BASIC KEY'!$C$7:$C$10, 'BASIC KEY'!$B$7:$B$10, "", 0)
</f>
        <v/>
      </c>
      <c r="M516" s="11" t="str">
        <f t="array" ref="M516">XLOOKUP($E516, 'BASIC KEY'!$C$13:$C$16, 'BASIC KEY'!$B$13:$B$16, "", 0)
</f>
        <v/>
      </c>
      <c r="N516" s="11" t="str">
        <f t="array" ref="N516">XLOOKUP($F516, 'BASIC KEY'!$C$19:$C$22, 'BASIC KEY'!$B$19:$B$22, "", 0)
</f>
        <v/>
      </c>
      <c r="Q516" s="13" t="str">
        <f t="shared" si="7"/>
        <v/>
      </c>
      <c r="R516" s="13" t="str">
        <f t="array" ref="R516">XLOOKUP($K516,'BASIC KEY'!$E$1:$E$4,'BASIC KEY'!$F$1:$F$4,"",0)</f>
        <v/>
      </c>
      <c r="S516" s="13" t="str">
        <f t="array" ref="S516">XLOOKUP($L516, 'BASIC KEY'!$E$7:$E$10, 'BASIC KEY'!$F$7:$F$10, "", 0)
</f>
        <v/>
      </c>
      <c r="T516" s="13" t="str">
        <f t="array" ref="T516">XLOOKUP($M516, 'BASIC KEY'!$E$13:$E$16, 'BASIC KEY'!$F$13:$F$16, "", 0)
</f>
        <v/>
      </c>
    </row>
    <row r="517">
      <c r="C517" s="7"/>
      <c r="D517" s="7"/>
      <c r="E517" s="7"/>
      <c r="F517" s="7"/>
      <c r="G517" s="7"/>
      <c r="H517" s="7"/>
      <c r="I517" s="7" t="str">
        <f t="shared" si="6"/>
        <v/>
      </c>
      <c r="K517" s="2" t="str">
        <f t="array" ref="K517">XLOOKUP($C517:$C$1000, 'BASIC KEY'!$C$1:$C$4, 'BASIC KEY'!$B$1:$B$4, "", 0)
</f>
        <v/>
      </c>
      <c r="L517" s="2" t="str">
        <f t="array" ref="L517">XLOOKUP($D517, 'BASIC KEY'!$C$7:$C$10, 'BASIC KEY'!$B$7:$B$10, "", 0)
</f>
        <v/>
      </c>
      <c r="M517" s="11" t="str">
        <f t="array" ref="M517">XLOOKUP($E517, 'BASIC KEY'!$C$13:$C$16, 'BASIC KEY'!$B$13:$B$16, "", 0)
</f>
        <v/>
      </c>
      <c r="N517" s="11" t="str">
        <f t="array" ref="N517">XLOOKUP($F517, 'BASIC KEY'!$C$19:$C$22, 'BASIC KEY'!$B$19:$B$22, "", 0)
</f>
        <v/>
      </c>
      <c r="Q517" s="13" t="str">
        <f t="shared" si="7"/>
        <v/>
      </c>
      <c r="R517" s="13" t="str">
        <f t="array" ref="R517">XLOOKUP($K517,'BASIC KEY'!$E$1:$E$4,'BASIC KEY'!$F$1:$F$4,"",0)</f>
        <v/>
      </c>
      <c r="S517" s="13" t="str">
        <f t="array" ref="S517">XLOOKUP($L517, 'BASIC KEY'!$E$7:$E$10, 'BASIC KEY'!$F$7:$F$10, "", 0)
</f>
        <v/>
      </c>
      <c r="T517" s="13" t="str">
        <f t="array" ref="T517">XLOOKUP($M517, 'BASIC KEY'!$E$13:$E$16, 'BASIC KEY'!$F$13:$F$16, "", 0)
</f>
        <v/>
      </c>
    </row>
    <row r="518">
      <c r="C518" s="7"/>
      <c r="D518" s="7"/>
      <c r="E518" s="7"/>
      <c r="F518" s="7"/>
      <c r="G518" s="7"/>
      <c r="H518" s="7"/>
      <c r="I518" s="7" t="str">
        <f t="shared" si="6"/>
        <v/>
      </c>
      <c r="K518" s="2" t="str">
        <f t="array" ref="K518">XLOOKUP($C518:$C$1000, 'BASIC KEY'!$C$1:$C$4, 'BASIC KEY'!$B$1:$B$4, "", 0)
</f>
        <v/>
      </c>
      <c r="L518" s="2" t="str">
        <f t="array" ref="L518">XLOOKUP($D518, 'BASIC KEY'!$C$7:$C$10, 'BASIC KEY'!$B$7:$B$10, "", 0)
</f>
        <v/>
      </c>
      <c r="M518" s="11" t="str">
        <f t="array" ref="M518">XLOOKUP($E518, 'BASIC KEY'!$C$13:$C$16, 'BASIC KEY'!$B$13:$B$16, "", 0)
</f>
        <v/>
      </c>
      <c r="N518" s="11" t="str">
        <f t="array" ref="N518">XLOOKUP($F518, 'BASIC KEY'!$C$19:$C$22, 'BASIC KEY'!$B$19:$B$22, "", 0)
</f>
        <v/>
      </c>
      <c r="Q518" s="13" t="str">
        <f t="shared" si="7"/>
        <v/>
      </c>
      <c r="R518" s="13" t="str">
        <f t="array" ref="R518">XLOOKUP($K518,'BASIC KEY'!$E$1:$E$4,'BASIC KEY'!$F$1:$F$4,"",0)</f>
        <v/>
      </c>
      <c r="S518" s="13" t="str">
        <f t="array" ref="S518">XLOOKUP($L518, 'BASIC KEY'!$E$7:$E$10, 'BASIC KEY'!$F$7:$F$10, "", 0)
</f>
        <v/>
      </c>
      <c r="T518" s="13" t="str">
        <f t="array" ref="T518">XLOOKUP($M518, 'BASIC KEY'!$E$13:$E$16, 'BASIC KEY'!$F$13:$F$16, "", 0)
</f>
        <v/>
      </c>
    </row>
    <row r="519">
      <c r="C519" s="7"/>
      <c r="D519" s="7"/>
      <c r="E519" s="7"/>
      <c r="F519" s="7"/>
      <c r="G519" s="7"/>
      <c r="H519" s="7"/>
      <c r="I519" s="7" t="str">
        <f t="shared" si="6"/>
        <v/>
      </c>
      <c r="K519" s="2" t="str">
        <f t="array" ref="K519">XLOOKUP($C519:$C$1000, 'BASIC KEY'!$C$1:$C$4, 'BASIC KEY'!$B$1:$B$4, "", 0)
</f>
        <v/>
      </c>
      <c r="L519" s="2" t="str">
        <f t="array" ref="L519">XLOOKUP($D519, 'BASIC KEY'!$C$7:$C$10, 'BASIC KEY'!$B$7:$B$10, "", 0)
</f>
        <v/>
      </c>
      <c r="M519" s="11" t="str">
        <f t="array" ref="M519">XLOOKUP($E519, 'BASIC KEY'!$C$13:$C$16, 'BASIC KEY'!$B$13:$B$16, "", 0)
</f>
        <v/>
      </c>
      <c r="N519" s="11" t="str">
        <f t="array" ref="N519">XLOOKUP($F519, 'BASIC KEY'!$C$19:$C$22, 'BASIC KEY'!$B$19:$B$22, "", 0)
</f>
        <v/>
      </c>
      <c r="Q519" s="13" t="str">
        <f t="shared" si="7"/>
        <v/>
      </c>
      <c r="R519" s="13" t="str">
        <f t="array" ref="R519">XLOOKUP($K519,'BASIC KEY'!$E$1:$E$4,'BASIC KEY'!$F$1:$F$4,"",0)</f>
        <v/>
      </c>
      <c r="S519" s="13" t="str">
        <f t="array" ref="S519">XLOOKUP($L519, 'BASIC KEY'!$E$7:$E$10, 'BASIC KEY'!$F$7:$F$10, "", 0)
</f>
        <v/>
      </c>
      <c r="T519" s="13" t="str">
        <f t="array" ref="T519">XLOOKUP($M519, 'BASIC KEY'!$E$13:$E$16, 'BASIC KEY'!$F$13:$F$16, "", 0)
</f>
        <v/>
      </c>
    </row>
    <row r="520">
      <c r="C520" s="7"/>
      <c r="D520" s="7"/>
      <c r="E520" s="7"/>
      <c r="F520" s="7"/>
      <c r="G520" s="7"/>
      <c r="H520" s="7"/>
      <c r="I520" s="7" t="str">
        <f t="shared" si="6"/>
        <v/>
      </c>
      <c r="K520" s="2" t="str">
        <f t="array" ref="K520">XLOOKUP($C520:$C$1000, 'BASIC KEY'!$C$1:$C$4, 'BASIC KEY'!$B$1:$B$4, "", 0)
</f>
        <v/>
      </c>
      <c r="L520" s="2" t="str">
        <f t="array" ref="L520">XLOOKUP($D520, 'BASIC KEY'!$C$7:$C$10, 'BASIC KEY'!$B$7:$B$10, "", 0)
</f>
        <v/>
      </c>
      <c r="M520" s="11" t="str">
        <f t="array" ref="M520">XLOOKUP($E520, 'BASIC KEY'!$C$13:$C$16, 'BASIC KEY'!$B$13:$B$16, "", 0)
</f>
        <v/>
      </c>
      <c r="N520" s="11" t="str">
        <f t="array" ref="N520">XLOOKUP($F520, 'BASIC KEY'!$C$19:$C$22, 'BASIC KEY'!$B$19:$B$22, "", 0)
</f>
        <v/>
      </c>
      <c r="Q520" s="13" t="str">
        <f t="shared" si="7"/>
        <v/>
      </c>
      <c r="R520" s="13" t="str">
        <f t="array" ref="R520">XLOOKUP($K520,'BASIC KEY'!$E$1:$E$4,'BASIC KEY'!$F$1:$F$4,"",0)</f>
        <v/>
      </c>
      <c r="S520" s="13" t="str">
        <f t="array" ref="S520">XLOOKUP($L520, 'BASIC KEY'!$E$7:$E$10, 'BASIC KEY'!$F$7:$F$10, "", 0)
</f>
        <v/>
      </c>
      <c r="T520" s="13" t="str">
        <f t="array" ref="T520">XLOOKUP($M520, 'BASIC KEY'!$E$13:$E$16, 'BASIC KEY'!$F$13:$F$16, "", 0)
</f>
        <v/>
      </c>
    </row>
    <row r="521">
      <c r="C521" s="7"/>
      <c r="D521" s="7"/>
      <c r="E521" s="7"/>
      <c r="F521" s="7"/>
      <c r="G521" s="7"/>
      <c r="H521" s="7"/>
      <c r="I521" s="7" t="str">
        <f t="shared" si="6"/>
        <v/>
      </c>
      <c r="K521" s="2" t="str">
        <f t="array" ref="K521">XLOOKUP($C521:$C$1000, 'BASIC KEY'!$C$1:$C$4, 'BASIC KEY'!$B$1:$B$4, "", 0)
</f>
        <v/>
      </c>
      <c r="L521" s="2" t="str">
        <f t="array" ref="L521">XLOOKUP($D521, 'BASIC KEY'!$C$7:$C$10, 'BASIC KEY'!$B$7:$B$10, "", 0)
</f>
        <v/>
      </c>
      <c r="M521" s="11" t="str">
        <f t="array" ref="M521">XLOOKUP($E521, 'BASIC KEY'!$C$13:$C$16, 'BASIC KEY'!$B$13:$B$16, "", 0)
</f>
        <v/>
      </c>
      <c r="N521" s="11" t="str">
        <f t="array" ref="N521">XLOOKUP($F521, 'BASIC KEY'!$C$19:$C$22, 'BASIC KEY'!$B$19:$B$22, "", 0)
</f>
        <v/>
      </c>
      <c r="Q521" s="13" t="str">
        <f t="shared" si="7"/>
        <v/>
      </c>
      <c r="R521" s="13" t="str">
        <f t="array" ref="R521">XLOOKUP($K521,'BASIC KEY'!$E$1:$E$4,'BASIC KEY'!$F$1:$F$4,"",0)</f>
        <v/>
      </c>
      <c r="S521" s="13" t="str">
        <f t="array" ref="S521">XLOOKUP($L521, 'BASIC KEY'!$E$7:$E$10, 'BASIC KEY'!$F$7:$F$10, "", 0)
</f>
        <v/>
      </c>
      <c r="T521" s="13" t="str">
        <f t="array" ref="T521">XLOOKUP($M521, 'BASIC KEY'!$E$13:$E$16, 'BASIC KEY'!$F$13:$F$16, "", 0)
</f>
        <v/>
      </c>
    </row>
    <row r="522">
      <c r="C522" s="7"/>
      <c r="D522" s="7"/>
      <c r="E522" s="7"/>
      <c r="F522" s="7"/>
      <c r="G522" s="7"/>
      <c r="H522" s="7"/>
      <c r="I522" s="7" t="str">
        <f t="shared" si="6"/>
        <v/>
      </c>
      <c r="K522" s="2" t="str">
        <f t="array" ref="K522">XLOOKUP($C522:$C$1000, 'BASIC KEY'!$C$1:$C$4, 'BASIC KEY'!$B$1:$B$4, "", 0)
</f>
        <v/>
      </c>
      <c r="L522" s="2" t="str">
        <f t="array" ref="L522">XLOOKUP($D522, 'BASIC KEY'!$C$7:$C$10, 'BASIC KEY'!$B$7:$B$10, "", 0)
</f>
        <v/>
      </c>
      <c r="M522" s="11" t="str">
        <f t="array" ref="M522">XLOOKUP($E522, 'BASIC KEY'!$C$13:$C$16, 'BASIC KEY'!$B$13:$B$16, "", 0)
</f>
        <v/>
      </c>
      <c r="N522" s="11" t="str">
        <f t="array" ref="N522">XLOOKUP($F522, 'BASIC KEY'!$C$19:$C$22, 'BASIC KEY'!$B$19:$B$22, "", 0)
</f>
        <v/>
      </c>
      <c r="Q522" s="13" t="str">
        <f t="shared" si="7"/>
        <v/>
      </c>
      <c r="R522" s="13" t="str">
        <f t="array" ref="R522">XLOOKUP($K522,'BASIC KEY'!$E$1:$E$4,'BASIC KEY'!$F$1:$F$4,"",0)</f>
        <v/>
      </c>
      <c r="S522" s="13" t="str">
        <f t="array" ref="S522">XLOOKUP($L522, 'BASIC KEY'!$E$7:$E$10, 'BASIC KEY'!$F$7:$F$10, "", 0)
</f>
        <v/>
      </c>
      <c r="T522" s="13" t="str">
        <f t="array" ref="T522">XLOOKUP($M522, 'BASIC KEY'!$E$13:$E$16, 'BASIC KEY'!$F$13:$F$16, "", 0)
</f>
        <v/>
      </c>
    </row>
    <row r="523">
      <c r="C523" s="7"/>
      <c r="D523" s="7"/>
      <c r="E523" s="7"/>
      <c r="F523" s="7"/>
      <c r="G523" s="7"/>
      <c r="H523" s="7"/>
      <c r="I523" s="7" t="str">
        <f t="shared" si="6"/>
        <v/>
      </c>
      <c r="K523" s="2" t="str">
        <f t="array" ref="K523">XLOOKUP($C523:$C$1000, 'BASIC KEY'!$C$1:$C$4, 'BASIC KEY'!$B$1:$B$4, "", 0)
</f>
        <v/>
      </c>
      <c r="L523" s="2" t="str">
        <f t="array" ref="L523">XLOOKUP($D523, 'BASIC KEY'!$C$7:$C$10, 'BASIC KEY'!$B$7:$B$10, "", 0)
</f>
        <v/>
      </c>
      <c r="M523" s="11" t="str">
        <f t="array" ref="M523">XLOOKUP($E523, 'BASIC KEY'!$C$13:$C$16, 'BASIC KEY'!$B$13:$B$16, "", 0)
</f>
        <v/>
      </c>
      <c r="N523" s="11" t="str">
        <f t="array" ref="N523">XLOOKUP($F523, 'BASIC KEY'!$C$19:$C$22, 'BASIC KEY'!$B$19:$B$22, "", 0)
</f>
        <v/>
      </c>
      <c r="Q523" s="13" t="str">
        <f t="shared" si="7"/>
        <v/>
      </c>
      <c r="R523" s="13" t="str">
        <f t="array" ref="R523">XLOOKUP($K523,'BASIC KEY'!$E$1:$E$4,'BASIC KEY'!$F$1:$F$4,"",0)</f>
        <v/>
      </c>
      <c r="S523" s="13" t="str">
        <f t="array" ref="S523">XLOOKUP($L523, 'BASIC KEY'!$E$7:$E$10, 'BASIC KEY'!$F$7:$F$10, "", 0)
</f>
        <v/>
      </c>
      <c r="T523" s="13" t="str">
        <f t="array" ref="T523">XLOOKUP($M523, 'BASIC KEY'!$E$13:$E$16, 'BASIC KEY'!$F$13:$F$16, "", 0)
</f>
        <v/>
      </c>
    </row>
    <row r="524">
      <c r="C524" s="7"/>
      <c r="D524" s="7"/>
      <c r="E524" s="7"/>
      <c r="F524" s="7"/>
      <c r="G524" s="7"/>
      <c r="H524" s="7"/>
      <c r="I524" s="7" t="str">
        <f t="shared" si="6"/>
        <v/>
      </c>
      <c r="K524" s="2" t="str">
        <f t="array" ref="K524">XLOOKUP($C524:$C$1000, 'BASIC KEY'!$C$1:$C$4, 'BASIC KEY'!$B$1:$B$4, "", 0)
</f>
        <v/>
      </c>
      <c r="L524" s="2" t="str">
        <f t="array" ref="L524">XLOOKUP($D524, 'BASIC KEY'!$C$7:$C$10, 'BASIC KEY'!$B$7:$B$10, "", 0)
</f>
        <v/>
      </c>
      <c r="M524" s="11" t="str">
        <f t="array" ref="M524">XLOOKUP($E524, 'BASIC KEY'!$C$13:$C$16, 'BASIC KEY'!$B$13:$B$16, "", 0)
</f>
        <v/>
      </c>
      <c r="N524" s="11" t="str">
        <f t="array" ref="N524">XLOOKUP($F524, 'BASIC KEY'!$C$19:$C$22, 'BASIC KEY'!$B$19:$B$22, "", 0)
</f>
        <v/>
      </c>
      <c r="Q524" s="13" t="str">
        <f t="shared" si="7"/>
        <v/>
      </c>
      <c r="R524" s="13" t="str">
        <f t="array" ref="R524">XLOOKUP($K524,'BASIC KEY'!$E$1:$E$4,'BASIC KEY'!$F$1:$F$4,"",0)</f>
        <v/>
      </c>
      <c r="S524" s="13" t="str">
        <f t="array" ref="S524">XLOOKUP($L524, 'BASIC KEY'!$E$7:$E$10, 'BASIC KEY'!$F$7:$F$10, "", 0)
</f>
        <v/>
      </c>
      <c r="T524" s="13" t="str">
        <f t="array" ref="T524">XLOOKUP($M524, 'BASIC KEY'!$E$13:$E$16, 'BASIC KEY'!$F$13:$F$16, "", 0)
</f>
        <v/>
      </c>
    </row>
    <row r="525">
      <c r="C525" s="7"/>
      <c r="D525" s="7"/>
      <c r="E525" s="7"/>
      <c r="F525" s="7"/>
      <c r="G525" s="7"/>
      <c r="H525" s="7"/>
      <c r="I525" s="7" t="str">
        <f t="shared" si="6"/>
        <v/>
      </c>
      <c r="K525" s="2" t="str">
        <f t="array" ref="K525">XLOOKUP($C525:$C$1000, 'BASIC KEY'!$C$1:$C$4, 'BASIC KEY'!$B$1:$B$4, "", 0)
</f>
        <v/>
      </c>
      <c r="L525" s="2" t="str">
        <f t="array" ref="L525">XLOOKUP($D525, 'BASIC KEY'!$C$7:$C$10, 'BASIC KEY'!$B$7:$B$10, "", 0)
</f>
        <v/>
      </c>
      <c r="M525" s="11" t="str">
        <f t="array" ref="M525">XLOOKUP($E525, 'BASIC KEY'!$C$13:$C$16, 'BASIC KEY'!$B$13:$B$16, "", 0)
</f>
        <v/>
      </c>
      <c r="N525" s="11" t="str">
        <f t="array" ref="N525">XLOOKUP($F525, 'BASIC KEY'!$C$19:$C$22, 'BASIC KEY'!$B$19:$B$22, "", 0)
</f>
        <v/>
      </c>
      <c r="Q525" s="13" t="str">
        <f t="shared" si="7"/>
        <v/>
      </c>
      <c r="R525" s="13" t="str">
        <f t="array" ref="R525">XLOOKUP($K525,'BASIC KEY'!$E$1:$E$4,'BASIC KEY'!$F$1:$F$4,"",0)</f>
        <v/>
      </c>
      <c r="S525" s="13" t="str">
        <f t="array" ref="S525">XLOOKUP($L525, 'BASIC KEY'!$E$7:$E$10, 'BASIC KEY'!$F$7:$F$10, "", 0)
</f>
        <v/>
      </c>
      <c r="T525" s="13" t="str">
        <f t="array" ref="T525">XLOOKUP($M525, 'BASIC KEY'!$E$13:$E$16, 'BASIC KEY'!$F$13:$F$16, "", 0)
</f>
        <v/>
      </c>
    </row>
    <row r="526">
      <c r="C526" s="7"/>
      <c r="D526" s="7"/>
      <c r="E526" s="7"/>
      <c r="F526" s="7"/>
      <c r="G526" s="7"/>
      <c r="H526" s="7"/>
      <c r="I526" s="7" t="str">
        <f t="shared" si="6"/>
        <v/>
      </c>
      <c r="K526" s="2" t="str">
        <f t="array" ref="K526">XLOOKUP($C526:$C$1000, 'BASIC KEY'!$C$1:$C$4, 'BASIC KEY'!$B$1:$B$4, "", 0)
</f>
        <v/>
      </c>
      <c r="L526" s="2" t="str">
        <f t="array" ref="L526">XLOOKUP($D526, 'BASIC KEY'!$C$7:$C$10, 'BASIC KEY'!$B$7:$B$10, "", 0)
</f>
        <v/>
      </c>
      <c r="M526" s="11" t="str">
        <f t="array" ref="M526">XLOOKUP($E526, 'BASIC KEY'!$C$13:$C$16, 'BASIC KEY'!$B$13:$B$16, "", 0)
</f>
        <v/>
      </c>
      <c r="N526" s="11" t="str">
        <f t="array" ref="N526">XLOOKUP($F526, 'BASIC KEY'!$C$19:$C$22, 'BASIC KEY'!$B$19:$B$22, "", 0)
</f>
        <v/>
      </c>
      <c r="Q526" s="13" t="str">
        <f t="shared" si="7"/>
        <v/>
      </c>
      <c r="R526" s="13" t="str">
        <f t="array" ref="R526">XLOOKUP($K526,'BASIC KEY'!$E$1:$E$4,'BASIC KEY'!$F$1:$F$4,"",0)</f>
        <v/>
      </c>
      <c r="S526" s="13" t="str">
        <f t="array" ref="S526">XLOOKUP($L526, 'BASIC KEY'!$E$7:$E$10, 'BASIC KEY'!$F$7:$F$10, "", 0)
</f>
        <v/>
      </c>
      <c r="T526" s="13" t="str">
        <f t="array" ref="T526">XLOOKUP($M526, 'BASIC KEY'!$E$13:$E$16, 'BASIC KEY'!$F$13:$F$16, "", 0)
</f>
        <v/>
      </c>
    </row>
    <row r="527">
      <c r="C527" s="7"/>
      <c r="D527" s="7"/>
      <c r="E527" s="7"/>
      <c r="F527" s="7"/>
      <c r="G527" s="7"/>
      <c r="H527" s="7"/>
      <c r="I527" s="7" t="str">
        <f t="shared" si="6"/>
        <v/>
      </c>
      <c r="K527" s="2" t="str">
        <f t="array" ref="K527">XLOOKUP($C527:$C$1000, 'BASIC KEY'!$C$1:$C$4, 'BASIC KEY'!$B$1:$B$4, "", 0)
</f>
        <v/>
      </c>
      <c r="L527" s="2" t="str">
        <f t="array" ref="L527">XLOOKUP($D527, 'BASIC KEY'!$C$7:$C$10, 'BASIC KEY'!$B$7:$B$10, "", 0)
</f>
        <v/>
      </c>
      <c r="M527" s="11" t="str">
        <f t="array" ref="M527">XLOOKUP($E527, 'BASIC KEY'!$C$13:$C$16, 'BASIC KEY'!$B$13:$B$16, "", 0)
</f>
        <v/>
      </c>
      <c r="N527" s="11" t="str">
        <f t="array" ref="N527">XLOOKUP($F527, 'BASIC KEY'!$C$19:$C$22, 'BASIC KEY'!$B$19:$B$22, "", 0)
</f>
        <v/>
      </c>
      <c r="Q527" s="13" t="str">
        <f t="shared" si="7"/>
        <v/>
      </c>
      <c r="R527" s="13" t="str">
        <f t="array" ref="R527">XLOOKUP($K527,'BASIC KEY'!$E$1:$E$4,'BASIC KEY'!$F$1:$F$4,"",0)</f>
        <v/>
      </c>
      <c r="S527" s="13" t="str">
        <f t="array" ref="S527">XLOOKUP($L527, 'BASIC KEY'!$E$7:$E$10, 'BASIC KEY'!$F$7:$F$10, "", 0)
</f>
        <v/>
      </c>
      <c r="T527" s="13" t="str">
        <f t="array" ref="T527">XLOOKUP($M527, 'BASIC KEY'!$E$13:$E$16, 'BASIC KEY'!$F$13:$F$16, "", 0)
</f>
        <v/>
      </c>
    </row>
    <row r="528">
      <c r="C528" s="7"/>
      <c r="D528" s="7"/>
      <c r="E528" s="7"/>
      <c r="F528" s="7"/>
      <c r="G528" s="7"/>
      <c r="H528" s="7"/>
      <c r="I528" s="7" t="str">
        <f t="shared" si="6"/>
        <v/>
      </c>
      <c r="K528" s="2" t="str">
        <f t="array" ref="K528">XLOOKUP($C528:$C$1000, 'BASIC KEY'!$C$1:$C$4, 'BASIC KEY'!$B$1:$B$4, "", 0)
</f>
        <v/>
      </c>
      <c r="L528" s="2" t="str">
        <f t="array" ref="L528">XLOOKUP($D528, 'BASIC KEY'!$C$7:$C$10, 'BASIC KEY'!$B$7:$B$10, "", 0)
</f>
        <v/>
      </c>
      <c r="M528" s="11" t="str">
        <f t="array" ref="M528">XLOOKUP($E528, 'BASIC KEY'!$C$13:$C$16, 'BASIC KEY'!$B$13:$B$16, "", 0)
</f>
        <v/>
      </c>
      <c r="N528" s="11" t="str">
        <f t="array" ref="N528">XLOOKUP($F528, 'BASIC KEY'!$C$19:$C$22, 'BASIC KEY'!$B$19:$B$22, "", 0)
</f>
        <v/>
      </c>
      <c r="Q528" s="13" t="str">
        <f t="shared" si="7"/>
        <v/>
      </c>
      <c r="R528" s="13" t="str">
        <f t="array" ref="R528">XLOOKUP($K528,'BASIC KEY'!$E$1:$E$4,'BASIC KEY'!$F$1:$F$4,"",0)</f>
        <v/>
      </c>
      <c r="S528" s="13" t="str">
        <f t="array" ref="S528">XLOOKUP($L528, 'BASIC KEY'!$E$7:$E$10, 'BASIC KEY'!$F$7:$F$10, "", 0)
</f>
        <v/>
      </c>
      <c r="T528" s="13" t="str">
        <f t="array" ref="T528">XLOOKUP($M528, 'BASIC KEY'!$E$13:$E$16, 'BASIC KEY'!$F$13:$F$16, "", 0)
</f>
        <v/>
      </c>
    </row>
    <row r="529">
      <c r="C529" s="7"/>
      <c r="D529" s="7"/>
      <c r="E529" s="7"/>
      <c r="F529" s="7"/>
      <c r="G529" s="7"/>
      <c r="H529" s="7"/>
      <c r="I529" s="7" t="str">
        <f t="shared" si="6"/>
        <v/>
      </c>
      <c r="K529" s="2" t="str">
        <f t="array" ref="K529">XLOOKUP($C529:$C$1000, 'BASIC KEY'!$C$1:$C$4, 'BASIC KEY'!$B$1:$B$4, "", 0)
</f>
        <v/>
      </c>
      <c r="L529" s="2" t="str">
        <f t="array" ref="L529">XLOOKUP($D529, 'BASIC KEY'!$C$7:$C$10, 'BASIC KEY'!$B$7:$B$10, "", 0)
</f>
        <v/>
      </c>
      <c r="M529" s="11" t="str">
        <f t="array" ref="M529">XLOOKUP($E529, 'BASIC KEY'!$C$13:$C$16, 'BASIC KEY'!$B$13:$B$16, "", 0)
</f>
        <v/>
      </c>
      <c r="N529" s="11" t="str">
        <f t="array" ref="N529">XLOOKUP($F529, 'BASIC KEY'!$C$19:$C$22, 'BASIC KEY'!$B$19:$B$22, "", 0)
</f>
        <v/>
      </c>
      <c r="Q529" s="13" t="str">
        <f t="shared" si="7"/>
        <v/>
      </c>
      <c r="R529" s="13" t="str">
        <f t="array" ref="R529">XLOOKUP($K529,'BASIC KEY'!$E$1:$E$4,'BASIC KEY'!$F$1:$F$4,"",0)</f>
        <v/>
      </c>
      <c r="S529" s="13" t="str">
        <f t="array" ref="S529">XLOOKUP($L529, 'BASIC KEY'!$E$7:$E$10, 'BASIC KEY'!$F$7:$F$10, "", 0)
</f>
        <v/>
      </c>
      <c r="T529" s="13" t="str">
        <f t="array" ref="T529">XLOOKUP($M529, 'BASIC KEY'!$E$13:$E$16, 'BASIC KEY'!$F$13:$F$16, "", 0)
</f>
        <v/>
      </c>
    </row>
    <row r="530">
      <c r="C530" s="7"/>
      <c r="D530" s="7"/>
      <c r="E530" s="7"/>
      <c r="F530" s="7"/>
      <c r="G530" s="7"/>
      <c r="H530" s="7"/>
      <c r="I530" s="7" t="str">
        <f t="shared" si="6"/>
        <v/>
      </c>
      <c r="K530" s="2" t="str">
        <f t="array" ref="K530">XLOOKUP($C530:$C$1000, 'BASIC KEY'!$C$1:$C$4, 'BASIC KEY'!$B$1:$B$4, "", 0)
</f>
        <v/>
      </c>
      <c r="L530" s="2" t="str">
        <f t="array" ref="L530">XLOOKUP($D530, 'BASIC KEY'!$C$7:$C$10, 'BASIC KEY'!$B$7:$B$10, "", 0)
</f>
        <v/>
      </c>
      <c r="M530" s="11" t="str">
        <f t="array" ref="M530">XLOOKUP($E530, 'BASIC KEY'!$C$13:$C$16, 'BASIC KEY'!$B$13:$B$16, "", 0)
</f>
        <v/>
      </c>
      <c r="N530" s="11" t="str">
        <f t="array" ref="N530">XLOOKUP($F530, 'BASIC KEY'!$C$19:$C$22, 'BASIC KEY'!$B$19:$B$22, "", 0)
</f>
        <v/>
      </c>
      <c r="Q530" s="13" t="str">
        <f t="shared" si="7"/>
        <v/>
      </c>
      <c r="R530" s="13" t="str">
        <f t="array" ref="R530">XLOOKUP($K530,'BASIC KEY'!$E$1:$E$4,'BASIC KEY'!$F$1:$F$4,"",0)</f>
        <v/>
      </c>
      <c r="S530" s="13" t="str">
        <f t="array" ref="S530">XLOOKUP($L530, 'BASIC KEY'!$E$7:$E$10, 'BASIC KEY'!$F$7:$F$10, "", 0)
</f>
        <v/>
      </c>
      <c r="T530" s="13" t="str">
        <f t="array" ref="T530">XLOOKUP($M530, 'BASIC KEY'!$E$13:$E$16, 'BASIC KEY'!$F$13:$F$16, "", 0)
</f>
        <v/>
      </c>
    </row>
    <row r="531">
      <c r="C531" s="7"/>
      <c r="D531" s="7"/>
      <c r="E531" s="7"/>
      <c r="F531" s="7"/>
      <c r="G531" s="7"/>
      <c r="H531" s="7"/>
      <c r="I531" s="7" t="str">
        <f t="shared" si="6"/>
        <v/>
      </c>
      <c r="K531" s="2" t="str">
        <f t="array" ref="K531">XLOOKUP($C531:$C$1000, 'BASIC KEY'!$C$1:$C$4, 'BASIC KEY'!$B$1:$B$4, "", 0)
</f>
        <v/>
      </c>
      <c r="L531" s="2" t="str">
        <f t="array" ref="L531">XLOOKUP($D531, 'BASIC KEY'!$C$7:$C$10, 'BASIC KEY'!$B$7:$B$10, "", 0)
</f>
        <v/>
      </c>
      <c r="M531" s="11" t="str">
        <f t="array" ref="M531">XLOOKUP($E531, 'BASIC KEY'!$C$13:$C$16, 'BASIC KEY'!$B$13:$B$16, "", 0)
</f>
        <v/>
      </c>
      <c r="N531" s="11" t="str">
        <f t="array" ref="N531">XLOOKUP($F531, 'BASIC KEY'!$C$19:$C$22, 'BASIC KEY'!$B$19:$B$22, "", 0)
</f>
        <v/>
      </c>
      <c r="Q531" s="13" t="str">
        <f t="shared" si="7"/>
        <v/>
      </c>
      <c r="R531" s="13" t="str">
        <f t="array" ref="R531">XLOOKUP($K531,'BASIC KEY'!$E$1:$E$4,'BASIC KEY'!$F$1:$F$4,"",0)</f>
        <v/>
      </c>
      <c r="S531" s="13" t="str">
        <f t="array" ref="S531">XLOOKUP($L531, 'BASIC KEY'!$E$7:$E$10, 'BASIC KEY'!$F$7:$F$10, "", 0)
</f>
        <v/>
      </c>
      <c r="T531" s="13" t="str">
        <f t="array" ref="T531">XLOOKUP($M531, 'BASIC KEY'!$E$13:$E$16, 'BASIC KEY'!$F$13:$F$16, "", 0)
</f>
        <v/>
      </c>
    </row>
    <row r="532">
      <c r="C532" s="7"/>
      <c r="D532" s="7"/>
      <c r="E532" s="7"/>
      <c r="F532" s="7"/>
      <c r="G532" s="7"/>
      <c r="H532" s="7"/>
      <c r="I532" s="7" t="str">
        <f t="shared" si="6"/>
        <v/>
      </c>
      <c r="K532" s="2" t="str">
        <f t="array" ref="K532">XLOOKUP($C532:$C$1000, 'BASIC KEY'!$C$1:$C$4, 'BASIC KEY'!$B$1:$B$4, "", 0)
</f>
        <v/>
      </c>
      <c r="L532" s="2" t="str">
        <f t="array" ref="L532">XLOOKUP($D532, 'BASIC KEY'!$C$7:$C$10, 'BASIC KEY'!$B$7:$B$10, "", 0)
</f>
        <v/>
      </c>
      <c r="M532" s="11" t="str">
        <f t="array" ref="M532">XLOOKUP($E532, 'BASIC KEY'!$C$13:$C$16, 'BASIC KEY'!$B$13:$B$16, "", 0)
</f>
        <v/>
      </c>
      <c r="N532" s="11" t="str">
        <f t="array" ref="N532">XLOOKUP($F532, 'BASIC KEY'!$C$19:$C$22, 'BASIC KEY'!$B$19:$B$22, "", 0)
</f>
        <v/>
      </c>
      <c r="Q532" s="13" t="str">
        <f t="shared" si="7"/>
        <v/>
      </c>
      <c r="R532" s="13" t="str">
        <f t="array" ref="R532">XLOOKUP($K532,'BASIC KEY'!$E$1:$E$4,'BASIC KEY'!$F$1:$F$4,"",0)</f>
        <v/>
      </c>
      <c r="S532" s="13" t="str">
        <f t="array" ref="S532">XLOOKUP($L532, 'BASIC KEY'!$E$7:$E$10, 'BASIC KEY'!$F$7:$F$10, "", 0)
</f>
        <v/>
      </c>
      <c r="T532" s="13" t="str">
        <f t="array" ref="T532">XLOOKUP($M532, 'BASIC KEY'!$E$13:$E$16, 'BASIC KEY'!$F$13:$F$16, "", 0)
</f>
        <v/>
      </c>
    </row>
    <row r="533">
      <c r="C533" s="7"/>
      <c r="D533" s="7"/>
      <c r="E533" s="7"/>
      <c r="F533" s="7"/>
      <c r="G533" s="7"/>
      <c r="H533" s="7"/>
      <c r="I533" s="7" t="str">
        <f t="shared" si="6"/>
        <v/>
      </c>
      <c r="K533" s="2" t="str">
        <f t="array" ref="K533">XLOOKUP($C533:$C$1000, 'BASIC KEY'!$C$1:$C$4, 'BASIC KEY'!$B$1:$B$4, "", 0)
</f>
        <v/>
      </c>
      <c r="L533" s="2" t="str">
        <f t="array" ref="L533">XLOOKUP($D533, 'BASIC KEY'!$C$7:$C$10, 'BASIC KEY'!$B$7:$B$10, "", 0)
</f>
        <v/>
      </c>
      <c r="M533" s="11" t="str">
        <f t="array" ref="M533">XLOOKUP($E533, 'BASIC KEY'!$C$13:$C$16, 'BASIC KEY'!$B$13:$B$16, "", 0)
</f>
        <v/>
      </c>
      <c r="N533" s="11" t="str">
        <f t="array" ref="N533">XLOOKUP($F533, 'BASIC KEY'!$C$19:$C$22, 'BASIC KEY'!$B$19:$B$22, "", 0)
</f>
        <v/>
      </c>
      <c r="Q533" s="13" t="str">
        <f t="shared" si="7"/>
        <v/>
      </c>
      <c r="R533" s="13" t="str">
        <f t="array" ref="R533">XLOOKUP($K533,'BASIC KEY'!$E$1:$E$4,'BASIC KEY'!$F$1:$F$4,"",0)</f>
        <v/>
      </c>
      <c r="S533" s="13" t="str">
        <f t="array" ref="S533">XLOOKUP($L533, 'BASIC KEY'!$E$7:$E$10, 'BASIC KEY'!$F$7:$F$10, "", 0)
</f>
        <v/>
      </c>
      <c r="T533" s="13" t="str">
        <f t="array" ref="T533">XLOOKUP($M533, 'BASIC KEY'!$E$13:$E$16, 'BASIC KEY'!$F$13:$F$16, "", 0)
</f>
        <v/>
      </c>
    </row>
    <row r="534">
      <c r="C534" s="7"/>
      <c r="D534" s="7"/>
      <c r="E534" s="7"/>
      <c r="F534" s="7"/>
      <c r="G534" s="7"/>
      <c r="H534" s="7"/>
      <c r="I534" s="7" t="str">
        <f t="shared" si="6"/>
        <v/>
      </c>
      <c r="K534" s="2" t="str">
        <f t="array" ref="K534">XLOOKUP($C534:$C$1000, 'BASIC KEY'!$C$1:$C$4, 'BASIC KEY'!$B$1:$B$4, "", 0)
</f>
        <v/>
      </c>
      <c r="L534" s="2" t="str">
        <f t="array" ref="L534">XLOOKUP($D534, 'BASIC KEY'!$C$7:$C$10, 'BASIC KEY'!$B$7:$B$10, "", 0)
</f>
        <v/>
      </c>
      <c r="M534" s="11" t="str">
        <f t="array" ref="M534">XLOOKUP($E534, 'BASIC KEY'!$C$13:$C$16, 'BASIC KEY'!$B$13:$B$16, "", 0)
</f>
        <v/>
      </c>
      <c r="N534" s="11" t="str">
        <f t="array" ref="N534">XLOOKUP($F534, 'BASIC KEY'!$C$19:$C$22, 'BASIC KEY'!$B$19:$B$22, "", 0)
</f>
        <v/>
      </c>
      <c r="Q534" s="13" t="str">
        <f t="shared" si="7"/>
        <v/>
      </c>
      <c r="R534" s="13" t="str">
        <f t="array" ref="R534">XLOOKUP($K534,'BASIC KEY'!$E$1:$E$4,'BASIC KEY'!$F$1:$F$4,"",0)</f>
        <v/>
      </c>
      <c r="S534" s="13" t="str">
        <f t="array" ref="S534">XLOOKUP($L534, 'BASIC KEY'!$E$7:$E$10, 'BASIC KEY'!$F$7:$F$10, "", 0)
</f>
        <v/>
      </c>
      <c r="T534" s="13" t="str">
        <f t="array" ref="T534">XLOOKUP($M534, 'BASIC KEY'!$E$13:$E$16, 'BASIC KEY'!$F$13:$F$16, "", 0)
</f>
        <v/>
      </c>
    </row>
    <row r="535">
      <c r="C535" s="7"/>
      <c r="D535" s="7"/>
      <c r="E535" s="7"/>
      <c r="F535" s="7"/>
      <c r="G535" s="7"/>
      <c r="H535" s="7"/>
      <c r="I535" s="7" t="str">
        <f t="shared" si="6"/>
        <v/>
      </c>
      <c r="K535" s="2" t="str">
        <f t="array" ref="K535">XLOOKUP($C535:$C$1000, 'BASIC KEY'!$C$1:$C$4, 'BASIC KEY'!$B$1:$B$4, "", 0)
</f>
        <v/>
      </c>
      <c r="L535" s="2" t="str">
        <f t="array" ref="L535">XLOOKUP($D535, 'BASIC KEY'!$C$7:$C$10, 'BASIC KEY'!$B$7:$B$10, "", 0)
</f>
        <v/>
      </c>
      <c r="M535" s="11" t="str">
        <f t="array" ref="M535">XLOOKUP($E535, 'BASIC KEY'!$C$13:$C$16, 'BASIC KEY'!$B$13:$B$16, "", 0)
</f>
        <v/>
      </c>
      <c r="N535" s="11" t="str">
        <f t="array" ref="N535">XLOOKUP($F535, 'BASIC KEY'!$C$19:$C$22, 'BASIC KEY'!$B$19:$B$22, "", 0)
</f>
        <v/>
      </c>
      <c r="Q535" s="13" t="str">
        <f t="shared" si="7"/>
        <v/>
      </c>
      <c r="R535" s="13" t="str">
        <f t="array" ref="R535">XLOOKUP($K535,'BASIC KEY'!$E$1:$E$4,'BASIC KEY'!$F$1:$F$4,"",0)</f>
        <v/>
      </c>
      <c r="S535" s="13" t="str">
        <f t="array" ref="S535">XLOOKUP($L535, 'BASIC KEY'!$E$7:$E$10, 'BASIC KEY'!$F$7:$F$10, "", 0)
</f>
        <v/>
      </c>
      <c r="T535" s="13" t="str">
        <f t="array" ref="T535">XLOOKUP($M535, 'BASIC KEY'!$E$13:$E$16, 'BASIC KEY'!$F$13:$F$16, "", 0)
</f>
        <v/>
      </c>
    </row>
    <row r="536">
      <c r="C536" s="7"/>
      <c r="D536" s="7"/>
      <c r="E536" s="7"/>
      <c r="F536" s="7"/>
      <c r="G536" s="7"/>
      <c r="H536" s="7"/>
      <c r="I536" s="7" t="str">
        <f t="shared" si="6"/>
        <v/>
      </c>
      <c r="K536" s="2" t="str">
        <f t="array" ref="K536">XLOOKUP($C536:$C$1000, 'BASIC KEY'!$C$1:$C$4, 'BASIC KEY'!$B$1:$B$4, "", 0)
</f>
        <v/>
      </c>
      <c r="L536" s="2" t="str">
        <f t="array" ref="L536">XLOOKUP($D536, 'BASIC KEY'!$C$7:$C$10, 'BASIC KEY'!$B$7:$B$10, "", 0)
</f>
        <v/>
      </c>
      <c r="M536" s="11" t="str">
        <f t="array" ref="M536">XLOOKUP($E536, 'BASIC KEY'!$C$13:$C$16, 'BASIC KEY'!$B$13:$B$16, "", 0)
</f>
        <v/>
      </c>
      <c r="N536" s="11" t="str">
        <f t="array" ref="N536">XLOOKUP($F536, 'BASIC KEY'!$C$19:$C$22, 'BASIC KEY'!$B$19:$B$22, "", 0)
</f>
        <v/>
      </c>
      <c r="Q536" s="13" t="str">
        <f t="shared" si="7"/>
        <v/>
      </c>
      <c r="R536" s="13" t="str">
        <f t="array" ref="R536">XLOOKUP($K536,'BASIC KEY'!$E$1:$E$4,'BASIC KEY'!$F$1:$F$4,"",0)</f>
        <v/>
      </c>
      <c r="S536" s="13" t="str">
        <f t="array" ref="S536">XLOOKUP($L536, 'BASIC KEY'!$E$7:$E$10, 'BASIC KEY'!$F$7:$F$10, "", 0)
</f>
        <v/>
      </c>
      <c r="T536" s="13" t="str">
        <f t="array" ref="T536">XLOOKUP($M536, 'BASIC KEY'!$E$13:$E$16, 'BASIC KEY'!$F$13:$F$16, "", 0)
</f>
        <v/>
      </c>
    </row>
    <row r="537">
      <c r="C537" s="7"/>
      <c r="D537" s="7"/>
      <c r="E537" s="7"/>
      <c r="F537" s="7"/>
      <c r="G537" s="7"/>
      <c r="H537" s="7"/>
      <c r="I537" s="7" t="str">
        <f t="shared" si="6"/>
        <v/>
      </c>
      <c r="K537" s="2" t="str">
        <f t="array" ref="K537">XLOOKUP($C537:$C$1000, 'BASIC KEY'!$C$1:$C$4, 'BASIC KEY'!$B$1:$B$4, "", 0)
</f>
        <v/>
      </c>
      <c r="L537" s="2" t="str">
        <f t="array" ref="L537">XLOOKUP($D537, 'BASIC KEY'!$C$7:$C$10, 'BASIC KEY'!$B$7:$B$10, "", 0)
</f>
        <v/>
      </c>
      <c r="M537" s="11" t="str">
        <f t="array" ref="M537">XLOOKUP($E537, 'BASIC KEY'!$C$13:$C$16, 'BASIC KEY'!$B$13:$B$16, "", 0)
</f>
        <v/>
      </c>
      <c r="N537" s="11" t="str">
        <f t="array" ref="N537">XLOOKUP($F537, 'BASIC KEY'!$C$19:$C$22, 'BASIC KEY'!$B$19:$B$22, "", 0)
</f>
        <v/>
      </c>
      <c r="Q537" s="13" t="str">
        <f t="shared" si="7"/>
        <v/>
      </c>
      <c r="R537" s="13" t="str">
        <f t="array" ref="R537">XLOOKUP($K537,'BASIC KEY'!$E$1:$E$4,'BASIC KEY'!$F$1:$F$4,"",0)</f>
        <v/>
      </c>
      <c r="S537" s="13" t="str">
        <f t="array" ref="S537">XLOOKUP($L537, 'BASIC KEY'!$E$7:$E$10, 'BASIC KEY'!$F$7:$F$10, "", 0)
</f>
        <v/>
      </c>
      <c r="T537" s="13" t="str">
        <f t="array" ref="T537">XLOOKUP($M537, 'BASIC KEY'!$E$13:$E$16, 'BASIC KEY'!$F$13:$F$16, "", 0)
</f>
        <v/>
      </c>
    </row>
    <row r="538">
      <c r="C538" s="7"/>
      <c r="D538" s="7"/>
      <c r="E538" s="7"/>
      <c r="F538" s="7"/>
      <c r="G538" s="7"/>
      <c r="H538" s="7"/>
      <c r="I538" s="7" t="str">
        <f t="shared" si="6"/>
        <v/>
      </c>
      <c r="K538" s="2" t="str">
        <f t="array" ref="K538">XLOOKUP($C538:$C$1000, 'BASIC KEY'!$C$1:$C$4, 'BASIC KEY'!$B$1:$B$4, "", 0)
</f>
        <v/>
      </c>
      <c r="L538" s="2" t="str">
        <f t="array" ref="L538">XLOOKUP($D538, 'BASIC KEY'!$C$7:$C$10, 'BASIC KEY'!$B$7:$B$10, "", 0)
</f>
        <v/>
      </c>
      <c r="M538" s="11" t="str">
        <f t="array" ref="M538">XLOOKUP($E538, 'BASIC KEY'!$C$13:$C$16, 'BASIC KEY'!$B$13:$B$16, "", 0)
</f>
        <v/>
      </c>
      <c r="N538" s="11" t="str">
        <f t="array" ref="N538">XLOOKUP($F538, 'BASIC KEY'!$C$19:$C$22, 'BASIC KEY'!$B$19:$B$22, "", 0)
</f>
        <v/>
      </c>
      <c r="Q538" s="13" t="str">
        <f t="shared" si="7"/>
        <v/>
      </c>
      <c r="R538" s="13" t="str">
        <f t="array" ref="R538">XLOOKUP($K538,'BASIC KEY'!$E$1:$E$4,'BASIC KEY'!$F$1:$F$4,"",0)</f>
        <v/>
      </c>
      <c r="S538" s="13" t="str">
        <f t="array" ref="S538">XLOOKUP($L538, 'BASIC KEY'!$E$7:$E$10, 'BASIC KEY'!$F$7:$F$10, "", 0)
</f>
        <v/>
      </c>
      <c r="T538" s="13" t="str">
        <f t="array" ref="T538">XLOOKUP($M538, 'BASIC KEY'!$E$13:$E$16, 'BASIC KEY'!$F$13:$F$16, "", 0)
</f>
        <v/>
      </c>
    </row>
    <row r="539">
      <c r="C539" s="7"/>
      <c r="D539" s="7"/>
      <c r="E539" s="7"/>
      <c r="F539" s="7"/>
      <c r="G539" s="7"/>
      <c r="H539" s="7"/>
      <c r="I539" s="7" t="str">
        <f t="shared" si="6"/>
        <v/>
      </c>
      <c r="K539" s="2" t="str">
        <f t="array" ref="K539">XLOOKUP($C539:$C$1000, 'BASIC KEY'!$C$1:$C$4, 'BASIC KEY'!$B$1:$B$4, "", 0)
</f>
        <v/>
      </c>
      <c r="L539" s="2" t="str">
        <f t="array" ref="L539">XLOOKUP($D539, 'BASIC KEY'!$C$7:$C$10, 'BASIC KEY'!$B$7:$B$10, "", 0)
</f>
        <v/>
      </c>
      <c r="M539" s="11" t="str">
        <f t="array" ref="M539">XLOOKUP($E539, 'BASIC KEY'!$C$13:$C$16, 'BASIC KEY'!$B$13:$B$16, "", 0)
</f>
        <v/>
      </c>
      <c r="N539" s="11" t="str">
        <f t="array" ref="N539">XLOOKUP($F539, 'BASIC KEY'!$C$19:$C$22, 'BASIC KEY'!$B$19:$B$22, "", 0)
</f>
        <v/>
      </c>
      <c r="Q539" s="13" t="str">
        <f t="shared" si="7"/>
        <v/>
      </c>
      <c r="R539" s="13" t="str">
        <f t="array" ref="R539">XLOOKUP($K539,'BASIC KEY'!$E$1:$E$4,'BASIC KEY'!$F$1:$F$4,"",0)</f>
        <v/>
      </c>
      <c r="S539" s="13" t="str">
        <f t="array" ref="S539">XLOOKUP($L539, 'BASIC KEY'!$E$7:$E$10, 'BASIC KEY'!$F$7:$F$10, "", 0)
</f>
        <v/>
      </c>
      <c r="T539" s="13" t="str">
        <f t="array" ref="T539">XLOOKUP($M539, 'BASIC KEY'!$E$13:$E$16, 'BASIC KEY'!$F$13:$F$16, "", 0)
</f>
        <v/>
      </c>
    </row>
    <row r="540">
      <c r="C540" s="7"/>
      <c r="D540" s="7"/>
      <c r="E540" s="7"/>
      <c r="F540" s="7"/>
      <c r="G540" s="7"/>
      <c r="H540" s="7"/>
      <c r="I540" s="7" t="str">
        <f t="shared" si="6"/>
        <v/>
      </c>
      <c r="K540" s="2" t="str">
        <f t="array" ref="K540">XLOOKUP($C540:$C$1000, 'BASIC KEY'!$C$1:$C$4, 'BASIC KEY'!$B$1:$B$4, "", 0)
</f>
        <v/>
      </c>
      <c r="L540" s="2" t="str">
        <f t="array" ref="L540">XLOOKUP($D540, 'BASIC KEY'!$C$7:$C$10, 'BASIC KEY'!$B$7:$B$10, "", 0)
</f>
        <v/>
      </c>
      <c r="M540" s="11" t="str">
        <f t="array" ref="M540">XLOOKUP($E540, 'BASIC KEY'!$C$13:$C$16, 'BASIC KEY'!$B$13:$B$16, "", 0)
</f>
        <v/>
      </c>
      <c r="N540" s="11" t="str">
        <f t="array" ref="N540">XLOOKUP($F540, 'BASIC KEY'!$C$19:$C$22, 'BASIC KEY'!$B$19:$B$22, "", 0)
</f>
        <v/>
      </c>
      <c r="Q540" s="13" t="str">
        <f t="shared" si="7"/>
        <v/>
      </c>
      <c r="R540" s="13" t="str">
        <f t="array" ref="R540">XLOOKUP($K540,'BASIC KEY'!$E$1:$E$4,'BASIC KEY'!$F$1:$F$4,"",0)</f>
        <v/>
      </c>
      <c r="S540" s="13" t="str">
        <f t="array" ref="S540">XLOOKUP($L540, 'BASIC KEY'!$E$7:$E$10, 'BASIC KEY'!$F$7:$F$10, "", 0)
</f>
        <v/>
      </c>
      <c r="T540" s="13" t="str">
        <f t="array" ref="T540">XLOOKUP($M540, 'BASIC KEY'!$E$13:$E$16, 'BASIC KEY'!$F$13:$F$16, "", 0)
</f>
        <v/>
      </c>
    </row>
    <row r="541">
      <c r="C541" s="7"/>
      <c r="D541" s="7"/>
      <c r="E541" s="7"/>
      <c r="F541" s="7"/>
      <c r="G541" s="7"/>
      <c r="H541" s="7"/>
      <c r="I541" s="7" t="str">
        <f t="shared" si="6"/>
        <v/>
      </c>
      <c r="K541" s="2" t="str">
        <f t="array" ref="K541">XLOOKUP($C541:$C$1000, 'BASIC KEY'!$C$1:$C$4, 'BASIC KEY'!$B$1:$B$4, "", 0)
</f>
        <v/>
      </c>
      <c r="L541" s="2" t="str">
        <f t="array" ref="L541">XLOOKUP($D541, 'BASIC KEY'!$C$7:$C$10, 'BASIC KEY'!$B$7:$B$10, "", 0)
</f>
        <v/>
      </c>
      <c r="M541" s="11" t="str">
        <f t="array" ref="M541">XLOOKUP($E541, 'BASIC KEY'!$C$13:$C$16, 'BASIC KEY'!$B$13:$B$16, "", 0)
</f>
        <v/>
      </c>
      <c r="N541" s="11" t="str">
        <f t="array" ref="N541">XLOOKUP($F541, 'BASIC KEY'!$C$19:$C$22, 'BASIC KEY'!$B$19:$B$22, "", 0)
</f>
        <v/>
      </c>
      <c r="Q541" s="13" t="str">
        <f t="shared" si="7"/>
        <v/>
      </c>
      <c r="R541" s="13" t="str">
        <f t="array" ref="R541">XLOOKUP($K541,'BASIC KEY'!$E$1:$E$4,'BASIC KEY'!$F$1:$F$4,"",0)</f>
        <v/>
      </c>
      <c r="S541" s="13" t="str">
        <f t="array" ref="S541">XLOOKUP($L541, 'BASIC KEY'!$E$7:$E$10, 'BASIC KEY'!$F$7:$F$10, "", 0)
</f>
        <v/>
      </c>
      <c r="T541" s="13" t="str">
        <f t="array" ref="T541">XLOOKUP($M541, 'BASIC KEY'!$E$13:$E$16, 'BASIC KEY'!$F$13:$F$16, "", 0)
</f>
        <v/>
      </c>
    </row>
    <row r="542">
      <c r="C542" s="7"/>
      <c r="D542" s="7"/>
      <c r="E542" s="7"/>
      <c r="F542" s="7"/>
      <c r="G542" s="7"/>
      <c r="H542" s="7"/>
      <c r="I542" s="7" t="str">
        <f t="shared" si="6"/>
        <v/>
      </c>
      <c r="K542" s="2" t="str">
        <f t="array" ref="K542">XLOOKUP($C542:$C$1000, 'BASIC KEY'!$C$1:$C$4, 'BASIC KEY'!$B$1:$B$4, "", 0)
</f>
        <v/>
      </c>
      <c r="L542" s="2" t="str">
        <f t="array" ref="L542">XLOOKUP($D542, 'BASIC KEY'!$C$7:$C$10, 'BASIC KEY'!$B$7:$B$10, "", 0)
</f>
        <v/>
      </c>
      <c r="M542" s="11" t="str">
        <f t="array" ref="M542">XLOOKUP($E542, 'BASIC KEY'!$C$13:$C$16, 'BASIC KEY'!$B$13:$B$16, "", 0)
</f>
        <v/>
      </c>
      <c r="N542" s="11" t="str">
        <f t="array" ref="N542">XLOOKUP($F542, 'BASIC KEY'!$C$19:$C$22, 'BASIC KEY'!$B$19:$B$22, "", 0)
</f>
        <v/>
      </c>
      <c r="Q542" s="13" t="str">
        <f t="shared" si="7"/>
        <v/>
      </c>
      <c r="R542" s="13" t="str">
        <f t="array" ref="R542">XLOOKUP($K542,'BASIC KEY'!$E$1:$E$4,'BASIC KEY'!$F$1:$F$4,"",0)</f>
        <v/>
      </c>
      <c r="S542" s="13" t="str">
        <f t="array" ref="S542">XLOOKUP($L542, 'BASIC KEY'!$E$7:$E$10, 'BASIC KEY'!$F$7:$F$10, "", 0)
</f>
        <v/>
      </c>
      <c r="T542" s="13" t="str">
        <f t="array" ref="T542">XLOOKUP($M542, 'BASIC KEY'!$E$13:$E$16, 'BASIC KEY'!$F$13:$F$16, "", 0)
</f>
        <v/>
      </c>
    </row>
    <row r="543">
      <c r="C543" s="7"/>
      <c r="D543" s="7"/>
      <c r="E543" s="7"/>
      <c r="F543" s="7"/>
      <c r="G543" s="7"/>
      <c r="H543" s="7"/>
      <c r="I543" s="7" t="str">
        <f t="shared" si="6"/>
        <v/>
      </c>
      <c r="K543" s="2" t="str">
        <f t="array" ref="K543">XLOOKUP($C543:$C$1000, 'BASIC KEY'!$C$1:$C$4, 'BASIC KEY'!$B$1:$B$4, "", 0)
</f>
        <v/>
      </c>
      <c r="L543" s="2" t="str">
        <f t="array" ref="L543">XLOOKUP($D543, 'BASIC KEY'!$C$7:$C$10, 'BASIC KEY'!$B$7:$B$10, "", 0)
</f>
        <v/>
      </c>
      <c r="M543" s="11" t="str">
        <f t="array" ref="M543">XLOOKUP($E543, 'BASIC KEY'!$C$13:$C$16, 'BASIC KEY'!$B$13:$B$16, "", 0)
</f>
        <v/>
      </c>
      <c r="N543" s="11" t="str">
        <f t="array" ref="N543">XLOOKUP($F543, 'BASIC KEY'!$C$19:$C$22, 'BASIC KEY'!$B$19:$B$22, "", 0)
</f>
        <v/>
      </c>
      <c r="Q543" s="13" t="str">
        <f t="shared" si="7"/>
        <v/>
      </c>
      <c r="R543" s="13" t="str">
        <f t="array" ref="R543">XLOOKUP($K543,'BASIC KEY'!$E$1:$E$4,'BASIC KEY'!$F$1:$F$4,"",0)</f>
        <v/>
      </c>
      <c r="S543" s="13" t="str">
        <f t="array" ref="S543">XLOOKUP($L543, 'BASIC KEY'!$E$7:$E$10, 'BASIC KEY'!$F$7:$F$10, "", 0)
</f>
        <v/>
      </c>
      <c r="T543" s="13" t="str">
        <f t="array" ref="T543">XLOOKUP($M543, 'BASIC KEY'!$E$13:$E$16, 'BASIC KEY'!$F$13:$F$16, "", 0)
</f>
        <v/>
      </c>
    </row>
    <row r="544">
      <c r="C544" s="7"/>
      <c r="D544" s="7"/>
      <c r="E544" s="7"/>
      <c r="F544" s="7"/>
      <c r="G544" s="7"/>
      <c r="H544" s="7"/>
      <c r="I544" s="7" t="str">
        <f t="shared" si="6"/>
        <v/>
      </c>
      <c r="K544" s="2" t="str">
        <f t="array" ref="K544">XLOOKUP($C544:$C$1000, 'BASIC KEY'!$C$1:$C$4, 'BASIC KEY'!$B$1:$B$4, "", 0)
</f>
        <v/>
      </c>
      <c r="L544" s="2" t="str">
        <f t="array" ref="L544">XLOOKUP($D544, 'BASIC KEY'!$C$7:$C$10, 'BASIC KEY'!$B$7:$B$10, "", 0)
</f>
        <v/>
      </c>
      <c r="M544" s="11" t="str">
        <f t="array" ref="M544">XLOOKUP($E544, 'BASIC KEY'!$C$13:$C$16, 'BASIC KEY'!$B$13:$B$16, "", 0)
</f>
        <v/>
      </c>
      <c r="N544" s="11" t="str">
        <f t="array" ref="N544">XLOOKUP($F544, 'BASIC KEY'!$C$19:$C$22, 'BASIC KEY'!$B$19:$B$22, "", 0)
</f>
        <v/>
      </c>
      <c r="Q544" s="13" t="str">
        <f t="shared" si="7"/>
        <v/>
      </c>
      <c r="R544" s="13" t="str">
        <f t="array" ref="R544">XLOOKUP($K544,'BASIC KEY'!$E$1:$E$4,'BASIC KEY'!$F$1:$F$4,"",0)</f>
        <v/>
      </c>
      <c r="S544" s="13" t="str">
        <f t="array" ref="S544">XLOOKUP($L544, 'BASIC KEY'!$E$7:$E$10, 'BASIC KEY'!$F$7:$F$10, "", 0)
</f>
        <v/>
      </c>
      <c r="T544" s="13" t="str">
        <f t="array" ref="T544">XLOOKUP($M544, 'BASIC KEY'!$E$13:$E$16, 'BASIC KEY'!$F$13:$F$16, "", 0)
</f>
        <v/>
      </c>
    </row>
    <row r="545">
      <c r="C545" s="7"/>
      <c r="D545" s="7"/>
      <c r="E545" s="7"/>
      <c r="F545" s="7"/>
      <c r="G545" s="7"/>
      <c r="H545" s="7"/>
      <c r="I545" s="7" t="str">
        <f t="shared" si="6"/>
        <v/>
      </c>
      <c r="K545" s="2" t="str">
        <f t="array" ref="K545">XLOOKUP($C545:$C$1000, 'BASIC KEY'!$C$1:$C$4, 'BASIC KEY'!$B$1:$B$4, "", 0)
</f>
        <v/>
      </c>
      <c r="L545" s="2" t="str">
        <f t="array" ref="L545">XLOOKUP($D545, 'BASIC KEY'!$C$7:$C$10, 'BASIC KEY'!$B$7:$B$10, "", 0)
</f>
        <v/>
      </c>
      <c r="M545" s="11" t="str">
        <f t="array" ref="M545">XLOOKUP($E545, 'BASIC KEY'!$C$13:$C$16, 'BASIC KEY'!$B$13:$B$16, "", 0)
</f>
        <v/>
      </c>
      <c r="N545" s="11" t="str">
        <f t="array" ref="N545">XLOOKUP($F545, 'BASIC KEY'!$C$19:$C$22, 'BASIC KEY'!$B$19:$B$22, "", 0)
</f>
        <v/>
      </c>
      <c r="Q545" s="13" t="str">
        <f t="shared" si="7"/>
        <v/>
      </c>
      <c r="R545" s="13" t="str">
        <f t="array" ref="R545">XLOOKUP($K545,'BASIC KEY'!$E$1:$E$4,'BASIC KEY'!$F$1:$F$4,"",0)</f>
        <v/>
      </c>
      <c r="S545" s="13" t="str">
        <f t="array" ref="S545">XLOOKUP($L545, 'BASIC KEY'!$E$7:$E$10, 'BASIC KEY'!$F$7:$F$10, "", 0)
</f>
        <v/>
      </c>
      <c r="T545" s="13" t="str">
        <f t="array" ref="T545">XLOOKUP($M545, 'BASIC KEY'!$E$13:$E$16, 'BASIC KEY'!$F$13:$F$16, "", 0)
</f>
        <v/>
      </c>
    </row>
    <row r="546">
      <c r="C546" s="7"/>
      <c r="D546" s="7"/>
      <c r="E546" s="7"/>
      <c r="F546" s="7"/>
      <c r="G546" s="7"/>
      <c r="H546" s="7"/>
      <c r="I546" s="7" t="str">
        <f t="shared" si="6"/>
        <v/>
      </c>
      <c r="K546" s="2" t="str">
        <f t="array" ref="K546">XLOOKUP($C546:$C$1000, 'BASIC KEY'!$C$1:$C$4, 'BASIC KEY'!$B$1:$B$4, "", 0)
</f>
        <v/>
      </c>
      <c r="L546" s="2" t="str">
        <f t="array" ref="L546">XLOOKUP($D546, 'BASIC KEY'!$C$7:$C$10, 'BASIC KEY'!$B$7:$B$10, "", 0)
</f>
        <v/>
      </c>
      <c r="M546" s="11" t="str">
        <f t="array" ref="M546">XLOOKUP($E546, 'BASIC KEY'!$C$13:$C$16, 'BASIC KEY'!$B$13:$B$16, "", 0)
</f>
        <v/>
      </c>
      <c r="N546" s="11" t="str">
        <f t="array" ref="N546">XLOOKUP($F546, 'BASIC KEY'!$C$19:$C$22, 'BASIC KEY'!$B$19:$B$22, "", 0)
</f>
        <v/>
      </c>
      <c r="Q546" s="13" t="str">
        <f t="shared" si="7"/>
        <v/>
      </c>
      <c r="R546" s="13" t="str">
        <f t="array" ref="R546">XLOOKUP($K546,'BASIC KEY'!$E$1:$E$4,'BASIC KEY'!$F$1:$F$4,"",0)</f>
        <v/>
      </c>
      <c r="S546" s="13" t="str">
        <f t="array" ref="S546">XLOOKUP($L546, 'BASIC KEY'!$E$7:$E$10, 'BASIC KEY'!$F$7:$F$10, "", 0)
</f>
        <v/>
      </c>
      <c r="T546" s="13" t="str">
        <f t="array" ref="T546">XLOOKUP($M546, 'BASIC KEY'!$E$13:$E$16, 'BASIC KEY'!$F$13:$F$16, "", 0)
</f>
        <v/>
      </c>
    </row>
    <row r="547">
      <c r="C547" s="7"/>
      <c r="D547" s="7"/>
      <c r="E547" s="7"/>
      <c r="F547" s="7"/>
      <c r="G547" s="7"/>
      <c r="H547" s="7"/>
      <c r="I547" s="7" t="str">
        <f t="shared" si="6"/>
        <v/>
      </c>
      <c r="K547" s="2" t="str">
        <f t="array" ref="K547">XLOOKUP($C547:$C$1000, 'BASIC KEY'!$C$1:$C$4, 'BASIC KEY'!$B$1:$B$4, "", 0)
</f>
        <v/>
      </c>
      <c r="L547" s="2" t="str">
        <f t="array" ref="L547">XLOOKUP($D547, 'BASIC KEY'!$C$7:$C$10, 'BASIC KEY'!$B$7:$B$10, "", 0)
</f>
        <v/>
      </c>
      <c r="M547" s="11" t="str">
        <f t="array" ref="M547">XLOOKUP($E547, 'BASIC KEY'!$C$13:$C$16, 'BASIC KEY'!$B$13:$B$16, "", 0)
</f>
        <v/>
      </c>
      <c r="N547" s="11" t="str">
        <f t="array" ref="N547">XLOOKUP($F547, 'BASIC KEY'!$C$19:$C$22, 'BASIC KEY'!$B$19:$B$22, "", 0)
</f>
        <v/>
      </c>
      <c r="Q547" s="13" t="str">
        <f t="shared" si="7"/>
        <v/>
      </c>
      <c r="R547" s="13" t="str">
        <f t="array" ref="R547">XLOOKUP($K547,'BASIC KEY'!$E$1:$E$4,'BASIC KEY'!$F$1:$F$4,"",0)</f>
        <v/>
      </c>
      <c r="S547" s="13" t="str">
        <f t="array" ref="S547">XLOOKUP($L547, 'BASIC KEY'!$E$7:$E$10, 'BASIC KEY'!$F$7:$F$10, "", 0)
</f>
        <v/>
      </c>
      <c r="T547" s="13" t="str">
        <f t="array" ref="T547">XLOOKUP($M547, 'BASIC KEY'!$E$13:$E$16, 'BASIC KEY'!$F$13:$F$16, "", 0)
</f>
        <v/>
      </c>
    </row>
    <row r="548">
      <c r="C548" s="7"/>
      <c r="D548" s="7"/>
      <c r="E548" s="7"/>
      <c r="F548" s="7"/>
      <c r="G548" s="7"/>
      <c r="H548" s="7"/>
      <c r="I548" s="7" t="str">
        <f t="shared" si="6"/>
        <v/>
      </c>
      <c r="K548" s="2" t="str">
        <f t="array" ref="K548">XLOOKUP($C548:$C$1000, 'BASIC KEY'!$C$1:$C$4, 'BASIC KEY'!$B$1:$B$4, "", 0)
</f>
        <v/>
      </c>
      <c r="L548" s="2" t="str">
        <f t="array" ref="L548">XLOOKUP($D548, 'BASIC KEY'!$C$7:$C$10, 'BASIC KEY'!$B$7:$B$10, "", 0)
</f>
        <v/>
      </c>
      <c r="M548" s="11" t="str">
        <f t="array" ref="M548">XLOOKUP($E548, 'BASIC KEY'!$C$13:$C$16, 'BASIC KEY'!$B$13:$B$16, "", 0)
</f>
        <v/>
      </c>
      <c r="N548" s="11" t="str">
        <f t="array" ref="N548">XLOOKUP($F548, 'BASIC KEY'!$C$19:$C$22, 'BASIC KEY'!$B$19:$B$22, "", 0)
</f>
        <v/>
      </c>
      <c r="Q548" s="13" t="str">
        <f t="shared" si="7"/>
        <v/>
      </c>
      <c r="R548" s="13" t="str">
        <f t="array" ref="R548">XLOOKUP($K548,'BASIC KEY'!$E$1:$E$4,'BASIC KEY'!$F$1:$F$4,"",0)</f>
        <v/>
      </c>
      <c r="S548" s="13" t="str">
        <f t="array" ref="S548">XLOOKUP($L548, 'BASIC KEY'!$E$7:$E$10, 'BASIC KEY'!$F$7:$F$10, "", 0)
</f>
        <v/>
      </c>
      <c r="T548" s="13" t="str">
        <f t="array" ref="T548">XLOOKUP($M548, 'BASIC KEY'!$E$13:$E$16, 'BASIC KEY'!$F$13:$F$16, "", 0)
</f>
        <v/>
      </c>
    </row>
    <row r="549">
      <c r="C549" s="7"/>
      <c r="D549" s="7"/>
      <c r="E549" s="7"/>
      <c r="F549" s="7"/>
      <c r="G549" s="7"/>
      <c r="H549" s="7"/>
      <c r="I549" s="7" t="str">
        <f t="shared" si="6"/>
        <v/>
      </c>
      <c r="K549" s="2" t="str">
        <f t="array" ref="K549">XLOOKUP($C549:$C$1000, 'BASIC KEY'!$C$1:$C$4, 'BASIC KEY'!$B$1:$B$4, "", 0)
</f>
        <v/>
      </c>
      <c r="L549" s="2" t="str">
        <f t="array" ref="L549">XLOOKUP($D549, 'BASIC KEY'!$C$7:$C$10, 'BASIC KEY'!$B$7:$B$10, "", 0)
</f>
        <v/>
      </c>
      <c r="M549" s="11" t="str">
        <f t="array" ref="M549">XLOOKUP($E549, 'BASIC KEY'!$C$13:$C$16, 'BASIC KEY'!$B$13:$B$16, "", 0)
</f>
        <v/>
      </c>
      <c r="N549" s="11" t="str">
        <f t="array" ref="N549">XLOOKUP($F549, 'BASIC KEY'!$C$19:$C$22, 'BASIC KEY'!$B$19:$B$22, "", 0)
</f>
        <v/>
      </c>
      <c r="Q549" s="13" t="str">
        <f t="shared" si="7"/>
        <v/>
      </c>
      <c r="R549" s="13" t="str">
        <f t="array" ref="R549">XLOOKUP($K549,'BASIC KEY'!$E$1:$E$4,'BASIC KEY'!$F$1:$F$4,"",0)</f>
        <v/>
      </c>
      <c r="S549" s="13" t="str">
        <f t="array" ref="S549">XLOOKUP($L549, 'BASIC KEY'!$E$7:$E$10, 'BASIC KEY'!$F$7:$F$10, "", 0)
</f>
        <v/>
      </c>
      <c r="T549" s="13" t="str">
        <f t="array" ref="T549">XLOOKUP($M549, 'BASIC KEY'!$E$13:$E$16, 'BASIC KEY'!$F$13:$F$16, "", 0)
</f>
        <v/>
      </c>
    </row>
    <row r="550">
      <c r="C550" s="7"/>
      <c r="D550" s="7"/>
      <c r="E550" s="7"/>
      <c r="F550" s="7"/>
      <c r="G550" s="7"/>
      <c r="H550" s="7"/>
      <c r="I550" s="7" t="str">
        <f t="shared" si="6"/>
        <v/>
      </c>
      <c r="K550" s="2" t="str">
        <f t="array" ref="K550">XLOOKUP($C550:$C$1000, 'BASIC KEY'!$C$1:$C$4, 'BASIC KEY'!$B$1:$B$4, "", 0)
</f>
        <v/>
      </c>
      <c r="L550" s="2" t="str">
        <f t="array" ref="L550">XLOOKUP($D550, 'BASIC KEY'!$C$7:$C$10, 'BASIC KEY'!$B$7:$B$10, "", 0)
</f>
        <v/>
      </c>
      <c r="M550" s="11" t="str">
        <f t="array" ref="M550">XLOOKUP($E550, 'BASIC KEY'!$C$13:$C$16, 'BASIC KEY'!$B$13:$B$16, "", 0)
</f>
        <v/>
      </c>
      <c r="N550" s="11" t="str">
        <f t="array" ref="N550">XLOOKUP($F550, 'BASIC KEY'!$C$19:$C$22, 'BASIC KEY'!$B$19:$B$22, "", 0)
</f>
        <v/>
      </c>
      <c r="Q550" s="13" t="str">
        <f t="shared" si="7"/>
        <v/>
      </c>
      <c r="R550" s="13" t="str">
        <f t="array" ref="R550">XLOOKUP($K550,'BASIC KEY'!$E$1:$E$4,'BASIC KEY'!$F$1:$F$4,"",0)</f>
        <v/>
      </c>
      <c r="S550" s="13" t="str">
        <f t="array" ref="S550">XLOOKUP($L550, 'BASIC KEY'!$E$7:$E$10, 'BASIC KEY'!$F$7:$F$10, "", 0)
</f>
        <v/>
      </c>
      <c r="T550" s="13" t="str">
        <f t="array" ref="T550">XLOOKUP($M550, 'BASIC KEY'!$E$13:$E$16, 'BASIC KEY'!$F$13:$F$16, "", 0)
</f>
        <v/>
      </c>
    </row>
    <row r="551">
      <c r="C551" s="7"/>
      <c r="D551" s="7"/>
      <c r="E551" s="7"/>
      <c r="F551" s="7"/>
      <c r="G551" s="7"/>
      <c r="H551" s="7"/>
      <c r="I551" s="7" t="str">
        <f t="shared" si="6"/>
        <v/>
      </c>
      <c r="K551" s="2" t="str">
        <f t="array" ref="K551">XLOOKUP($C551:$C$1000, 'BASIC KEY'!$C$1:$C$4, 'BASIC KEY'!$B$1:$B$4, "", 0)
</f>
        <v/>
      </c>
      <c r="L551" s="2" t="str">
        <f t="array" ref="L551">XLOOKUP($D551, 'BASIC KEY'!$C$7:$C$10, 'BASIC KEY'!$B$7:$B$10, "", 0)
</f>
        <v/>
      </c>
      <c r="M551" s="11" t="str">
        <f t="array" ref="M551">XLOOKUP($E551, 'BASIC KEY'!$C$13:$C$16, 'BASIC KEY'!$B$13:$B$16, "", 0)
</f>
        <v/>
      </c>
      <c r="N551" s="11" t="str">
        <f t="array" ref="N551">XLOOKUP($F551, 'BASIC KEY'!$C$19:$C$22, 'BASIC KEY'!$B$19:$B$22, "", 0)
</f>
        <v/>
      </c>
      <c r="Q551" s="13" t="str">
        <f t="shared" si="7"/>
        <v/>
      </c>
      <c r="R551" s="13" t="str">
        <f t="array" ref="R551">XLOOKUP($K551,'BASIC KEY'!$E$1:$E$4,'BASIC KEY'!$F$1:$F$4,"",0)</f>
        <v/>
      </c>
      <c r="S551" s="13" t="str">
        <f t="array" ref="S551">XLOOKUP($L551, 'BASIC KEY'!$E$7:$E$10, 'BASIC KEY'!$F$7:$F$10, "", 0)
</f>
        <v/>
      </c>
      <c r="T551" s="13" t="str">
        <f t="array" ref="T551">XLOOKUP($M551, 'BASIC KEY'!$E$13:$E$16, 'BASIC KEY'!$F$13:$F$16, "", 0)
</f>
        <v/>
      </c>
    </row>
    <row r="552">
      <c r="C552" s="7"/>
      <c r="D552" s="7"/>
      <c r="E552" s="7"/>
      <c r="F552" s="7"/>
      <c r="G552" s="7"/>
      <c r="H552" s="7"/>
      <c r="I552" s="7" t="str">
        <f t="shared" si="6"/>
        <v/>
      </c>
      <c r="K552" s="2" t="str">
        <f t="array" ref="K552">XLOOKUP($C552:$C$1000, 'BASIC KEY'!$C$1:$C$4, 'BASIC KEY'!$B$1:$B$4, "", 0)
</f>
        <v/>
      </c>
      <c r="L552" s="2" t="str">
        <f t="array" ref="L552">XLOOKUP($D552, 'BASIC KEY'!$C$7:$C$10, 'BASIC KEY'!$B$7:$B$10, "", 0)
</f>
        <v/>
      </c>
      <c r="M552" s="11" t="str">
        <f t="array" ref="M552">XLOOKUP($E552, 'BASIC KEY'!$C$13:$C$16, 'BASIC KEY'!$B$13:$B$16, "", 0)
</f>
        <v/>
      </c>
      <c r="N552" s="11" t="str">
        <f t="array" ref="N552">XLOOKUP($F552, 'BASIC KEY'!$C$19:$C$22, 'BASIC KEY'!$B$19:$B$22, "", 0)
</f>
        <v/>
      </c>
      <c r="Q552" s="13" t="str">
        <f t="shared" si="7"/>
        <v/>
      </c>
      <c r="R552" s="13" t="str">
        <f t="array" ref="R552">XLOOKUP($K552,'BASIC KEY'!$E$1:$E$4,'BASIC KEY'!$F$1:$F$4,"",0)</f>
        <v/>
      </c>
      <c r="S552" s="13" t="str">
        <f t="array" ref="S552">XLOOKUP($L552, 'BASIC KEY'!$E$7:$E$10, 'BASIC KEY'!$F$7:$F$10, "", 0)
</f>
        <v/>
      </c>
      <c r="T552" s="13" t="str">
        <f t="array" ref="T552">XLOOKUP($M552, 'BASIC KEY'!$E$13:$E$16, 'BASIC KEY'!$F$13:$F$16, "", 0)
</f>
        <v/>
      </c>
    </row>
    <row r="553">
      <c r="C553" s="7"/>
      <c r="D553" s="7"/>
      <c r="E553" s="7"/>
      <c r="F553" s="7"/>
      <c r="G553" s="7"/>
      <c r="H553" s="7"/>
      <c r="I553" s="7" t="str">
        <f t="shared" si="6"/>
        <v/>
      </c>
      <c r="K553" s="2" t="str">
        <f t="array" ref="K553">XLOOKUP($C553:$C$1000, 'BASIC KEY'!$C$1:$C$4, 'BASIC KEY'!$B$1:$B$4, "", 0)
</f>
        <v/>
      </c>
      <c r="L553" s="2" t="str">
        <f t="array" ref="L553">XLOOKUP($D553, 'BASIC KEY'!$C$7:$C$10, 'BASIC KEY'!$B$7:$B$10, "", 0)
</f>
        <v/>
      </c>
      <c r="M553" s="11" t="str">
        <f t="array" ref="M553">XLOOKUP($E553, 'BASIC KEY'!$C$13:$C$16, 'BASIC KEY'!$B$13:$B$16, "", 0)
</f>
        <v/>
      </c>
      <c r="N553" s="11" t="str">
        <f t="array" ref="N553">XLOOKUP($F553, 'BASIC KEY'!$C$19:$C$22, 'BASIC KEY'!$B$19:$B$22, "", 0)
</f>
        <v/>
      </c>
      <c r="Q553" s="13" t="str">
        <f t="shared" si="7"/>
        <v/>
      </c>
      <c r="R553" s="13" t="str">
        <f t="array" ref="R553">XLOOKUP($K553,'BASIC KEY'!$E$1:$E$4,'BASIC KEY'!$F$1:$F$4,"",0)</f>
        <v/>
      </c>
      <c r="S553" s="13" t="str">
        <f t="array" ref="S553">XLOOKUP($L553, 'BASIC KEY'!$E$7:$E$10, 'BASIC KEY'!$F$7:$F$10, "", 0)
</f>
        <v/>
      </c>
      <c r="T553" s="13" t="str">
        <f t="array" ref="T553">XLOOKUP($M553, 'BASIC KEY'!$E$13:$E$16, 'BASIC KEY'!$F$13:$F$16, "", 0)
</f>
        <v/>
      </c>
    </row>
    <row r="554">
      <c r="C554" s="7"/>
      <c r="D554" s="7"/>
      <c r="E554" s="7"/>
      <c r="F554" s="7"/>
      <c r="G554" s="7"/>
      <c r="H554" s="7"/>
      <c r="I554" s="7" t="str">
        <f t="shared" si="6"/>
        <v/>
      </c>
      <c r="K554" s="2" t="str">
        <f t="array" ref="K554">XLOOKUP($C554:$C$1000, 'BASIC KEY'!$C$1:$C$4, 'BASIC KEY'!$B$1:$B$4, "", 0)
</f>
        <v/>
      </c>
      <c r="L554" s="2" t="str">
        <f t="array" ref="L554">XLOOKUP($D554, 'BASIC KEY'!$C$7:$C$10, 'BASIC KEY'!$B$7:$B$10, "", 0)
</f>
        <v/>
      </c>
      <c r="M554" s="11" t="str">
        <f t="array" ref="M554">XLOOKUP($E554, 'BASIC KEY'!$C$13:$C$16, 'BASIC KEY'!$B$13:$B$16, "", 0)
</f>
        <v/>
      </c>
      <c r="N554" s="11" t="str">
        <f t="array" ref="N554">XLOOKUP($F554, 'BASIC KEY'!$C$19:$C$22, 'BASIC KEY'!$B$19:$B$22, "", 0)
</f>
        <v/>
      </c>
      <c r="Q554" s="13" t="str">
        <f t="shared" si="7"/>
        <v/>
      </c>
      <c r="R554" s="13" t="str">
        <f t="array" ref="R554">XLOOKUP($K554,'BASIC KEY'!$E$1:$E$4,'BASIC KEY'!$F$1:$F$4,"",0)</f>
        <v/>
      </c>
      <c r="S554" s="13" t="str">
        <f t="array" ref="S554">XLOOKUP($L554, 'BASIC KEY'!$E$7:$E$10, 'BASIC KEY'!$F$7:$F$10, "", 0)
</f>
        <v/>
      </c>
      <c r="T554" s="13" t="str">
        <f t="array" ref="T554">XLOOKUP($M554, 'BASIC KEY'!$E$13:$E$16, 'BASIC KEY'!$F$13:$F$16, "", 0)
</f>
        <v/>
      </c>
    </row>
    <row r="555">
      <c r="C555" s="7"/>
      <c r="D555" s="7"/>
      <c r="E555" s="7"/>
      <c r="F555" s="7"/>
      <c r="G555" s="7"/>
      <c r="H555" s="7"/>
      <c r="I555" s="7" t="str">
        <f t="shared" si="6"/>
        <v/>
      </c>
      <c r="K555" s="2" t="str">
        <f t="array" ref="K555">XLOOKUP($C555:$C$1000, 'BASIC KEY'!$C$1:$C$4, 'BASIC KEY'!$B$1:$B$4, "", 0)
</f>
        <v/>
      </c>
      <c r="L555" s="2" t="str">
        <f t="array" ref="L555">XLOOKUP($D555, 'BASIC KEY'!$C$7:$C$10, 'BASIC KEY'!$B$7:$B$10, "", 0)
</f>
        <v/>
      </c>
      <c r="M555" s="11" t="str">
        <f t="array" ref="M555">XLOOKUP($E555, 'BASIC KEY'!$C$13:$C$16, 'BASIC KEY'!$B$13:$B$16, "", 0)
</f>
        <v/>
      </c>
      <c r="N555" s="11" t="str">
        <f t="array" ref="N555">XLOOKUP($F555, 'BASIC KEY'!$C$19:$C$22, 'BASIC KEY'!$B$19:$B$22, "", 0)
</f>
        <v/>
      </c>
      <c r="R555" s="13" t="str">
        <f t="array" ref="R555">XLOOKUP($K555,'BASIC KEY'!$E$1:$E$4,'BASIC KEY'!$F$1:$F$4,"",0)</f>
        <v/>
      </c>
      <c r="S555" s="13" t="str">
        <f t="array" ref="S555">XLOOKUP($L555, 'BASIC KEY'!$E$7:$E$10, 'BASIC KEY'!$F$7:$F$10, "", 0)
</f>
        <v/>
      </c>
      <c r="T555" s="13" t="str">
        <f t="array" ref="T555">XLOOKUP($M555, 'BASIC KEY'!$E$13:$E$16, 'BASIC KEY'!$F$13:$F$16, "", 0)
</f>
        <v/>
      </c>
    </row>
    <row r="556">
      <c r="C556" s="7"/>
      <c r="D556" s="7"/>
      <c r="E556" s="7"/>
      <c r="F556" s="7"/>
      <c r="G556" s="7"/>
      <c r="H556" s="7"/>
      <c r="I556" s="7" t="str">
        <f t="shared" si="6"/>
        <v/>
      </c>
      <c r="K556" s="2" t="str">
        <f t="array" ref="K556">XLOOKUP($C556:$C$1000, 'BASIC KEY'!$C$1:$C$4, 'BASIC KEY'!$B$1:$B$4, "", 0)
</f>
        <v/>
      </c>
      <c r="L556" s="2" t="str">
        <f t="array" ref="L556">XLOOKUP($D556, 'BASIC KEY'!$C$7:$C$10, 'BASIC KEY'!$B$7:$B$10, "", 0)
</f>
        <v/>
      </c>
      <c r="M556" s="11" t="str">
        <f t="array" ref="M556">XLOOKUP($E556, 'BASIC KEY'!$C$13:$C$16, 'BASIC KEY'!$B$13:$B$16, "", 0)
</f>
        <v/>
      </c>
      <c r="N556" s="11" t="str">
        <f t="array" ref="N556">XLOOKUP($F556, 'BASIC KEY'!$C$19:$C$22, 'BASIC KEY'!$B$19:$B$22, "", 0)
</f>
        <v/>
      </c>
      <c r="R556" s="13" t="str">
        <f t="array" ref="R556">XLOOKUP($K556,'BASIC KEY'!$E$1:$E$4,'BASIC KEY'!$F$1:$F$4,"",0)</f>
        <v/>
      </c>
      <c r="S556" s="13" t="str">
        <f t="array" ref="S556">XLOOKUP($L556, 'BASIC KEY'!$E$7:$E$10, 'BASIC KEY'!$F$7:$F$10, "", 0)
</f>
        <v/>
      </c>
      <c r="T556" s="13" t="str">
        <f t="array" ref="T556">XLOOKUP($M556, 'BASIC KEY'!$E$13:$E$16, 'BASIC KEY'!$F$13:$F$16, "", 0)
</f>
        <v/>
      </c>
    </row>
    <row r="557">
      <c r="C557" s="7"/>
      <c r="D557" s="7"/>
      <c r="E557" s="7"/>
      <c r="F557" s="7"/>
      <c r="G557" s="7"/>
      <c r="H557" s="7"/>
      <c r="I557" s="7" t="str">
        <f t="shared" si="6"/>
        <v/>
      </c>
      <c r="K557" s="2" t="str">
        <f t="array" ref="K557">XLOOKUP($C557:$C$1000, 'BASIC KEY'!$C$1:$C$4, 'BASIC KEY'!$B$1:$B$4, "", 0)
</f>
        <v/>
      </c>
      <c r="L557" s="2" t="str">
        <f t="array" ref="L557">XLOOKUP($D557, 'BASIC KEY'!$C$7:$C$10, 'BASIC KEY'!$B$7:$B$10, "", 0)
</f>
        <v/>
      </c>
      <c r="M557" s="11" t="str">
        <f t="array" ref="M557">XLOOKUP($E557, 'BASIC KEY'!$C$13:$C$16, 'BASIC KEY'!$B$13:$B$16, "", 0)
</f>
        <v/>
      </c>
      <c r="N557" s="11" t="str">
        <f t="array" ref="N557">XLOOKUP($F557, 'BASIC KEY'!$C$19:$C$22, 'BASIC KEY'!$B$19:$B$22, "", 0)
</f>
        <v/>
      </c>
      <c r="R557" s="13" t="str">
        <f t="array" ref="R557">XLOOKUP($K557,'BASIC KEY'!$E$1:$E$4,'BASIC KEY'!$F$1:$F$4,"",0)</f>
        <v/>
      </c>
      <c r="S557" s="13" t="str">
        <f t="array" ref="S557">XLOOKUP($L557, 'BASIC KEY'!$E$7:$E$10, 'BASIC KEY'!$F$7:$F$10, "", 0)
</f>
        <v/>
      </c>
      <c r="T557" s="13" t="str">
        <f t="array" ref="T557">XLOOKUP($M557, 'BASIC KEY'!$E$13:$E$16, 'BASIC KEY'!$F$13:$F$16, "", 0)
</f>
        <v/>
      </c>
    </row>
    <row r="558">
      <c r="C558" s="7"/>
      <c r="D558" s="7"/>
      <c r="E558" s="7"/>
      <c r="F558" s="7"/>
      <c r="G558" s="7"/>
      <c r="H558" s="7"/>
      <c r="I558" s="7" t="str">
        <f t="shared" si="6"/>
        <v/>
      </c>
      <c r="K558" s="2" t="str">
        <f t="array" ref="K558">XLOOKUP($C558:$C$1000, 'BASIC KEY'!$C$1:$C$4, 'BASIC KEY'!$B$1:$B$4, "", 0)
</f>
        <v/>
      </c>
      <c r="L558" s="2" t="str">
        <f t="array" ref="L558">XLOOKUP($D558, 'BASIC KEY'!$C$7:$C$10, 'BASIC KEY'!$B$7:$B$10, "", 0)
</f>
        <v/>
      </c>
      <c r="M558" s="11" t="str">
        <f t="array" ref="M558">XLOOKUP($E558, 'BASIC KEY'!$C$13:$C$16, 'BASIC KEY'!$B$13:$B$16, "", 0)
</f>
        <v/>
      </c>
      <c r="N558" s="11" t="str">
        <f t="array" ref="N558">XLOOKUP($F558, 'BASIC KEY'!$C$19:$C$22, 'BASIC KEY'!$B$19:$B$22, "", 0)
</f>
        <v/>
      </c>
      <c r="R558" s="13" t="str">
        <f t="array" ref="R558">XLOOKUP($K558,'BASIC KEY'!$E$1:$E$4,'BASIC KEY'!$F$1:$F$4,"",0)</f>
        <v/>
      </c>
      <c r="S558" s="13" t="str">
        <f t="array" ref="S558">XLOOKUP($L558, 'BASIC KEY'!$E$7:$E$10, 'BASIC KEY'!$F$7:$F$10, "", 0)
</f>
        <v/>
      </c>
      <c r="T558" s="13" t="str">
        <f t="array" ref="T558">XLOOKUP($M558, 'BASIC KEY'!$E$13:$E$16, 'BASIC KEY'!$F$13:$F$16, "", 0)
</f>
        <v/>
      </c>
    </row>
    <row r="559">
      <c r="C559" s="7"/>
      <c r="D559" s="7"/>
      <c r="E559" s="7"/>
      <c r="F559" s="7"/>
      <c r="G559" s="7"/>
      <c r="H559" s="7"/>
      <c r="I559" s="7" t="str">
        <f t="shared" si="6"/>
        <v/>
      </c>
      <c r="K559" s="2" t="str">
        <f t="array" ref="K559">XLOOKUP($C559:$C$1000, 'BASIC KEY'!$C$1:$C$4, 'BASIC KEY'!$B$1:$B$4, "", 0)
</f>
        <v/>
      </c>
      <c r="L559" s="2" t="str">
        <f t="array" ref="L559">XLOOKUP($D559, 'BASIC KEY'!$C$7:$C$10, 'BASIC KEY'!$B$7:$B$10, "", 0)
</f>
        <v/>
      </c>
      <c r="M559" s="11" t="str">
        <f t="array" ref="M559">XLOOKUP($E559, 'BASIC KEY'!$C$13:$C$16, 'BASIC KEY'!$B$13:$B$16, "", 0)
</f>
        <v/>
      </c>
      <c r="N559" s="11" t="str">
        <f t="array" ref="N559">XLOOKUP($F559, 'BASIC KEY'!$C$19:$C$22, 'BASIC KEY'!$B$19:$B$22, "", 0)
</f>
        <v/>
      </c>
      <c r="R559" s="13" t="str">
        <f t="array" ref="R559">XLOOKUP($K559,'BASIC KEY'!$E$1:$E$4,'BASIC KEY'!$F$1:$F$4,"",0)</f>
        <v/>
      </c>
      <c r="S559" s="13" t="str">
        <f t="array" ref="S559">XLOOKUP($L559, 'BASIC KEY'!$E$7:$E$10, 'BASIC KEY'!$F$7:$F$10, "", 0)
</f>
        <v/>
      </c>
      <c r="T559" s="13" t="str">
        <f t="array" ref="T559">XLOOKUP($M559, 'BASIC KEY'!$E$13:$E$16, 'BASIC KEY'!$F$13:$F$16, "", 0)
</f>
        <v/>
      </c>
    </row>
    <row r="560">
      <c r="C560" s="7"/>
      <c r="D560" s="7"/>
      <c r="E560" s="7"/>
      <c r="F560" s="7"/>
      <c r="G560" s="7"/>
      <c r="H560" s="7"/>
      <c r="I560" s="7" t="str">
        <f t="shared" si="6"/>
        <v/>
      </c>
      <c r="K560" s="2" t="str">
        <f t="array" ref="K560">XLOOKUP($C560:$C$1000, 'BASIC KEY'!$C$1:$C$4, 'BASIC KEY'!$B$1:$B$4, "", 0)
</f>
        <v/>
      </c>
      <c r="L560" s="2" t="str">
        <f t="array" ref="L560">XLOOKUP($D560, 'BASIC KEY'!$C$7:$C$10, 'BASIC KEY'!$B$7:$B$10, "", 0)
</f>
        <v/>
      </c>
      <c r="M560" s="11" t="str">
        <f t="array" ref="M560">XLOOKUP($E560, 'BASIC KEY'!$C$13:$C$16, 'BASIC KEY'!$B$13:$B$16, "", 0)
</f>
        <v/>
      </c>
      <c r="N560" s="11" t="str">
        <f t="array" ref="N560">XLOOKUP($F560, 'BASIC KEY'!$C$19:$C$22, 'BASIC KEY'!$B$19:$B$22, "", 0)
</f>
        <v/>
      </c>
      <c r="R560" s="13" t="str">
        <f t="array" ref="R560">XLOOKUP($K560,'BASIC KEY'!$E$1:$E$4,'BASIC KEY'!$F$1:$F$4,"",0)</f>
        <v/>
      </c>
      <c r="S560" s="13" t="str">
        <f t="array" ref="S560">XLOOKUP($L560, 'BASIC KEY'!$E$7:$E$10, 'BASIC KEY'!$F$7:$F$10, "", 0)
</f>
        <v/>
      </c>
      <c r="T560" s="13" t="str">
        <f t="array" ref="T560">XLOOKUP($M560, 'BASIC KEY'!$E$13:$E$16, 'BASIC KEY'!$F$13:$F$16, "", 0)
</f>
        <v/>
      </c>
    </row>
    <row r="561">
      <c r="C561" s="7"/>
      <c r="D561" s="7"/>
      <c r="E561" s="7"/>
      <c r="F561" s="7"/>
      <c r="G561" s="7"/>
      <c r="H561" s="7"/>
      <c r="I561" s="7" t="str">
        <f t="shared" si="6"/>
        <v/>
      </c>
      <c r="K561" s="2" t="str">
        <f t="array" ref="K561">XLOOKUP($C561:$C$1000, 'BASIC KEY'!$C$1:$C$4, 'BASIC KEY'!$B$1:$B$4, "", 0)
</f>
        <v/>
      </c>
      <c r="L561" s="2" t="str">
        <f t="array" ref="L561">XLOOKUP($D561, 'BASIC KEY'!$C$7:$C$10, 'BASIC KEY'!$B$7:$B$10, "", 0)
</f>
        <v/>
      </c>
      <c r="M561" s="11" t="str">
        <f t="array" ref="M561">XLOOKUP($E561, 'BASIC KEY'!$C$13:$C$16, 'BASIC KEY'!$B$13:$B$16, "", 0)
</f>
        <v/>
      </c>
      <c r="N561" s="11" t="str">
        <f t="array" ref="N561">XLOOKUP($F561, 'BASIC KEY'!$C$19:$C$22, 'BASIC KEY'!$B$19:$B$22, "", 0)
</f>
        <v/>
      </c>
      <c r="R561" s="13" t="str">
        <f t="array" ref="R561">XLOOKUP($K561,'BASIC KEY'!$E$1:$E$4,'BASIC KEY'!$F$1:$F$4,"",0)</f>
        <v/>
      </c>
      <c r="S561" s="13" t="str">
        <f t="array" ref="S561">XLOOKUP($L561, 'BASIC KEY'!$E$7:$E$10, 'BASIC KEY'!$F$7:$F$10, "", 0)
</f>
        <v/>
      </c>
      <c r="T561" s="13" t="str">
        <f t="array" ref="T561">XLOOKUP($M561, 'BASIC KEY'!$E$13:$E$16, 'BASIC KEY'!$F$13:$F$16, "", 0)
</f>
        <v/>
      </c>
    </row>
    <row r="562">
      <c r="C562" s="7"/>
      <c r="D562" s="7"/>
      <c r="E562" s="7"/>
      <c r="F562" s="7"/>
      <c r="G562" s="7"/>
      <c r="H562" s="7"/>
      <c r="I562" s="7" t="str">
        <f t="shared" si="6"/>
        <v/>
      </c>
      <c r="K562" s="2" t="str">
        <f t="array" ref="K562">XLOOKUP($C562:$C$1000, 'BASIC KEY'!$C$1:$C$4, 'BASIC KEY'!$B$1:$B$4, "", 0)
</f>
        <v/>
      </c>
      <c r="L562" s="2" t="str">
        <f t="array" ref="L562">XLOOKUP($D562, 'BASIC KEY'!$C$7:$C$10, 'BASIC KEY'!$B$7:$B$10, "", 0)
</f>
        <v/>
      </c>
      <c r="M562" s="11" t="str">
        <f t="array" ref="M562">XLOOKUP($E562, 'BASIC KEY'!$C$13:$C$16, 'BASIC KEY'!$B$13:$B$16, "", 0)
</f>
        <v/>
      </c>
      <c r="N562" s="11" t="str">
        <f t="array" ref="N562">XLOOKUP($F562, 'BASIC KEY'!$C$19:$C$22, 'BASIC KEY'!$B$19:$B$22, "", 0)
</f>
        <v/>
      </c>
      <c r="R562" s="13" t="str">
        <f t="array" ref="R562">XLOOKUP($K562,'BASIC KEY'!$E$1:$E$4,'BASIC KEY'!$F$1:$F$4,"",0)</f>
        <v/>
      </c>
      <c r="S562" s="13" t="str">
        <f t="array" ref="S562">XLOOKUP($L562, 'BASIC KEY'!$E$7:$E$10, 'BASIC KEY'!$F$7:$F$10, "", 0)
</f>
        <v/>
      </c>
      <c r="T562" s="13" t="str">
        <f t="array" ref="T562">XLOOKUP($M562, 'BASIC KEY'!$E$13:$E$16, 'BASIC KEY'!$F$13:$F$16, "", 0)
</f>
        <v/>
      </c>
    </row>
    <row r="563">
      <c r="C563" s="7"/>
      <c r="D563" s="7"/>
      <c r="E563" s="7"/>
      <c r="F563" s="7"/>
      <c r="G563" s="7"/>
      <c r="H563" s="7"/>
      <c r="I563" s="7" t="str">
        <f t="shared" si="6"/>
        <v/>
      </c>
      <c r="K563" s="2" t="str">
        <f t="array" ref="K563">XLOOKUP($C563:$C$1000, 'BASIC KEY'!$C$1:$C$4, 'BASIC KEY'!$B$1:$B$4, "", 0)
</f>
        <v/>
      </c>
      <c r="L563" s="2" t="str">
        <f t="array" ref="L563">XLOOKUP($D563, 'BASIC KEY'!$C$7:$C$10, 'BASIC KEY'!$B$7:$B$10, "", 0)
</f>
        <v/>
      </c>
      <c r="M563" s="11" t="str">
        <f t="array" ref="M563">XLOOKUP($E563, 'BASIC KEY'!$C$13:$C$16, 'BASIC KEY'!$B$13:$B$16, "", 0)
</f>
        <v/>
      </c>
      <c r="N563" s="11" t="str">
        <f t="array" ref="N563">XLOOKUP($F563, 'BASIC KEY'!$C$19:$C$22, 'BASIC KEY'!$B$19:$B$22, "", 0)
</f>
        <v/>
      </c>
      <c r="R563" s="13" t="str">
        <f t="array" ref="R563">XLOOKUP($K563,'BASIC KEY'!$E$1:$E$4,'BASIC KEY'!$F$1:$F$4,"",0)</f>
        <v/>
      </c>
      <c r="S563" s="13" t="str">
        <f t="array" ref="S563">XLOOKUP($L563, 'BASIC KEY'!$E$7:$E$10, 'BASIC KEY'!$F$7:$F$10, "", 0)
</f>
        <v/>
      </c>
      <c r="T563" s="13" t="str">
        <f t="array" ref="T563">XLOOKUP($M563, 'BASIC KEY'!$E$13:$E$16, 'BASIC KEY'!$F$13:$F$16, "", 0)
</f>
        <v/>
      </c>
    </row>
    <row r="564">
      <c r="C564" s="7"/>
      <c r="D564" s="7"/>
      <c r="E564" s="7"/>
      <c r="F564" s="7"/>
      <c r="G564" s="7"/>
      <c r="H564" s="7"/>
      <c r="I564" s="7" t="str">
        <f t="shared" si="6"/>
        <v/>
      </c>
      <c r="K564" s="2" t="str">
        <f t="array" ref="K564">XLOOKUP($C564:$C$1000, 'BASIC KEY'!$C$1:$C$4, 'BASIC KEY'!$B$1:$B$4, "", 0)
</f>
        <v/>
      </c>
      <c r="L564" s="2" t="str">
        <f t="array" ref="L564">XLOOKUP($D564, 'BASIC KEY'!$C$7:$C$10, 'BASIC KEY'!$B$7:$B$10, "", 0)
</f>
        <v/>
      </c>
      <c r="M564" s="11" t="str">
        <f t="array" ref="M564">XLOOKUP($E564, 'BASIC KEY'!$C$13:$C$16, 'BASIC KEY'!$B$13:$B$16, "", 0)
</f>
        <v/>
      </c>
      <c r="N564" s="11" t="str">
        <f t="array" ref="N564">XLOOKUP($F564, 'BASIC KEY'!$C$19:$C$22, 'BASIC KEY'!$B$19:$B$22, "", 0)
</f>
        <v/>
      </c>
      <c r="R564" s="13" t="str">
        <f t="array" ref="R564">XLOOKUP($K564,'BASIC KEY'!$E$1:$E$4,'BASIC KEY'!$F$1:$F$4,"",0)</f>
        <v/>
      </c>
      <c r="S564" s="13" t="str">
        <f t="array" ref="S564">XLOOKUP($L564, 'BASIC KEY'!$E$7:$E$10, 'BASIC KEY'!$F$7:$F$10, "", 0)
</f>
        <v/>
      </c>
      <c r="T564" s="13" t="str">
        <f t="array" ref="T564">XLOOKUP($M564, 'BASIC KEY'!$E$13:$E$16, 'BASIC KEY'!$F$13:$F$16, "", 0)
</f>
        <v/>
      </c>
    </row>
    <row r="565">
      <c r="C565" s="7"/>
      <c r="D565" s="7"/>
      <c r="E565" s="7"/>
      <c r="F565" s="7"/>
      <c r="G565" s="7"/>
      <c r="H565" s="7"/>
      <c r="I565" s="7" t="str">
        <f t="shared" si="6"/>
        <v/>
      </c>
      <c r="K565" s="2" t="str">
        <f t="array" ref="K565">XLOOKUP($C565:$C$1000, 'BASIC KEY'!$C$1:$C$4, 'BASIC KEY'!$B$1:$B$4, "", 0)
</f>
        <v/>
      </c>
      <c r="L565" s="2" t="str">
        <f t="array" ref="L565">XLOOKUP($D565, 'BASIC KEY'!$C$7:$C$10, 'BASIC KEY'!$B$7:$B$10, "", 0)
</f>
        <v/>
      </c>
      <c r="M565" s="11" t="str">
        <f t="array" ref="M565">XLOOKUP($E565, 'BASIC KEY'!$C$13:$C$16, 'BASIC KEY'!$B$13:$B$16, "", 0)
</f>
        <v/>
      </c>
      <c r="N565" s="11" t="str">
        <f t="array" ref="N565">XLOOKUP($F565, 'BASIC KEY'!$C$19:$C$22, 'BASIC KEY'!$B$19:$B$22, "", 0)
</f>
        <v/>
      </c>
      <c r="R565" s="13" t="str">
        <f t="array" ref="R565">XLOOKUP($K565,'BASIC KEY'!$E$1:$E$4,'BASIC KEY'!$F$1:$F$4,"",0)</f>
        <v/>
      </c>
      <c r="S565" s="13" t="str">
        <f t="array" ref="S565">XLOOKUP($L565, 'BASIC KEY'!$E$7:$E$10, 'BASIC KEY'!$F$7:$F$10, "", 0)
</f>
        <v/>
      </c>
      <c r="T565" s="13" t="str">
        <f t="array" ref="T565">XLOOKUP($M565, 'BASIC KEY'!$E$13:$E$16, 'BASIC KEY'!$F$13:$F$16, "", 0)
</f>
        <v/>
      </c>
    </row>
    <row r="566">
      <c r="C566" s="7"/>
      <c r="D566" s="7"/>
      <c r="E566" s="7"/>
      <c r="F566" s="7"/>
      <c r="G566" s="7"/>
      <c r="H566" s="7"/>
      <c r="I566" s="7" t="str">
        <f t="shared" si="6"/>
        <v/>
      </c>
      <c r="K566" s="2" t="str">
        <f t="array" ref="K566">XLOOKUP($C566:$C$1000, 'BASIC KEY'!$C$1:$C$4, 'BASIC KEY'!$B$1:$B$4, "", 0)
</f>
        <v/>
      </c>
      <c r="L566" s="2" t="str">
        <f t="array" ref="L566">XLOOKUP($D566, 'BASIC KEY'!$C$7:$C$10, 'BASIC KEY'!$B$7:$B$10, "", 0)
</f>
        <v/>
      </c>
      <c r="M566" s="11" t="str">
        <f t="array" ref="M566">XLOOKUP($E566, 'BASIC KEY'!$C$13:$C$16, 'BASIC KEY'!$B$13:$B$16, "", 0)
</f>
        <v/>
      </c>
      <c r="N566" s="11" t="str">
        <f t="array" ref="N566">XLOOKUP($F566, 'BASIC KEY'!$C$19:$C$22, 'BASIC KEY'!$B$19:$B$22, "", 0)
</f>
        <v/>
      </c>
      <c r="R566" s="13" t="str">
        <f t="array" ref="R566">XLOOKUP($K566,'BASIC KEY'!$E$1:$E$4,'BASIC KEY'!$F$1:$F$4,"",0)</f>
        <v/>
      </c>
      <c r="S566" s="13" t="str">
        <f t="array" ref="S566">XLOOKUP($L566, 'BASIC KEY'!$E$7:$E$10, 'BASIC KEY'!$F$7:$F$10, "", 0)
</f>
        <v/>
      </c>
      <c r="T566" s="13" t="str">
        <f t="array" ref="T566">XLOOKUP($M566, 'BASIC KEY'!$E$13:$E$16, 'BASIC KEY'!$F$13:$F$16, "", 0)
</f>
        <v/>
      </c>
    </row>
    <row r="567">
      <c r="C567" s="7"/>
      <c r="D567" s="7"/>
      <c r="E567" s="7"/>
      <c r="F567" s="7"/>
      <c r="G567" s="7"/>
      <c r="H567" s="7"/>
      <c r="I567" s="7" t="str">
        <f t="shared" si="6"/>
        <v/>
      </c>
      <c r="K567" s="2" t="str">
        <f t="array" ref="K567">XLOOKUP($C567:$C$1000, 'BASIC KEY'!$C$1:$C$4, 'BASIC KEY'!$B$1:$B$4, "", 0)
</f>
        <v/>
      </c>
      <c r="L567" s="2" t="str">
        <f t="array" ref="L567">XLOOKUP($D567, 'BASIC KEY'!$C$7:$C$10, 'BASIC KEY'!$B$7:$B$10, "", 0)
</f>
        <v/>
      </c>
      <c r="M567" s="11" t="str">
        <f t="array" ref="M567">XLOOKUP($E567, 'BASIC KEY'!$C$13:$C$16, 'BASIC KEY'!$B$13:$B$16, "", 0)
</f>
        <v/>
      </c>
      <c r="N567" s="11" t="str">
        <f t="array" ref="N567">XLOOKUP($F567, 'BASIC KEY'!$C$19:$C$22, 'BASIC KEY'!$B$19:$B$22, "", 0)
</f>
        <v/>
      </c>
      <c r="R567" s="13" t="str">
        <f t="array" ref="R567">XLOOKUP($K567,'BASIC KEY'!$E$1:$E$4,'BASIC KEY'!$F$1:$F$4,"",0)</f>
        <v/>
      </c>
      <c r="S567" s="13" t="str">
        <f t="array" ref="S567">XLOOKUP($L567, 'BASIC KEY'!$E$7:$E$10, 'BASIC KEY'!$F$7:$F$10, "", 0)
</f>
        <v/>
      </c>
      <c r="T567" s="13" t="str">
        <f t="array" ref="T567">XLOOKUP($M567, 'BASIC KEY'!$E$13:$E$16, 'BASIC KEY'!$F$13:$F$16, "", 0)
</f>
        <v/>
      </c>
    </row>
    <row r="568">
      <c r="C568" s="7"/>
      <c r="D568" s="7"/>
      <c r="E568" s="7"/>
      <c r="F568" s="7"/>
      <c r="G568" s="7"/>
      <c r="H568" s="7"/>
      <c r="I568" s="7" t="str">
        <f t="shared" si="6"/>
        <v/>
      </c>
      <c r="K568" s="2" t="str">
        <f t="array" ref="K568">XLOOKUP($C568:$C$1000, 'BASIC KEY'!$C$1:$C$4, 'BASIC KEY'!$B$1:$B$4, "", 0)
</f>
        <v/>
      </c>
      <c r="L568" s="2" t="str">
        <f t="array" ref="L568">XLOOKUP($D568, 'BASIC KEY'!$C$7:$C$10, 'BASIC KEY'!$B$7:$B$10, "", 0)
</f>
        <v/>
      </c>
      <c r="M568" s="11" t="str">
        <f t="array" ref="M568">XLOOKUP($E568, 'BASIC KEY'!$C$13:$C$16, 'BASIC KEY'!$B$13:$B$16, "", 0)
</f>
        <v/>
      </c>
      <c r="N568" s="11" t="str">
        <f t="array" ref="N568">XLOOKUP($F568, 'BASIC KEY'!$C$19:$C$22, 'BASIC KEY'!$B$19:$B$22, "", 0)
</f>
        <v/>
      </c>
      <c r="R568" s="13" t="str">
        <f t="array" ref="R568">XLOOKUP($K568,'BASIC KEY'!$E$1:$E$4,'BASIC KEY'!$F$1:$F$4,"",0)</f>
        <v/>
      </c>
      <c r="S568" s="13" t="str">
        <f t="array" ref="S568">XLOOKUP($L568, 'BASIC KEY'!$E$7:$E$10, 'BASIC KEY'!$F$7:$F$10, "", 0)
</f>
        <v/>
      </c>
      <c r="T568" s="13" t="str">
        <f t="array" ref="T568">XLOOKUP($M568, 'BASIC KEY'!$E$13:$E$16, 'BASIC KEY'!$F$13:$F$16, "", 0)
</f>
        <v/>
      </c>
    </row>
    <row r="569">
      <c r="C569" s="7"/>
      <c r="D569" s="7"/>
      <c r="E569" s="7"/>
      <c r="F569" s="7"/>
      <c r="G569" s="7"/>
      <c r="H569" s="7"/>
      <c r="I569" s="7" t="str">
        <f t="shared" si="6"/>
        <v/>
      </c>
      <c r="K569" s="2" t="str">
        <f t="array" ref="K569">XLOOKUP($C569:$C$1000, 'BASIC KEY'!$C$1:$C$4, 'BASIC KEY'!$B$1:$B$4, "", 0)
</f>
        <v/>
      </c>
      <c r="L569" s="2" t="str">
        <f t="array" ref="L569">XLOOKUP($D569, 'BASIC KEY'!$C$7:$C$10, 'BASIC KEY'!$B$7:$B$10, "", 0)
</f>
        <v/>
      </c>
      <c r="M569" s="11" t="str">
        <f t="array" ref="M569">XLOOKUP($E569, 'BASIC KEY'!$C$13:$C$16, 'BASIC KEY'!$B$13:$B$16, "", 0)
</f>
        <v/>
      </c>
      <c r="N569" s="11" t="str">
        <f t="array" ref="N569">XLOOKUP($F569, 'BASIC KEY'!$C$19:$C$22, 'BASIC KEY'!$B$19:$B$22, "", 0)
</f>
        <v/>
      </c>
      <c r="R569" s="13" t="str">
        <f t="array" ref="R569">XLOOKUP($K569,'BASIC KEY'!$E$1:$E$4,'BASIC KEY'!$F$1:$F$4,"",0)</f>
        <v/>
      </c>
      <c r="S569" s="13" t="str">
        <f t="array" ref="S569">XLOOKUP($L569, 'BASIC KEY'!$E$7:$E$10, 'BASIC KEY'!$F$7:$F$10, "", 0)
</f>
        <v/>
      </c>
      <c r="T569" s="13" t="str">
        <f t="array" ref="T569">XLOOKUP($M569, 'BASIC KEY'!$E$13:$E$16, 'BASIC KEY'!$F$13:$F$16, "", 0)
</f>
        <v/>
      </c>
    </row>
    <row r="570">
      <c r="C570" s="7"/>
      <c r="D570" s="7"/>
      <c r="E570" s="7"/>
      <c r="F570" s="7"/>
      <c r="G570" s="7"/>
      <c r="H570" s="7"/>
      <c r="I570" s="7" t="str">
        <f t="shared" si="6"/>
        <v/>
      </c>
      <c r="K570" s="2" t="str">
        <f t="array" ref="K570">XLOOKUP($C570:$C$1000, 'BASIC KEY'!$C$1:$C$4, 'BASIC KEY'!$B$1:$B$4, "", 0)
</f>
        <v/>
      </c>
      <c r="L570" s="2" t="str">
        <f t="array" ref="L570">XLOOKUP($D570, 'BASIC KEY'!$C$7:$C$10, 'BASIC KEY'!$B$7:$B$10, "", 0)
</f>
        <v/>
      </c>
      <c r="M570" s="11" t="str">
        <f t="array" ref="M570">XLOOKUP($E570, 'BASIC KEY'!$C$13:$C$16, 'BASIC KEY'!$B$13:$B$16, "", 0)
</f>
        <v/>
      </c>
      <c r="N570" s="11" t="str">
        <f t="array" ref="N570">XLOOKUP($F570, 'BASIC KEY'!$C$19:$C$22, 'BASIC KEY'!$B$19:$B$22, "", 0)
</f>
        <v/>
      </c>
      <c r="R570" s="13" t="str">
        <f t="array" ref="R570">XLOOKUP($K570,'BASIC KEY'!$E$1:$E$4,'BASIC KEY'!$F$1:$F$4,"",0)</f>
        <v/>
      </c>
      <c r="S570" s="13" t="str">
        <f t="array" ref="S570">XLOOKUP($L570, 'BASIC KEY'!$E$7:$E$10, 'BASIC KEY'!$F$7:$F$10, "", 0)
</f>
        <v/>
      </c>
      <c r="T570" s="13" t="str">
        <f t="array" ref="T570">XLOOKUP($M570, 'BASIC KEY'!$E$13:$E$16, 'BASIC KEY'!$F$13:$F$16, "", 0)
</f>
        <v/>
      </c>
    </row>
    <row r="571">
      <c r="C571" s="7"/>
      <c r="D571" s="7"/>
      <c r="E571" s="7"/>
      <c r="F571" s="7"/>
      <c r="G571" s="7"/>
      <c r="H571" s="7"/>
      <c r="I571" s="7" t="str">
        <f t="shared" si="6"/>
        <v/>
      </c>
      <c r="K571" s="2" t="str">
        <f t="array" ref="K571">XLOOKUP($C571:$C$1000, 'BASIC KEY'!$C$1:$C$4, 'BASIC KEY'!$B$1:$B$4, "", 0)
</f>
        <v/>
      </c>
      <c r="L571" s="2" t="str">
        <f t="array" ref="L571">XLOOKUP($D571, 'BASIC KEY'!$C$7:$C$10, 'BASIC KEY'!$B$7:$B$10, "", 0)
</f>
        <v/>
      </c>
      <c r="M571" s="11" t="str">
        <f t="array" ref="M571">XLOOKUP($E571, 'BASIC KEY'!$C$13:$C$16, 'BASIC KEY'!$B$13:$B$16, "", 0)
</f>
        <v/>
      </c>
      <c r="N571" s="11" t="str">
        <f t="array" ref="N571">XLOOKUP($F571, 'BASIC KEY'!$C$19:$C$22, 'BASIC KEY'!$B$19:$B$22, "", 0)
</f>
        <v/>
      </c>
      <c r="R571" s="13" t="str">
        <f t="array" ref="R571">XLOOKUP($K571,'BASIC KEY'!$E$1:$E$4,'BASIC KEY'!$F$1:$F$4,"",0)</f>
        <v/>
      </c>
      <c r="S571" s="13" t="str">
        <f t="array" ref="S571">XLOOKUP($L571, 'BASIC KEY'!$E$7:$E$10, 'BASIC KEY'!$F$7:$F$10, "", 0)
</f>
        <v/>
      </c>
      <c r="T571" s="13" t="str">
        <f t="array" ref="T571">XLOOKUP($M571, 'BASIC KEY'!$E$13:$E$16, 'BASIC KEY'!$F$13:$F$16, "", 0)
</f>
        <v/>
      </c>
    </row>
    <row r="572">
      <c r="C572" s="7"/>
      <c r="D572" s="7"/>
      <c r="E572" s="7"/>
      <c r="F572" s="7"/>
      <c r="G572" s="7"/>
      <c r="H572" s="7"/>
      <c r="I572" s="7" t="str">
        <f t="shared" si="6"/>
        <v/>
      </c>
      <c r="K572" s="2" t="str">
        <f t="array" ref="K572">XLOOKUP($C572:$C$1000, 'BASIC KEY'!$C$1:$C$4, 'BASIC KEY'!$B$1:$B$4, "", 0)
</f>
        <v/>
      </c>
      <c r="L572" s="2" t="str">
        <f t="array" ref="L572">XLOOKUP($D572, 'BASIC KEY'!$C$7:$C$10, 'BASIC KEY'!$B$7:$B$10, "", 0)
</f>
        <v/>
      </c>
      <c r="M572" s="11" t="str">
        <f t="array" ref="M572">XLOOKUP($E572, 'BASIC KEY'!$C$13:$C$16, 'BASIC KEY'!$B$13:$B$16, "", 0)
</f>
        <v/>
      </c>
      <c r="N572" s="11" t="str">
        <f t="array" ref="N572">XLOOKUP($F572, 'BASIC KEY'!$C$19:$C$22, 'BASIC KEY'!$B$19:$B$22, "", 0)
</f>
        <v/>
      </c>
      <c r="R572" s="13" t="str">
        <f t="array" ref="R572">XLOOKUP($K572,'BASIC KEY'!$E$1:$E$4,'BASIC KEY'!$F$1:$F$4,"",0)</f>
        <v/>
      </c>
      <c r="S572" s="13" t="str">
        <f t="array" ref="S572">XLOOKUP($L572, 'BASIC KEY'!$E$7:$E$10, 'BASIC KEY'!$F$7:$F$10, "", 0)
</f>
        <v/>
      </c>
      <c r="T572" s="13" t="str">
        <f t="array" ref="T572">XLOOKUP($M572, 'BASIC KEY'!$E$13:$E$16, 'BASIC KEY'!$F$13:$F$16, "", 0)
</f>
        <v/>
      </c>
    </row>
    <row r="573">
      <c r="C573" s="7"/>
      <c r="D573" s="7"/>
      <c r="E573" s="7"/>
      <c r="F573" s="7"/>
      <c r="G573" s="7"/>
      <c r="H573" s="7"/>
      <c r="I573" s="7" t="str">
        <f t="shared" si="6"/>
        <v/>
      </c>
      <c r="K573" s="2" t="str">
        <f t="array" ref="K573">XLOOKUP($C573:$C$1000, 'BASIC KEY'!$C$1:$C$4, 'BASIC KEY'!$B$1:$B$4, "", 0)
</f>
        <v/>
      </c>
      <c r="L573" s="2" t="str">
        <f t="array" ref="L573">XLOOKUP($D573, 'BASIC KEY'!$C$7:$C$10, 'BASIC KEY'!$B$7:$B$10, "", 0)
</f>
        <v/>
      </c>
      <c r="M573" s="11" t="str">
        <f t="array" ref="M573">XLOOKUP($E573, 'BASIC KEY'!$C$13:$C$16, 'BASIC KEY'!$B$13:$B$16, "", 0)
</f>
        <v/>
      </c>
      <c r="N573" s="11" t="str">
        <f t="array" ref="N573">XLOOKUP($F573, 'BASIC KEY'!$C$19:$C$22, 'BASIC KEY'!$B$19:$B$22, "", 0)
</f>
        <v/>
      </c>
      <c r="R573" s="13" t="str">
        <f t="array" ref="R573">XLOOKUP($K573,'BASIC KEY'!$E$1:$E$4,'BASIC KEY'!$F$1:$F$4,"",0)</f>
        <v/>
      </c>
      <c r="S573" s="13" t="str">
        <f t="array" ref="S573">XLOOKUP($L573, 'BASIC KEY'!$E$7:$E$10, 'BASIC KEY'!$F$7:$F$10, "", 0)
</f>
        <v/>
      </c>
      <c r="T573" s="13" t="str">
        <f t="array" ref="T573">XLOOKUP($M573, 'BASIC KEY'!$E$13:$E$16, 'BASIC KEY'!$F$13:$F$16, "", 0)
</f>
        <v/>
      </c>
    </row>
    <row r="574">
      <c r="C574" s="7"/>
      <c r="D574" s="7"/>
      <c r="E574" s="7"/>
      <c r="F574" s="7"/>
      <c r="G574" s="7"/>
      <c r="H574" s="7"/>
      <c r="I574" s="7" t="str">
        <f t="shared" si="6"/>
        <v/>
      </c>
      <c r="K574" s="2" t="str">
        <f t="array" ref="K574">XLOOKUP($C574:$C$1000, 'BASIC KEY'!$C$1:$C$4, 'BASIC KEY'!$B$1:$B$4, "", 0)
</f>
        <v/>
      </c>
      <c r="L574" s="2" t="str">
        <f t="array" ref="L574">XLOOKUP($D574, 'BASIC KEY'!$C$7:$C$10, 'BASIC KEY'!$B$7:$B$10, "", 0)
</f>
        <v/>
      </c>
      <c r="M574" s="11" t="str">
        <f t="array" ref="M574">XLOOKUP($E574, 'BASIC KEY'!$C$13:$C$16, 'BASIC KEY'!$B$13:$B$16, "", 0)
</f>
        <v/>
      </c>
      <c r="N574" s="11" t="str">
        <f t="array" ref="N574">XLOOKUP($F574, 'BASIC KEY'!$C$19:$C$22, 'BASIC KEY'!$B$19:$B$22, "", 0)
</f>
        <v/>
      </c>
      <c r="R574" s="13" t="str">
        <f t="array" ref="R574">XLOOKUP($K574,'BASIC KEY'!$E$1:$E$4,'BASIC KEY'!$F$1:$F$4,"",0)</f>
        <v/>
      </c>
      <c r="S574" s="13" t="str">
        <f t="array" ref="S574">XLOOKUP($L574, 'BASIC KEY'!$E$7:$E$10, 'BASIC KEY'!$F$7:$F$10, "", 0)
</f>
        <v/>
      </c>
      <c r="T574" s="13" t="str">
        <f t="array" ref="T574">XLOOKUP($M574, 'BASIC KEY'!$E$13:$E$16, 'BASIC KEY'!$F$13:$F$16, "", 0)
</f>
        <v/>
      </c>
    </row>
    <row r="575">
      <c r="C575" s="7"/>
      <c r="D575" s="7"/>
      <c r="E575" s="7"/>
      <c r="F575" s="7"/>
      <c r="G575" s="7"/>
      <c r="H575" s="7"/>
      <c r="I575" s="7" t="str">
        <f t="shared" si="6"/>
        <v/>
      </c>
      <c r="K575" s="2" t="str">
        <f t="array" ref="K575">XLOOKUP($C575:$C$1000, 'BASIC KEY'!$C$1:$C$4, 'BASIC KEY'!$B$1:$B$4, "", 0)
</f>
        <v/>
      </c>
      <c r="L575" s="2" t="str">
        <f t="array" ref="L575">XLOOKUP($D575, 'BASIC KEY'!$C$7:$C$10, 'BASIC KEY'!$B$7:$B$10, "", 0)
</f>
        <v/>
      </c>
      <c r="M575" s="11" t="str">
        <f t="array" ref="M575">XLOOKUP($E575, 'BASIC KEY'!$C$13:$C$16, 'BASIC KEY'!$B$13:$B$16, "", 0)
</f>
        <v/>
      </c>
      <c r="N575" s="11" t="str">
        <f t="array" ref="N575">XLOOKUP($F575, 'BASIC KEY'!$C$19:$C$22, 'BASIC KEY'!$B$19:$B$22, "", 0)
</f>
        <v/>
      </c>
      <c r="R575" s="13" t="str">
        <f t="array" ref="R575">XLOOKUP($K575,'BASIC KEY'!$E$1:$E$4,'BASIC KEY'!$F$1:$F$4,"",0)</f>
        <v/>
      </c>
      <c r="S575" s="13" t="str">
        <f t="array" ref="S575">XLOOKUP($L575, 'BASIC KEY'!$E$7:$E$10, 'BASIC KEY'!$F$7:$F$10, "", 0)
</f>
        <v/>
      </c>
      <c r="T575" s="13" t="str">
        <f t="array" ref="T575">XLOOKUP($M575, 'BASIC KEY'!$E$13:$E$16, 'BASIC KEY'!$F$13:$F$16, "", 0)
</f>
        <v/>
      </c>
    </row>
    <row r="576">
      <c r="C576" s="7"/>
      <c r="D576" s="7"/>
      <c r="E576" s="7"/>
      <c r="F576" s="7"/>
      <c r="G576" s="7"/>
      <c r="H576" s="7"/>
      <c r="I576" s="7" t="str">
        <f t="shared" si="6"/>
        <v/>
      </c>
      <c r="K576" s="2" t="str">
        <f t="array" ref="K576">XLOOKUP($C576:$C$1000, 'BASIC KEY'!$C$1:$C$4, 'BASIC KEY'!$B$1:$B$4, "", 0)
</f>
        <v/>
      </c>
      <c r="L576" s="2" t="str">
        <f t="array" ref="L576">XLOOKUP($D576, 'BASIC KEY'!$C$7:$C$10, 'BASIC KEY'!$B$7:$B$10, "", 0)
</f>
        <v/>
      </c>
      <c r="M576" s="11" t="str">
        <f t="array" ref="M576">XLOOKUP($E576, 'BASIC KEY'!$C$13:$C$16, 'BASIC KEY'!$B$13:$B$16, "", 0)
</f>
        <v/>
      </c>
      <c r="N576" s="11" t="str">
        <f t="array" ref="N576">XLOOKUP($F576, 'BASIC KEY'!$C$19:$C$22, 'BASIC KEY'!$B$19:$B$22, "", 0)
</f>
        <v/>
      </c>
      <c r="R576" s="13" t="str">
        <f t="array" ref="R576">XLOOKUP($K576,'BASIC KEY'!$E$1:$E$4,'BASIC KEY'!$F$1:$F$4,"",0)</f>
        <v/>
      </c>
      <c r="S576" s="13" t="str">
        <f t="array" ref="S576">XLOOKUP($L576, 'BASIC KEY'!$E$7:$E$10, 'BASIC KEY'!$F$7:$F$10, "", 0)
</f>
        <v/>
      </c>
      <c r="T576" s="13" t="str">
        <f t="array" ref="T576">XLOOKUP($M576, 'BASIC KEY'!$E$13:$E$16, 'BASIC KEY'!$F$13:$F$16, "", 0)
</f>
        <v/>
      </c>
    </row>
    <row r="577">
      <c r="C577" s="7"/>
      <c r="D577" s="7"/>
      <c r="E577" s="7"/>
      <c r="F577" s="7"/>
      <c r="G577" s="7"/>
      <c r="H577" s="7"/>
      <c r="I577" s="7" t="str">
        <f t="shared" si="6"/>
        <v/>
      </c>
      <c r="K577" s="2" t="str">
        <f t="array" ref="K577">XLOOKUP($C577:$C$1000, 'BASIC KEY'!$C$1:$C$4, 'BASIC KEY'!$B$1:$B$4, "", 0)
</f>
        <v/>
      </c>
      <c r="L577" s="2" t="str">
        <f t="array" ref="L577">XLOOKUP($D577, 'BASIC KEY'!$C$7:$C$10, 'BASIC KEY'!$B$7:$B$10, "", 0)
</f>
        <v/>
      </c>
      <c r="M577" s="11" t="str">
        <f t="array" ref="M577">XLOOKUP($E577, 'BASIC KEY'!$C$13:$C$16, 'BASIC KEY'!$B$13:$B$16, "", 0)
</f>
        <v/>
      </c>
      <c r="N577" s="11" t="str">
        <f t="array" ref="N577">XLOOKUP($F577, 'BASIC KEY'!$C$19:$C$22, 'BASIC KEY'!$B$19:$B$22, "", 0)
</f>
        <v/>
      </c>
      <c r="R577" s="13" t="str">
        <f t="array" ref="R577">XLOOKUP($K577,'BASIC KEY'!$E$1:$E$4,'BASIC KEY'!$F$1:$F$4,"",0)</f>
        <v/>
      </c>
      <c r="S577" s="13" t="str">
        <f t="array" ref="S577">XLOOKUP($L577, 'BASIC KEY'!$E$7:$E$10, 'BASIC KEY'!$F$7:$F$10, "", 0)
</f>
        <v/>
      </c>
      <c r="T577" s="13" t="str">
        <f t="array" ref="T577">XLOOKUP($M577, 'BASIC KEY'!$E$13:$E$16, 'BASIC KEY'!$F$13:$F$16, "", 0)
</f>
        <v/>
      </c>
    </row>
    <row r="578">
      <c r="C578" s="7"/>
      <c r="D578" s="7"/>
      <c r="E578" s="7"/>
      <c r="F578" s="7"/>
      <c r="G578" s="7"/>
      <c r="H578" s="7"/>
      <c r="I578" s="7" t="str">
        <f t="shared" si="6"/>
        <v/>
      </c>
      <c r="K578" s="2" t="str">
        <f t="array" ref="K578">XLOOKUP($C578:$C$1000, 'BASIC KEY'!$C$1:$C$4, 'BASIC KEY'!$B$1:$B$4, "", 0)
</f>
        <v/>
      </c>
      <c r="L578" s="2" t="str">
        <f t="array" ref="L578">XLOOKUP($D578, 'BASIC KEY'!$C$7:$C$10, 'BASIC KEY'!$B$7:$B$10, "", 0)
</f>
        <v/>
      </c>
      <c r="M578" s="11" t="str">
        <f t="array" ref="M578">XLOOKUP($E578, 'BASIC KEY'!$C$13:$C$16, 'BASIC KEY'!$B$13:$B$16, "", 0)
</f>
        <v/>
      </c>
      <c r="N578" s="11" t="str">
        <f t="array" ref="N578">XLOOKUP($F578, 'BASIC KEY'!$C$19:$C$22, 'BASIC KEY'!$B$19:$B$22, "", 0)
</f>
        <v/>
      </c>
      <c r="R578" s="13" t="str">
        <f t="array" ref="R578">XLOOKUP($K578,'BASIC KEY'!$E$1:$E$4,'BASIC KEY'!$F$1:$F$4,"",0)</f>
        <v/>
      </c>
      <c r="S578" s="13" t="str">
        <f t="array" ref="S578">XLOOKUP($L578, 'BASIC KEY'!$E$7:$E$10, 'BASIC KEY'!$F$7:$F$10, "", 0)
</f>
        <v/>
      </c>
      <c r="T578" s="13" t="str">
        <f t="array" ref="T578">XLOOKUP($M578, 'BASIC KEY'!$E$13:$E$16, 'BASIC KEY'!$F$13:$F$16, "", 0)
</f>
        <v/>
      </c>
    </row>
    <row r="579">
      <c r="C579" s="7"/>
      <c r="D579" s="7"/>
      <c r="E579" s="7"/>
      <c r="F579" s="7"/>
      <c r="G579" s="7"/>
      <c r="H579" s="7"/>
      <c r="I579" s="7" t="str">
        <f t="shared" si="6"/>
        <v/>
      </c>
      <c r="K579" s="2" t="str">
        <f t="array" ref="K579">XLOOKUP($C579:$C$1000, 'BASIC KEY'!$C$1:$C$4, 'BASIC KEY'!$B$1:$B$4, "", 0)
</f>
        <v/>
      </c>
      <c r="L579" s="2" t="str">
        <f t="array" ref="L579">XLOOKUP($D579, 'BASIC KEY'!$C$7:$C$10, 'BASIC KEY'!$B$7:$B$10, "", 0)
</f>
        <v/>
      </c>
      <c r="M579" s="11" t="str">
        <f t="array" ref="M579">XLOOKUP($E579, 'BASIC KEY'!$C$13:$C$16, 'BASIC KEY'!$B$13:$B$16, "", 0)
</f>
        <v/>
      </c>
      <c r="N579" s="11" t="str">
        <f t="array" ref="N579">XLOOKUP($F579, 'BASIC KEY'!$C$19:$C$22, 'BASIC KEY'!$B$19:$B$22, "", 0)
</f>
        <v/>
      </c>
      <c r="R579" s="13" t="str">
        <f t="array" ref="R579">XLOOKUP($K579,'BASIC KEY'!$E$1:$E$4,'BASIC KEY'!$F$1:$F$4,"",0)</f>
        <v/>
      </c>
      <c r="S579" s="13" t="str">
        <f t="array" ref="S579">XLOOKUP($L579, 'BASIC KEY'!$E$7:$E$10, 'BASIC KEY'!$F$7:$F$10, "", 0)
</f>
        <v/>
      </c>
      <c r="T579" s="13" t="str">
        <f t="array" ref="T579">XLOOKUP($M579, 'BASIC KEY'!$E$13:$E$16, 'BASIC KEY'!$F$13:$F$16, "", 0)
</f>
        <v/>
      </c>
    </row>
    <row r="580">
      <c r="C580" s="7"/>
      <c r="D580" s="7"/>
      <c r="E580" s="7"/>
      <c r="F580" s="7"/>
      <c r="G580" s="7"/>
      <c r="H580" s="7"/>
      <c r="I580" s="7" t="str">
        <f t="shared" si="6"/>
        <v/>
      </c>
      <c r="K580" s="2" t="str">
        <f t="array" ref="K580">XLOOKUP($C580:$C$1000, 'BASIC KEY'!$C$1:$C$4, 'BASIC KEY'!$B$1:$B$4, "", 0)
</f>
        <v/>
      </c>
      <c r="L580" s="2" t="str">
        <f t="array" ref="L580">XLOOKUP($D580, 'BASIC KEY'!$C$7:$C$10, 'BASIC KEY'!$B$7:$B$10, "", 0)
</f>
        <v/>
      </c>
      <c r="M580" s="11" t="str">
        <f t="array" ref="M580">XLOOKUP($E580, 'BASIC KEY'!$C$13:$C$16, 'BASIC KEY'!$B$13:$B$16, "", 0)
</f>
        <v/>
      </c>
      <c r="N580" s="11" t="str">
        <f t="array" ref="N580">XLOOKUP($F580, 'BASIC KEY'!$C$19:$C$22, 'BASIC KEY'!$B$19:$B$22, "", 0)
</f>
        <v/>
      </c>
      <c r="R580" s="13" t="str">
        <f t="array" ref="R580">XLOOKUP($K580,'BASIC KEY'!$E$1:$E$4,'BASIC KEY'!$F$1:$F$4,"",0)</f>
        <v/>
      </c>
      <c r="S580" s="13" t="str">
        <f t="array" ref="S580">XLOOKUP($L580, 'BASIC KEY'!$E$7:$E$10, 'BASIC KEY'!$F$7:$F$10, "", 0)
</f>
        <v/>
      </c>
      <c r="T580" s="13" t="str">
        <f t="array" ref="T580">XLOOKUP($M580, 'BASIC KEY'!$E$13:$E$16, 'BASIC KEY'!$F$13:$F$16, "", 0)
</f>
        <v/>
      </c>
    </row>
    <row r="581">
      <c r="C581" s="7"/>
      <c r="D581" s="7"/>
      <c r="E581" s="7"/>
      <c r="F581" s="7"/>
      <c r="G581" s="7"/>
      <c r="H581" s="7"/>
      <c r="I581" s="7" t="str">
        <f t="shared" si="6"/>
        <v/>
      </c>
      <c r="K581" s="2" t="str">
        <f t="array" ref="K581">XLOOKUP($C581:$C$1000, 'BASIC KEY'!$C$1:$C$4, 'BASIC KEY'!$B$1:$B$4, "", 0)
</f>
        <v/>
      </c>
      <c r="L581" s="2" t="str">
        <f t="array" ref="L581">XLOOKUP($D581, 'BASIC KEY'!$C$7:$C$10, 'BASIC KEY'!$B$7:$B$10, "", 0)
</f>
        <v/>
      </c>
      <c r="M581" s="11" t="str">
        <f t="array" ref="M581">XLOOKUP($E581, 'BASIC KEY'!$C$13:$C$16, 'BASIC KEY'!$B$13:$B$16, "", 0)
</f>
        <v/>
      </c>
      <c r="N581" s="11" t="str">
        <f t="array" ref="N581">XLOOKUP($F581, 'BASIC KEY'!$C$19:$C$22, 'BASIC KEY'!$B$19:$B$22, "", 0)
</f>
        <v/>
      </c>
      <c r="R581" s="13" t="str">
        <f t="array" ref="R581">XLOOKUP($K581,'BASIC KEY'!$E$1:$E$4,'BASIC KEY'!$F$1:$F$4,"",0)</f>
        <v/>
      </c>
      <c r="S581" s="13" t="str">
        <f t="array" ref="S581">XLOOKUP($L581, 'BASIC KEY'!$E$7:$E$10, 'BASIC KEY'!$F$7:$F$10, "", 0)
</f>
        <v/>
      </c>
      <c r="T581" s="13" t="str">
        <f t="array" ref="T581">XLOOKUP($M581, 'BASIC KEY'!$E$13:$E$16, 'BASIC KEY'!$F$13:$F$16, "", 0)
</f>
        <v/>
      </c>
    </row>
    <row r="582">
      <c r="C582" s="7"/>
      <c r="D582" s="7"/>
      <c r="E582" s="7"/>
      <c r="F582" s="7"/>
      <c r="G582" s="7"/>
      <c r="H582" s="7"/>
      <c r="I582" s="7" t="str">
        <f t="shared" si="6"/>
        <v/>
      </c>
      <c r="K582" s="2" t="str">
        <f t="array" ref="K582">XLOOKUP($C582:$C$1000, 'BASIC KEY'!$C$1:$C$4, 'BASIC KEY'!$B$1:$B$4, "", 0)
</f>
        <v/>
      </c>
      <c r="L582" s="2" t="str">
        <f t="array" ref="L582">XLOOKUP($D582, 'BASIC KEY'!$C$7:$C$10, 'BASIC KEY'!$B$7:$B$10, "", 0)
</f>
        <v/>
      </c>
      <c r="M582" s="11" t="str">
        <f t="array" ref="M582">XLOOKUP($E582, 'BASIC KEY'!$C$13:$C$16, 'BASIC KEY'!$B$13:$B$16, "", 0)
</f>
        <v/>
      </c>
      <c r="N582" s="11" t="str">
        <f t="array" ref="N582">XLOOKUP($F582, 'BASIC KEY'!$C$19:$C$22, 'BASIC KEY'!$B$19:$B$22, "", 0)
</f>
        <v/>
      </c>
      <c r="R582" s="13" t="str">
        <f t="array" ref="R582">XLOOKUP($K582,'BASIC KEY'!$E$1:$E$4,'BASIC KEY'!$F$1:$F$4,"",0)</f>
        <v/>
      </c>
      <c r="S582" s="13" t="str">
        <f t="array" ref="S582">XLOOKUP($L582, 'BASIC KEY'!$E$7:$E$10, 'BASIC KEY'!$F$7:$F$10, "", 0)
</f>
        <v/>
      </c>
      <c r="T582" s="13" t="str">
        <f t="array" ref="T582">XLOOKUP($M582, 'BASIC KEY'!$E$13:$E$16, 'BASIC KEY'!$F$13:$F$16, "", 0)
</f>
        <v/>
      </c>
    </row>
    <row r="583">
      <c r="C583" s="7"/>
      <c r="D583" s="7"/>
      <c r="E583" s="7"/>
      <c r="F583" s="7"/>
      <c r="G583" s="7"/>
      <c r="H583" s="7"/>
      <c r="I583" s="7" t="str">
        <f t="shared" si="6"/>
        <v/>
      </c>
      <c r="K583" s="2" t="str">
        <f t="array" ref="K583">XLOOKUP($C583:$C$1000, 'BASIC KEY'!$C$1:$C$4, 'BASIC KEY'!$B$1:$B$4, "", 0)
</f>
        <v/>
      </c>
      <c r="L583" s="2" t="str">
        <f t="array" ref="L583">XLOOKUP($D583, 'BASIC KEY'!$C$7:$C$10, 'BASIC KEY'!$B$7:$B$10, "", 0)
</f>
        <v/>
      </c>
      <c r="M583" s="11" t="str">
        <f t="array" ref="M583">XLOOKUP($E583, 'BASIC KEY'!$C$13:$C$16, 'BASIC KEY'!$B$13:$B$16, "", 0)
</f>
        <v/>
      </c>
      <c r="N583" s="11" t="str">
        <f t="array" ref="N583">XLOOKUP($F583, 'BASIC KEY'!$C$19:$C$22, 'BASIC KEY'!$B$19:$B$22, "", 0)
</f>
        <v/>
      </c>
      <c r="R583" s="13" t="str">
        <f t="array" ref="R583">XLOOKUP($K583,'BASIC KEY'!$E$1:$E$4,'BASIC KEY'!$F$1:$F$4,"",0)</f>
        <v/>
      </c>
      <c r="S583" s="13" t="str">
        <f t="array" ref="S583">XLOOKUP($L583, 'BASIC KEY'!$E$7:$E$10, 'BASIC KEY'!$F$7:$F$10, "", 0)
</f>
        <v/>
      </c>
      <c r="T583" s="13" t="str">
        <f t="array" ref="T583">XLOOKUP($M583, 'BASIC KEY'!$E$13:$E$16, 'BASIC KEY'!$F$13:$F$16, "", 0)
</f>
        <v/>
      </c>
    </row>
    <row r="584">
      <c r="C584" s="7"/>
      <c r="D584" s="7"/>
      <c r="E584" s="7"/>
      <c r="F584" s="7"/>
      <c r="G584" s="7"/>
      <c r="H584" s="7"/>
      <c r="I584" s="7" t="str">
        <f t="shared" si="6"/>
        <v/>
      </c>
      <c r="K584" s="2" t="str">
        <f t="array" ref="K584">XLOOKUP($C584:$C$1000, 'BASIC KEY'!$C$1:$C$4, 'BASIC KEY'!$B$1:$B$4, "", 0)
</f>
        <v/>
      </c>
      <c r="L584" s="2" t="str">
        <f t="array" ref="L584">XLOOKUP($D584, 'BASIC KEY'!$C$7:$C$10, 'BASIC KEY'!$B$7:$B$10, "", 0)
</f>
        <v/>
      </c>
      <c r="M584" s="11" t="str">
        <f t="array" ref="M584">XLOOKUP($E584, 'BASIC KEY'!$C$13:$C$16, 'BASIC KEY'!$B$13:$B$16, "", 0)
</f>
        <v/>
      </c>
      <c r="N584" s="11" t="str">
        <f t="array" ref="N584">XLOOKUP($F584, 'BASIC KEY'!$C$19:$C$22, 'BASIC KEY'!$B$19:$B$22, "", 0)
</f>
        <v/>
      </c>
      <c r="R584" s="13" t="str">
        <f t="array" ref="R584">XLOOKUP($K584,'BASIC KEY'!$E$1:$E$4,'BASIC KEY'!$F$1:$F$4,"",0)</f>
        <v/>
      </c>
      <c r="S584" s="13" t="str">
        <f t="array" ref="S584">XLOOKUP($L584, 'BASIC KEY'!$E$7:$E$10, 'BASIC KEY'!$F$7:$F$10, "", 0)
</f>
        <v/>
      </c>
      <c r="T584" s="13" t="str">
        <f t="array" ref="T584">XLOOKUP($M584, 'BASIC KEY'!$E$13:$E$16, 'BASIC KEY'!$F$13:$F$16, "", 0)
</f>
        <v/>
      </c>
    </row>
    <row r="585">
      <c r="C585" s="7"/>
      <c r="D585" s="7"/>
      <c r="E585" s="7"/>
      <c r="F585" s="7"/>
      <c r="G585" s="7"/>
      <c r="H585" s="7"/>
      <c r="I585" s="7" t="str">
        <f t="shared" si="6"/>
        <v/>
      </c>
      <c r="K585" s="2" t="str">
        <f t="array" ref="K585">XLOOKUP($C585:$C$1000, 'BASIC KEY'!$C$1:$C$4, 'BASIC KEY'!$B$1:$B$4, "", 0)
</f>
        <v/>
      </c>
      <c r="L585" s="2" t="str">
        <f t="array" ref="L585">XLOOKUP($D585, 'BASIC KEY'!$C$7:$C$10, 'BASIC KEY'!$B$7:$B$10, "", 0)
</f>
        <v/>
      </c>
      <c r="M585" s="11" t="str">
        <f t="array" ref="M585">XLOOKUP($E585, 'BASIC KEY'!$C$13:$C$16, 'BASIC KEY'!$B$13:$B$16, "", 0)
</f>
        <v/>
      </c>
      <c r="N585" s="11" t="str">
        <f t="array" ref="N585">XLOOKUP($F585, 'BASIC KEY'!$C$19:$C$22, 'BASIC KEY'!$B$19:$B$22, "", 0)
</f>
        <v/>
      </c>
      <c r="R585" s="13" t="str">
        <f t="array" ref="R585">XLOOKUP($K585,'BASIC KEY'!$E$1:$E$4,'BASIC KEY'!$F$1:$F$4,"",0)</f>
        <v/>
      </c>
      <c r="S585" s="13" t="str">
        <f t="array" ref="S585">XLOOKUP($L585, 'BASIC KEY'!$E$7:$E$10, 'BASIC KEY'!$F$7:$F$10, "", 0)
</f>
        <v/>
      </c>
      <c r="T585" s="13" t="str">
        <f t="array" ref="T585">XLOOKUP($M585, 'BASIC KEY'!$E$13:$E$16, 'BASIC KEY'!$F$13:$F$16, "", 0)
</f>
        <v/>
      </c>
    </row>
    <row r="586">
      <c r="C586" s="7"/>
      <c r="D586" s="7"/>
      <c r="E586" s="7"/>
      <c r="F586" s="7"/>
      <c r="G586" s="7"/>
      <c r="H586" s="7"/>
      <c r="I586" s="7" t="str">
        <f t="shared" si="6"/>
        <v/>
      </c>
      <c r="K586" s="2" t="str">
        <f t="array" ref="K586">XLOOKUP($C586:$C$1000, 'BASIC KEY'!$C$1:$C$4, 'BASIC KEY'!$B$1:$B$4, "", 0)
</f>
        <v/>
      </c>
      <c r="L586" s="2" t="str">
        <f t="array" ref="L586">XLOOKUP($D586, 'BASIC KEY'!$C$7:$C$10, 'BASIC KEY'!$B$7:$B$10, "", 0)
</f>
        <v/>
      </c>
      <c r="M586" s="11" t="str">
        <f t="array" ref="M586">XLOOKUP($E586, 'BASIC KEY'!$C$13:$C$16, 'BASIC KEY'!$B$13:$B$16, "", 0)
</f>
        <v/>
      </c>
      <c r="N586" s="11" t="str">
        <f t="array" ref="N586">XLOOKUP($F586, 'BASIC KEY'!$C$19:$C$22, 'BASIC KEY'!$B$19:$B$22, "", 0)
</f>
        <v/>
      </c>
      <c r="R586" s="13" t="str">
        <f t="array" ref="R586">XLOOKUP($K586,'BASIC KEY'!$E$1:$E$4,'BASIC KEY'!$F$1:$F$4,"",0)</f>
        <v/>
      </c>
      <c r="S586" s="13" t="str">
        <f t="array" ref="S586">XLOOKUP($L586, 'BASIC KEY'!$E$7:$E$10, 'BASIC KEY'!$F$7:$F$10, "", 0)
</f>
        <v/>
      </c>
      <c r="T586" s="13" t="str">
        <f t="array" ref="T586">XLOOKUP($M586, 'BASIC KEY'!$E$13:$E$16, 'BASIC KEY'!$F$13:$F$16, "", 0)
</f>
        <v/>
      </c>
    </row>
    <row r="587">
      <c r="C587" s="7"/>
      <c r="D587" s="7"/>
      <c r="E587" s="7"/>
      <c r="F587" s="7"/>
      <c r="G587" s="7"/>
      <c r="H587" s="7"/>
      <c r="I587" s="7" t="str">
        <f t="shared" si="6"/>
        <v/>
      </c>
      <c r="K587" s="2" t="str">
        <f t="array" ref="K587">XLOOKUP($C587:$C$1000, 'BASIC KEY'!$C$1:$C$4, 'BASIC KEY'!$B$1:$B$4, "", 0)
</f>
        <v/>
      </c>
      <c r="L587" s="2" t="str">
        <f t="array" ref="L587">XLOOKUP($D587, 'BASIC KEY'!$C$7:$C$10, 'BASIC KEY'!$B$7:$B$10, "", 0)
</f>
        <v/>
      </c>
      <c r="M587" s="11" t="str">
        <f t="array" ref="M587">XLOOKUP($E587, 'BASIC KEY'!$C$13:$C$16, 'BASIC KEY'!$B$13:$B$16, "", 0)
</f>
        <v/>
      </c>
      <c r="N587" s="11" t="str">
        <f t="array" ref="N587">XLOOKUP($F587, 'BASIC KEY'!$C$19:$C$22, 'BASIC KEY'!$B$19:$B$22, "", 0)
</f>
        <v/>
      </c>
      <c r="R587" s="13" t="str">
        <f t="array" ref="R587">XLOOKUP($K587,'BASIC KEY'!$E$1:$E$4,'BASIC KEY'!$F$1:$F$4,"",0)</f>
        <v/>
      </c>
      <c r="S587" s="13" t="str">
        <f t="array" ref="S587">XLOOKUP($L587, 'BASIC KEY'!$E$7:$E$10, 'BASIC KEY'!$F$7:$F$10, "", 0)
</f>
        <v/>
      </c>
      <c r="T587" s="13" t="str">
        <f t="array" ref="T587">XLOOKUP($M587, 'BASIC KEY'!$E$13:$E$16, 'BASIC KEY'!$F$13:$F$16, "", 0)
</f>
        <v/>
      </c>
    </row>
    <row r="588">
      <c r="C588" s="7"/>
      <c r="D588" s="7"/>
      <c r="E588" s="7"/>
      <c r="F588" s="7"/>
      <c r="G588" s="7"/>
      <c r="H588" s="7"/>
      <c r="I588" s="7" t="str">
        <f t="shared" si="6"/>
        <v/>
      </c>
      <c r="K588" s="2" t="str">
        <f t="array" ref="K588">XLOOKUP($C588:$C$1000, 'BASIC KEY'!$C$1:$C$4, 'BASIC KEY'!$B$1:$B$4, "", 0)
</f>
        <v/>
      </c>
      <c r="L588" s="2" t="str">
        <f t="array" ref="L588">XLOOKUP($D588, 'BASIC KEY'!$C$7:$C$10, 'BASIC KEY'!$B$7:$B$10, "", 0)
</f>
        <v/>
      </c>
      <c r="M588" s="11" t="str">
        <f t="array" ref="M588">XLOOKUP($E588, 'BASIC KEY'!$C$13:$C$16, 'BASIC KEY'!$B$13:$B$16, "", 0)
</f>
        <v/>
      </c>
      <c r="N588" s="11" t="str">
        <f t="array" ref="N588">XLOOKUP($F588, 'BASIC KEY'!$C$19:$C$22, 'BASIC KEY'!$B$19:$B$22, "", 0)
</f>
        <v/>
      </c>
      <c r="R588" s="13" t="str">
        <f t="array" ref="R588">XLOOKUP($K588,'BASIC KEY'!$E$1:$E$4,'BASIC KEY'!$F$1:$F$4,"",0)</f>
        <v/>
      </c>
      <c r="S588" s="13" t="str">
        <f t="array" ref="S588">XLOOKUP($L588, 'BASIC KEY'!$E$7:$E$10, 'BASIC KEY'!$F$7:$F$10, "", 0)
</f>
        <v/>
      </c>
      <c r="T588" s="13" t="str">
        <f t="array" ref="T588">XLOOKUP($M588, 'BASIC KEY'!$E$13:$E$16, 'BASIC KEY'!$F$13:$F$16, "", 0)
</f>
        <v/>
      </c>
    </row>
    <row r="589">
      <c r="C589" s="7"/>
      <c r="D589" s="7"/>
      <c r="E589" s="7"/>
      <c r="F589" s="7"/>
      <c r="G589" s="7"/>
      <c r="H589" s="7"/>
      <c r="I589" s="7" t="str">
        <f t="shared" si="6"/>
        <v/>
      </c>
      <c r="K589" s="2" t="str">
        <f t="array" ref="K589">XLOOKUP($C589:$C$1000, 'BASIC KEY'!$C$1:$C$4, 'BASIC KEY'!$B$1:$B$4, "", 0)
</f>
        <v/>
      </c>
      <c r="L589" s="2" t="str">
        <f t="array" ref="L589">XLOOKUP($D589, 'BASIC KEY'!$C$7:$C$10, 'BASIC KEY'!$B$7:$B$10, "", 0)
</f>
        <v/>
      </c>
      <c r="M589" s="11" t="str">
        <f t="array" ref="M589">XLOOKUP($E589, 'BASIC KEY'!$C$13:$C$16, 'BASIC KEY'!$B$13:$B$16, "", 0)
</f>
        <v/>
      </c>
      <c r="N589" s="11" t="str">
        <f t="array" ref="N589">XLOOKUP($F589, 'BASIC KEY'!$C$19:$C$22, 'BASIC KEY'!$B$19:$B$22, "", 0)
</f>
        <v/>
      </c>
      <c r="R589" s="13" t="str">
        <f t="array" ref="R589">XLOOKUP($K589,'BASIC KEY'!$E$1:$E$4,'BASIC KEY'!$F$1:$F$4,"",0)</f>
        <v/>
      </c>
      <c r="S589" s="13" t="str">
        <f t="array" ref="S589">XLOOKUP($L589, 'BASIC KEY'!$E$7:$E$10, 'BASIC KEY'!$F$7:$F$10, "", 0)
</f>
        <v/>
      </c>
      <c r="T589" s="13" t="str">
        <f t="array" ref="T589">XLOOKUP($M589, 'BASIC KEY'!$E$13:$E$16, 'BASIC KEY'!$F$13:$F$16, "", 0)
</f>
        <v/>
      </c>
    </row>
    <row r="590">
      <c r="C590" s="7"/>
      <c r="D590" s="7"/>
      <c r="E590" s="7"/>
      <c r="F590" s="7"/>
      <c r="G590" s="7"/>
      <c r="H590" s="7"/>
      <c r="I590" s="7" t="str">
        <f t="shared" si="6"/>
        <v/>
      </c>
      <c r="K590" s="2" t="str">
        <f t="array" ref="K590">XLOOKUP($C590:$C$1000, 'BASIC KEY'!$C$1:$C$4, 'BASIC KEY'!$B$1:$B$4, "", 0)
</f>
        <v/>
      </c>
      <c r="L590" s="2" t="str">
        <f t="array" ref="L590">XLOOKUP($D590, 'BASIC KEY'!$C$7:$C$10, 'BASIC KEY'!$B$7:$B$10, "", 0)
</f>
        <v/>
      </c>
      <c r="M590" s="11" t="str">
        <f t="array" ref="M590">XLOOKUP($E590, 'BASIC KEY'!$C$13:$C$16, 'BASIC KEY'!$B$13:$B$16, "", 0)
</f>
        <v/>
      </c>
      <c r="N590" s="11" t="str">
        <f t="array" ref="N590">XLOOKUP($F590, 'BASIC KEY'!$C$19:$C$22, 'BASIC KEY'!$B$19:$B$22, "", 0)
</f>
        <v/>
      </c>
      <c r="R590" s="13" t="str">
        <f t="array" ref="R590">XLOOKUP($K590,'BASIC KEY'!$E$1:$E$4,'BASIC KEY'!$F$1:$F$4,"",0)</f>
        <v/>
      </c>
      <c r="S590" s="13" t="str">
        <f t="array" ref="S590">XLOOKUP($L590, 'BASIC KEY'!$E$7:$E$10, 'BASIC KEY'!$F$7:$F$10, "", 0)
</f>
        <v/>
      </c>
      <c r="T590" s="13" t="str">
        <f t="array" ref="T590">XLOOKUP($M590, 'BASIC KEY'!$E$13:$E$16, 'BASIC KEY'!$F$13:$F$16, "", 0)
</f>
        <v/>
      </c>
    </row>
    <row r="591">
      <c r="C591" s="7"/>
      <c r="D591" s="7"/>
      <c r="E591" s="7"/>
      <c r="F591" s="7"/>
      <c r="G591" s="7"/>
      <c r="H591" s="7"/>
      <c r="I591" s="7" t="str">
        <f t="shared" si="6"/>
        <v/>
      </c>
      <c r="K591" s="2" t="str">
        <f t="array" ref="K591">XLOOKUP($C591:$C$1000, 'BASIC KEY'!$C$1:$C$4, 'BASIC KEY'!$B$1:$B$4, "", 0)
</f>
        <v/>
      </c>
      <c r="L591" s="2" t="str">
        <f t="array" ref="L591">XLOOKUP($D591, 'BASIC KEY'!$C$7:$C$10, 'BASIC KEY'!$B$7:$B$10, "", 0)
</f>
        <v/>
      </c>
      <c r="M591" s="11" t="str">
        <f t="array" ref="M591">XLOOKUP($E591, 'BASIC KEY'!$C$13:$C$16, 'BASIC KEY'!$B$13:$B$16, "", 0)
</f>
        <v/>
      </c>
      <c r="N591" s="11" t="str">
        <f t="array" ref="N591">XLOOKUP($F591, 'BASIC KEY'!$C$19:$C$22, 'BASIC KEY'!$B$19:$B$22, "", 0)
</f>
        <v/>
      </c>
      <c r="R591" s="13" t="str">
        <f t="array" ref="R591">XLOOKUP($K591,'BASIC KEY'!$E$1:$E$4,'BASIC KEY'!$F$1:$F$4,"",0)</f>
        <v/>
      </c>
      <c r="S591" s="13" t="str">
        <f t="array" ref="S591">XLOOKUP($L591, 'BASIC KEY'!$E$7:$E$10, 'BASIC KEY'!$F$7:$F$10, "", 0)
</f>
        <v/>
      </c>
      <c r="T591" s="13" t="str">
        <f t="array" ref="T591">XLOOKUP($M591, 'BASIC KEY'!$E$13:$E$16, 'BASIC KEY'!$F$13:$F$16, "", 0)
</f>
        <v/>
      </c>
    </row>
    <row r="592">
      <c r="C592" s="7"/>
      <c r="D592" s="7"/>
      <c r="E592" s="7"/>
      <c r="F592" s="7"/>
      <c r="G592" s="7"/>
      <c r="H592" s="7"/>
      <c r="I592" s="7" t="str">
        <f t="shared" si="6"/>
        <v/>
      </c>
      <c r="K592" s="2" t="str">
        <f t="array" ref="K592">XLOOKUP($C592:$C$1000, 'BASIC KEY'!$C$1:$C$4, 'BASIC KEY'!$B$1:$B$4, "", 0)
</f>
        <v/>
      </c>
      <c r="L592" s="2" t="str">
        <f t="array" ref="L592">XLOOKUP($D592, 'BASIC KEY'!$C$7:$C$10, 'BASIC KEY'!$B$7:$B$10, "", 0)
</f>
        <v/>
      </c>
      <c r="M592" s="11" t="str">
        <f t="array" ref="M592">XLOOKUP($E592, 'BASIC KEY'!$C$13:$C$16, 'BASIC KEY'!$B$13:$B$16, "", 0)
</f>
        <v/>
      </c>
      <c r="N592" s="11" t="str">
        <f t="array" ref="N592">XLOOKUP($F592, 'BASIC KEY'!$C$19:$C$22, 'BASIC KEY'!$B$19:$B$22, "", 0)
</f>
        <v/>
      </c>
      <c r="R592" s="13" t="str">
        <f t="array" ref="R592">XLOOKUP($K592,'BASIC KEY'!$E$1:$E$4,'BASIC KEY'!$F$1:$F$4,"",0)</f>
        <v/>
      </c>
      <c r="S592" s="13" t="str">
        <f t="array" ref="S592">XLOOKUP($L592, 'BASIC KEY'!$E$7:$E$10, 'BASIC KEY'!$F$7:$F$10, "", 0)
</f>
        <v/>
      </c>
      <c r="T592" s="13" t="str">
        <f t="array" ref="T592">XLOOKUP($M592, 'BASIC KEY'!$E$13:$E$16, 'BASIC KEY'!$F$13:$F$16, "", 0)
</f>
        <v/>
      </c>
    </row>
    <row r="593">
      <c r="C593" s="7"/>
      <c r="D593" s="7"/>
      <c r="E593" s="7"/>
      <c r="F593" s="7"/>
      <c r="G593" s="7"/>
      <c r="H593" s="7"/>
      <c r="I593" s="7" t="str">
        <f t="shared" si="6"/>
        <v/>
      </c>
      <c r="K593" s="2" t="str">
        <f t="array" ref="K593">XLOOKUP($C593:$C$1000, 'BASIC KEY'!$C$1:$C$4, 'BASIC KEY'!$B$1:$B$4, "", 0)
</f>
        <v/>
      </c>
      <c r="L593" s="2" t="str">
        <f t="array" ref="L593">XLOOKUP($D593, 'BASIC KEY'!$C$7:$C$10, 'BASIC KEY'!$B$7:$B$10, "", 0)
</f>
        <v/>
      </c>
      <c r="M593" s="11" t="str">
        <f t="array" ref="M593">XLOOKUP($E593, 'BASIC KEY'!$C$13:$C$16, 'BASIC KEY'!$B$13:$B$16, "", 0)
</f>
        <v/>
      </c>
      <c r="N593" s="11" t="str">
        <f t="array" ref="N593">XLOOKUP($F593, 'BASIC KEY'!$C$19:$C$22, 'BASIC KEY'!$B$19:$B$22, "", 0)
</f>
        <v/>
      </c>
      <c r="R593" s="13" t="str">
        <f t="array" ref="R593">XLOOKUP($K593,'BASIC KEY'!$E$1:$E$4,'BASIC KEY'!$F$1:$F$4,"",0)</f>
        <v/>
      </c>
      <c r="S593" s="13" t="str">
        <f t="array" ref="S593">XLOOKUP($L593, 'BASIC KEY'!$E$7:$E$10, 'BASIC KEY'!$F$7:$F$10, "", 0)
</f>
        <v/>
      </c>
      <c r="T593" s="13" t="str">
        <f t="array" ref="T593">XLOOKUP($M593, 'BASIC KEY'!$E$13:$E$16, 'BASIC KEY'!$F$13:$F$16, "", 0)
</f>
        <v/>
      </c>
    </row>
    <row r="594">
      <c r="C594" s="7"/>
      <c r="D594" s="7"/>
      <c r="E594" s="7"/>
      <c r="F594" s="7"/>
      <c r="G594" s="7"/>
      <c r="H594" s="7"/>
      <c r="I594" s="7" t="str">
        <f t="shared" si="6"/>
        <v/>
      </c>
      <c r="K594" s="2" t="str">
        <f t="array" ref="K594">XLOOKUP($C594:$C$1000, 'BASIC KEY'!$C$1:$C$4, 'BASIC KEY'!$B$1:$B$4, "", 0)
</f>
        <v/>
      </c>
      <c r="L594" s="2" t="str">
        <f t="array" ref="L594">XLOOKUP($D594, 'BASIC KEY'!$C$7:$C$10, 'BASIC KEY'!$B$7:$B$10, "", 0)
</f>
        <v/>
      </c>
      <c r="M594" s="11" t="str">
        <f t="array" ref="M594">XLOOKUP($E594, 'BASIC KEY'!$C$13:$C$16, 'BASIC KEY'!$B$13:$B$16, "", 0)
</f>
        <v/>
      </c>
      <c r="N594" s="11" t="str">
        <f t="array" ref="N594">XLOOKUP($F594, 'BASIC KEY'!$C$19:$C$22, 'BASIC KEY'!$B$19:$B$22, "", 0)
</f>
        <v/>
      </c>
      <c r="R594" s="13" t="str">
        <f t="array" ref="R594">XLOOKUP($K594,'BASIC KEY'!$E$1:$E$4,'BASIC KEY'!$F$1:$F$4,"",0)</f>
        <v/>
      </c>
      <c r="S594" s="13" t="str">
        <f t="array" ref="S594">XLOOKUP($L594, 'BASIC KEY'!$E$7:$E$10, 'BASIC KEY'!$F$7:$F$10, "", 0)
</f>
        <v/>
      </c>
      <c r="T594" s="13" t="str">
        <f t="array" ref="T594">XLOOKUP($M594, 'BASIC KEY'!$E$13:$E$16, 'BASIC KEY'!$F$13:$F$16, "", 0)
</f>
        <v/>
      </c>
    </row>
    <row r="595">
      <c r="C595" s="7"/>
      <c r="D595" s="7"/>
      <c r="E595" s="7"/>
      <c r="F595" s="7"/>
      <c r="G595" s="7"/>
      <c r="H595" s="7"/>
      <c r="I595" s="7" t="str">
        <f t="shared" si="6"/>
        <v/>
      </c>
      <c r="K595" s="2" t="str">
        <f t="array" ref="K595">XLOOKUP($C595:$C$1000, 'BASIC KEY'!$C$1:$C$4, 'BASIC KEY'!$B$1:$B$4, "", 0)
</f>
        <v/>
      </c>
      <c r="L595" s="2" t="str">
        <f t="array" ref="L595">XLOOKUP($D595, 'BASIC KEY'!$C$7:$C$10, 'BASIC KEY'!$B$7:$B$10, "", 0)
</f>
        <v/>
      </c>
      <c r="M595" s="11" t="str">
        <f t="array" ref="M595">XLOOKUP($E595, 'BASIC KEY'!$C$13:$C$16, 'BASIC KEY'!$B$13:$B$16, "", 0)
</f>
        <v/>
      </c>
      <c r="N595" s="11" t="str">
        <f t="array" ref="N595">XLOOKUP($F595, 'BASIC KEY'!$C$19:$C$22, 'BASIC KEY'!$B$19:$B$22, "", 0)
</f>
        <v/>
      </c>
      <c r="R595" s="13" t="str">
        <f t="array" ref="R595">XLOOKUP($K595,'BASIC KEY'!$E$1:$E$4,'BASIC KEY'!$F$1:$F$4,"",0)</f>
        <v/>
      </c>
      <c r="S595" s="13" t="str">
        <f t="array" ref="S595">XLOOKUP($L595, 'BASIC KEY'!$E$7:$E$10, 'BASIC KEY'!$F$7:$F$10, "", 0)
</f>
        <v/>
      </c>
      <c r="T595" s="13" t="str">
        <f t="array" ref="T595">XLOOKUP($M595, 'BASIC KEY'!$E$13:$E$16, 'BASIC KEY'!$F$13:$F$16, "", 0)
</f>
        <v/>
      </c>
    </row>
    <row r="596">
      <c r="C596" s="7"/>
      <c r="D596" s="7"/>
      <c r="E596" s="7"/>
      <c r="F596" s="7"/>
      <c r="G596" s="7"/>
      <c r="H596" s="7"/>
      <c r="I596" s="7" t="str">
        <f t="shared" si="6"/>
        <v/>
      </c>
      <c r="K596" s="2" t="str">
        <f t="array" ref="K596">XLOOKUP($C596:$C$1000, 'BASIC KEY'!$C$1:$C$4, 'BASIC KEY'!$B$1:$B$4, "", 0)
</f>
        <v/>
      </c>
      <c r="L596" s="2" t="str">
        <f t="array" ref="L596">XLOOKUP($D596, 'BASIC KEY'!$C$7:$C$10, 'BASIC KEY'!$B$7:$B$10, "", 0)
</f>
        <v/>
      </c>
      <c r="M596" s="11" t="str">
        <f t="array" ref="M596">XLOOKUP($E596, 'BASIC KEY'!$C$13:$C$16, 'BASIC KEY'!$B$13:$B$16, "", 0)
</f>
        <v/>
      </c>
      <c r="N596" s="11" t="str">
        <f t="array" ref="N596">XLOOKUP($F596, 'BASIC KEY'!$C$19:$C$22, 'BASIC KEY'!$B$19:$B$22, "", 0)
</f>
        <v/>
      </c>
      <c r="R596" s="13" t="str">
        <f t="array" ref="R596">XLOOKUP($K596,'BASIC KEY'!$E$1:$E$4,'BASIC KEY'!$F$1:$F$4,"",0)</f>
        <v/>
      </c>
      <c r="S596" s="13" t="str">
        <f t="array" ref="S596">XLOOKUP($L596, 'BASIC KEY'!$E$7:$E$10, 'BASIC KEY'!$F$7:$F$10, "", 0)
</f>
        <v/>
      </c>
      <c r="T596" s="13" t="str">
        <f t="array" ref="T596">XLOOKUP($M596, 'BASIC KEY'!$E$13:$E$16, 'BASIC KEY'!$F$13:$F$16, "", 0)
</f>
        <v/>
      </c>
    </row>
    <row r="597">
      <c r="C597" s="7"/>
      <c r="D597" s="7"/>
      <c r="E597" s="7"/>
      <c r="F597" s="7"/>
      <c r="G597" s="7"/>
      <c r="H597" s="7"/>
      <c r="I597" s="7" t="str">
        <f t="shared" si="6"/>
        <v/>
      </c>
      <c r="K597" s="2" t="str">
        <f t="array" ref="K597">XLOOKUP($C597:$C$1000, 'BASIC KEY'!$C$1:$C$4, 'BASIC KEY'!$B$1:$B$4, "", 0)
</f>
        <v/>
      </c>
      <c r="L597" s="2" t="str">
        <f t="array" ref="L597">XLOOKUP($D597, 'BASIC KEY'!$C$7:$C$10, 'BASIC KEY'!$B$7:$B$10, "", 0)
</f>
        <v/>
      </c>
      <c r="M597" s="11" t="str">
        <f t="array" ref="M597">XLOOKUP($E597, 'BASIC KEY'!$C$13:$C$16, 'BASIC KEY'!$B$13:$B$16, "", 0)
</f>
        <v/>
      </c>
      <c r="N597" s="11" t="str">
        <f t="array" ref="N597">XLOOKUP($F597, 'BASIC KEY'!$C$19:$C$22, 'BASIC KEY'!$B$19:$B$22, "", 0)
</f>
        <v/>
      </c>
      <c r="R597" s="13" t="str">
        <f t="array" ref="R597">XLOOKUP($K597,'BASIC KEY'!$E$1:$E$4,'BASIC KEY'!$F$1:$F$4,"",0)</f>
        <v/>
      </c>
      <c r="S597" s="13" t="str">
        <f t="array" ref="S597">XLOOKUP($L597, 'BASIC KEY'!$E$7:$E$10, 'BASIC KEY'!$F$7:$F$10, "", 0)
</f>
        <v/>
      </c>
      <c r="T597" s="13" t="str">
        <f t="array" ref="T597">XLOOKUP($M597, 'BASIC KEY'!$E$13:$E$16, 'BASIC KEY'!$F$13:$F$16, "", 0)
</f>
        <v/>
      </c>
    </row>
    <row r="598">
      <c r="C598" s="7"/>
      <c r="D598" s="7"/>
      <c r="E598" s="7"/>
      <c r="F598" s="7"/>
      <c r="G598" s="7"/>
      <c r="H598" s="7"/>
      <c r="I598" s="7" t="str">
        <f t="shared" si="6"/>
        <v/>
      </c>
      <c r="K598" s="2" t="str">
        <f t="array" ref="K598">XLOOKUP($C598:$C$1000, 'BASIC KEY'!$C$1:$C$4, 'BASIC KEY'!$B$1:$B$4, "", 0)
</f>
        <v/>
      </c>
      <c r="L598" s="2" t="str">
        <f t="array" ref="L598">XLOOKUP($D598, 'BASIC KEY'!$C$7:$C$10, 'BASIC KEY'!$B$7:$B$10, "", 0)
</f>
        <v/>
      </c>
      <c r="M598" s="11" t="str">
        <f t="array" ref="M598">XLOOKUP($E598, 'BASIC KEY'!$C$13:$C$16, 'BASIC KEY'!$B$13:$B$16, "", 0)
</f>
        <v/>
      </c>
      <c r="N598" s="11" t="str">
        <f t="array" ref="N598">XLOOKUP($F598, 'BASIC KEY'!$C$19:$C$22, 'BASIC KEY'!$B$19:$B$22, "", 0)
</f>
        <v/>
      </c>
      <c r="R598" s="13" t="str">
        <f t="array" ref="R598">XLOOKUP($K598,'BASIC KEY'!$E$1:$E$4,'BASIC KEY'!$F$1:$F$4,"",0)</f>
        <v/>
      </c>
      <c r="S598" s="13" t="str">
        <f t="array" ref="S598">XLOOKUP($L598, 'BASIC KEY'!$E$7:$E$10, 'BASIC KEY'!$F$7:$F$10, "", 0)
</f>
        <v/>
      </c>
      <c r="T598" s="13" t="str">
        <f t="array" ref="T598">XLOOKUP($M598, 'BASIC KEY'!$E$13:$E$16, 'BASIC KEY'!$F$13:$F$16, "", 0)
</f>
        <v/>
      </c>
    </row>
    <row r="599">
      <c r="C599" s="7"/>
      <c r="D599" s="7"/>
      <c r="E599" s="7"/>
      <c r="F599" s="7"/>
      <c r="G599" s="7"/>
      <c r="H599" s="7"/>
      <c r="I599" s="7" t="str">
        <f t="shared" si="6"/>
        <v/>
      </c>
      <c r="K599" s="2" t="str">
        <f t="array" ref="K599">XLOOKUP($C599:$C$1000, 'BASIC KEY'!$C$1:$C$4, 'BASIC KEY'!$B$1:$B$4, "", 0)
</f>
        <v/>
      </c>
      <c r="L599" s="2" t="str">
        <f t="array" ref="L599">XLOOKUP($D599, 'BASIC KEY'!$C$7:$C$10, 'BASIC KEY'!$B$7:$B$10, "", 0)
</f>
        <v/>
      </c>
      <c r="M599" s="11" t="str">
        <f t="array" ref="M599">XLOOKUP($E599, 'BASIC KEY'!$C$13:$C$16, 'BASIC KEY'!$B$13:$B$16, "", 0)
</f>
        <v/>
      </c>
      <c r="N599" s="11" t="str">
        <f t="array" ref="N599">XLOOKUP($F599, 'BASIC KEY'!$C$19:$C$22, 'BASIC KEY'!$B$19:$B$22, "", 0)
</f>
        <v/>
      </c>
      <c r="R599" s="13" t="str">
        <f t="array" ref="R599">XLOOKUP($K599,'BASIC KEY'!$E$1:$E$4,'BASIC KEY'!$F$1:$F$4,"",0)</f>
        <v/>
      </c>
      <c r="S599" s="13" t="str">
        <f t="array" ref="S599">XLOOKUP($L599, 'BASIC KEY'!$E$7:$E$10, 'BASIC KEY'!$F$7:$F$10, "", 0)
</f>
        <v/>
      </c>
      <c r="T599" s="13" t="str">
        <f t="array" ref="T599">XLOOKUP($M599, 'BASIC KEY'!$E$13:$E$16, 'BASIC KEY'!$F$13:$F$16, "", 0)
</f>
        <v/>
      </c>
    </row>
    <row r="600">
      <c r="C600" s="7"/>
      <c r="D600" s="7"/>
      <c r="E600" s="7"/>
      <c r="F600" s="7"/>
      <c r="G600" s="7"/>
      <c r="H600" s="7"/>
      <c r="I600" s="7" t="str">
        <f t="shared" si="6"/>
        <v/>
      </c>
      <c r="K600" s="2" t="str">
        <f t="array" ref="K600">XLOOKUP($C600:$C$1000, 'BASIC KEY'!$C$1:$C$4, 'BASIC KEY'!$B$1:$B$4, "", 0)
</f>
        <v/>
      </c>
      <c r="L600" s="2" t="str">
        <f t="array" ref="L600">XLOOKUP($D600, 'BASIC KEY'!$C$7:$C$10, 'BASIC KEY'!$B$7:$B$10, "", 0)
</f>
        <v/>
      </c>
      <c r="M600" s="11" t="str">
        <f t="array" ref="M600">XLOOKUP($E600, 'BASIC KEY'!$C$13:$C$16, 'BASIC KEY'!$B$13:$B$16, "", 0)
</f>
        <v/>
      </c>
      <c r="N600" s="11" t="str">
        <f t="array" ref="N600">XLOOKUP($F600, 'BASIC KEY'!$C$19:$C$22, 'BASIC KEY'!$B$19:$B$22, "", 0)
</f>
        <v/>
      </c>
      <c r="R600" s="13" t="str">
        <f t="array" ref="R600">XLOOKUP($K600,'BASIC KEY'!$E$1:$E$4,'BASIC KEY'!$F$1:$F$4,"",0)</f>
        <v/>
      </c>
      <c r="S600" s="13" t="str">
        <f t="array" ref="S600">XLOOKUP($L600, 'BASIC KEY'!$E$7:$E$10, 'BASIC KEY'!$F$7:$F$10, "", 0)
</f>
        <v/>
      </c>
      <c r="T600" s="13" t="str">
        <f t="array" ref="T600">XLOOKUP($M600, 'BASIC KEY'!$E$13:$E$16, 'BASIC KEY'!$F$13:$F$16, "", 0)
</f>
        <v/>
      </c>
    </row>
    <row r="601">
      <c r="C601" s="7"/>
      <c r="D601" s="7"/>
      <c r="E601" s="7"/>
      <c r="F601" s="7"/>
      <c r="G601" s="7"/>
      <c r="H601" s="7"/>
      <c r="I601" s="7" t="str">
        <f t="shared" si="6"/>
        <v/>
      </c>
      <c r="K601" s="2" t="str">
        <f t="array" ref="K601">XLOOKUP($C601:$C$1000, 'BASIC KEY'!$C$1:$C$4, 'BASIC KEY'!$B$1:$B$4, "", 0)
</f>
        <v/>
      </c>
      <c r="L601" s="2" t="str">
        <f t="array" ref="L601">XLOOKUP($D601, 'BASIC KEY'!$C$7:$C$10, 'BASIC KEY'!$B$7:$B$10, "", 0)
</f>
        <v/>
      </c>
      <c r="M601" s="11" t="str">
        <f t="array" ref="M601">XLOOKUP($E601, 'BASIC KEY'!$C$13:$C$16, 'BASIC KEY'!$B$13:$B$16, "", 0)
</f>
        <v/>
      </c>
      <c r="N601" s="11" t="str">
        <f t="array" ref="N601">XLOOKUP($F601, 'BASIC KEY'!$C$19:$C$22, 'BASIC KEY'!$B$19:$B$22, "", 0)
</f>
        <v/>
      </c>
      <c r="R601" s="13" t="str">
        <f t="array" ref="R601">XLOOKUP($K601,'BASIC KEY'!$E$1:$E$4,'BASIC KEY'!$F$1:$F$4,"",0)</f>
        <v/>
      </c>
      <c r="S601" s="13" t="str">
        <f t="array" ref="S601">XLOOKUP($L601, 'BASIC KEY'!$E$7:$E$10, 'BASIC KEY'!$F$7:$F$10, "", 0)
</f>
        <v/>
      </c>
      <c r="T601" s="13" t="str">
        <f t="array" ref="T601">XLOOKUP($M601, 'BASIC KEY'!$E$13:$E$16, 'BASIC KEY'!$F$13:$F$16, "", 0)
</f>
        <v/>
      </c>
    </row>
    <row r="602">
      <c r="C602" s="7"/>
      <c r="D602" s="7"/>
      <c r="E602" s="7"/>
      <c r="F602" s="7"/>
      <c r="G602" s="7"/>
      <c r="H602" s="7"/>
      <c r="I602" s="7" t="str">
        <f t="shared" si="6"/>
        <v/>
      </c>
      <c r="K602" s="2" t="str">
        <f t="array" ref="K602">XLOOKUP($C602:$C$1000, 'BASIC KEY'!$C$1:$C$4, 'BASIC KEY'!$B$1:$B$4, "", 0)
</f>
        <v/>
      </c>
      <c r="L602" s="2" t="str">
        <f t="array" ref="L602">XLOOKUP($D602, 'BASIC KEY'!$C$7:$C$10, 'BASIC KEY'!$B$7:$B$10, "", 0)
</f>
        <v/>
      </c>
      <c r="M602" s="11" t="str">
        <f t="array" ref="M602">XLOOKUP($E602, 'BASIC KEY'!$C$13:$C$16, 'BASIC KEY'!$B$13:$B$16, "", 0)
</f>
        <v/>
      </c>
      <c r="N602" s="11" t="str">
        <f t="array" ref="N602">XLOOKUP($F602, 'BASIC KEY'!$C$19:$C$22, 'BASIC KEY'!$B$19:$B$22, "", 0)
</f>
        <v/>
      </c>
      <c r="R602" s="13" t="str">
        <f t="array" ref="R602">XLOOKUP($K602,'BASIC KEY'!$E$1:$E$4,'BASIC KEY'!$F$1:$F$4,"",0)</f>
        <v/>
      </c>
      <c r="S602" s="13" t="str">
        <f t="array" ref="S602">XLOOKUP($L602, 'BASIC KEY'!$E$7:$E$10, 'BASIC KEY'!$F$7:$F$10, "", 0)
</f>
        <v/>
      </c>
      <c r="T602" s="13" t="str">
        <f t="array" ref="T602">XLOOKUP($M602, 'BASIC KEY'!$E$13:$E$16, 'BASIC KEY'!$F$13:$F$16, "", 0)
</f>
        <v/>
      </c>
    </row>
    <row r="603">
      <c r="C603" s="7"/>
      <c r="D603" s="7"/>
      <c r="E603" s="7"/>
      <c r="F603" s="7"/>
      <c r="G603" s="7"/>
      <c r="H603" s="7"/>
      <c r="I603" s="7" t="str">
        <f t="shared" si="6"/>
        <v/>
      </c>
      <c r="K603" s="2" t="str">
        <f t="array" ref="K603">XLOOKUP($C603:$C$1000, 'BASIC KEY'!$C$1:$C$4, 'BASIC KEY'!$B$1:$B$4, "", 0)
</f>
        <v/>
      </c>
      <c r="L603" s="2" t="str">
        <f t="array" ref="L603">XLOOKUP($D603, 'BASIC KEY'!$C$7:$C$10, 'BASIC KEY'!$B$7:$B$10, "", 0)
</f>
        <v/>
      </c>
      <c r="M603" s="11" t="str">
        <f t="array" ref="M603">XLOOKUP($E603, 'BASIC KEY'!$C$13:$C$16, 'BASIC KEY'!$B$13:$B$16, "", 0)
</f>
        <v/>
      </c>
      <c r="N603" s="11" t="str">
        <f t="array" ref="N603">XLOOKUP($F603, 'BASIC KEY'!$C$19:$C$22, 'BASIC KEY'!$B$19:$B$22, "", 0)
</f>
        <v/>
      </c>
      <c r="R603" s="13" t="str">
        <f t="array" ref="R603">XLOOKUP($K603,'BASIC KEY'!$E$1:$E$4,'BASIC KEY'!$F$1:$F$4,"",0)</f>
        <v/>
      </c>
      <c r="S603" s="13" t="str">
        <f t="array" ref="S603">XLOOKUP($L603, 'BASIC KEY'!$E$7:$E$10, 'BASIC KEY'!$F$7:$F$10, "", 0)
</f>
        <v/>
      </c>
      <c r="T603" s="13" t="str">
        <f t="array" ref="T603">XLOOKUP($M603, 'BASIC KEY'!$E$13:$E$16, 'BASIC KEY'!$F$13:$F$16, "", 0)
</f>
        <v/>
      </c>
    </row>
    <row r="604">
      <c r="C604" s="7"/>
      <c r="D604" s="7"/>
      <c r="E604" s="7"/>
      <c r="F604" s="7"/>
      <c r="G604" s="7"/>
      <c r="H604" s="7"/>
      <c r="I604" s="7" t="str">
        <f t="shared" si="6"/>
        <v/>
      </c>
      <c r="K604" s="2" t="str">
        <f t="array" ref="K604">XLOOKUP($C604:$C$1000, 'BASIC KEY'!$C$1:$C$4, 'BASIC KEY'!$B$1:$B$4, "", 0)
</f>
        <v/>
      </c>
      <c r="L604" s="2" t="str">
        <f t="array" ref="L604">XLOOKUP($D604, 'BASIC KEY'!$C$7:$C$10, 'BASIC KEY'!$B$7:$B$10, "", 0)
</f>
        <v/>
      </c>
      <c r="M604" s="11" t="str">
        <f t="array" ref="M604">XLOOKUP($E604, 'BASIC KEY'!$C$13:$C$16, 'BASIC KEY'!$B$13:$B$16, "", 0)
</f>
        <v/>
      </c>
      <c r="N604" s="11" t="str">
        <f t="array" ref="N604">XLOOKUP($F604, 'BASIC KEY'!$C$19:$C$22, 'BASIC KEY'!$B$19:$B$22, "", 0)
</f>
        <v/>
      </c>
      <c r="R604" s="13" t="str">
        <f t="array" ref="R604">XLOOKUP($K604,'BASIC KEY'!$E$1:$E$4,'BASIC KEY'!$F$1:$F$4,"",0)</f>
        <v/>
      </c>
      <c r="S604" s="13" t="str">
        <f t="array" ref="S604">XLOOKUP($L604, 'BASIC KEY'!$E$7:$E$10, 'BASIC KEY'!$F$7:$F$10, "", 0)
</f>
        <v/>
      </c>
      <c r="T604" s="13" t="str">
        <f t="array" ref="T604">XLOOKUP($M604, 'BASIC KEY'!$E$13:$E$16, 'BASIC KEY'!$F$13:$F$16, "", 0)
</f>
        <v/>
      </c>
    </row>
    <row r="605">
      <c r="C605" s="7"/>
      <c r="D605" s="7"/>
      <c r="E605" s="7"/>
      <c r="F605" s="7"/>
      <c r="G605" s="7"/>
      <c r="H605" s="7"/>
      <c r="I605" s="7" t="str">
        <f t="shared" si="6"/>
        <v/>
      </c>
      <c r="K605" s="2" t="str">
        <f t="array" ref="K605">XLOOKUP($C605:$C$1000, 'BASIC KEY'!$C$1:$C$4, 'BASIC KEY'!$B$1:$B$4, "", 0)
</f>
        <v/>
      </c>
      <c r="L605" s="2" t="str">
        <f t="array" ref="L605">XLOOKUP($D605, 'BASIC KEY'!$C$7:$C$10, 'BASIC KEY'!$B$7:$B$10, "", 0)
</f>
        <v/>
      </c>
      <c r="M605" s="11" t="str">
        <f t="array" ref="M605">XLOOKUP($E605, 'BASIC KEY'!$C$13:$C$16, 'BASIC KEY'!$B$13:$B$16, "", 0)
</f>
        <v/>
      </c>
      <c r="N605" s="11" t="str">
        <f t="array" ref="N605">XLOOKUP($F605, 'BASIC KEY'!$C$19:$C$22, 'BASIC KEY'!$B$19:$B$22, "", 0)
</f>
        <v/>
      </c>
      <c r="R605" s="13" t="str">
        <f t="array" ref="R605">XLOOKUP($K605,'BASIC KEY'!$E$1:$E$4,'BASIC KEY'!$F$1:$F$4,"",0)</f>
        <v/>
      </c>
      <c r="S605" s="13" t="str">
        <f t="array" ref="S605">XLOOKUP($L605, 'BASIC KEY'!$E$7:$E$10, 'BASIC KEY'!$F$7:$F$10, "", 0)
</f>
        <v/>
      </c>
      <c r="T605" s="13" t="str">
        <f t="array" ref="T605">XLOOKUP($M605, 'BASIC KEY'!$E$13:$E$16, 'BASIC KEY'!$F$13:$F$16, "", 0)
</f>
        <v/>
      </c>
    </row>
    <row r="606">
      <c r="C606" s="7"/>
      <c r="D606" s="7"/>
      <c r="E606" s="7"/>
      <c r="F606" s="7"/>
      <c r="G606" s="7"/>
      <c r="H606" s="7"/>
      <c r="I606" s="7" t="str">
        <f t="shared" si="6"/>
        <v/>
      </c>
      <c r="K606" s="2" t="str">
        <f t="array" ref="K606">XLOOKUP($C606:$C$1000, 'BASIC KEY'!$C$1:$C$4, 'BASIC KEY'!$B$1:$B$4, "", 0)
</f>
        <v/>
      </c>
      <c r="L606" s="2" t="str">
        <f t="array" ref="L606">XLOOKUP($D606, 'BASIC KEY'!$C$7:$C$10, 'BASIC KEY'!$B$7:$B$10, "", 0)
</f>
        <v/>
      </c>
      <c r="M606" s="11" t="str">
        <f t="array" ref="M606">XLOOKUP($E606, 'BASIC KEY'!$C$13:$C$16, 'BASIC KEY'!$B$13:$B$16, "", 0)
</f>
        <v/>
      </c>
      <c r="N606" s="11" t="str">
        <f t="array" ref="N606">XLOOKUP($F606, 'BASIC KEY'!$C$19:$C$22, 'BASIC KEY'!$B$19:$B$22, "", 0)
</f>
        <v/>
      </c>
      <c r="R606" s="13" t="str">
        <f t="array" ref="R606">XLOOKUP($K606,'BASIC KEY'!$E$1:$E$4,'BASIC KEY'!$F$1:$F$4,"",0)</f>
        <v/>
      </c>
      <c r="S606" s="13" t="str">
        <f t="array" ref="S606">XLOOKUP($L606, 'BASIC KEY'!$E$7:$E$10, 'BASIC KEY'!$F$7:$F$10, "", 0)
</f>
        <v/>
      </c>
      <c r="T606" s="13" t="str">
        <f t="array" ref="T606">XLOOKUP($M606, 'BASIC KEY'!$E$13:$E$16, 'BASIC KEY'!$F$13:$F$16, "", 0)
</f>
        <v/>
      </c>
    </row>
    <row r="607">
      <c r="C607" s="7"/>
      <c r="D607" s="7"/>
      <c r="E607" s="7"/>
      <c r="F607" s="7"/>
      <c r="G607" s="7"/>
      <c r="H607" s="7"/>
      <c r="I607" s="7" t="str">
        <f t="shared" si="6"/>
        <v/>
      </c>
      <c r="K607" s="2" t="str">
        <f t="array" ref="K607">XLOOKUP($C607:$C$1000, 'BASIC KEY'!$C$1:$C$4, 'BASIC KEY'!$B$1:$B$4, "", 0)
</f>
        <v/>
      </c>
      <c r="L607" s="2" t="str">
        <f t="array" ref="L607">XLOOKUP($D607, 'BASIC KEY'!$C$7:$C$10, 'BASIC KEY'!$B$7:$B$10, "", 0)
</f>
        <v/>
      </c>
      <c r="M607" s="11" t="str">
        <f t="array" ref="M607">XLOOKUP($E607, 'BASIC KEY'!$C$13:$C$16, 'BASIC KEY'!$B$13:$B$16, "", 0)
</f>
        <v/>
      </c>
      <c r="N607" s="11" t="str">
        <f t="array" ref="N607">XLOOKUP($F607, 'BASIC KEY'!$C$19:$C$22, 'BASIC KEY'!$B$19:$B$22, "", 0)
</f>
        <v/>
      </c>
      <c r="R607" s="13" t="str">
        <f t="array" ref="R607">XLOOKUP($K607,'BASIC KEY'!$E$1:$E$4,'BASIC KEY'!$F$1:$F$4,"",0)</f>
        <v/>
      </c>
      <c r="S607" s="13" t="str">
        <f t="array" ref="S607">XLOOKUP($L607, 'BASIC KEY'!$E$7:$E$10, 'BASIC KEY'!$F$7:$F$10, "", 0)
</f>
        <v/>
      </c>
      <c r="T607" s="13" t="str">
        <f t="array" ref="T607">XLOOKUP($M607, 'BASIC KEY'!$E$13:$E$16, 'BASIC KEY'!$F$13:$F$16, "", 0)
</f>
        <v/>
      </c>
    </row>
    <row r="608">
      <c r="C608" s="7"/>
      <c r="D608" s="7"/>
      <c r="E608" s="7"/>
      <c r="F608" s="7"/>
      <c r="G608" s="7"/>
      <c r="H608" s="7"/>
      <c r="I608" s="7" t="str">
        <f t="shared" si="6"/>
        <v/>
      </c>
      <c r="K608" s="2" t="str">
        <f t="array" ref="K608">XLOOKUP($C608:$C$1000, 'BASIC KEY'!$C$1:$C$4, 'BASIC KEY'!$B$1:$B$4, "", 0)
</f>
        <v/>
      </c>
      <c r="L608" s="2" t="str">
        <f t="array" ref="L608">XLOOKUP($D608, 'BASIC KEY'!$C$7:$C$10, 'BASIC KEY'!$B$7:$B$10, "", 0)
</f>
        <v/>
      </c>
      <c r="M608" s="11" t="str">
        <f t="array" ref="M608">XLOOKUP($E608, 'BASIC KEY'!$C$13:$C$16, 'BASIC KEY'!$B$13:$B$16, "", 0)
</f>
        <v/>
      </c>
      <c r="N608" s="11" t="str">
        <f t="array" ref="N608">XLOOKUP($F608, 'BASIC KEY'!$C$19:$C$22, 'BASIC KEY'!$B$19:$B$22, "", 0)
</f>
        <v/>
      </c>
      <c r="R608" s="13" t="str">
        <f t="array" ref="R608">XLOOKUP($K608,'BASIC KEY'!$E$1:$E$4,'BASIC KEY'!$F$1:$F$4,"",0)</f>
        <v/>
      </c>
      <c r="S608" s="13" t="str">
        <f t="array" ref="S608">XLOOKUP($L608, 'BASIC KEY'!$E$7:$E$10, 'BASIC KEY'!$F$7:$F$10, "", 0)
</f>
        <v/>
      </c>
      <c r="T608" s="13" t="str">
        <f t="array" ref="T608">XLOOKUP($M608, 'BASIC KEY'!$E$13:$E$16, 'BASIC KEY'!$F$13:$F$16, "", 0)
</f>
        <v/>
      </c>
    </row>
    <row r="609">
      <c r="C609" s="7"/>
      <c r="D609" s="7"/>
      <c r="E609" s="7"/>
      <c r="F609" s="7"/>
      <c r="G609" s="7"/>
      <c r="H609" s="7"/>
      <c r="I609" s="7" t="str">
        <f t="shared" si="6"/>
        <v/>
      </c>
      <c r="K609" s="2" t="str">
        <f t="array" ref="K609">XLOOKUP($C609:$C$1000, 'BASIC KEY'!$C$1:$C$4, 'BASIC KEY'!$B$1:$B$4, "", 0)
</f>
        <v/>
      </c>
      <c r="L609" s="2" t="str">
        <f t="array" ref="L609">XLOOKUP($D609, 'BASIC KEY'!$C$7:$C$10, 'BASIC KEY'!$B$7:$B$10, "", 0)
</f>
        <v/>
      </c>
      <c r="M609" s="11" t="str">
        <f t="array" ref="M609">XLOOKUP($E609, 'BASIC KEY'!$C$13:$C$16, 'BASIC KEY'!$B$13:$B$16, "", 0)
</f>
        <v/>
      </c>
      <c r="N609" s="11" t="str">
        <f t="array" ref="N609">XLOOKUP($F609, 'BASIC KEY'!$C$19:$C$22, 'BASIC KEY'!$B$19:$B$22, "", 0)
</f>
        <v/>
      </c>
      <c r="R609" s="13" t="str">
        <f t="array" ref="R609">XLOOKUP($K609,'BASIC KEY'!$E$1:$E$4,'BASIC KEY'!$F$1:$F$4,"",0)</f>
        <v/>
      </c>
      <c r="S609" s="13" t="str">
        <f t="array" ref="S609">XLOOKUP($L609, 'BASIC KEY'!$E$7:$E$10, 'BASIC KEY'!$F$7:$F$10, "", 0)
</f>
        <v/>
      </c>
      <c r="T609" s="13" t="str">
        <f t="array" ref="T609">XLOOKUP($M609, 'BASIC KEY'!$E$13:$E$16, 'BASIC KEY'!$F$13:$F$16, "", 0)
</f>
        <v/>
      </c>
    </row>
    <row r="610">
      <c r="C610" s="7"/>
      <c r="D610" s="7"/>
      <c r="E610" s="7"/>
      <c r="F610" s="7"/>
      <c r="G610" s="7"/>
      <c r="H610" s="7"/>
      <c r="I610" s="7" t="str">
        <f t="shared" si="6"/>
        <v/>
      </c>
      <c r="K610" s="2" t="str">
        <f t="array" ref="K610">XLOOKUP($C610:$C$1000, 'BASIC KEY'!$C$1:$C$4, 'BASIC KEY'!$B$1:$B$4, "", 0)
</f>
        <v/>
      </c>
      <c r="L610" s="2" t="str">
        <f t="array" ref="L610">XLOOKUP($D610, 'BASIC KEY'!$C$7:$C$10, 'BASIC KEY'!$B$7:$B$10, "", 0)
</f>
        <v/>
      </c>
      <c r="M610" s="11" t="str">
        <f t="array" ref="M610">XLOOKUP($E610, 'BASIC KEY'!$C$13:$C$16, 'BASIC KEY'!$B$13:$B$16, "", 0)
</f>
        <v/>
      </c>
      <c r="N610" s="11" t="str">
        <f t="array" ref="N610">XLOOKUP($F610, 'BASIC KEY'!$C$19:$C$22, 'BASIC KEY'!$B$19:$B$22, "", 0)
</f>
        <v/>
      </c>
      <c r="R610" s="13" t="str">
        <f t="array" ref="R610">XLOOKUP($K610,'BASIC KEY'!$E$1:$E$4,'BASIC KEY'!$F$1:$F$4,"",0)</f>
        <v/>
      </c>
      <c r="S610" s="13" t="str">
        <f t="array" ref="S610">XLOOKUP($L610, 'BASIC KEY'!$E$7:$E$10, 'BASIC KEY'!$F$7:$F$10, "", 0)
</f>
        <v/>
      </c>
      <c r="T610" s="13" t="str">
        <f t="array" ref="T610">XLOOKUP($M610, 'BASIC KEY'!$E$13:$E$16, 'BASIC KEY'!$F$13:$F$16, "", 0)
</f>
        <v/>
      </c>
    </row>
    <row r="611">
      <c r="C611" s="7"/>
      <c r="D611" s="7"/>
      <c r="E611" s="7"/>
      <c r="F611" s="7"/>
      <c r="G611" s="7"/>
      <c r="H611" s="7"/>
      <c r="I611" s="7" t="str">
        <f t="shared" si="6"/>
        <v/>
      </c>
      <c r="K611" s="2" t="str">
        <f t="array" ref="K611">XLOOKUP($C611:$C$1000, 'BASIC KEY'!$C$1:$C$4, 'BASIC KEY'!$B$1:$B$4, "", 0)
</f>
        <v/>
      </c>
      <c r="L611" s="2" t="str">
        <f t="array" ref="L611">XLOOKUP($D611, 'BASIC KEY'!$C$7:$C$10, 'BASIC KEY'!$B$7:$B$10, "", 0)
</f>
        <v/>
      </c>
      <c r="M611" s="11" t="str">
        <f t="array" ref="M611">XLOOKUP($E611, 'BASIC KEY'!$C$13:$C$16, 'BASIC KEY'!$B$13:$B$16, "", 0)
</f>
        <v/>
      </c>
      <c r="N611" s="11" t="str">
        <f t="array" ref="N611">XLOOKUP($F611, 'BASIC KEY'!$C$19:$C$22, 'BASIC KEY'!$B$19:$B$22, "", 0)
</f>
        <v/>
      </c>
      <c r="R611" s="13" t="str">
        <f t="array" ref="R611">XLOOKUP($K611,'BASIC KEY'!$E$1:$E$4,'BASIC KEY'!$F$1:$F$4,"",0)</f>
        <v/>
      </c>
      <c r="S611" s="13" t="str">
        <f t="array" ref="S611">XLOOKUP($L611, 'BASIC KEY'!$E$7:$E$10, 'BASIC KEY'!$F$7:$F$10, "", 0)
</f>
        <v/>
      </c>
      <c r="T611" s="13" t="str">
        <f t="array" ref="T611">XLOOKUP($M611, 'BASIC KEY'!$E$13:$E$16, 'BASIC KEY'!$F$13:$F$16, "", 0)
</f>
        <v/>
      </c>
    </row>
    <row r="612">
      <c r="C612" s="7"/>
      <c r="D612" s="7"/>
      <c r="E612" s="7"/>
      <c r="F612" s="7"/>
      <c r="G612" s="7"/>
      <c r="H612" s="7"/>
      <c r="I612" s="7" t="str">
        <f t="shared" si="6"/>
        <v/>
      </c>
      <c r="K612" s="2" t="str">
        <f t="array" ref="K612">XLOOKUP($C612:$C$1000, 'BASIC KEY'!$C$1:$C$4, 'BASIC KEY'!$B$1:$B$4, "", 0)
</f>
        <v/>
      </c>
      <c r="L612" s="2" t="str">
        <f t="array" ref="L612">XLOOKUP($D612, 'BASIC KEY'!$C$7:$C$10, 'BASIC KEY'!$B$7:$B$10, "", 0)
</f>
        <v/>
      </c>
      <c r="M612" s="11" t="str">
        <f t="array" ref="M612">XLOOKUP($E612, 'BASIC KEY'!$C$13:$C$16, 'BASIC KEY'!$B$13:$B$16, "", 0)
</f>
        <v/>
      </c>
      <c r="N612" s="11" t="str">
        <f t="array" ref="N612">XLOOKUP($F612, 'BASIC KEY'!$C$19:$C$22, 'BASIC KEY'!$B$19:$B$22, "", 0)
</f>
        <v/>
      </c>
      <c r="R612" s="13" t="str">
        <f t="array" ref="R612">XLOOKUP($K612,'BASIC KEY'!$E$1:$E$4,'BASIC KEY'!$F$1:$F$4,"",0)</f>
        <v/>
      </c>
      <c r="S612" s="13" t="str">
        <f t="array" ref="S612">XLOOKUP($L612, 'BASIC KEY'!$E$7:$E$10, 'BASIC KEY'!$F$7:$F$10, "", 0)
</f>
        <v/>
      </c>
      <c r="T612" s="13" t="str">
        <f t="array" ref="T612">XLOOKUP($M612, 'BASIC KEY'!$E$13:$E$16, 'BASIC KEY'!$F$13:$F$16, "", 0)
</f>
        <v/>
      </c>
    </row>
    <row r="613">
      <c r="C613" s="7"/>
      <c r="D613" s="7"/>
      <c r="E613" s="7"/>
      <c r="F613" s="7"/>
      <c r="G613" s="7"/>
      <c r="H613" s="7"/>
      <c r="I613" s="7" t="str">
        <f t="shared" si="6"/>
        <v/>
      </c>
      <c r="K613" s="2" t="str">
        <f t="array" ref="K613">XLOOKUP($C613:$C$1000, 'BASIC KEY'!$C$1:$C$4, 'BASIC KEY'!$B$1:$B$4, "", 0)
</f>
        <v/>
      </c>
      <c r="L613" s="2" t="str">
        <f t="array" ref="L613">XLOOKUP($D613, 'BASIC KEY'!$C$7:$C$10, 'BASIC KEY'!$B$7:$B$10, "", 0)
</f>
        <v/>
      </c>
      <c r="M613" s="11" t="str">
        <f t="array" ref="M613">XLOOKUP($E613, 'BASIC KEY'!$C$13:$C$16, 'BASIC KEY'!$B$13:$B$16, "", 0)
</f>
        <v/>
      </c>
      <c r="N613" s="11" t="str">
        <f t="array" ref="N613">XLOOKUP($F613, 'BASIC KEY'!$C$19:$C$22, 'BASIC KEY'!$B$19:$B$22, "", 0)
</f>
        <v/>
      </c>
      <c r="R613" s="13" t="str">
        <f t="array" ref="R613">XLOOKUP($K613,'BASIC KEY'!$E$1:$E$4,'BASIC KEY'!$F$1:$F$4,"",0)</f>
        <v/>
      </c>
      <c r="S613" s="13" t="str">
        <f t="array" ref="S613">XLOOKUP($L613, 'BASIC KEY'!$E$7:$E$10, 'BASIC KEY'!$F$7:$F$10, "", 0)
</f>
        <v/>
      </c>
      <c r="T613" s="13" t="str">
        <f t="array" ref="T613">XLOOKUP($M613, 'BASIC KEY'!$E$13:$E$16, 'BASIC KEY'!$F$13:$F$16, "", 0)
</f>
        <v/>
      </c>
    </row>
    <row r="614">
      <c r="C614" s="7"/>
      <c r="D614" s="7"/>
      <c r="E614" s="7"/>
      <c r="F614" s="7"/>
      <c r="G614" s="7"/>
      <c r="H614" s="7"/>
      <c r="I614" s="7" t="str">
        <f t="shared" si="6"/>
        <v/>
      </c>
      <c r="K614" s="2" t="str">
        <f t="array" ref="K614">XLOOKUP($C614:$C$1000, 'BASIC KEY'!$C$1:$C$4, 'BASIC KEY'!$B$1:$B$4, "", 0)
</f>
        <v/>
      </c>
      <c r="L614" s="2" t="str">
        <f t="array" ref="L614">XLOOKUP($D614, 'BASIC KEY'!$C$7:$C$10, 'BASIC KEY'!$B$7:$B$10, "", 0)
</f>
        <v/>
      </c>
      <c r="M614" s="11" t="str">
        <f t="array" ref="M614">XLOOKUP($E614, 'BASIC KEY'!$C$13:$C$16, 'BASIC KEY'!$B$13:$B$16, "", 0)
</f>
        <v/>
      </c>
      <c r="N614" s="11" t="str">
        <f t="array" ref="N614">XLOOKUP($F614, 'BASIC KEY'!$C$19:$C$22, 'BASIC KEY'!$B$19:$B$22, "", 0)
</f>
        <v/>
      </c>
      <c r="R614" s="13" t="str">
        <f t="array" ref="R614">XLOOKUP($K614,'BASIC KEY'!$E$1:$E$4,'BASIC KEY'!$F$1:$F$4,"",0)</f>
        <v/>
      </c>
      <c r="S614" s="13" t="str">
        <f t="array" ref="S614">XLOOKUP($L614, 'BASIC KEY'!$E$7:$E$10, 'BASIC KEY'!$F$7:$F$10, "", 0)
</f>
        <v/>
      </c>
      <c r="T614" s="13" t="str">
        <f t="array" ref="T614">XLOOKUP($M614, 'BASIC KEY'!$E$13:$E$16, 'BASIC KEY'!$F$13:$F$16, "", 0)
</f>
        <v/>
      </c>
    </row>
    <row r="615">
      <c r="C615" s="7"/>
      <c r="D615" s="7"/>
      <c r="E615" s="7"/>
      <c r="F615" s="7"/>
      <c r="G615" s="7"/>
      <c r="H615" s="7"/>
      <c r="I615" s="7" t="str">
        <f t="shared" si="6"/>
        <v/>
      </c>
      <c r="K615" s="2" t="str">
        <f t="array" ref="K615">XLOOKUP($C615:$C$1000, 'BASIC KEY'!$C$1:$C$4, 'BASIC KEY'!$B$1:$B$4, "", 0)
</f>
        <v/>
      </c>
      <c r="L615" s="2" t="str">
        <f t="array" ref="L615">XLOOKUP($D615, 'BASIC KEY'!$C$7:$C$10, 'BASIC KEY'!$B$7:$B$10, "", 0)
</f>
        <v/>
      </c>
      <c r="M615" s="11" t="str">
        <f t="array" ref="M615">XLOOKUP($E615, 'BASIC KEY'!$C$13:$C$16, 'BASIC KEY'!$B$13:$B$16, "", 0)
</f>
        <v/>
      </c>
      <c r="N615" s="11" t="str">
        <f t="array" ref="N615">XLOOKUP($F615, 'BASIC KEY'!$C$19:$C$22, 'BASIC KEY'!$B$19:$B$22, "", 0)
</f>
        <v/>
      </c>
      <c r="R615" s="13" t="str">
        <f t="array" ref="R615">XLOOKUP($K615,'BASIC KEY'!$E$1:$E$4,'BASIC KEY'!$F$1:$F$4,"",0)</f>
        <v/>
      </c>
      <c r="S615" s="13" t="str">
        <f t="array" ref="S615">XLOOKUP($L615, 'BASIC KEY'!$E$7:$E$10, 'BASIC KEY'!$F$7:$F$10, "", 0)
</f>
        <v/>
      </c>
      <c r="T615" s="13" t="str">
        <f t="array" ref="T615">XLOOKUP($M615, 'BASIC KEY'!$E$13:$E$16, 'BASIC KEY'!$F$13:$F$16, "", 0)
</f>
        <v/>
      </c>
    </row>
    <row r="616">
      <c r="C616" s="7"/>
      <c r="D616" s="7"/>
      <c r="E616" s="7"/>
      <c r="F616" s="7"/>
      <c r="G616" s="7"/>
      <c r="H616" s="7"/>
      <c r="I616" s="7" t="str">
        <f t="shared" si="6"/>
        <v/>
      </c>
      <c r="K616" s="2" t="str">
        <f t="array" ref="K616">XLOOKUP($C616:$C$1000, 'BASIC KEY'!$C$1:$C$4, 'BASIC KEY'!$B$1:$B$4, "", 0)
</f>
        <v/>
      </c>
      <c r="L616" s="2" t="str">
        <f t="array" ref="L616">XLOOKUP($D616, 'BASIC KEY'!$C$7:$C$10, 'BASIC KEY'!$B$7:$B$10, "", 0)
</f>
        <v/>
      </c>
      <c r="M616" s="11" t="str">
        <f t="array" ref="M616">XLOOKUP($E616, 'BASIC KEY'!$C$13:$C$16, 'BASIC KEY'!$B$13:$B$16, "", 0)
</f>
        <v/>
      </c>
      <c r="N616" s="11" t="str">
        <f t="array" ref="N616">XLOOKUP($F616, 'BASIC KEY'!$C$19:$C$22, 'BASIC KEY'!$B$19:$B$22, "", 0)
</f>
        <v/>
      </c>
      <c r="R616" s="13" t="str">
        <f t="array" ref="R616">XLOOKUP($K616,'BASIC KEY'!$E$1:$E$4,'BASIC KEY'!$F$1:$F$4,"",0)</f>
        <v/>
      </c>
      <c r="S616" s="13" t="str">
        <f t="array" ref="S616">XLOOKUP($L616, 'BASIC KEY'!$E$7:$E$10, 'BASIC KEY'!$F$7:$F$10, "", 0)
</f>
        <v/>
      </c>
      <c r="T616" s="13" t="str">
        <f t="array" ref="T616">XLOOKUP($M616, 'BASIC KEY'!$E$13:$E$16, 'BASIC KEY'!$F$13:$F$16, "", 0)
</f>
        <v/>
      </c>
    </row>
    <row r="617">
      <c r="C617" s="7"/>
      <c r="D617" s="7"/>
      <c r="E617" s="7"/>
      <c r="F617" s="7"/>
      <c r="G617" s="7"/>
      <c r="H617" s="7"/>
      <c r="I617" s="7" t="str">
        <f t="shared" si="6"/>
        <v/>
      </c>
      <c r="K617" s="2" t="str">
        <f t="array" ref="K617">XLOOKUP($C617:$C$1000, 'BASIC KEY'!$C$1:$C$4, 'BASIC KEY'!$B$1:$B$4, "", 0)
</f>
        <v/>
      </c>
      <c r="L617" s="2" t="str">
        <f t="array" ref="L617">XLOOKUP($D617, 'BASIC KEY'!$C$7:$C$10, 'BASIC KEY'!$B$7:$B$10, "", 0)
</f>
        <v/>
      </c>
      <c r="M617" s="11" t="str">
        <f t="array" ref="M617">XLOOKUP($E617, 'BASIC KEY'!$C$13:$C$16, 'BASIC KEY'!$B$13:$B$16, "", 0)
</f>
        <v/>
      </c>
      <c r="N617" s="11" t="str">
        <f t="array" ref="N617">XLOOKUP($F617, 'BASIC KEY'!$C$19:$C$22, 'BASIC KEY'!$B$19:$B$22, "", 0)
</f>
        <v/>
      </c>
      <c r="S617" s="13" t="str">
        <f t="array" ref="S617">XLOOKUP($L617, 'BASIC KEY'!$E$7:$E$10, 'BASIC KEY'!$F$7:$F$10, "", 0)
</f>
        <v/>
      </c>
      <c r="T617" s="13" t="str">
        <f t="array" ref="T617">XLOOKUP($M617, 'BASIC KEY'!$E$13:$E$16, 'BASIC KEY'!$F$13:$F$16, "", 0)
</f>
        <v/>
      </c>
    </row>
    <row r="618">
      <c r="C618" s="7"/>
      <c r="D618" s="7"/>
      <c r="E618" s="7"/>
      <c r="F618" s="7"/>
      <c r="G618" s="7"/>
      <c r="H618" s="7"/>
      <c r="I618" s="7" t="str">
        <f t="shared" si="6"/>
        <v/>
      </c>
      <c r="K618" s="2" t="str">
        <f t="array" ref="K618">XLOOKUP($C618:$C$1000, 'BASIC KEY'!$C$1:$C$4, 'BASIC KEY'!$B$1:$B$4, "", 0)
</f>
        <v/>
      </c>
      <c r="L618" s="2" t="str">
        <f t="array" ref="L618">XLOOKUP($D618, 'BASIC KEY'!$C$7:$C$10, 'BASIC KEY'!$B$7:$B$10, "", 0)
</f>
        <v/>
      </c>
      <c r="M618" s="11" t="str">
        <f t="array" ref="M618">XLOOKUP($E618, 'BASIC KEY'!$C$13:$C$16, 'BASIC KEY'!$B$13:$B$16, "", 0)
</f>
        <v/>
      </c>
      <c r="N618" s="11" t="str">
        <f t="array" ref="N618">XLOOKUP($F618, 'BASIC KEY'!$C$19:$C$22, 'BASIC KEY'!$B$19:$B$22, "", 0)
</f>
        <v/>
      </c>
      <c r="S618" s="13" t="str">
        <f t="array" ref="S618">XLOOKUP($L618, 'BASIC KEY'!$E$7:$E$10, 'BASIC KEY'!$F$7:$F$10, "", 0)
</f>
        <v/>
      </c>
      <c r="T618" s="13" t="str">
        <f t="array" ref="T618">XLOOKUP($M618, 'BASIC KEY'!$E$13:$E$16, 'BASIC KEY'!$F$13:$F$16, "", 0)
</f>
        <v/>
      </c>
    </row>
    <row r="619">
      <c r="C619" s="7"/>
      <c r="D619" s="7"/>
      <c r="E619" s="7"/>
      <c r="F619" s="7"/>
      <c r="G619" s="7"/>
      <c r="H619" s="7"/>
      <c r="I619" s="7" t="str">
        <f t="shared" si="6"/>
        <v/>
      </c>
      <c r="K619" s="2" t="str">
        <f t="array" ref="K619">XLOOKUP($C619:$C$1000, 'BASIC KEY'!$C$1:$C$4, 'BASIC KEY'!$B$1:$B$4, "", 0)
</f>
        <v/>
      </c>
      <c r="L619" s="2" t="str">
        <f t="array" ref="L619">XLOOKUP($D619, 'BASIC KEY'!$C$7:$C$10, 'BASIC KEY'!$B$7:$B$10, "", 0)
</f>
        <v/>
      </c>
      <c r="M619" s="11" t="str">
        <f t="array" ref="M619">XLOOKUP($E619, 'BASIC KEY'!$C$13:$C$16, 'BASIC KEY'!$B$13:$B$16, "", 0)
</f>
        <v/>
      </c>
      <c r="N619" s="11" t="str">
        <f t="array" ref="N619">XLOOKUP($F619, 'BASIC KEY'!$C$19:$C$22, 'BASIC KEY'!$B$19:$B$22, "", 0)
</f>
        <v/>
      </c>
      <c r="S619" s="13" t="str">
        <f t="array" ref="S619">XLOOKUP($L619, 'BASIC KEY'!$E$7:$E$10, 'BASIC KEY'!$F$7:$F$10, "", 0)
</f>
        <v/>
      </c>
      <c r="T619" s="13" t="str">
        <f t="array" ref="T619">XLOOKUP($M619, 'BASIC KEY'!$E$13:$E$16, 'BASIC KEY'!$F$13:$F$16, "", 0)
</f>
        <v/>
      </c>
    </row>
    <row r="620">
      <c r="C620" s="7"/>
      <c r="D620" s="7"/>
      <c r="E620" s="7"/>
      <c r="F620" s="7"/>
      <c r="G620" s="7"/>
      <c r="H620" s="7"/>
      <c r="I620" s="7" t="str">
        <f t="shared" si="6"/>
        <v/>
      </c>
      <c r="K620" s="2" t="str">
        <f t="array" ref="K620">XLOOKUP($C620:$C$1000, 'BASIC KEY'!$C$1:$C$4, 'BASIC KEY'!$B$1:$B$4, "", 0)
</f>
        <v/>
      </c>
      <c r="L620" s="2" t="str">
        <f t="array" ref="L620">XLOOKUP($D620, 'BASIC KEY'!$C$7:$C$10, 'BASIC KEY'!$B$7:$B$10, "", 0)
</f>
        <v/>
      </c>
      <c r="M620" s="11" t="str">
        <f t="array" ref="M620">XLOOKUP($E620, 'BASIC KEY'!$C$13:$C$16, 'BASIC KEY'!$B$13:$B$16, "", 0)
</f>
        <v/>
      </c>
      <c r="N620" s="11" t="str">
        <f t="array" ref="N620">XLOOKUP($F620, 'BASIC KEY'!$C$19:$C$22, 'BASIC KEY'!$B$19:$B$22, "", 0)
</f>
        <v/>
      </c>
      <c r="S620" s="13" t="str">
        <f t="array" ref="S620">XLOOKUP($L620, 'BASIC KEY'!$E$7:$E$10, 'BASIC KEY'!$F$7:$F$10, "", 0)
</f>
        <v/>
      </c>
      <c r="T620" s="13" t="str">
        <f t="array" ref="T620">XLOOKUP($M620, 'BASIC KEY'!$E$13:$E$16, 'BASIC KEY'!$F$13:$F$16, "", 0)
</f>
        <v/>
      </c>
    </row>
    <row r="621">
      <c r="C621" s="7"/>
      <c r="D621" s="7"/>
      <c r="E621" s="7"/>
      <c r="F621" s="7"/>
      <c r="G621" s="7"/>
      <c r="H621" s="7"/>
      <c r="I621" s="7" t="str">
        <f t="shared" si="6"/>
        <v/>
      </c>
      <c r="K621" s="2" t="str">
        <f t="array" ref="K621">XLOOKUP($C621:$C$1000, 'BASIC KEY'!$C$1:$C$4, 'BASIC KEY'!$B$1:$B$4, "", 0)
</f>
        <v/>
      </c>
      <c r="L621" s="2" t="str">
        <f t="array" ref="L621">XLOOKUP($D621, 'BASIC KEY'!$C$7:$C$10, 'BASIC KEY'!$B$7:$B$10, "", 0)
</f>
        <v/>
      </c>
      <c r="M621" s="11" t="str">
        <f t="array" ref="M621">XLOOKUP($E621, 'BASIC KEY'!$C$13:$C$16, 'BASIC KEY'!$B$13:$B$16, "", 0)
</f>
        <v/>
      </c>
      <c r="N621" s="11" t="str">
        <f t="array" ref="N621">XLOOKUP($F621, 'BASIC KEY'!$C$19:$C$22, 'BASIC KEY'!$B$19:$B$22, "", 0)
</f>
        <v/>
      </c>
      <c r="S621" s="13" t="str">
        <f t="array" ref="S621">XLOOKUP($L621, 'BASIC KEY'!$E$7:$E$10, 'BASIC KEY'!$F$7:$F$10, "", 0)
</f>
        <v/>
      </c>
      <c r="T621" s="13" t="str">
        <f t="array" ref="T621">XLOOKUP($M621, 'BASIC KEY'!$E$13:$E$16, 'BASIC KEY'!$F$13:$F$16, "", 0)
</f>
        <v/>
      </c>
    </row>
    <row r="622">
      <c r="C622" s="7"/>
      <c r="D622" s="7"/>
      <c r="E622" s="7"/>
      <c r="F622" s="7"/>
      <c r="G622" s="7"/>
      <c r="H622" s="7"/>
      <c r="I622" s="7" t="str">
        <f t="shared" si="6"/>
        <v/>
      </c>
      <c r="K622" s="2" t="str">
        <f t="array" ref="K622">XLOOKUP($C622:$C$1000, 'BASIC KEY'!$C$1:$C$4, 'BASIC KEY'!$B$1:$B$4, "", 0)
</f>
        <v/>
      </c>
      <c r="L622" s="2" t="str">
        <f t="array" ref="L622">XLOOKUP($D622, 'BASIC KEY'!$C$7:$C$10, 'BASIC KEY'!$B$7:$B$10, "", 0)
</f>
        <v/>
      </c>
      <c r="M622" s="11" t="str">
        <f t="array" ref="M622">XLOOKUP($E622, 'BASIC KEY'!$C$13:$C$16, 'BASIC KEY'!$B$13:$B$16, "", 0)
</f>
        <v/>
      </c>
      <c r="N622" s="11" t="str">
        <f t="array" ref="N622">XLOOKUP($F622, 'BASIC KEY'!$C$19:$C$22, 'BASIC KEY'!$B$19:$B$22, "", 0)
</f>
        <v/>
      </c>
      <c r="S622" s="13" t="str">
        <f t="array" ref="S622">XLOOKUP($L622, 'BASIC KEY'!$E$7:$E$10, 'BASIC KEY'!$F$7:$F$10, "", 0)
</f>
        <v/>
      </c>
      <c r="T622" s="13" t="str">
        <f t="array" ref="T622">XLOOKUP($M622, 'BASIC KEY'!$E$13:$E$16, 'BASIC KEY'!$F$13:$F$16, "", 0)
</f>
        <v/>
      </c>
    </row>
    <row r="623">
      <c r="C623" s="7"/>
      <c r="D623" s="7"/>
      <c r="E623" s="7"/>
      <c r="F623" s="7"/>
      <c r="G623" s="7"/>
      <c r="H623" s="7"/>
      <c r="I623" s="7" t="str">
        <f t="shared" si="6"/>
        <v/>
      </c>
      <c r="K623" s="2" t="str">
        <f t="array" ref="K623">XLOOKUP($C623:$C$1000, 'BASIC KEY'!$C$1:$C$4, 'BASIC KEY'!$B$1:$B$4, "", 0)
</f>
        <v/>
      </c>
      <c r="L623" s="2" t="str">
        <f t="array" ref="L623">XLOOKUP($D623, 'BASIC KEY'!$C$7:$C$10, 'BASIC KEY'!$B$7:$B$10, "", 0)
</f>
        <v/>
      </c>
      <c r="M623" s="11" t="str">
        <f t="array" ref="M623">XLOOKUP($E623, 'BASIC KEY'!$C$13:$C$16, 'BASIC KEY'!$B$13:$B$16, "", 0)
</f>
        <v/>
      </c>
      <c r="N623" s="11" t="str">
        <f t="array" ref="N623">XLOOKUP($F623, 'BASIC KEY'!$C$19:$C$22, 'BASIC KEY'!$B$19:$B$22, "", 0)
</f>
        <v/>
      </c>
      <c r="S623" s="13" t="str">
        <f t="array" ref="S623">XLOOKUP($L623, 'BASIC KEY'!$E$7:$E$10, 'BASIC KEY'!$F$7:$F$10, "", 0)
</f>
        <v/>
      </c>
      <c r="T623" s="13" t="str">
        <f t="array" ref="T623">XLOOKUP($M623, 'BASIC KEY'!$E$13:$E$16, 'BASIC KEY'!$F$13:$F$16, "", 0)
</f>
        <v/>
      </c>
    </row>
    <row r="624">
      <c r="C624" s="7"/>
      <c r="D624" s="7"/>
      <c r="E624" s="7"/>
      <c r="F624" s="7"/>
      <c r="G624" s="7"/>
      <c r="H624" s="7"/>
      <c r="I624" s="7" t="str">
        <f t="shared" si="6"/>
        <v/>
      </c>
      <c r="K624" s="2" t="str">
        <f t="array" ref="K624">XLOOKUP($C624:$C$1000, 'BASIC KEY'!$C$1:$C$4, 'BASIC KEY'!$B$1:$B$4, "", 0)
</f>
        <v/>
      </c>
      <c r="L624" s="2" t="str">
        <f t="array" ref="L624">XLOOKUP($D624, 'BASIC KEY'!$C$7:$C$10, 'BASIC KEY'!$B$7:$B$10, "", 0)
</f>
        <v/>
      </c>
      <c r="M624" s="11" t="str">
        <f t="array" ref="M624">XLOOKUP($E624, 'BASIC KEY'!$C$13:$C$16, 'BASIC KEY'!$B$13:$B$16, "", 0)
</f>
        <v/>
      </c>
      <c r="N624" s="11" t="str">
        <f t="array" ref="N624">XLOOKUP($F624, 'BASIC KEY'!$C$19:$C$22, 'BASIC KEY'!$B$19:$B$22, "", 0)
</f>
        <v/>
      </c>
      <c r="S624" s="13" t="str">
        <f t="array" ref="S624">XLOOKUP($L624, 'BASIC KEY'!$E$7:$E$10, 'BASIC KEY'!$F$7:$F$10, "", 0)
</f>
        <v/>
      </c>
      <c r="T624" s="13" t="str">
        <f t="array" ref="T624">XLOOKUP($M624, 'BASIC KEY'!$E$13:$E$16, 'BASIC KEY'!$F$13:$F$16, "", 0)
</f>
        <v/>
      </c>
    </row>
    <row r="625">
      <c r="C625" s="7"/>
      <c r="D625" s="7"/>
      <c r="E625" s="7"/>
      <c r="F625" s="7"/>
      <c r="G625" s="7"/>
      <c r="H625" s="7"/>
      <c r="I625" s="7" t="str">
        <f t="shared" si="6"/>
        <v/>
      </c>
      <c r="K625" s="2" t="str">
        <f t="array" ref="K625">XLOOKUP($C625:$C$1000, 'BASIC KEY'!$C$1:$C$4, 'BASIC KEY'!$B$1:$B$4, "", 0)
</f>
        <v/>
      </c>
      <c r="L625" s="2" t="str">
        <f t="array" ref="L625">XLOOKUP($D625, 'BASIC KEY'!$C$7:$C$10, 'BASIC KEY'!$B$7:$B$10, "", 0)
</f>
        <v/>
      </c>
      <c r="M625" s="11" t="str">
        <f t="array" ref="M625">XLOOKUP($E625, 'BASIC KEY'!$C$13:$C$16, 'BASIC KEY'!$B$13:$B$16, "", 0)
</f>
        <v/>
      </c>
      <c r="N625" s="11" t="str">
        <f t="array" ref="N625">XLOOKUP($F625, 'BASIC KEY'!$C$19:$C$22, 'BASIC KEY'!$B$19:$B$22, "", 0)
</f>
        <v/>
      </c>
      <c r="S625" s="13" t="str">
        <f t="array" ref="S625">XLOOKUP($L625, 'BASIC KEY'!$E$7:$E$10, 'BASIC KEY'!$F$7:$F$10, "", 0)
</f>
        <v/>
      </c>
      <c r="T625" s="13" t="str">
        <f t="array" ref="T625">XLOOKUP($M625, 'BASIC KEY'!$E$13:$E$16, 'BASIC KEY'!$F$13:$F$16, "", 0)
</f>
        <v/>
      </c>
    </row>
    <row r="626">
      <c r="C626" s="7"/>
      <c r="D626" s="7"/>
      <c r="E626" s="7"/>
      <c r="F626" s="7"/>
      <c r="G626" s="7"/>
      <c r="H626" s="7"/>
      <c r="I626" s="7" t="str">
        <f t="shared" si="6"/>
        <v/>
      </c>
      <c r="K626" s="2" t="str">
        <f t="array" ref="K626">XLOOKUP($C626:$C$1000, 'BASIC KEY'!$C$1:$C$4, 'BASIC KEY'!$B$1:$B$4, "", 0)
</f>
        <v/>
      </c>
      <c r="L626" s="2" t="str">
        <f t="array" ref="L626">XLOOKUP($D626, 'BASIC KEY'!$C$7:$C$10, 'BASIC KEY'!$B$7:$B$10, "", 0)
</f>
        <v/>
      </c>
      <c r="M626" s="11" t="str">
        <f t="array" ref="M626">XLOOKUP($E626, 'BASIC KEY'!$C$13:$C$16, 'BASIC KEY'!$B$13:$B$16, "", 0)
</f>
        <v/>
      </c>
      <c r="N626" s="11" t="str">
        <f t="array" ref="N626">XLOOKUP($F626, 'BASIC KEY'!$C$19:$C$22, 'BASIC KEY'!$B$19:$B$22, "", 0)
</f>
        <v/>
      </c>
      <c r="S626" s="13" t="str">
        <f t="array" ref="S626">XLOOKUP($L626, 'BASIC KEY'!$E$7:$E$10, 'BASIC KEY'!$F$7:$F$10, "", 0)
</f>
        <v/>
      </c>
      <c r="T626" s="13" t="str">
        <f t="array" ref="T626">XLOOKUP($M626, 'BASIC KEY'!$E$13:$E$16, 'BASIC KEY'!$F$13:$F$16, "", 0)
</f>
        <v/>
      </c>
    </row>
    <row r="627">
      <c r="C627" s="7"/>
      <c r="D627" s="7"/>
      <c r="E627" s="7"/>
      <c r="F627" s="7"/>
      <c r="G627" s="7"/>
      <c r="H627" s="7"/>
      <c r="I627" s="7" t="str">
        <f t="shared" si="6"/>
        <v/>
      </c>
      <c r="K627" s="2" t="str">
        <f t="array" ref="K627">XLOOKUP($C627:$C$1000, 'BASIC KEY'!$C$1:$C$4, 'BASIC KEY'!$B$1:$B$4, "", 0)
</f>
        <v/>
      </c>
      <c r="L627" s="2" t="str">
        <f t="array" ref="L627">XLOOKUP($D627, 'BASIC KEY'!$C$7:$C$10, 'BASIC KEY'!$B$7:$B$10, "", 0)
</f>
        <v/>
      </c>
      <c r="M627" s="11" t="str">
        <f t="array" ref="M627">XLOOKUP($E627, 'BASIC KEY'!$C$13:$C$16, 'BASIC KEY'!$B$13:$B$16, "", 0)
</f>
        <v/>
      </c>
      <c r="N627" s="11" t="str">
        <f t="array" ref="N627">XLOOKUP($F627, 'BASIC KEY'!$C$19:$C$22, 'BASIC KEY'!$B$19:$B$22, "", 0)
</f>
        <v/>
      </c>
      <c r="S627" s="13" t="str">
        <f t="array" ref="S627">XLOOKUP($L627, 'BASIC KEY'!$E$7:$E$10, 'BASIC KEY'!$F$7:$F$10, "", 0)
</f>
        <v/>
      </c>
      <c r="T627" s="13" t="str">
        <f t="array" ref="T627">XLOOKUP($M627, 'BASIC KEY'!$E$13:$E$16, 'BASIC KEY'!$F$13:$F$16, "", 0)
</f>
        <v/>
      </c>
    </row>
    <row r="628">
      <c r="C628" s="7"/>
      <c r="D628" s="7"/>
      <c r="E628" s="7"/>
      <c r="F628" s="7"/>
      <c r="G628" s="7"/>
      <c r="H628" s="7"/>
      <c r="I628" s="7" t="str">
        <f t="shared" si="6"/>
        <v/>
      </c>
      <c r="K628" s="2" t="str">
        <f t="array" ref="K628">XLOOKUP($C628:$C$1000, 'BASIC KEY'!$C$1:$C$4, 'BASIC KEY'!$B$1:$B$4, "", 0)
</f>
        <v/>
      </c>
      <c r="L628" s="2" t="str">
        <f t="array" ref="L628">XLOOKUP($D628, 'BASIC KEY'!$C$7:$C$10, 'BASIC KEY'!$B$7:$B$10, "", 0)
</f>
        <v/>
      </c>
      <c r="M628" s="11" t="str">
        <f t="array" ref="M628">XLOOKUP($E628, 'BASIC KEY'!$C$13:$C$16, 'BASIC KEY'!$B$13:$B$16, "", 0)
</f>
        <v/>
      </c>
      <c r="N628" s="11" t="str">
        <f t="array" ref="N628">XLOOKUP($F628, 'BASIC KEY'!$C$19:$C$22, 'BASIC KEY'!$B$19:$B$22, "", 0)
</f>
        <v/>
      </c>
      <c r="S628" s="13" t="str">
        <f t="array" ref="S628">XLOOKUP($L628, 'BASIC KEY'!$E$7:$E$10, 'BASIC KEY'!$F$7:$F$10, "", 0)
</f>
        <v/>
      </c>
      <c r="T628" s="13" t="str">
        <f t="array" ref="T628">XLOOKUP($M628, 'BASIC KEY'!$E$13:$E$16, 'BASIC KEY'!$F$13:$F$16, "", 0)
</f>
        <v/>
      </c>
    </row>
    <row r="629">
      <c r="C629" s="7"/>
      <c r="D629" s="7"/>
      <c r="E629" s="7"/>
      <c r="F629" s="7"/>
      <c r="G629" s="7"/>
      <c r="H629" s="7"/>
      <c r="I629" s="7" t="str">
        <f t="shared" si="6"/>
        <v/>
      </c>
      <c r="K629" s="2" t="str">
        <f t="array" ref="K629">XLOOKUP($C629:$C$1000, 'BASIC KEY'!$C$1:$C$4, 'BASIC KEY'!$B$1:$B$4, "", 0)
</f>
        <v/>
      </c>
      <c r="L629" s="2" t="str">
        <f t="array" ref="L629">XLOOKUP($D629, 'BASIC KEY'!$C$7:$C$10, 'BASIC KEY'!$B$7:$B$10, "", 0)
</f>
        <v/>
      </c>
      <c r="M629" s="11" t="str">
        <f t="array" ref="M629">XLOOKUP($E629, 'BASIC KEY'!$C$13:$C$16, 'BASIC KEY'!$B$13:$B$16, "", 0)
</f>
        <v/>
      </c>
      <c r="N629" s="11" t="str">
        <f t="array" ref="N629">XLOOKUP($F629, 'BASIC KEY'!$C$19:$C$22, 'BASIC KEY'!$B$19:$B$22, "", 0)
</f>
        <v/>
      </c>
      <c r="S629" s="13" t="str">
        <f t="array" ref="S629">XLOOKUP($L629, 'BASIC KEY'!$E$7:$E$10, 'BASIC KEY'!$F$7:$F$10, "", 0)
</f>
        <v/>
      </c>
      <c r="T629" s="13" t="str">
        <f t="array" ref="T629">XLOOKUP($M629, 'BASIC KEY'!$E$13:$E$16, 'BASIC KEY'!$F$13:$F$16, "", 0)
</f>
        <v/>
      </c>
    </row>
    <row r="630">
      <c r="C630" s="7"/>
      <c r="D630" s="7"/>
      <c r="E630" s="7"/>
      <c r="F630" s="7"/>
      <c r="G630" s="7"/>
      <c r="H630" s="7"/>
      <c r="I630" s="7" t="str">
        <f t="shared" si="6"/>
        <v/>
      </c>
      <c r="K630" s="2" t="str">
        <f t="array" ref="K630">XLOOKUP($C630:$C$1000, 'BASIC KEY'!$C$1:$C$4, 'BASIC KEY'!$B$1:$B$4, "", 0)
</f>
        <v/>
      </c>
      <c r="L630" s="2" t="str">
        <f t="array" ref="L630">XLOOKUP($D630, 'BASIC KEY'!$C$7:$C$10, 'BASIC KEY'!$B$7:$B$10, "", 0)
</f>
        <v/>
      </c>
      <c r="M630" s="11" t="str">
        <f t="array" ref="M630">XLOOKUP($E630, 'BASIC KEY'!$C$13:$C$16, 'BASIC KEY'!$B$13:$B$16, "", 0)
</f>
        <v/>
      </c>
      <c r="N630" s="11" t="str">
        <f t="array" ref="N630">XLOOKUP($F630, 'BASIC KEY'!$C$19:$C$22, 'BASIC KEY'!$B$19:$B$22, "", 0)
</f>
        <v/>
      </c>
      <c r="S630" s="13" t="str">
        <f t="array" ref="S630">XLOOKUP($L630, 'BASIC KEY'!$E$7:$E$10, 'BASIC KEY'!$F$7:$F$10, "", 0)
</f>
        <v/>
      </c>
      <c r="T630" s="13" t="str">
        <f t="array" ref="T630">XLOOKUP($M630, 'BASIC KEY'!$E$13:$E$16, 'BASIC KEY'!$F$13:$F$16, "", 0)
</f>
        <v/>
      </c>
    </row>
    <row r="631">
      <c r="C631" s="7"/>
      <c r="D631" s="7"/>
      <c r="E631" s="7"/>
      <c r="F631" s="7"/>
      <c r="G631" s="7"/>
      <c r="H631" s="7"/>
      <c r="I631" s="7" t="str">
        <f t="shared" si="6"/>
        <v/>
      </c>
      <c r="K631" s="2" t="str">
        <f t="array" ref="K631">XLOOKUP($C631:$C$1000, 'BASIC KEY'!$C$1:$C$4, 'BASIC KEY'!$B$1:$B$4, "", 0)
</f>
        <v/>
      </c>
      <c r="L631" s="2" t="str">
        <f t="array" ref="L631">XLOOKUP($D631, 'BASIC KEY'!$C$7:$C$10, 'BASIC KEY'!$B$7:$B$10, "", 0)
</f>
        <v/>
      </c>
      <c r="M631" s="11" t="str">
        <f t="array" ref="M631">XLOOKUP($E631, 'BASIC KEY'!$C$13:$C$16, 'BASIC KEY'!$B$13:$B$16, "", 0)
</f>
        <v/>
      </c>
      <c r="N631" s="11" t="str">
        <f t="array" ref="N631">XLOOKUP($F631, 'BASIC KEY'!$C$19:$C$22, 'BASIC KEY'!$B$19:$B$22, "", 0)
</f>
        <v/>
      </c>
      <c r="S631" s="13" t="str">
        <f t="array" ref="S631">XLOOKUP($L631, 'BASIC KEY'!$E$7:$E$10, 'BASIC KEY'!$F$7:$F$10, "", 0)
</f>
        <v/>
      </c>
      <c r="T631" s="13" t="str">
        <f t="array" ref="T631">XLOOKUP($M631, 'BASIC KEY'!$E$13:$E$16, 'BASIC KEY'!$F$13:$F$16, "", 0)
</f>
        <v/>
      </c>
    </row>
    <row r="632">
      <c r="C632" s="7"/>
      <c r="D632" s="7"/>
      <c r="E632" s="7"/>
      <c r="F632" s="7"/>
      <c r="G632" s="7"/>
      <c r="H632" s="7"/>
      <c r="I632" s="7" t="str">
        <f t="shared" si="6"/>
        <v/>
      </c>
      <c r="K632" s="2" t="str">
        <f t="array" ref="K632">XLOOKUP($C632:$C$1000, 'BASIC KEY'!$C$1:$C$4, 'BASIC KEY'!$B$1:$B$4, "", 0)
</f>
        <v/>
      </c>
      <c r="L632" s="2" t="str">
        <f t="array" ref="L632">XLOOKUP($D632, 'BASIC KEY'!$C$7:$C$10, 'BASIC KEY'!$B$7:$B$10, "", 0)
</f>
        <v/>
      </c>
      <c r="M632" s="11" t="str">
        <f t="array" ref="M632">XLOOKUP($E632, 'BASIC KEY'!$C$13:$C$16, 'BASIC KEY'!$B$13:$B$16, "", 0)
</f>
        <v/>
      </c>
      <c r="N632" s="11" t="str">
        <f t="array" ref="N632">XLOOKUP($F632, 'BASIC KEY'!$C$19:$C$22, 'BASIC KEY'!$B$19:$B$22, "", 0)
</f>
        <v/>
      </c>
      <c r="S632" s="13" t="str">
        <f t="array" ref="S632">XLOOKUP($L632, 'BASIC KEY'!$E$7:$E$10, 'BASIC KEY'!$F$7:$F$10, "", 0)
</f>
        <v/>
      </c>
      <c r="T632" s="13" t="str">
        <f t="array" ref="T632">XLOOKUP($M632, 'BASIC KEY'!$E$13:$E$16, 'BASIC KEY'!$F$13:$F$16, "", 0)
</f>
        <v/>
      </c>
    </row>
    <row r="633">
      <c r="C633" s="7"/>
      <c r="D633" s="7"/>
      <c r="E633" s="7"/>
      <c r="F633" s="7"/>
      <c r="G633" s="7"/>
      <c r="H633" s="7"/>
      <c r="I633" s="7" t="str">
        <f t="shared" si="6"/>
        <v/>
      </c>
      <c r="K633" s="2" t="str">
        <f t="array" ref="K633">XLOOKUP($C633:$C$1000, 'BASIC KEY'!$C$1:$C$4, 'BASIC KEY'!$B$1:$B$4, "", 0)
</f>
        <v/>
      </c>
      <c r="L633" s="2" t="str">
        <f t="array" ref="L633">XLOOKUP($D633, 'BASIC KEY'!$C$7:$C$10, 'BASIC KEY'!$B$7:$B$10, "", 0)
</f>
        <v/>
      </c>
      <c r="M633" s="11" t="str">
        <f t="array" ref="M633">XLOOKUP($E633, 'BASIC KEY'!$C$13:$C$16, 'BASIC KEY'!$B$13:$B$16, "", 0)
</f>
        <v/>
      </c>
      <c r="N633" s="11" t="str">
        <f t="array" ref="N633">XLOOKUP($F633, 'BASIC KEY'!$C$19:$C$22, 'BASIC KEY'!$B$19:$B$22, "", 0)
</f>
        <v/>
      </c>
      <c r="S633" s="13" t="str">
        <f t="array" ref="S633">XLOOKUP($L633, 'BASIC KEY'!$E$7:$E$10, 'BASIC KEY'!$F$7:$F$10, "", 0)
</f>
        <v/>
      </c>
      <c r="T633" s="13" t="str">
        <f t="array" ref="T633">XLOOKUP($M633, 'BASIC KEY'!$E$13:$E$16, 'BASIC KEY'!$F$13:$F$16, "", 0)
</f>
        <v/>
      </c>
    </row>
    <row r="634">
      <c r="C634" s="7"/>
      <c r="D634" s="7"/>
      <c r="E634" s="7"/>
      <c r="F634" s="7"/>
      <c r="G634" s="7"/>
      <c r="H634" s="7"/>
      <c r="I634" s="7" t="str">
        <f t="shared" si="6"/>
        <v/>
      </c>
      <c r="K634" s="2" t="str">
        <f t="array" ref="K634">XLOOKUP($C634:$C$1000, 'BASIC KEY'!$C$1:$C$4, 'BASIC KEY'!$B$1:$B$4, "", 0)
</f>
        <v/>
      </c>
      <c r="L634" s="2" t="str">
        <f t="array" ref="L634">XLOOKUP($D634, 'BASIC KEY'!$C$7:$C$10, 'BASIC KEY'!$B$7:$B$10, "", 0)
</f>
        <v/>
      </c>
      <c r="M634" s="11" t="str">
        <f t="array" ref="M634">XLOOKUP($E634, 'BASIC KEY'!$C$13:$C$16, 'BASIC KEY'!$B$13:$B$16, "", 0)
</f>
        <v/>
      </c>
      <c r="N634" s="11" t="str">
        <f t="array" ref="N634">XLOOKUP($F634, 'BASIC KEY'!$C$19:$C$22, 'BASIC KEY'!$B$19:$B$22, "", 0)
</f>
        <v/>
      </c>
      <c r="S634" s="13" t="str">
        <f t="array" ref="S634">XLOOKUP($L634, 'BASIC KEY'!$E$7:$E$10, 'BASIC KEY'!$F$7:$F$10, "", 0)
</f>
        <v/>
      </c>
      <c r="T634" s="13" t="str">
        <f t="array" ref="T634">XLOOKUP($M634, 'BASIC KEY'!$E$13:$E$16, 'BASIC KEY'!$F$13:$F$16, "", 0)
</f>
        <v/>
      </c>
    </row>
    <row r="635">
      <c r="C635" s="7"/>
      <c r="D635" s="7"/>
      <c r="E635" s="7"/>
      <c r="F635" s="7"/>
      <c r="G635" s="7"/>
      <c r="H635" s="7"/>
      <c r="I635" s="7" t="str">
        <f t="shared" si="6"/>
        <v/>
      </c>
      <c r="K635" s="2" t="str">
        <f t="array" ref="K635">XLOOKUP($C635:$C$1000, 'BASIC KEY'!$C$1:$C$4, 'BASIC KEY'!$B$1:$B$4, "", 0)
</f>
        <v/>
      </c>
      <c r="L635" s="2" t="str">
        <f t="array" ref="L635">XLOOKUP($D635, 'BASIC KEY'!$C$7:$C$10, 'BASIC KEY'!$B$7:$B$10, "", 0)
</f>
        <v/>
      </c>
      <c r="M635" s="11" t="str">
        <f t="array" ref="M635">XLOOKUP($E635, 'BASIC KEY'!$C$13:$C$16, 'BASIC KEY'!$B$13:$B$16, "", 0)
</f>
        <v/>
      </c>
      <c r="N635" s="11" t="str">
        <f t="array" ref="N635">XLOOKUP($F635, 'BASIC KEY'!$C$19:$C$22, 'BASIC KEY'!$B$19:$B$22, "", 0)
</f>
        <v/>
      </c>
      <c r="S635" s="13" t="str">
        <f t="array" ref="S635">XLOOKUP($L635, 'BASIC KEY'!$E$7:$E$10, 'BASIC KEY'!$F$7:$F$10, "", 0)
</f>
        <v/>
      </c>
      <c r="T635" s="13" t="str">
        <f t="array" ref="T635">XLOOKUP($M635, 'BASIC KEY'!$E$13:$E$16, 'BASIC KEY'!$F$13:$F$16, "", 0)
</f>
        <v/>
      </c>
    </row>
    <row r="636">
      <c r="C636" s="7"/>
      <c r="D636" s="7"/>
      <c r="E636" s="7"/>
      <c r="F636" s="7"/>
      <c r="G636" s="7"/>
      <c r="H636" s="7"/>
      <c r="I636" s="7" t="str">
        <f t="shared" si="6"/>
        <v/>
      </c>
      <c r="K636" s="2" t="str">
        <f t="array" ref="K636">XLOOKUP($C636:$C$1000, 'BASIC KEY'!$C$1:$C$4, 'BASIC KEY'!$B$1:$B$4, "", 0)
</f>
        <v/>
      </c>
      <c r="L636" s="2" t="str">
        <f t="array" ref="L636">XLOOKUP($D636, 'BASIC KEY'!$C$7:$C$10, 'BASIC KEY'!$B$7:$B$10, "", 0)
</f>
        <v/>
      </c>
      <c r="M636" s="11" t="str">
        <f t="array" ref="M636">XLOOKUP($E636, 'BASIC KEY'!$C$13:$C$16, 'BASIC KEY'!$B$13:$B$16, "", 0)
</f>
        <v/>
      </c>
      <c r="N636" s="11" t="str">
        <f t="array" ref="N636">XLOOKUP($F636, 'BASIC KEY'!$C$19:$C$22, 'BASIC KEY'!$B$19:$B$22, "", 0)
</f>
        <v/>
      </c>
      <c r="S636" s="13" t="str">
        <f t="array" ref="S636">XLOOKUP($L636, 'BASIC KEY'!$E$7:$E$10, 'BASIC KEY'!$F$7:$F$10, "", 0)
</f>
        <v/>
      </c>
      <c r="T636" s="13" t="str">
        <f t="array" ref="T636">XLOOKUP($M636, 'BASIC KEY'!$E$13:$E$16, 'BASIC KEY'!$F$13:$F$16, "", 0)
</f>
        <v/>
      </c>
    </row>
    <row r="637">
      <c r="C637" s="7"/>
      <c r="D637" s="7"/>
      <c r="E637" s="7"/>
      <c r="F637" s="7"/>
      <c r="G637" s="7"/>
      <c r="H637" s="7"/>
      <c r="I637" s="7" t="str">
        <f t="shared" si="6"/>
        <v/>
      </c>
      <c r="K637" s="2" t="str">
        <f t="array" ref="K637">XLOOKUP($C637:$C$1000, 'BASIC KEY'!$C$1:$C$4, 'BASIC KEY'!$B$1:$B$4, "", 0)
</f>
        <v/>
      </c>
      <c r="L637" s="2" t="str">
        <f t="array" ref="L637">XLOOKUP($D637, 'BASIC KEY'!$C$7:$C$10, 'BASIC KEY'!$B$7:$B$10, "", 0)
</f>
        <v/>
      </c>
      <c r="M637" s="11" t="str">
        <f t="array" ref="M637">XLOOKUP($E637, 'BASIC KEY'!$C$13:$C$16, 'BASIC KEY'!$B$13:$B$16, "", 0)
</f>
        <v/>
      </c>
      <c r="N637" s="11" t="str">
        <f t="array" ref="N637">XLOOKUP($F637, 'BASIC KEY'!$C$19:$C$22, 'BASIC KEY'!$B$19:$B$22, "", 0)
</f>
        <v/>
      </c>
      <c r="S637" s="13" t="str">
        <f t="array" ref="S637">XLOOKUP($L637, 'BASIC KEY'!$E$7:$E$10, 'BASIC KEY'!$F$7:$F$10, "", 0)
</f>
        <v/>
      </c>
      <c r="T637" s="13" t="str">
        <f t="array" ref="T637">XLOOKUP($M637, 'BASIC KEY'!$E$13:$E$16, 'BASIC KEY'!$F$13:$F$16, "", 0)
</f>
        <v/>
      </c>
    </row>
    <row r="638">
      <c r="C638" s="7"/>
      <c r="D638" s="7"/>
      <c r="E638" s="7"/>
      <c r="F638" s="7"/>
      <c r="G638" s="7"/>
      <c r="H638" s="7"/>
      <c r="I638" s="7" t="str">
        <f t="shared" si="6"/>
        <v/>
      </c>
      <c r="K638" s="2" t="str">
        <f t="array" ref="K638">XLOOKUP($C638:$C$1000, 'BASIC KEY'!$C$1:$C$4, 'BASIC KEY'!$B$1:$B$4, "", 0)
</f>
        <v/>
      </c>
      <c r="L638" s="2" t="str">
        <f t="array" ref="L638">XLOOKUP($D638, 'BASIC KEY'!$C$7:$C$10, 'BASIC KEY'!$B$7:$B$10, "", 0)
</f>
        <v/>
      </c>
      <c r="M638" s="11" t="str">
        <f t="array" ref="M638">XLOOKUP($E638, 'BASIC KEY'!$C$13:$C$16, 'BASIC KEY'!$B$13:$B$16, "", 0)
</f>
        <v/>
      </c>
      <c r="N638" s="11" t="str">
        <f t="array" ref="N638">XLOOKUP($F638, 'BASIC KEY'!$C$19:$C$22, 'BASIC KEY'!$B$19:$B$22, "", 0)
</f>
        <v/>
      </c>
      <c r="S638" s="13" t="str">
        <f t="array" ref="S638">XLOOKUP($L638, 'BASIC KEY'!$E$7:$E$10, 'BASIC KEY'!$F$7:$F$10, "", 0)
</f>
        <v/>
      </c>
      <c r="T638" s="13" t="str">
        <f t="array" ref="T638">XLOOKUP($M638, 'BASIC KEY'!$E$13:$E$16, 'BASIC KEY'!$F$13:$F$16, "", 0)
</f>
        <v/>
      </c>
    </row>
    <row r="639">
      <c r="C639" s="7"/>
      <c r="D639" s="7"/>
      <c r="E639" s="7"/>
      <c r="F639" s="7"/>
      <c r="G639" s="7"/>
      <c r="H639" s="7"/>
      <c r="I639" s="7" t="str">
        <f t="shared" si="6"/>
        <v/>
      </c>
      <c r="K639" s="2" t="str">
        <f t="array" ref="K639">XLOOKUP($C639:$C$1000, 'BASIC KEY'!$C$1:$C$4, 'BASIC KEY'!$B$1:$B$4, "", 0)
</f>
        <v/>
      </c>
      <c r="L639" s="2" t="str">
        <f t="array" ref="L639">XLOOKUP($D639, 'BASIC KEY'!$C$7:$C$10, 'BASIC KEY'!$B$7:$B$10, "", 0)
</f>
        <v/>
      </c>
      <c r="M639" s="11" t="str">
        <f t="array" ref="M639">XLOOKUP($E639, 'BASIC KEY'!$C$13:$C$16, 'BASIC KEY'!$B$13:$B$16, "", 0)
</f>
        <v/>
      </c>
      <c r="N639" s="11" t="str">
        <f t="array" ref="N639">XLOOKUP($F639, 'BASIC KEY'!$C$19:$C$22, 'BASIC KEY'!$B$19:$B$22, "", 0)
</f>
        <v/>
      </c>
      <c r="S639" s="13" t="str">
        <f t="array" ref="S639">XLOOKUP($L639, 'BASIC KEY'!$E$7:$E$10, 'BASIC KEY'!$F$7:$F$10, "", 0)
</f>
        <v/>
      </c>
      <c r="T639" s="13" t="str">
        <f t="array" ref="T639">XLOOKUP($M639, 'BASIC KEY'!$E$13:$E$16, 'BASIC KEY'!$F$13:$F$16, "", 0)
</f>
        <v/>
      </c>
    </row>
    <row r="640">
      <c r="C640" s="7"/>
      <c r="D640" s="7"/>
      <c r="E640" s="7"/>
      <c r="F640" s="7"/>
      <c r="G640" s="7"/>
      <c r="H640" s="7"/>
      <c r="I640" s="7" t="str">
        <f t="shared" si="6"/>
        <v/>
      </c>
      <c r="K640" s="2" t="str">
        <f t="array" ref="K640">XLOOKUP($C640:$C$1000, 'BASIC KEY'!$C$1:$C$4, 'BASIC KEY'!$B$1:$B$4, "", 0)
</f>
        <v/>
      </c>
      <c r="L640" s="2" t="str">
        <f t="array" ref="L640">XLOOKUP($D640, 'BASIC KEY'!$C$7:$C$10, 'BASIC KEY'!$B$7:$B$10, "", 0)
</f>
        <v/>
      </c>
      <c r="M640" s="11" t="str">
        <f t="array" ref="M640">XLOOKUP($E640, 'BASIC KEY'!$C$13:$C$16, 'BASIC KEY'!$B$13:$B$16, "", 0)
</f>
        <v/>
      </c>
      <c r="N640" s="11" t="str">
        <f t="array" ref="N640">XLOOKUP($F640, 'BASIC KEY'!$C$19:$C$22, 'BASIC KEY'!$B$19:$B$22, "", 0)
</f>
        <v/>
      </c>
      <c r="S640" s="13" t="str">
        <f t="array" ref="S640">XLOOKUP($L640, 'BASIC KEY'!$E$7:$E$10, 'BASIC KEY'!$F$7:$F$10, "", 0)
</f>
        <v/>
      </c>
      <c r="T640" s="13" t="str">
        <f t="array" ref="T640">XLOOKUP($M640, 'BASIC KEY'!$E$13:$E$16, 'BASIC KEY'!$F$13:$F$16, "", 0)
</f>
        <v/>
      </c>
    </row>
    <row r="641">
      <c r="C641" s="7"/>
      <c r="D641" s="7"/>
      <c r="E641" s="7"/>
      <c r="F641" s="7"/>
      <c r="G641" s="7"/>
      <c r="H641" s="7"/>
      <c r="I641" s="7" t="str">
        <f t="shared" si="6"/>
        <v/>
      </c>
      <c r="K641" s="2" t="str">
        <f t="array" ref="K641">XLOOKUP($C641:$C$1000, 'BASIC KEY'!$C$1:$C$4, 'BASIC KEY'!$B$1:$B$4, "", 0)
</f>
        <v/>
      </c>
      <c r="L641" s="2" t="str">
        <f t="array" ref="L641">XLOOKUP($D641, 'BASIC KEY'!$C$7:$C$10, 'BASIC KEY'!$B$7:$B$10, "", 0)
</f>
        <v/>
      </c>
      <c r="M641" s="11" t="str">
        <f t="array" ref="M641">XLOOKUP($E641, 'BASIC KEY'!$C$13:$C$16, 'BASIC KEY'!$B$13:$B$16, "", 0)
</f>
        <v/>
      </c>
      <c r="N641" s="11" t="str">
        <f t="array" ref="N641">XLOOKUP($F641, 'BASIC KEY'!$C$19:$C$22, 'BASIC KEY'!$B$19:$B$22, "", 0)
</f>
        <v/>
      </c>
      <c r="S641" s="13" t="str">
        <f t="array" ref="S641">XLOOKUP($L641, 'BASIC KEY'!$E$7:$E$10, 'BASIC KEY'!$F$7:$F$10, "", 0)
</f>
        <v/>
      </c>
      <c r="T641" s="13" t="str">
        <f t="array" ref="T641">XLOOKUP($M641, 'BASIC KEY'!$E$13:$E$16, 'BASIC KEY'!$F$13:$F$16, "", 0)
</f>
        <v/>
      </c>
    </row>
    <row r="642">
      <c r="C642" s="7"/>
      <c r="D642" s="7"/>
      <c r="E642" s="7"/>
      <c r="F642" s="7"/>
      <c r="G642" s="7"/>
      <c r="H642" s="7"/>
      <c r="I642" s="7" t="str">
        <f t="shared" si="6"/>
        <v/>
      </c>
      <c r="K642" s="2" t="str">
        <f t="array" ref="K642">XLOOKUP($C642:$C$1000, 'BASIC KEY'!$C$1:$C$4, 'BASIC KEY'!$B$1:$B$4, "", 0)
</f>
        <v/>
      </c>
      <c r="L642" s="2" t="str">
        <f t="array" ref="L642">XLOOKUP($D642, 'BASIC KEY'!$C$7:$C$10, 'BASIC KEY'!$B$7:$B$10, "", 0)
</f>
        <v/>
      </c>
      <c r="M642" s="11" t="str">
        <f t="array" ref="M642">XLOOKUP($E642, 'BASIC KEY'!$C$13:$C$16, 'BASIC KEY'!$B$13:$B$16, "", 0)
</f>
        <v/>
      </c>
      <c r="N642" s="11" t="str">
        <f t="array" ref="N642">XLOOKUP($F642, 'BASIC KEY'!$C$19:$C$22, 'BASIC KEY'!$B$19:$B$22, "", 0)
</f>
        <v/>
      </c>
      <c r="S642" s="13" t="str">
        <f t="array" ref="S642">XLOOKUP($L642, 'BASIC KEY'!$E$7:$E$10, 'BASIC KEY'!$F$7:$F$10, "", 0)
</f>
        <v/>
      </c>
      <c r="T642" s="13" t="str">
        <f t="array" ref="T642">XLOOKUP($M642, 'BASIC KEY'!$E$13:$E$16, 'BASIC KEY'!$F$13:$F$16, "", 0)
</f>
        <v/>
      </c>
    </row>
    <row r="643">
      <c r="C643" s="7"/>
      <c r="D643" s="7"/>
      <c r="E643" s="7"/>
      <c r="F643" s="7"/>
      <c r="G643" s="7"/>
      <c r="H643" s="7"/>
      <c r="I643" s="7" t="str">
        <f t="shared" si="6"/>
        <v/>
      </c>
      <c r="K643" s="2" t="str">
        <f t="array" ref="K643">XLOOKUP($C643:$C$1000, 'BASIC KEY'!$C$1:$C$4, 'BASIC KEY'!$B$1:$B$4, "", 0)
</f>
        <v/>
      </c>
      <c r="L643" s="2" t="str">
        <f t="array" ref="L643">XLOOKUP($D643, 'BASIC KEY'!$C$7:$C$10, 'BASIC KEY'!$B$7:$B$10, "", 0)
</f>
        <v/>
      </c>
      <c r="M643" s="11" t="str">
        <f t="array" ref="M643">XLOOKUP($E643, 'BASIC KEY'!$C$13:$C$16, 'BASIC KEY'!$B$13:$B$16, "", 0)
</f>
        <v/>
      </c>
      <c r="N643" s="11" t="str">
        <f t="array" ref="N643">XLOOKUP($F643, 'BASIC KEY'!$C$19:$C$22, 'BASIC KEY'!$B$19:$B$22, "", 0)
</f>
        <v/>
      </c>
      <c r="S643" s="13" t="str">
        <f t="array" ref="S643">XLOOKUP($L643, 'BASIC KEY'!$E$7:$E$10, 'BASIC KEY'!$F$7:$F$10, "", 0)
</f>
        <v/>
      </c>
      <c r="T643" s="13" t="str">
        <f t="array" ref="T643">XLOOKUP($M643, 'BASIC KEY'!$E$13:$E$16, 'BASIC KEY'!$F$13:$F$16, "", 0)
</f>
        <v/>
      </c>
    </row>
    <row r="644">
      <c r="C644" s="7"/>
      <c r="D644" s="7"/>
      <c r="E644" s="7"/>
      <c r="F644" s="7"/>
      <c r="G644" s="7"/>
      <c r="H644" s="7"/>
      <c r="I644" s="7" t="str">
        <f t="shared" si="6"/>
        <v/>
      </c>
      <c r="K644" s="2" t="str">
        <f t="array" ref="K644">XLOOKUP($C644:$C$1000, 'BASIC KEY'!$C$1:$C$4, 'BASIC KEY'!$B$1:$B$4, "", 0)
</f>
        <v/>
      </c>
      <c r="L644" s="2" t="str">
        <f t="array" ref="L644">XLOOKUP($D644, 'BASIC KEY'!$C$7:$C$10, 'BASIC KEY'!$B$7:$B$10, "", 0)
</f>
        <v/>
      </c>
      <c r="M644" s="11" t="str">
        <f t="array" ref="M644">XLOOKUP($E644, 'BASIC KEY'!$C$13:$C$16, 'BASIC KEY'!$B$13:$B$16, "", 0)
</f>
        <v/>
      </c>
      <c r="N644" s="11" t="str">
        <f t="array" ref="N644">XLOOKUP($F644, 'BASIC KEY'!$C$19:$C$22, 'BASIC KEY'!$B$19:$B$22, "", 0)
</f>
        <v/>
      </c>
      <c r="S644" s="13" t="str">
        <f t="array" ref="S644">XLOOKUP($L644, 'BASIC KEY'!$E$7:$E$10, 'BASIC KEY'!$F$7:$F$10, "", 0)
</f>
        <v/>
      </c>
      <c r="T644" s="13" t="str">
        <f t="array" ref="T644">XLOOKUP($M644, 'BASIC KEY'!$E$13:$E$16, 'BASIC KEY'!$F$13:$F$16, "", 0)
</f>
        <v/>
      </c>
    </row>
    <row r="645">
      <c r="C645" s="7"/>
      <c r="D645" s="7"/>
      <c r="E645" s="7"/>
      <c r="F645" s="7"/>
      <c r="G645" s="7"/>
      <c r="H645" s="7"/>
      <c r="I645" s="7" t="str">
        <f t="shared" si="6"/>
        <v/>
      </c>
      <c r="K645" s="2" t="str">
        <f t="array" ref="K645">XLOOKUP($C645:$C$1000, 'BASIC KEY'!$C$1:$C$4, 'BASIC KEY'!$B$1:$B$4, "", 0)
</f>
        <v/>
      </c>
      <c r="L645" s="2" t="str">
        <f t="array" ref="L645">XLOOKUP($D645, 'BASIC KEY'!$C$7:$C$10, 'BASIC KEY'!$B$7:$B$10, "", 0)
</f>
        <v/>
      </c>
      <c r="M645" s="11" t="str">
        <f t="array" ref="M645">XLOOKUP($E645, 'BASIC KEY'!$C$13:$C$16, 'BASIC KEY'!$B$13:$B$16, "", 0)
</f>
        <v/>
      </c>
      <c r="N645" s="11" t="str">
        <f t="array" ref="N645">XLOOKUP($F645, 'BASIC KEY'!$C$19:$C$22, 'BASIC KEY'!$B$19:$B$22, "", 0)
</f>
        <v/>
      </c>
      <c r="S645" s="13" t="str">
        <f t="array" ref="S645">XLOOKUP($L645, 'BASIC KEY'!$E$7:$E$10, 'BASIC KEY'!$F$7:$F$10, "", 0)
</f>
        <v/>
      </c>
      <c r="T645" s="13" t="str">
        <f t="array" ref="T645">XLOOKUP($M645, 'BASIC KEY'!$E$13:$E$16, 'BASIC KEY'!$F$13:$F$16, "", 0)
</f>
        <v/>
      </c>
    </row>
    <row r="646">
      <c r="C646" s="7"/>
      <c r="D646" s="7"/>
      <c r="E646" s="7"/>
      <c r="F646" s="7"/>
      <c r="G646" s="7"/>
      <c r="H646" s="7"/>
      <c r="I646" s="7" t="str">
        <f t="shared" si="6"/>
        <v/>
      </c>
      <c r="K646" s="2" t="str">
        <f t="array" ref="K646">XLOOKUP($C646:$C$1000, 'BASIC KEY'!$C$1:$C$4, 'BASIC KEY'!$B$1:$B$4, "", 0)
</f>
        <v/>
      </c>
      <c r="L646" s="2" t="str">
        <f t="array" ref="L646">XLOOKUP($D646, 'BASIC KEY'!$C$7:$C$10, 'BASIC KEY'!$B$7:$B$10, "", 0)
</f>
        <v/>
      </c>
      <c r="M646" s="11" t="str">
        <f t="array" ref="M646">XLOOKUP($E646, 'BASIC KEY'!$C$13:$C$16, 'BASIC KEY'!$B$13:$B$16, "", 0)
</f>
        <v/>
      </c>
      <c r="N646" s="11" t="str">
        <f t="array" ref="N646">XLOOKUP($F646, 'BASIC KEY'!$C$19:$C$22, 'BASIC KEY'!$B$19:$B$22, "", 0)
</f>
        <v/>
      </c>
      <c r="S646" s="13" t="str">
        <f t="array" ref="S646">XLOOKUP($L646, 'BASIC KEY'!$E$7:$E$10, 'BASIC KEY'!$F$7:$F$10, "", 0)
</f>
        <v/>
      </c>
      <c r="T646" s="13" t="str">
        <f t="array" ref="T646">XLOOKUP($M646, 'BASIC KEY'!$E$13:$E$16, 'BASIC KEY'!$F$13:$F$16, "", 0)
</f>
        <v/>
      </c>
    </row>
    <row r="647">
      <c r="C647" s="7"/>
      <c r="D647" s="7"/>
      <c r="E647" s="7"/>
      <c r="F647" s="7"/>
      <c r="G647" s="7"/>
      <c r="H647" s="7"/>
      <c r="I647" s="7" t="str">
        <f t="shared" si="6"/>
        <v/>
      </c>
      <c r="K647" s="2" t="str">
        <f t="array" ref="K647">XLOOKUP($C647:$C$1000, 'BASIC KEY'!$C$1:$C$4, 'BASIC KEY'!$B$1:$B$4, "", 0)
</f>
        <v/>
      </c>
      <c r="L647" s="2" t="str">
        <f t="array" ref="L647">XLOOKUP($D647, 'BASIC KEY'!$C$7:$C$10, 'BASIC KEY'!$B$7:$B$10, "", 0)
</f>
        <v/>
      </c>
      <c r="M647" s="11" t="str">
        <f t="array" ref="M647">XLOOKUP($E647, 'BASIC KEY'!$C$13:$C$16, 'BASIC KEY'!$B$13:$B$16, "", 0)
</f>
        <v/>
      </c>
      <c r="N647" s="11" t="str">
        <f t="array" ref="N647">XLOOKUP($F647, 'BASIC KEY'!$C$19:$C$22, 'BASIC KEY'!$B$19:$B$22, "", 0)
</f>
        <v/>
      </c>
      <c r="S647" s="13" t="str">
        <f t="array" ref="S647">XLOOKUP($L647, 'BASIC KEY'!$E$7:$E$10, 'BASIC KEY'!$F$7:$F$10, "", 0)
</f>
        <v/>
      </c>
      <c r="T647" s="13" t="str">
        <f t="array" ref="T647">XLOOKUP($M647, 'BASIC KEY'!$E$13:$E$16, 'BASIC KEY'!$F$13:$F$16, "", 0)
</f>
        <v/>
      </c>
    </row>
    <row r="648">
      <c r="C648" s="7"/>
      <c r="D648" s="7"/>
      <c r="E648" s="7"/>
      <c r="F648" s="7"/>
      <c r="G648" s="7"/>
      <c r="H648" s="7"/>
      <c r="I648" s="7" t="str">
        <f t="shared" si="6"/>
        <v/>
      </c>
      <c r="K648" s="2" t="str">
        <f t="array" ref="K648">XLOOKUP($C648:$C$1000, 'BASIC KEY'!$C$1:$C$4, 'BASIC KEY'!$B$1:$B$4, "", 0)
</f>
        <v/>
      </c>
      <c r="L648" s="2" t="str">
        <f t="array" ref="L648">XLOOKUP($D648, 'BASIC KEY'!$C$7:$C$10, 'BASIC KEY'!$B$7:$B$10, "", 0)
</f>
        <v/>
      </c>
      <c r="M648" s="11" t="str">
        <f t="array" ref="M648">XLOOKUP($E648, 'BASIC KEY'!$C$13:$C$16, 'BASIC KEY'!$B$13:$B$16, "", 0)
</f>
        <v/>
      </c>
      <c r="N648" s="11" t="str">
        <f t="array" ref="N648">XLOOKUP($F648, 'BASIC KEY'!$C$19:$C$22, 'BASIC KEY'!$B$19:$B$22, "", 0)
</f>
        <v/>
      </c>
      <c r="S648" s="13" t="str">
        <f t="array" ref="S648">XLOOKUP($L648, 'BASIC KEY'!$E$7:$E$10, 'BASIC KEY'!$F$7:$F$10, "", 0)
</f>
        <v/>
      </c>
      <c r="T648" s="13" t="str">
        <f t="array" ref="T648">XLOOKUP($M648, 'BASIC KEY'!$E$13:$E$16, 'BASIC KEY'!$F$13:$F$16, "", 0)
</f>
        <v/>
      </c>
    </row>
    <row r="649">
      <c r="C649" s="7"/>
      <c r="D649" s="7"/>
      <c r="E649" s="7"/>
      <c r="F649" s="7"/>
      <c r="G649" s="7"/>
      <c r="H649" s="7"/>
      <c r="I649" s="7" t="str">
        <f t="shared" si="6"/>
        <v/>
      </c>
      <c r="K649" s="2" t="str">
        <f t="array" ref="K649">XLOOKUP($C649:$C$1000, 'BASIC KEY'!$C$1:$C$4, 'BASIC KEY'!$B$1:$B$4, "", 0)
</f>
        <v/>
      </c>
      <c r="L649" s="2" t="str">
        <f t="array" ref="L649">XLOOKUP($D649, 'BASIC KEY'!$C$7:$C$10, 'BASIC KEY'!$B$7:$B$10, "", 0)
</f>
        <v/>
      </c>
      <c r="M649" s="11" t="str">
        <f t="array" ref="M649">XLOOKUP($E649, 'BASIC KEY'!$C$13:$C$16, 'BASIC KEY'!$B$13:$B$16, "", 0)
</f>
        <v/>
      </c>
      <c r="N649" s="11" t="str">
        <f t="array" ref="N649">XLOOKUP($F649, 'BASIC KEY'!$C$19:$C$22, 'BASIC KEY'!$B$19:$B$22, "", 0)
</f>
        <v/>
      </c>
      <c r="S649" s="13" t="str">
        <f t="array" ref="S649">XLOOKUP($L649, 'BASIC KEY'!$E$7:$E$10, 'BASIC KEY'!$F$7:$F$10, "", 0)
</f>
        <v/>
      </c>
      <c r="T649" s="13" t="str">
        <f t="array" ref="T649">XLOOKUP($M649, 'BASIC KEY'!$E$13:$E$16, 'BASIC KEY'!$F$13:$F$16, "", 0)
</f>
        <v/>
      </c>
    </row>
    <row r="650">
      <c r="C650" s="7"/>
      <c r="D650" s="7"/>
      <c r="E650" s="7"/>
      <c r="F650" s="7"/>
      <c r="G650" s="7"/>
      <c r="H650" s="7"/>
      <c r="I650" s="7" t="str">
        <f t="shared" si="6"/>
        <v/>
      </c>
      <c r="K650" s="2" t="str">
        <f t="array" ref="K650">XLOOKUP($C650:$C$1000, 'BASIC KEY'!$C$1:$C$4, 'BASIC KEY'!$B$1:$B$4, "", 0)
</f>
        <v/>
      </c>
      <c r="L650" s="2" t="str">
        <f t="array" ref="L650">XLOOKUP($D650, 'BASIC KEY'!$C$7:$C$10, 'BASIC KEY'!$B$7:$B$10, "", 0)
</f>
        <v/>
      </c>
      <c r="M650" s="11" t="str">
        <f t="array" ref="M650">XLOOKUP($E650, 'BASIC KEY'!$C$13:$C$16, 'BASIC KEY'!$B$13:$B$16, "", 0)
</f>
        <v/>
      </c>
      <c r="N650" s="11" t="str">
        <f t="array" ref="N650">XLOOKUP($F650, 'BASIC KEY'!$C$19:$C$22, 'BASIC KEY'!$B$19:$B$22, "", 0)
</f>
        <v/>
      </c>
      <c r="S650" s="13" t="str">
        <f t="array" ref="S650">XLOOKUP($L650, 'BASIC KEY'!$E$7:$E$10, 'BASIC KEY'!$F$7:$F$10, "", 0)
</f>
        <v/>
      </c>
      <c r="T650" s="13" t="str">
        <f t="array" ref="T650">XLOOKUP($M650, 'BASIC KEY'!$E$13:$E$16, 'BASIC KEY'!$F$13:$F$16, "", 0)
</f>
        <v/>
      </c>
    </row>
    <row r="651">
      <c r="C651" s="7"/>
      <c r="D651" s="7"/>
      <c r="E651" s="7"/>
      <c r="F651" s="7"/>
      <c r="G651" s="7"/>
      <c r="H651" s="7"/>
      <c r="I651" s="7" t="str">
        <f t="shared" si="6"/>
        <v/>
      </c>
      <c r="K651" s="2" t="str">
        <f t="array" ref="K651">XLOOKUP($C651:$C$1000, 'BASIC KEY'!$C$1:$C$4, 'BASIC KEY'!$B$1:$B$4, "", 0)
</f>
        <v/>
      </c>
      <c r="L651" s="2" t="str">
        <f t="array" ref="L651">XLOOKUP($D651, 'BASIC KEY'!$C$7:$C$10, 'BASIC KEY'!$B$7:$B$10, "", 0)
</f>
        <v/>
      </c>
      <c r="M651" s="11" t="str">
        <f t="array" ref="M651">XLOOKUP($E651, 'BASIC KEY'!$C$13:$C$16, 'BASIC KEY'!$B$13:$B$16, "", 0)
</f>
        <v/>
      </c>
      <c r="N651" s="11" t="str">
        <f t="array" ref="N651">XLOOKUP($F651, 'BASIC KEY'!$C$19:$C$22, 'BASIC KEY'!$B$19:$B$22, "", 0)
</f>
        <v/>
      </c>
      <c r="S651" s="13" t="str">
        <f t="array" ref="S651">XLOOKUP($L651, 'BASIC KEY'!$E$7:$E$10, 'BASIC KEY'!$F$7:$F$10, "", 0)
</f>
        <v/>
      </c>
      <c r="T651" s="13" t="str">
        <f t="array" ref="T651">XLOOKUP($M651, 'BASIC KEY'!$E$13:$E$16, 'BASIC KEY'!$F$13:$F$16, "", 0)
</f>
        <v/>
      </c>
    </row>
    <row r="652">
      <c r="C652" s="7"/>
      <c r="D652" s="7"/>
      <c r="E652" s="7"/>
      <c r="F652" s="7"/>
      <c r="G652" s="7"/>
      <c r="H652" s="7"/>
      <c r="I652" s="7" t="str">
        <f t="shared" si="6"/>
        <v/>
      </c>
      <c r="K652" s="2" t="str">
        <f t="array" ref="K652">XLOOKUP($C652:$C$1000, 'BASIC KEY'!$C$1:$C$4, 'BASIC KEY'!$B$1:$B$4, "", 0)
</f>
        <v/>
      </c>
      <c r="L652" s="2" t="str">
        <f t="array" ref="L652">XLOOKUP($D652, 'BASIC KEY'!$C$7:$C$10, 'BASIC KEY'!$B$7:$B$10, "", 0)
</f>
        <v/>
      </c>
      <c r="M652" s="11" t="str">
        <f t="array" ref="M652">XLOOKUP($E652, 'BASIC KEY'!$C$13:$C$16, 'BASIC KEY'!$B$13:$B$16, "", 0)
</f>
        <v/>
      </c>
      <c r="N652" s="11" t="str">
        <f t="array" ref="N652">XLOOKUP($F652, 'BASIC KEY'!$C$19:$C$22, 'BASIC KEY'!$B$19:$B$22, "", 0)
</f>
        <v/>
      </c>
      <c r="S652" s="13" t="str">
        <f t="array" ref="S652">XLOOKUP($L652, 'BASIC KEY'!$E$7:$E$10, 'BASIC KEY'!$F$7:$F$10, "", 0)
</f>
        <v/>
      </c>
      <c r="T652" s="13" t="str">
        <f t="array" ref="T652">XLOOKUP($M652, 'BASIC KEY'!$E$13:$E$16, 'BASIC KEY'!$F$13:$F$16, "", 0)
</f>
        <v/>
      </c>
    </row>
    <row r="653">
      <c r="C653" s="7"/>
      <c r="D653" s="7"/>
      <c r="E653" s="7"/>
      <c r="F653" s="7"/>
      <c r="G653" s="7"/>
      <c r="H653" s="7"/>
      <c r="I653" s="7" t="str">
        <f t="shared" si="6"/>
        <v/>
      </c>
      <c r="K653" s="2" t="str">
        <f t="array" ref="K653">XLOOKUP($C653:$C$1000, 'BASIC KEY'!$C$1:$C$4, 'BASIC KEY'!$B$1:$B$4, "", 0)
</f>
        <v/>
      </c>
      <c r="L653" s="2" t="str">
        <f t="array" ref="L653">XLOOKUP($D653, 'BASIC KEY'!$C$7:$C$10, 'BASIC KEY'!$B$7:$B$10, "", 0)
</f>
        <v/>
      </c>
      <c r="M653" s="11" t="str">
        <f t="array" ref="M653">XLOOKUP($E653, 'BASIC KEY'!$C$13:$C$16, 'BASIC KEY'!$B$13:$B$16, "", 0)
</f>
        <v/>
      </c>
      <c r="N653" s="11" t="str">
        <f t="array" ref="N653">XLOOKUP($F653, 'BASIC KEY'!$C$19:$C$22, 'BASIC KEY'!$B$19:$B$22, "", 0)
</f>
        <v/>
      </c>
      <c r="S653" s="13" t="str">
        <f t="array" ref="S653">XLOOKUP($L653, 'BASIC KEY'!$E$7:$E$10, 'BASIC KEY'!$F$7:$F$10, "", 0)
</f>
        <v/>
      </c>
      <c r="T653" s="13" t="str">
        <f t="array" ref="T653">XLOOKUP($M653, 'BASIC KEY'!$E$13:$E$16, 'BASIC KEY'!$F$13:$F$16, "", 0)
</f>
        <v/>
      </c>
    </row>
    <row r="654">
      <c r="C654" s="7"/>
      <c r="D654" s="7"/>
      <c r="E654" s="7"/>
      <c r="F654" s="7"/>
      <c r="G654" s="7"/>
      <c r="H654" s="7"/>
      <c r="I654" s="7" t="str">
        <f t="shared" si="6"/>
        <v/>
      </c>
      <c r="K654" s="2" t="str">
        <f t="array" ref="K654">XLOOKUP($C654:$C$1000, 'BASIC KEY'!$C$1:$C$4, 'BASIC KEY'!$B$1:$B$4, "", 0)
</f>
        <v/>
      </c>
      <c r="L654" s="2" t="str">
        <f t="array" ref="L654">XLOOKUP($D654, 'BASIC KEY'!$C$7:$C$10, 'BASIC KEY'!$B$7:$B$10, "", 0)
</f>
        <v/>
      </c>
      <c r="M654" s="11" t="str">
        <f t="array" ref="M654">XLOOKUP($E654, 'BASIC KEY'!$C$13:$C$16, 'BASIC KEY'!$B$13:$B$16, "", 0)
</f>
        <v/>
      </c>
      <c r="N654" s="11" t="str">
        <f t="array" ref="N654">XLOOKUP($F654, 'BASIC KEY'!$C$19:$C$22, 'BASIC KEY'!$B$19:$B$22, "", 0)
</f>
        <v/>
      </c>
      <c r="S654" s="13" t="str">
        <f t="array" ref="S654">XLOOKUP($L654, 'BASIC KEY'!$E$7:$E$10, 'BASIC KEY'!$F$7:$F$10, "", 0)
</f>
        <v/>
      </c>
      <c r="T654" s="13" t="str">
        <f t="array" ref="T654">XLOOKUP($M654, 'BASIC KEY'!$E$13:$E$16, 'BASIC KEY'!$F$13:$F$16, "", 0)
</f>
        <v/>
      </c>
    </row>
    <row r="655">
      <c r="C655" s="7"/>
      <c r="D655" s="7"/>
      <c r="E655" s="7"/>
      <c r="F655" s="7"/>
      <c r="G655" s="7"/>
      <c r="H655" s="7"/>
      <c r="I655" s="7" t="str">
        <f t="shared" si="6"/>
        <v/>
      </c>
      <c r="K655" s="2" t="str">
        <f t="array" ref="K655">XLOOKUP($C655:$C$1000, 'BASIC KEY'!$C$1:$C$4, 'BASIC KEY'!$B$1:$B$4, "", 0)
</f>
        <v/>
      </c>
      <c r="L655" s="2" t="str">
        <f t="array" ref="L655">XLOOKUP($D655, 'BASIC KEY'!$C$7:$C$10, 'BASIC KEY'!$B$7:$B$10, "", 0)
</f>
        <v/>
      </c>
      <c r="M655" s="11" t="str">
        <f t="array" ref="M655">XLOOKUP($E655, 'BASIC KEY'!$C$13:$C$16, 'BASIC KEY'!$B$13:$B$16, "", 0)
</f>
        <v/>
      </c>
      <c r="N655" s="11" t="str">
        <f t="array" ref="N655">XLOOKUP($F655, 'BASIC KEY'!$C$19:$C$22, 'BASIC KEY'!$B$19:$B$22, "", 0)
</f>
        <v/>
      </c>
      <c r="S655" s="13" t="str">
        <f t="array" ref="S655">XLOOKUP($L655, 'BASIC KEY'!$E$7:$E$10, 'BASIC KEY'!$F$7:$F$10, "", 0)
</f>
        <v/>
      </c>
      <c r="T655" s="13" t="str">
        <f t="array" ref="T655">XLOOKUP($M655, 'BASIC KEY'!$E$13:$E$16, 'BASIC KEY'!$F$13:$F$16, "", 0)
</f>
        <v/>
      </c>
    </row>
    <row r="656">
      <c r="C656" s="7"/>
      <c r="D656" s="7"/>
      <c r="E656" s="7"/>
      <c r="F656" s="7"/>
      <c r="G656" s="7"/>
      <c r="H656" s="7"/>
      <c r="I656" s="7" t="str">
        <f t="shared" si="6"/>
        <v/>
      </c>
      <c r="K656" s="2" t="str">
        <f t="array" ref="K656">XLOOKUP($C656:$C$1000, 'BASIC KEY'!$C$1:$C$4, 'BASIC KEY'!$B$1:$B$4, "", 0)
</f>
        <v/>
      </c>
      <c r="L656" s="2" t="str">
        <f t="array" ref="L656">XLOOKUP($D656, 'BASIC KEY'!$C$7:$C$10, 'BASIC KEY'!$B$7:$B$10, "", 0)
</f>
        <v/>
      </c>
      <c r="M656" s="11" t="str">
        <f t="array" ref="M656">XLOOKUP($E656, 'BASIC KEY'!$C$13:$C$16, 'BASIC KEY'!$B$13:$B$16, "", 0)
</f>
        <v/>
      </c>
      <c r="N656" s="11" t="str">
        <f t="array" ref="N656">XLOOKUP($F656, 'BASIC KEY'!$C$19:$C$22, 'BASIC KEY'!$B$19:$B$22, "", 0)
</f>
        <v/>
      </c>
      <c r="S656" s="13" t="str">
        <f t="array" ref="S656">XLOOKUP($L656, 'BASIC KEY'!$E$7:$E$10, 'BASIC KEY'!$F$7:$F$10, "", 0)
</f>
        <v/>
      </c>
      <c r="T656" s="13" t="str">
        <f t="array" ref="T656">XLOOKUP($M656, 'BASIC KEY'!$E$13:$E$16, 'BASIC KEY'!$F$13:$F$16, "", 0)
</f>
        <v/>
      </c>
    </row>
    <row r="657">
      <c r="C657" s="7"/>
      <c r="D657" s="7"/>
      <c r="E657" s="7"/>
      <c r="F657" s="7"/>
      <c r="G657" s="7"/>
      <c r="H657" s="7"/>
      <c r="I657" s="7" t="str">
        <f t="shared" si="6"/>
        <v/>
      </c>
      <c r="K657" s="2" t="str">
        <f t="array" ref="K657">XLOOKUP($C657:$C$1000, 'BASIC KEY'!$C$1:$C$4, 'BASIC KEY'!$B$1:$B$4, "", 0)
</f>
        <v/>
      </c>
      <c r="L657" s="2" t="str">
        <f t="array" ref="L657">XLOOKUP($D657, 'BASIC KEY'!$C$7:$C$10, 'BASIC KEY'!$B$7:$B$10, "", 0)
</f>
        <v/>
      </c>
      <c r="M657" s="11" t="str">
        <f t="array" ref="M657">XLOOKUP($E657, 'BASIC KEY'!$C$13:$C$16, 'BASIC KEY'!$B$13:$B$16, "", 0)
</f>
        <v/>
      </c>
      <c r="N657" s="11" t="str">
        <f t="array" ref="N657">XLOOKUP($F657, 'BASIC KEY'!$C$19:$C$22, 'BASIC KEY'!$B$19:$B$22, "", 0)
</f>
        <v/>
      </c>
      <c r="S657" s="13" t="str">
        <f t="array" ref="S657">XLOOKUP($L657, 'BASIC KEY'!$E$7:$E$10, 'BASIC KEY'!$F$7:$F$10, "", 0)
</f>
        <v/>
      </c>
      <c r="T657" s="13" t="str">
        <f t="array" ref="T657">XLOOKUP($M657, 'BASIC KEY'!$E$13:$E$16, 'BASIC KEY'!$F$13:$F$16, "", 0)
</f>
        <v/>
      </c>
    </row>
    <row r="658">
      <c r="C658" s="7"/>
      <c r="D658" s="7"/>
      <c r="E658" s="7"/>
      <c r="F658" s="7"/>
      <c r="G658" s="7"/>
      <c r="H658" s="7"/>
      <c r="I658" s="7" t="str">
        <f t="shared" si="6"/>
        <v/>
      </c>
      <c r="K658" s="2" t="str">
        <f t="array" ref="K658">XLOOKUP($C658:$C$1000, 'BASIC KEY'!$C$1:$C$4, 'BASIC KEY'!$B$1:$B$4, "", 0)
</f>
        <v/>
      </c>
      <c r="L658" s="2" t="str">
        <f t="array" ref="L658">XLOOKUP($D658, 'BASIC KEY'!$C$7:$C$10, 'BASIC KEY'!$B$7:$B$10, "", 0)
</f>
        <v/>
      </c>
      <c r="M658" s="11" t="str">
        <f t="array" ref="M658">XLOOKUP($E658, 'BASIC KEY'!$C$13:$C$16, 'BASIC KEY'!$B$13:$B$16, "", 0)
</f>
        <v/>
      </c>
      <c r="N658" s="11" t="str">
        <f t="array" ref="N658">XLOOKUP($F658, 'BASIC KEY'!$C$19:$C$22, 'BASIC KEY'!$B$19:$B$22, "", 0)
</f>
        <v/>
      </c>
      <c r="S658" s="13" t="str">
        <f t="array" ref="S658">XLOOKUP($L658, 'BASIC KEY'!$E$7:$E$10, 'BASIC KEY'!$F$7:$F$10, "", 0)
</f>
        <v/>
      </c>
      <c r="T658" s="13" t="str">
        <f t="array" ref="T658">XLOOKUP($M658, 'BASIC KEY'!$E$13:$E$16, 'BASIC KEY'!$F$13:$F$16, "", 0)
</f>
        <v/>
      </c>
    </row>
    <row r="659">
      <c r="C659" s="7"/>
      <c r="D659" s="7"/>
      <c r="E659" s="7"/>
      <c r="F659" s="7"/>
      <c r="G659" s="7"/>
      <c r="H659" s="7"/>
      <c r="I659" s="7" t="str">
        <f t="shared" si="6"/>
        <v/>
      </c>
      <c r="K659" s="2" t="str">
        <f t="array" ref="K659">XLOOKUP($C659:$C$1000, 'BASIC KEY'!$C$1:$C$4, 'BASIC KEY'!$B$1:$B$4, "", 0)
</f>
        <v/>
      </c>
      <c r="L659" s="2" t="str">
        <f t="array" ref="L659">XLOOKUP($D659, 'BASIC KEY'!$C$7:$C$10, 'BASIC KEY'!$B$7:$B$10, "", 0)
</f>
        <v/>
      </c>
      <c r="M659" s="11" t="str">
        <f t="array" ref="M659">XLOOKUP($E659, 'BASIC KEY'!$C$13:$C$16, 'BASIC KEY'!$B$13:$B$16, "", 0)
</f>
        <v/>
      </c>
      <c r="N659" s="11" t="str">
        <f t="array" ref="N659">XLOOKUP($F659, 'BASIC KEY'!$C$19:$C$22, 'BASIC KEY'!$B$19:$B$22, "", 0)
</f>
        <v/>
      </c>
      <c r="S659" s="13" t="str">
        <f t="array" ref="S659">XLOOKUP($L659, 'BASIC KEY'!$E$7:$E$10, 'BASIC KEY'!$F$7:$F$10, "", 0)
</f>
        <v/>
      </c>
      <c r="T659" s="13" t="str">
        <f t="array" ref="T659">XLOOKUP($M659, 'BASIC KEY'!$E$13:$E$16, 'BASIC KEY'!$F$13:$F$16, "", 0)
</f>
        <v/>
      </c>
    </row>
    <row r="660">
      <c r="C660" s="7"/>
      <c r="D660" s="7"/>
      <c r="E660" s="7"/>
      <c r="F660" s="7"/>
      <c r="G660" s="7"/>
      <c r="H660" s="7"/>
      <c r="I660" s="7" t="str">
        <f t="shared" si="6"/>
        <v/>
      </c>
      <c r="K660" s="2" t="str">
        <f t="array" ref="K660">XLOOKUP($C660:$C$1000, 'BASIC KEY'!$C$1:$C$4, 'BASIC KEY'!$B$1:$B$4, "", 0)
</f>
        <v/>
      </c>
      <c r="L660" s="2" t="str">
        <f t="array" ref="L660">XLOOKUP($D660, 'BASIC KEY'!$C$7:$C$10, 'BASIC KEY'!$B$7:$B$10, "", 0)
</f>
        <v/>
      </c>
      <c r="M660" s="11" t="str">
        <f t="array" ref="M660">XLOOKUP($E660, 'BASIC KEY'!$C$13:$C$16, 'BASIC KEY'!$B$13:$B$16, "", 0)
</f>
        <v/>
      </c>
      <c r="N660" s="11" t="str">
        <f t="array" ref="N660">XLOOKUP($F660, 'BASIC KEY'!$C$19:$C$22, 'BASIC KEY'!$B$19:$B$22, "", 0)
</f>
        <v/>
      </c>
      <c r="S660" s="13" t="str">
        <f t="array" ref="S660">XLOOKUP($L660, 'BASIC KEY'!$E$7:$E$10, 'BASIC KEY'!$F$7:$F$10, "", 0)
</f>
        <v/>
      </c>
      <c r="T660" s="13" t="str">
        <f t="array" ref="T660">XLOOKUP($M660, 'BASIC KEY'!$E$13:$E$16, 'BASIC KEY'!$F$13:$F$16, "", 0)
</f>
        <v/>
      </c>
    </row>
    <row r="661">
      <c r="C661" s="7"/>
      <c r="D661" s="7"/>
      <c r="E661" s="7"/>
      <c r="F661" s="7"/>
      <c r="G661" s="7"/>
      <c r="H661" s="7"/>
      <c r="I661" s="7" t="str">
        <f t="shared" si="6"/>
        <v/>
      </c>
      <c r="K661" s="2" t="str">
        <f t="array" ref="K661">XLOOKUP($C661:$C$1000, 'BASIC KEY'!$C$1:$C$4, 'BASIC KEY'!$B$1:$B$4, "", 0)
</f>
        <v/>
      </c>
      <c r="L661" s="2" t="str">
        <f t="array" ref="L661">XLOOKUP($D661, 'BASIC KEY'!$C$7:$C$10, 'BASIC KEY'!$B$7:$B$10, "", 0)
</f>
        <v/>
      </c>
      <c r="M661" s="11" t="str">
        <f t="array" ref="M661">XLOOKUP($E661, 'BASIC KEY'!$C$13:$C$16, 'BASIC KEY'!$B$13:$B$16, "", 0)
</f>
        <v/>
      </c>
      <c r="N661" s="11" t="str">
        <f t="array" ref="N661">XLOOKUP($F661, 'BASIC KEY'!$C$19:$C$22, 'BASIC KEY'!$B$19:$B$22, "", 0)
</f>
        <v/>
      </c>
      <c r="S661" s="13" t="str">
        <f t="array" ref="S661">XLOOKUP($L661, 'BASIC KEY'!$E$7:$E$10, 'BASIC KEY'!$F$7:$F$10, "", 0)
</f>
        <v/>
      </c>
      <c r="T661" s="13" t="str">
        <f t="array" ref="T661">XLOOKUP($M661, 'BASIC KEY'!$E$13:$E$16, 'BASIC KEY'!$F$13:$F$16, "", 0)
</f>
        <v/>
      </c>
    </row>
    <row r="662">
      <c r="C662" s="7"/>
      <c r="D662" s="7"/>
      <c r="E662" s="7"/>
      <c r="F662" s="7"/>
      <c r="G662" s="7"/>
      <c r="H662" s="7"/>
      <c r="I662" s="7" t="str">
        <f t="shared" si="6"/>
        <v/>
      </c>
      <c r="K662" s="2" t="str">
        <f t="array" ref="K662">XLOOKUP($C662:$C$1000, 'BASIC KEY'!$C$1:$C$4, 'BASIC KEY'!$B$1:$B$4, "", 0)
</f>
        <v/>
      </c>
      <c r="L662" s="2" t="str">
        <f t="array" ref="L662">XLOOKUP($D662, 'BASIC KEY'!$C$7:$C$10, 'BASIC KEY'!$B$7:$B$10, "", 0)
</f>
        <v/>
      </c>
      <c r="M662" s="11" t="str">
        <f t="array" ref="M662">XLOOKUP($E662, 'BASIC KEY'!$C$13:$C$16, 'BASIC KEY'!$B$13:$B$16, "", 0)
</f>
        <v/>
      </c>
      <c r="N662" s="11" t="str">
        <f t="array" ref="N662">XLOOKUP($F662, 'BASIC KEY'!$C$19:$C$22, 'BASIC KEY'!$B$19:$B$22, "", 0)
</f>
        <v/>
      </c>
      <c r="S662" s="13" t="str">
        <f t="array" ref="S662">XLOOKUP($L662, 'BASIC KEY'!$E$7:$E$10, 'BASIC KEY'!$F$7:$F$10, "", 0)
</f>
        <v/>
      </c>
      <c r="T662" s="13" t="str">
        <f t="array" ref="T662">XLOOKUP($M662, 'BASIC KEY'!$E$13:$E$16, 'BASIC KEY'!$F$13:$F$16, "", 0)
</f>
        <v/>
      </c>
    </row>
    <row r="663">
      <c r="C663" s="7"/>
      <c r="D663" s="7"/>
      <c r="E663" s="7"/>
      <c r="F663" s="7"/>
      <c r="G663" s="7"/>
      <c r="H663" s="7"/>
      <c r="I663" s="7" t="str">
        <f t="shared" si="6"/>
        <v/>
      </c>
      <c r="K663" s="2" t="str">
        <f t="array" ref="K663">XLOOKUP($C663:$C$1000, 'BASIC KEY'!$C$1:$C$4, 'BASIC KEY'!$B$1:$B$4, "", 0)
</f>
        <v/>
      </c>
      <c r="L663" s="2" t="str">
        <f t="array" ref="L663">XLOOKUP($D663, 'BASIC KEY'!$C$7:$C$10, 'BASIC KEY'!$B$7:$B$10, "", 0)
</f>
        <v/>
      </c>
      <c r="M663" s="11" t="str">
        <f t="array" ref="M663">XLOOKUP($E663, 'BASIC KEY'!$C$13:$C$16, 'BASIC KEY'!$B$13:$B$16, "", 0)
</f>
        <v/>
      </c>
      <c r="N663" s="11" t="str">
        <f t="array" ref="N663">XLOOKUP($F663, 'BASIC KEY'!$C$19:$C$22, 'BASIC KEY'!$B$19:$B$22, "", 0)
</f>
        <v/>
      </c>
      <c r="S663" s="13" t="str">
        <f t="array" ref="S663">XLOOKUP($L663, 'BASIC KEY'!$E$7:$E$10, 'BASIC KEY'!$F$7:$F$10, "", 0)
</f>
        <v/>
      </c>
      <c r="T663" s="13" t="str">
        <f t="array" ref="T663">XLOOKUP($M663, 'BASIC KEY'!$E$13:$E$16, 'BASIC KEY'!$F$13:$F$16, "", 0)
</f>
        <v/>
      </c>
    </row>
    <row r="664">
      <c r="C664" s="7"/>
      <c r="D664" s="7"/>
      <c r="E664" s="7"/>
      <c r="F664" s="7"/>
      <c r="G664" s="7"/>
      <c r="H664" s="7"/>
      <c r="I664" s="7" t="str">
        <f t="shared" si="6"/>
        <v/>
      </c>
      <c r="K664" s="2" t="str">
        <f t="array" ref="K664">XLOOKUP($C664:$C$1000, 'BASIC KEY'!$C$1:$C$4, 'BASIC KEY'!$B$1:$B$4, "", 0)
</f>
        <v/>
      </c>
      <c r="L664" s="2" t="str">
        <f t="array" ref="L664">XLOOKUP($D664, 'BASIC KEY'!$C$7:$C$10, 'BASIC KEY'!$B$7:$B$10, "", 0)
</f>
        <v/>
      </c>
      <c r="M664" s="11" t="str">
        <f t="array" ref="M664">XLOOKUP($E664, 'BASIC KEY'!$C$13:$C$16, 'BASIC KEY'!$B$13:$B$16, "", 0)
</f>
        <v/>
      </c>
      <c r="N664" s="11" t="str">
        <f t="array" ref="N664">XLOOKUP($F664, 'BASIC KEY'!$C$19:$C$22, 'BASIC KEY'!$B$19:$B$22, "", 0)
</f>
        <v/>
      </c>
      <c r="S664" s="13" t="str">
        <f t="array" ref="S664">XLOOKUP($L664, 'BASIC KEY'!$E$7:$E$10, 'BASIC KEY'!$F$7:$F$10, "", 0)
</f>
        <v/>
      </c>
      <c r="T664" s="13" t="str">
        <f t="array" ref="T664">XLOOKUP($M664, 'BASIC KEY'!$E$13:$E$16, 'BASIC KEY'!$F$13:$F$16, "", 0)
</f>
        <v/>
      </c>
    </row>
    <row r="665">
      <c r="C665" s="7"/>
      <c r="D665" s="7"/>
      <c r="E665" s="7"/>
      <c r="F665" s="7"/>
      <c r="G665" s="7"/>
      <c r="H665" s="7"/>
      <c r="I665" s="7" t="str">
        <f t="shared" si="6"/>
        <v/>
      </c>
      <c r="K665" s="2" t="str">
        <f t="array" ref="K665">XLOOKUP($C665:$C$1000, 'BASIC KEY'!$C$1:$C$4, 'BASIC KEY'!$B$1:$B$4, "", 0)
</f>
        <v/>
      </c>
      <c r="L665" s="2" t="str">
        <f t="array" ref="L665">XLOOKUP($D665, 'BASIC KEY'!$C$7:$C$10, 'BASIC KEY'!$B$7:$B$10, "", 0)
</f>
        <v/>
      </c>
      <c r="M665" s="11" t="str">
        <f t="array" ref="M665">XLOOKUP($E665, 'BASIC KEY'!$C$13:$C$16, 'BASIC KEY'!$B$13:$B$16, "", 0)
</f>
        <v/>
      </c>
      <c r="N665" s="11" t="str">
        <f t="array" ref="N665">XLOOKUP($F665, 'BASIC KEY'!$C$19:$C$22, 'BASIC KEY'!$B$19:$B$22, "", 0)
</f>
        <v/>
      </c>
      <c r="S665" s="13" t="str">
        <f t="array" ref="S665">XLOOKUP($L665, 'BASIC KEY'!$E$7:$E$10, 'BASIC KEY'!$F$7:$F$10, "", 0)
</f>
        <v/>
      </c>
      <c r="T665" s="13" t="str">
        <f t="array" ref="T665">XLOOKUP($M665, 'BASIC KEY'!$E$13:$E$16, 'BASIC KEY'!$F$13:$F$16, "", 0)
</f>
        <v/>
      </c>
    </row>
    <row r="666">
      <c r="C666" s="7"/>
      <c r="D666" s="7"/>
      <c r="E666" s="7"/>
      <c r="F666" s="7"/>
      <c r="G666" s="7"/>
      <c r="H666" s="7"/>
      <c r="I666" s="7" t="str">
        <f t="shared" si="6"/>
        <v/>
      </c>
      <c r="K666" s="2" t="str">
        <f t="array" ref="K666">XLOOKUP($C666:$C$1000, 'BASIC KEY'!$C$1:$C$4, 'BASIC KEY'!$B$1:$B$4, "", 0)
</f>
        <v/>
      </c>
      <c r="L666" s="2" t="str">
        <f t="array" ref="L666">XLOOKUP($D666, 'BASIC KEY'!$C$7:$C$10, 'BASIC KEY'!$B$7:$B$10, "", 0)
</f>
        <v/>
      </c>
      <c r="M666" s="11" t="str">
        <f t="array" ref="M666">XLOOKUP($E666, 'BASIC KEY'!$C$13:$C$16, 'BASIC KEY'!$B$13:$B$16, "", 0)
</f>
        <v/>
      </c>
      <c r="N666" s="11" t="str">
        <f t="array" ref="N666">XLOOKUP($F666, 'BASIC KEY'!$C$19:$C$22, 'BASIC KEY'!$B$19:$B$22, "", 0)
</f>
        <v/>
      </c>
      <c r="S666" s="13" t="str">
        <f t="array" ref="S666">XLOOKUP($L666, 'BASIC KEY'!$E$7:$E$10, 'BASIC KEY'!$F$7:$F$10, "", 0)
</f>
        <v/>
      </c>
      <c r="T666" s="13" t="str">
        <f t="array" ref="T666">XLOOKUP($M666, 'BASIC KEY'!$E$13:$E$16, 'BASIC KEY'!$F$13:$F$16, "", 0)
</f>
        <v/>
      </c>
    </row>
    <row r="667">
      <c r="C667" s="7"/>
      <c r="D667" s="7"/>
      <c r="E667" s="7"/>
      <c r="F667" s="7"/>
      <c r="G667" s="7"/>
      <c r="H667" s="7"/>
      <c r="I667" s="7" t="str">
        <f t="shared" si="6"/>
        <v/>
      </c>
      <c r="K667" s="2" t="str">
        <f t="array" ref="K667">XLOOKUP($C667:$C$1000, 'BASIC KEY'!$C$1:$C$4, 'BASIC KEY'!$B$1:$B$4, "", 0)
</f>
        <v/>
      </c>
      <c r="L667" s="2" t="str">
        <f t="array" ref="L667">XLOOKUP($D667, 'BASIC KEY'!$C$7:$C$10, 'BASIC KEY'!$B$7:$B$10, "", 0)
</f>
        <v/>
      </c>
      <c r="M667" s="11" t="str">
        <f t="array" ref="M667">XLOOKUP($E667, 'BASIC KEY'!$C$13:$C$16, 'BASIC KEY'!$B$13:$B$16, "", 0)
</f>
        <v/>
      </c>
      <c r="N667" s="11" t="str">
        <f t="array" ref="N667">XLOOKUP($F667, 'BASIC KEY'!$C$19:$C$22, 'BASIC KEY'!$B$19:$B$22, "", 0)
</f>
        <v/>
      </c>
      <c r="S667" s="13" t="str">
        <f t="array" ref="S667">XLOOKUP($L667, 'BASIC KEY'!$E$7:$E$10, 'BASIC KEY'!$F$7:$F$10, "", 0)
</f>
        <v/>
      </c>
      <c r="T667" s="13" t="str">
        <f t="array" ref="T667">XLOOKUP($M667, 'BASIC KEY'!$E$13:$E$16, 'BASIC KEY'!$F$13:$F$16, "", 0)
</f>
        <v/>
      </c>
    </row>
    <row r="668">
      <c r="C668" s="7"/>
      <c r="D668" s="7"/>
      <c r="E668" s="7"/>
      <c r="F668" s="7"/>
      <c r="G668" s="7"/>
      <c r="H668" s="7"/>
      <c r="I668" s="7" t="str">
        <f t="shared" si="6"/>
        <v/>
      </c>
      <c r="K668" s="2" t="str">
        <f t="array" ref="K668">XLOOKUP($C668:$C$1000, 'BASIC KEY'!$C$1:$C$4, 'BASIC KEY'!$B$1:$B$4, "", 0)
</f>
        <v/>
      </c>
      <c r="L668" s="2" t="str">
        <f t="array" ref="L668">XLOOKUP($D668, 'BASIC KEY'!$C$7:$C$10, 'BASIC KEY'!$B$7:$B$10, "", 0)
</f>
        <v/>
      </c>
      <c r="M668" s="11" t="str">
        <f t="array" ref="M668">XLOOKUP($E668, 'BASIC KEY'!$C$13:$C$16, 'BASIC KEY'!$B$13:$B$16, "", 0)
</f>
        <v/>
      </c>
      <c r="N668" s="11" t="str">
        <f t="array" ref="N668">XLOOKUP($F668, 'BASIC KEY'!$C$19:$C$22, 'BASIC KEY'!$B$19:$B$22, "", 0)
</f>
        <v/>
      </c>
      <c r="S668" s="13" t="str">
        <f t="array" ref="S668">XLOOKUP($L668, 'BASIC KEY'!$E$7:$E$10, 'BASIC KEY'!$F$7:$F$10, "", 0)
</f>
        <v/>
      </c>
      <c r="T668" s="13" t="str">
        <f t="array" ref="T668">XLOOKUP($M668, 'BASIC KEY'!$E$13:$E$16, 'BASIC KEY'!$F$13:$F$16, "", 0)
</f>
        <v/>
      </c>
    </row>
    <row r="669">
      <c r="C669" s="7"/>
      <c r="D669" s="7"/>
      <c r="E669" s="7"/>
      <c r="F669" s="7"/>
      <c r="G669" s="7"/>
      <c r="H669" s="7"/>
      <c r="I669" s="7" t="str">
        <f t="shared" si="6"/>
        <v/>
      </c>
      <c r="K669" s="2" t="str">
        <f t="array" ref="K669">XLOOKUP($C669:$C$1000, 'BASIC KEY'!$C$1:$C$4, 'BASIC KEY'!$B$1:$B$4, "", 0)
</f>
        <v/>
      </c>
      <c r="L669" s="2" t="str">
        <f t="array" ref="L669">XLOOKUP($D669, 'BASIC KEY'!$C$7:$C$10, 'BASIC KEY'!$B$7:$B$10, "", 0)
</f>
        <v/>
      </c>
      <c r="M669" s="11" t="str">
        <f t="array" ref="M669">XLOOKUP($E669, 'BASIC KEY'!$C$13:$C$16, 'BASIC KEY'!$B$13:$B$16, "", 0)
</f>
        <v/>
      </c>
      <c r="N669" s="11" t="str">
        <f t="array" ref="N669">XLOOKUP($F669, 'BASIC KEY'!$C$19:$C$22, 'BASIC KEY'!$B$19:$B$22, "", 0)
</f>
        <v/>
      </c>
      <c r="S669" s="13" t="str">
        <f t="array" ref="S669">XLOOKUP($L669, 'BASIC KEY'!$E$7:$E$10, 'BASIC KEY'!$F$7:$F$10, "", 0)
</f>
        <v/>
      </c>
      <c r="T669" s="13" t="str">
        <f t="array" ref="T669">XLOOKUP($M669, 'BASIC KEY'!$E$13:$E$16, 'BASIC KEY'!$F$13:$F$16, "", 0)
</f>
        <v/>
      </c>
    </row>
    <row r="670">
      <c r="C670" s="7"/>
      <c r="D670" s="7"/>
      <c r="E670" s="7"/>
      <c r="F670" s="7"/>
      <c r="G670" s="7"/>
      <c r="H670" s="7"/>
      <c r="I670" s="7" t="str">
        <f t="shared" si="6"/>
        <v/>
      </c>
      <c r="K670" s="2" t="str">
        <f t="array" ref="K670">XLOOKUP($C670:$C$1000, 'BASIC KEY'!$C$1:$C$4, 'BASIC KEY'!$B$1:$B$4, "", 0)
</f>
        <v/>
      </c>
      <c r="L670" s="2" t="str">
        <f t="array" ref="L670">XLOOKUP($D670, 'BASIC KEY'!$C$7:$C$10, 'BASIC KEY'!$B$7:$B$10, "", 0)
</f>
        <v/>
      </c>
      <c r="M670" s="11" t="str">
        <f t="array" ref="M670">XLOOKUP($E670, 'BASIC KEY'!$C$13:$C$16, 'BASIC KEY'!$B$13:$B$16, "", 0)
</f>
        <v/>
      </c>
      <c r="N670" s="11" t="str">
        <f t="array" ref="N670">XLOOKUP($F670, 'BASIC KEY'!$C$19:$C$22, 'BASIC KEY'!$B$19:$B$22, "", 0)
</f>
        <v/>
      </c>
      <c r="S670" s="13" t="str">
        <f t="array" ref="S670">XLOOKUP($L670, 'BASIC KEY'!$E$7:$E$10, 'BASIC KEY'!$F$7:$F$10, "", 0)
</f>
        <v/>
      </c>
      <c r="T670" s="13" t="str">
        <f t="array" ref="T670">XLOOKUP($M670, 'BASIC KEY'!$E$13:$E$16, 'BASIC KEY'!$F$13:$F$16, "", 0)
</f>
        <v/>
      </c>
    </row>
    <row r="671">
      <c r="C671" s="7"/>
      <c r="D671" s="7"/>
      <c r="E671" s="7"/>
      <c r="F671" s="7"/>
      <c r="G671" s="7"/>
      <c r="H671" s="7"/>
      <c r="I671" s="7" t="str">
        <f t="shared" si="6"/>
        <v/>
      </c>
      <c r="K671" s="2" t="str">
        <f t="array" ref="K671">XLOOKUP($C671:$C$1000, 'BASIC KEY'!$C$1:$C$4, 'BASIC KEY'!$B$1:$B$4, "", 0)
</f>
        <v/>
      </c>
      <c r="L671" s="2" t="str">
        <f t="array" ref="L671">XLOOKUP($D671, 'BASIC KEY'!$C$7:$C$10, 'BASIC KEY'!$B$7:$B$10, "", 0)
</f>
        <v/>
      </c>
      <c r="M671" s="11" t="str">
        <f t="array" ref="M671">XLOOKUP($E671, 'BASIC KEY'!$C$13:$C$16, 'BASIC KEY'!$B$13:$B$16, "", 0)
</f>
        <v/>
      </c>
      <c r="N671" s="11" t="str">
        <f t="array" ref="N671">XLOOKUP($F671, 'BASIC KEY'!$C$19:$C$22, 'BASIC KEY'!$B$19:$B$22, "", 0)
</f>
        <v/>
      </c>
      <c r="S671" s="13" t="str">
        <f t="array" ref="S671">XLOOKUP($L671, 'BASIC KEY'!$E$7:$E$10, 'BASIC KEY'!$F$7:$F$10, "", 0)
</f>
        <v/>
      </c>
      <c r="T671" s="13" t="str">
        <f t="array" ref="T671">XLOOKUP($M671, 'BASIC KEY'!$E$13:$E$16, 'BASIC KEY'!$F$13:$F$16, "", 0)
</f>
        <v/>
      </c>
    </row>
    <row r="672">
      <c r="C672" s="7"/>
      <c r="D672" s="7"/>
      <c r="E672" s="7"/>
      <c r="F672" s="7"/>
      <c r="G672" s="7"/>
      <c r="H672" s="7"/>
      <c r="I672" s="7" t="str">
        <f t="shared" si="6"/>
        <v/>
      </c>
      <c r="K672" s="2" t="str">
        <f t="array" ref="K672">XLOOKUP($C672:$C$1000, 'BASIC KEY'!$C$1:$C$4, 'BASIC KEY'!$B$1:$B$4, "", 0)
</f>
        <v/>
      </c>
      <c r="L672" s="2" t="str">
        <f t="array" ref="L672">XLOOKUP($D672, 'BASIC KEY'!$C$7:$C$10, 'BASIC KEY'!$B$7:$B$10, "", 0)
</f>
        <v/>
      </c>
      <c r="M672" s="11" t="str">
        <f t="array" ref="M672">XLOOKUP($E672, 'BASIC KEY'!$C$13:$C$16, 'BASIC KEY'!$B$13:$B$16, "", 0)
</f>
        <v/>
      </c>
      <c r="N672" s="11" t="str">
        <f t="array" ref="N672">XLOOKUP($F672, 'BASIC KEY'!$C$19:$C$22, 'BASIC KEY'!$B$19:$B$22, "", 0)
</f>
        <v/>
      </c>
      <c r="S672" s="13" t="str">
        <f t="array" ref="S672">XLOOKUP($L672, 'BASIC KEY'!$E$7:$E$10, 'BASIC KEY'!$F$7:$F$10, "", 0)
</f>
        <v/>
      </c>
      <c r="T672" s="13" t="str">
        <f t="array" ref="T672">XLOOKUP($M672, 'BASIC KEY'!$E$13:$E$16, 'BASIC KEY'!$F$13:$F$16, "", 0)
</f>
        <v/>
      </c>
    </row>
    <row r="673">
      <c r="C673" s="7"/>
      <c r="D673" s="7"/>
      <c r="E673" s="7"/>
      <c r="F673" s="7"/>
      <c r="G673" s="7"/>
      <c r="H673" s="7"/>
      <c r="I673" s="7" t="str">
        <f t="shared" si="6"/>
        <v/>
      </c>
      <c r="K673" s="2" t="str">
        <f t="array" ref="K673">XLOOKUP($C673:$C$1000, 'BASIC KEY'!$C$1:$C$4, 'BASIC KEY'!$B$1:$B$4, "", 0)
</f>
        <v/>
      </c>
      <c r="L673" s="2" t="str">
        <f t="array" ref="L673">XLOOKUP($D673, 'BASIC KEY'!$C$7:$C$10, 'BASIC KEY'!$B$7:$B$10, "", 0)
</f>
        <v/>
      </c>
      <c r="M673" s="11" t="str">
        <f t="array" ref="M673">XLOOKUP($E673, 'BASIC KEY'!$C$13:$C$16, 'BASIC KEY'!$B$13:$B$16, "", 0)
</f>
        <v/>
      </c>
      <c r="N673" s="11" t="str">
        <f t="array" ref="N673">XLOOKUP($F673, 'BASIC KEY'!$C$19:$C$22, 'BASIC KEY'!$B$19:$B$22, "", 0)
</f>
        <v/>
      </c>
      <c r="S673" s="13" t="str">
        <f t="array" ref="S673">XLOOKUP($L673, 'BASIC KEY'!$E$7:$E$10, 'BASIC KEY'!$F$7:$F$10, "", 0)
</f>
        <v/>
      </c>
      <c r="T673" s="13" t="str">
        <f t="array" ref="T673">XLOOKUP($M673, 'BASIC KEY'!$E$13:$E$16, 'BASIC KEY'!$F$13:$F$16, "", 0)
</f>
        <v/>
      </c>
    </row>
    <row r="674">
      <c r="C674" s="7"/>
      <c r="D674" s="7"/>
      <c r="E674" s="7"/>
      <c r="F674" s="7"/>
      <c r="G674" s="7"/>
      <c r="H674" s="7"/>
      <c r="I674" s="7" t="str">
        <f t="shared" si="6"/>
        <v/>
      </c>
      <c r="K674" s="2" t="str">
        <f t="array" ref="K674">XLOOKUP($C674:$C$1000, 'BASIC KEY'!$C$1:$C$4, 'BASIC KEY'!$B$1:$B$4, "", 0)
</f>
        <v/>
      </c>
      <c r="L674" s="2" t="str">
        <f t="array" ref="L674">XLOOKUP($D674, 'BASIC KEY'!$C$7:$C$10, 'BASIC KEY'!$B$7:$B$10, "", 0)
</f>
        <v/>
      </c>
      <c r="M674" s="11" t="str">
        <f t="array" ref="M674">XLOOKUP($E674, 'BASIC KEY'!$C$13:$C$16, 'BASIC KEY'!$B$13:$B$16, "", 0)
</f>
        <v/>
      </c>
      <c r="N674" s="11" t="str">
        <f t="array" ref="N674">XLOOKUP($F674, 'BASIC KEY'!$C$19:$C$22, 'BASIC KEY'!$B$19:$B$22, "", 0)
</f>
        <v/>
      </c>
      <c r="S674" s="13" t="str">
        <f t="array" ref="S674">XLOOKUP($L674, 'BASIC KEY'!$E$7:$E$10, 'BASIC KEY'!$F$7:$F$10, "", 0)
</f>
        <v/>
      </c>
      <c r="T674" s="13" t="str">
        <f t="array" ref="T674">XLOOKUP($M674, 'BASIC KEY'!$E$13:$E$16, 'BASIC KEY'!$F$13:$F$16, "", 0)
</f>
        <v/>
      </c>
    </row>
    <row r="675">
      <c r="C675" s="7"/>
      <c r="D675" s="7"/>
      <c r="E675" s="7"/>
      <c r="F675" s="7"/>
      <c r="G675" s="7"/>
      <c r="H675" s="7"/>
      <c r="I675" s="7" t="str">
        <f t="shared" si="6"/>
        <v/>
      </c>
      <c r="K675" s="2" t="str">
        <f t="array" ref="K675">XLOOKUP($C675:$C$1000, 'BASIC KEY'!$C$1:$C$4, 'BASIC KEY'!$B$1:$B$4, "", 0)
</f>
        <v/>
      </c>
      <c r="L675" s="2" t="str">
        <f t="array" ref="L675">XLOOKUP($D675, 'BASIC KEY'!$C$7:$C$10, 'BASIC KEY'!$B$7:$B$10, "", 0)
</f>
        <v/>
      </c>
      <c r="M675" s="11" t="str">
        <f t="array" ref="M675">XLOOKUP($E675, 'BASIC KEY'!$C$13:$C$16, 'BASIC KEY'!$B$13:$B$16, "", 0)
</f>
        <v/>
      </c>
      <c r="N675" s="11" t="str">
        <f t="array" ref="N675">XLOOKUP($F675, 'BASIC KEY'!$C$19:$C$22, 'BASIC KEY'!$B$19:$B$22, "", 0)
</f>
        <v/>
      </c>
      <c r="S675" s="13" t="str">
        <f t="array" ref="S675">XLOOKUP($L675, 'BASIC KEY'!$E$7:$E$10, 'BASIC KEY'!$F$7:$F$10, "", 0)
</f>
        <v/>
      </c>
      <c r="T675" s="13" t="str">
        <f t="array" ref="T675">XLOOKUP($M675, 'BASIC KEY'!$E$13:$E$16, 'BASIC KEY'!$F$13:$F$16, "", 0)
</f>
        <v/>
      </c>
    </row>
    <row r="676">
      <c r="C676" s="7"/>
      <c r="D676" s="7"/>
      <c r="E676" s="7"/>
      <c r="F676" s="7"/>
      <c r="G676" s="7"/>
      <c r="H676" s="7"/>
      <c r="I676" s="7" t="str">
        <f t="shared" si="6"/>
        <v/>
      </c>
      <c r="K676" s="2" t="str">
        <f t="array" ref="K676">XLOOKUP($C676:$C$1000, 'BASIC KEY'!$C$1:$C$4, 'BASIC KEY'!$B$1:$B$4, "", 0)
</f>
        <v/>
      </c>
      <c r="L676" s="2" t="str">
        <f t="array" ref="L676">XLOOKUP($D676, 'BASIC KEY'!$C$7:$C$10, 'BASIC KEY'!$B$7:$B$10, "", 0)
</f>
        <v/>
      </c>
      <c r="M676" s="11" t="str">
        <f t="array" ref="M676">XLOOKUP($E676, 'BASIC KEY'!$C$13:$C$16, 'BASIC KEY'!$B$13:$B$16, "", 0)
</f>
        <v/>
      </c>
      <c r="N676" s="11" t="str">
        <f t="array" ref="N676">XLOOKUP($F676, 'BASIC KEY'!$C$19:$C$22, 'BASIC KEY'!$B$19:$B$22, "", 0)
</f>
        <v/>
      </c>
      <c r="S676" s="13" t="str">
        <f t="array" ref="S676">XLOOKUP($L676, 'BASIC KEY'!$E$7:$E$10, 'BASIC KEY'!$F$7:$F$10, "", 0)
</f>
        <v/>
      </c>
      <c r="T676" s="13" t="str">
        <f t="array" ref="T676">XLOOKUP($M676, 'BASIC KEY'!$E$13:$E$16, 'BASIC KEY'!$F$13:$F$16, "", 0)
</f>
        <v/>
      </c>
    </row>
    <row r="677">
      <c r="C677" s="7"/>
      <c r="D677" s="7"/>
      <c r="E677" s="7"/>
      <c r="F677" s="7"/>
      <c r="G677" s="7"/>
      <c r="H677" s="7"/>
      <c r="I677" s="7" t="str">
        <f t="shared" si="6"/>
        <v/>
      </c>
      <c r="K677" s="2" t="str">
        <f t="array" ref="K677">XLOOKUP($C677:$C$1000, 'BASIC KEY'!$C$1:$C$4, 'BASIC KEY'!$B$1:$B$4, "", 0)
</f>
        <v/>
      </c>
      <c r="L677" s="2" t="str">
        <f t="array" ref="L677">XLOOKUP($D677, 'BASIC KEY'!$C$7:$C$10, 'BASIC KEY'!$B$7:$B$10, "", 0)
</f>
        <v/>
      </c>
      <c r="M677" s="11" t="str">
        <f t="array" ref="M677">XLOOKUP($E677, 'BASIC KEY'!$C$13:$C$16, 'BASIC KEY'!$B$13:$B$16, "", 0)
</f>
        <v/>
      </c>
      <c r="N677" s="11" t="str">
        <f t="array" ref="N677">XLOOKUP($F677, 'BASIC KEY'!$C$19:$C$22, 'BASIC KEY'!$B$19:$B$22, "", 0)
</f>
        <v/>
      </c>
      <c r="S677" s="13" t="str">
        <f t="array" ref="S677">XLOOKUP($L677, 'BASIC KEY'!$E$7:$E$10, 'BASIC KEY'!$F$7:$F$10, "", 0)
</f>
        <v/>
      </c>
      <c r="T677" s="13" t="str">
        <f t="array" ref="T677">XLOOKUP($M677, 'BASIC KEY'!$E$13:$E$16, 'BASIC KEY'!$F$13:$F$16, "", 0)
</f>
        <v/>
      </c>
    </row>
    <row r="678">
      <c r="C678" s="7"/>
      <c r="D678" s="7"/>
      <c r="E678" s="7"/>
      <c r="F678" s="7"/>
      <c r="G678" s="7"/>
      <c r="H678" s="7"/>
      <c r="I678" s="7" t="str">
        <f t="shared" si="6"/>
        <v/>
      </c>
      <c r="K678" s="2" t="str">
        <f t="array" ref="K678">XLOOKUP($C678:$C$1000, 'BASIC KEY'!$C$1:$C$4, 'BASIC KEY'!$B$1:$B$4, "", 0)
</f>
        <v/>
      </c>
      <c r="L678" s="2" t="str">
        <f t="array" ref="L678">XLOOKUP($D678, 'BASIC KEY'!$C$7:$C$10, 'BASIC KEY'!$B$7:$B$10, "", 0)
</f>
        <v/>
      </c>
      <c r="M678" s="11" t="str">
        <f t="array" ref="M678">XLOOKUP($E678, 'BASIC KEY'!$C$13:$C$16, 'BASIC KEY'!$B$13:$B$16, "", 0)
</f>
        <v/>
      </c>
      <c r="N678" s="11" t="str">
        <f t="array" ref="N678">XLOOKUP($F678, 'BASIC KEY'!$C$19:$C$22, 'BASIC KEY'!$B$19:$B$22, "", 0)
</f>
        <v/>
      </c>
      <c r="S678" s="13" t="str">
        <f t="array" ref="S678">XLOOKUP($L678, 'BASIC KEY'!$E$7:$E$10, 'BASIC KEY'!$F$7:$F$10, "", 0)
</f>
        <v/>
      </c>
      <c r="T678" s="13" t="str">
        <f t="array" ref="T678">XLOOKUP($M678, 'BASIC KEY'!$E$13:$E$16, 'BASIC KEY'!$F$13:$F$16, "", 0)
</f>
        <v/>
      </c>
    </row>
    <row r="679">
      <c r="C679" s="7"/>
      <c r="D679" s="7"/>
      <c r="E679" s="7"/>
      <c r="F679" s="7"/>
      <c r="G679" s="7"/>
      <c r="H679" s="7"/>
      <c r="I679" s="7" t="str">
        <f t="shared" si="6"/>
        <v/>
      </c>
      <c r="K679" s="2" t="str">
        <f t="array" ref="K679">XLOOKUP($C679:$C$1000, 'BASIC KEY'!$C$1:$C$4, 'BASIC KEY'!$B$1:$B$4, "", 0)
</f>
        <v/>
      </c>
      <c r="L679" s="2" t="str">
        <f t="array" ref="L679">XLOOKUP($D679, 'BASIC KEY'!$C$7:$C$10, 'BASIC KEY'!$B$7:$B$10, "", 0)
</f>
        <v/>
      </c>
      <c r="M679" s="11" t="str">
        <f t="array" ref="M679">XLOOKUP($E679, 'BASIC KEY'!$C$13:$C$16, 'BASIC KEY'!$B$13:$B$16, "", 0)
</f>
        <v/>
      </c>
      <c r="N679" s="11" t="str">
        <f t="array" ref="N679">XLOOKUP($F679, 'BASIC KEY'!$C$19:$C$22, 'BASIC KEY'!$B$19:$B$22, "", 0)
</f>
        <v/>
      </c>
      <c r="S679" s="13" t="str">
        <f t="array" ref="S679">XLOOKUP($L679, 'BASIC KEY'!$E$7:$E$10, 'BASIC KEY'!$F$7:$F$10, "", 0)
</f>
        <v/>
      </c>
      <c r="T679" s="13" t="str">
        <f t="array" ref="T679">XLOOKUP($M679, 'BASIC KEY'!$E$13:$E$16, 'BASIC KEY'!$F$13:$F$16, "", 0)
</f>
        <v/>
      </c>
    </row>
    <row r="680">
      <c r="C680" s="7"/>
      <c r="D680" s="7"/>
      <c r="E680" s="7"/>
      <c r="F680" s="7"/>
      <c r="G680" s="7"/>
      <c r="H680" s="7"/>
      <c r="I680" s="7" t="str">
        <f t="shared" si="6"/>
        <v/>
      </c>
      <c r="K680" s="2" t="str">
        <f t="array" ref="K680">XLOOKUP($C680:$C$1000, 'BASIC KEY'!$C$1:$C$4, 'BASIC KEY'!$B$1:$B$4, "", 0)
</f>
        <v/>
      </c>
      <c r="L680" s="2" t="str">
        <f t="array" ref="L680">XLOOKUP($D680, 'BASIC KEY'!$C$7:$C$10, 'BASIC KEY'!$B$7:$B$10, "", 0)
</f>
        <v/>
      </c>
      <c r="M680" s="11" t="str">
        <f t="array" ref="M680">XLOOKUP($E680, 'BASIC KEY'!$C$13:$C$16, 'BASIC KEY'!$B$13:$B$16, "", 0)
</f>
        <v/>
      </c>
      <c r="N680" s="11" t="str">
        <f t="array" ref="N680">XLOOKUP($F680, 'BASIC KEY'!$C$19:$C$22, 'BASIC KEY'!$B$19:$B$22, "", 0)
</f>
        <v/>
      </c>
      <c r="S680" s="13" t="str">
        <f t="array" ref="S680">XLOOKUP($L680, 'BASIC KEY'!$E$7:$E$10, 'BASIC KEY'!$F$7:$F$10, "", 0)
</f>
        <v/>
      </c>
      <c r="T680" s="13" t="str">
        <f t="array" ref="T680">XLOOKUP($M680, 'BASIC KEY'!$E$13:$E$16, 'BASIC KEY'!$F$13:$F$16, "", 0)
</f>
        <v/>
      </c>
    </row>
    <row r="681">
      <c r="C681" s="7"/>
      <c r="D681" s="7"/>
      <c r="E681" s="7"/>
      <c r="F681" s="7"/>
      <c r="G681" s="7"/>
      <c r="H681" s="7"/>
      <c r="I681" s="7" t="str">
        <f t="shared" si="6"/>
        <v/>
      </c>
      <c r="K681" s="2" t="str">
        <f t="array" ref="K681">XLOOKUP($C681:$C$1000, 'BASIC KEY'!$C$1:$C$4, 'BASIC KEY'!$B$1:$B$4, "", 0)
</f>
        <v/>
      </c>
      <c r="L681" s="2" t="str">
        <f t="array" ref="L681">XLOOKUP($D681, 'BASIC KEY'!$C$7:$C$10, 'BASIC KEY'!$B$7:$B$10, "", 0)
</f>
        <v/>
      </c>
      <c r="M681" s="11" t="str">
        <f t="array" ref="M681">XLOOKUP($E681, 'BASIC KEY'!$C$13:$C$16, 'BASIC KEY'!$B$13:$B$16, "", 0)
</f>
        <v/>
      </c>
      <c r="N681" s="11" t="str">
        <f t="array" ref="N681">XLOOKUP($F681, 'BASIC KEY'!$C$19:$C$22, 'BASIC KEY'!$B$19:$B$22, "", 0)
</f>
        <v/>
      </c>
      <c r="S681" s="13" t="str">
        <f t="array" ref="S681">XLOOKUP($L681, 'BASIC KEY'!$E$7:$E$10, 'BASIC KEY'!$F$7:$F$10, "", 0)
</f>
        <v/>
      </c>
      <c r="T681" s="13" t="str">
        <f t="array" ref="T681">XLOOKUP($M681, 'BASIC KEY'!$E$13:$E$16, 'BASIC KEY'!$F$13:$F$16, "", 0)
</f>
        <v/>
      </c>
    </row>
    <row r="682">
      <c r="C682" s="7"/>
      <c r="D682" s="7"/>
      <c r="E682" s="7"/>
      <c r="F682" s="7"/>
      <c r="G682" s="7"/>
      <c r="H682" s="7"/>
      <c r="I682" s="7" t="str">
        <f t="shared" si="6"/>
        <v/>
      </c>
      <c r="K682" s="2" t="str">
        <f t="array" ref="K682">XLOOKUP($C682:$C$1000, 'BASIC KEY'!$C$1:$C$4, 'BASIC KEY'!$B$1:$B$4, "", 0)
</f>
        <v/>
      </c>
      <c r="L682" s="2" t="str">
        <f t="array" ref="L682">XLOOKUP($D682, 'BASIC KEY'!$C$7:$C$10, 'BASIC KEY'!$B$7:$B$10, "", 0)
</f>
        <v/>
      </c>
      <c r="M682" s="11" t="str">
        <f t="array" ref="M682">XLOOKUP($E682, 'BASIC KEY'!$C$13:$C$16, 'BASIC KEY'!$B$13:$B$16, "", 0)
</f>
        <v/>
      </c>
      <c r="N682" s="11" t="str">
        <f t="array" ref="N682">XLOOKUP($F682, 'BASIC KEY'!$C$19:$C$22, 'BASIC KEY'!$B$19:$B$22, "", 0)
</f>
        <v/>
      </c>
      <c r="S682" s="13" t="str">
        <f t="array" ref="S682">XLOOKUP($L682, 'BASIC KEY'!$E$7:$E$10, 'BASIC KEY'!$F$7:$F$10, "", 0)
</f>
        <v/>
      </c>
      <c r="T682" s="13" t="str">
        <f t="array" ref="T682">XLOOKUP($M682, 'BASIC KEY'!$E$13:$E$16, 'BASIC KEY'!$F$13:$F$16, "", 0)
</f>
        <v/>
      </c>
    </row>
    <row r="683">
      <c r="C683" s="7"/>
      <c r="D683" s="7"/>
      <c r="E683" s="7"/>
      <c r="F683" s="7"/>
      <c r="G683" s="7"/>
      <c r="H683" s="7"/>
      <c r="I683" s="7" t="str">
        <f t="shared" si="6"/>
        <v/>
      </c>
      <c r="K683" s="2" t="str">
        <f t="array" ref="K683">XLOOKUP($C683:$C$1000, 'BASIC KEY'!$C$1:$C$4, 'BASIC KEY'!$B$1:$B$4, "", 0)
</f>
        <v/>
      </c>
      <c r="L683" s="2" t="str">
        <f t="array" ref="L683">XLOOKUP($D683, 'BASIC KEY'!$C$7:$C$10, 'BASIC KEY'!$B$7:$B$10, "", 0)
</f>
        <v/>
      </c>
      <c r="M683" s="11" t="str">
        <f t="array" ref="M683">XLOOKUP($E683, 'BASIC KEY'!$C$13:$C$16, 'BASIC KEY'!$B$13:$B$16, "", 0)
</f>
        <v/>
      </c>
      <c r="N683" s="11" t="str">
        <f t="array" ref="N683">XLOOKUP($F683, 'BASIC KEY'!$C$19:$C$22, 'BASIC KEY'!$B$19:$B$22, "", 0)
</f>
        <v/>
      </c>
      <c r="S683" s="13" t="str">
        <f t="array" ref="S683">XLOOKUP($L683, 'BASIC KEY'!$E$7:$E$10, 'BASIC KEY'!$F$7:$F$10, "", 0)
</f>
        <v/>
      </c>
      <c r="T683" s="13" t="str">
        <f t="array" ref="T683">XLOOKUP($M683, 'BASIC KEY'!$E$13:$E$16, 'BASIC KEY'!$F$13:$F$16, "", 0)
</f>
        <v/>
      </c>
    </row>
    <row r="684">
      <c r="C684" s="7"/>
      <c r="D684" s="7"/>
      <c r="E684" s="7"/>
      <c r="F684" s="7"/>
      <c r="G684" s="7"/>
      <c r="H684" s="7"/>
      <c r="I684" s="7" t="str">
        <f t="shared" si="6"/>
        <v/>
      </c>
      <c r="K684" s="2" t="str">
        <f t="array" ref="K684">XLOOKUP($C684:$C$1000, 'BASIC KEY'!$C$1:$C$4, 'BASIC KEY'!$B$1:$B$4, "", 0)
</f>
        <v/>
      </c>
      <c r="L684" s="2" t="str">
        <f t="array" ref="L684">XLOOKUP($D684, 'BASIC KEY'!$C$7:$C$10, 'BASIC KEY'!$B$7:$B$10, "", 0)
</f>
        <v/>
      </c>
      <c r="M684" s="11" t="str">
        <f t="array" ref="M684">XLOOKUP($E684, 'BASIC KEY'!$C$13:$C$16, 'BASIC KEY'!$B$13:$B$16, "", 0)
</f>
        <v/>
      </c>
      <c r="N684" s="11" t="str">
        <f t="array" ref="N684">XLOOKUP($F684, 'BASIC KEY'!$C$19:$C$22, 'BASIC KEY'!$B$19:$B$22, "", 0)
</f>
        <v/>
      </c>
      <c r="S684" s="13" t="str">
        <f t="array" ref="S684">XLOOKUP($L684, 'BASIC KEY'!$E$7:$E$10, 'BASIC KEY'!$F$7:$F$10, "", 0)
</f>
        <v/>
      </c>
      <c r="T684" s="13" t="str">
        <f t="array" ref="T684">XLOOKUP($M684, 'BASIC KEY'!$E$13:$E$16, 'BASIC KEY'!$F$13:$F$16, "", 0)
</f>
        <v/>
      </c>
    </row>
    <row r="685">
      <c r="C685" s="7"/>
      <c r="D685" s="7"/>
      <c r="E685" s="7"/>
      <c r="F685" s="7"/>
      <c r="G685" s="7"/>
      <c r="H685" s="7"/>
      <c r="I685" s="7" t="str">
        <f t="shared" si="6"/>
        <v/>
      </c>
      <c r="K685" s="2" t="str">
        <f t="array" ref="K685">XLOOKUP($C685:$C$1000, 'BASIC KEY'!$C$1:$C$4, 'BASIC KEY'!$B$1:$B$4, "", 0)
</f>
        <v/>
      </c>
      <c r="L685" s="2" t="str">
        <f t="array" ref="L685">XLOOKUP($D685, 'BASIC KEY'!$C$7:$C$10, 'BASIC KEY'!$B$7:$B$10, "", 0)
</f>
        <v/>
      </c>
      <c r="M685" s="11" t="str">
        <f t="array" ref="M685">XLOOKUP($E685, 'BASIC KEY'!$C$13:$C$16, 'BASIC KEY'!$B$13:$B$16, "", 0)
</f>
        <v/>
      </c>
      <c r="N685" s="11" t="str">
        <f t="array" ref="N685">XLOOKUP($F685, 'BASIC KEY'!$C$19:$C$22, 'BASIC KEY'!$B$19:$B$22, "", 0)
</f>
        <v/>
      </c>
      <c r="S685" s="13" t="str">
        <f t="array" ref="S685">XLOOKUP($L685, 'BASIC KEY'!$E$7:$E$10, 'BASIC KEY'!$F$7:$F$10, "", 0)
</f>
        <v/>
      </c>
      <c r="T685" s="13" t="str">
        <f t="array" ref="T685">XLOOKUP($M685, 'BASIC KEY'!$E$13:$E$16, 'BASIC KEY'!$F$13:$F$16, "", 0)
</f>
        <v/>
      </c>
    </row>
    <row r="686">
      <c r="C686" s="7"/>
      <c r="D686" s="7"/>
      <c r="E686" s="7"/>
      <c r="F686" s="7"/>
      <c r="G686" s="7"/>
      <c r="H686" s="7"/>
      <c r="I686" s="7" t="str">
        <f t="shared" si="6"/>
        <v/>
      </c>
      <c r="K686" s="2" t="str">
        <f t="array" ref="K686">XLOOKUP($C686:$C$1000, 'BASIC KEY'!$C$1:$C$4, 'BASIC KEY'!$B$1:$B$4, "", 0)
</f>
        <v/>
      </c>
      <c r="L686" s="2" t="str">
        <f t="array" ref="L686">XLOOKUP($D686, 'BASIC KEY'!$C$7:$C$10, 'BASIC KEY'!$B$7:$B$10, "", 0)
</f>
        <v/>
      </c>
      <c r="M686" s="11" t="str">
        <f t="array" ref="M686">XLOOKUP($E686, 'BASIC KEY'!$C$13:$C$16, 'BASIC KEY'!$B$13:$B$16, "", 0)
</f>
        <v/>
      </c>
      <c r="N686" s="11" t="str">
        <f t="array" ref="N686">XLOOKUP($F686, 'BASIC KEY'!$C$19:$C$22, 'BASIC KEY'!$B$19:$B$22, "", 0)
</f>
        <v/>
      </c>
      <c r="S686" s="13" t="str">
        <f t="array" ref="S686">XLOOKUP($L686, 'BASIC KEY'!$E$7:$E$10, 'BASIC KEY'!$F$7:$F$10, "", 0)
</f>
        <v/>
      </c>
      <c r="T686" s="13" t="str">
        <f t="array" ref="T686">XLOOKUP($M686, 'BASIC KEY'!$E$13:$E$16, 'BASIC KEY'!$F$13:$F$16, "", 0)
</f>
        <v/>
      </c>
    </row>
    <row r="687">
      <c r="C687" s="7"/>
      <c r="D687" s="7"/>
      <c r="E687" s="7"/>
      <c r="F687" s="7"/>
      <c r="G687" s="7"/>
      <c r="H687" s="7"/>
      <c r="I687" s="7" t="str">
        <f t="shared" si="6"/>
        <v/>
      </c>
      <c r="K687" s="2" t="str">
        <f t="array" ref="K687">XLOOKUP($C687:$C$1000, 'BASIC KEY'!$C$1:$C$4, 'BASIC KEY'!$B$1:$B$4, "", 0)
</f>
        <v/>
      </c>
      <c r="L687" s="2" t="str">
        <f t="array" ref="L687">XLOOKUP($D687, 'BASIC KEY'!$C$7:$C$10, 'BASIC KEY'!$B$7:$B$10, "", 0)
</f>
        <v/>
      </c>
      <c r="M687" s="11" t="str">
        <f t="array" ref="M687">XLOOKUP($E687, 'BASIC KEY'!$C$13:$C$16, 'BASIC KEY'!$B$13:$B$16, "", 0)
</f>
        <v/>
      </c>
      <c r="N687" s="11" t="str">
        <f t="array" ref="N687">XLOOKUP($F687, 'BASIC KEY'!$C$19:$C$22, 'BASIC KEY'!$B$19:$B$22, "", 0)
</f>
        <v/>
      </c>
      <c r="S687" s="13" t="str">
        <f t="array" ref="S687">XLOOKUP($L687, 'BASIC KEY'!$E$7:$E$10, 'BASIC KEY'!$F$7:$F$10, "", 0)
</f>
        <v/>
      </c>
      <c r="T687" s="13" t="str">
        <f t="array" ref="T687">XLOOKUP($M687, 'BASIC KEY'!$E$13:$E$16, 'BASIC KEY'!$F$13:$F$16, "", 0)
</f>
        <v/>
      </c>
    </row>
    <row r="688">
      <c r="C688" s="7"/>
      <c r="D688" s="7"/>
      <c r="E688" s="7"/>
      <c r="F688" s="7"/>
      <c r="G688" s="7"/>
      <c r="H688" s="7"/>
      <c r="I688" s="7" t="str">
        <f t="shared" si="6"/>
        <v/>
      </c>
      <c r="K688" s="2" t="str">
        <f t="array" ref="K688">XLOOKUP($C688:$C$1000, 'BASIC KEY'!$C$1:$C$4, 'BASIC KEY'!$B$1:$B$4, "", 0)
</f>
        <v/>
      </c>
      <c r="L688" s="2" t="str">
        <f t="array" ref="L688">XLOOKUP($D688, 'BASIC KEY'!$C$7:$C$10, 'BASIC KEY'!$B$7:$B$10, "", 0)
</f>
        <v/>
      </c>
      <c r="M688" s="11" t="str">
        <f t="array" ref="M688">XLOOKUP($E688, 'BASIC KEY'!$C$13:$C$16, 'BASIC KEY'!$B$13:$B$16, "", 0)
</f>
        <v/>
      </c>
      <c r="N688" s="11" t="str">
        <f t="array" ref="N688">XLOOKUP($F688, 'BASIC KEY'!$C$19:$C$22, 'BASIC KEY'!$B$19:$B$22, "", 0)
</f>
        <v/>
      </c>
      <c r="S688" s="13" t="str">
        <f t="array" ref="S688">XLOOKUP($L688, 'BASIC KEY'!$E$7:$E$10, 'BASIC KEY'!$F$7:$F$10, "", 0)
</f>
        <v/>
      </c>
      <c r="T688" s="13" t="str">
        <f t="array" ref="T688">XLOOKUP($M688, 'BASIC KEY'!$E$13:$E$16, 'BASIC KEY'!$F$13:$F$16, "", 0)
</f>
        <v/>
      </c>
    </row>
    <row r="689">
      <c r="C689" s="7"/>
      <c r="D689" s="7"/>
      <c r="E689" s="7"/>
      <c r="F689" s="7"/>
      <c r="G689" s="7"/>
      <c r="H689" s="7"/>
      <c r="I689" s="7" t="str">
        <f t="shared" si="6"/>
        <v/>
      </c>
      <c r="K689" s="2" t="str">
        <f t="array" ref="K689">XLOOKUP($C689:$C$1000, 'BASIC KEY'!$C$1:$C$4, 'BASIC KEY'!$B$1:$B$4, "", 0)
</f>
        <v/>
      </c>
      <c r="L689" s="2" t="str">
        <f t="array" ref="L689">XLOOKUP($D689, 'BASIC KEY'!$C$7:$C$10, 'BASIC KEY'!$B$7:$B$10, "", 0)
</f>
        <v/>
      </c>
      <c r="M689" s="11" t="str">
        <f t="array" ref="M689">XLOOKUP($E689, 'BASIC KEY'!$C$13:$C$16, 'BASIC KEY'!$B$13:$B$16, "", 0)
</f>
        <v/>
      </c>
      <c r="N689" s="11" t="str">
        <f t="array" ref="N689">XLOOKUP($F689, 'BASIC KEY'!$C$19:$C$22, 'BASIC KEY'!$B$19:$B$22, "", 0)
</f>
        <v/>
      </c>
      <c r="S689" s="13" t="str">
        <f t="array" ref="S689">XLOOKUP($L689, 'BASIC KEY'!$E$7:$E$10, 'BASIC KEY'!$F$7:$F$10, "", 0)
</f>
        <v/>
      </c>
      <c r="T689" s="13" t="str">
        <f t="array" ref="T689">XLOOKUP($M689, 'BASIC KEY'!$E$13:$E$16, 'BASIC KEY'!$F$13:$F$16, "", 0)
</f>
        <v/>
      </c>
    </row>
    <row r="690">
      <c r="C690" s="7"/>
      <c r="D690" s="7"/>
      <c r="E690" s="7"/>
      <c r="F690" s="7"/>
      <c r="G690" s="7"/>
      <c r="H690" s="7"/>
      <c r="I690" s="7" t="str">
        <f t="shared" si="6"/>
        <v/>
      </c>
      <c r="K690" s="2" t="str">
        <f t="array" ref="K690">XLOOKUP($C690:$C$1000, 'BASIC KEY'!$C$1:$C$4, 'BASIC KEY'!$B$1:$B$4, "", 0)
</f>
        <v/>
      </c>
      <c r="L690" s="2" t="str">
        <f t="array" ref="L690">XLOOKUP($D690, 'BASIC KEY'!$C$7:$C$10, 'BASIC KEY'!$B$7:$B$10, "", 0)
</f>
        <v/>
      </c>
      <c r="M690" s="11" t="str">
        <f t="array" ref="M690">XLOOKUP($E690, 'BASIC KEY'!$C$13:$C$16, 'BASIC KEY'!$B$13:$B$16, "", 0)
</f>
        <v/>
      </c>
      <c r="N690" s="11" t="str">
        <f t="array" ref="N690">XLOOKUP($F690, 'BASIC KEY'!$C$19:$C$22, 'BASIC KEY'!$B$19:$B$22, "", 0)
</f>
        <v/>
      </c>
      <c r="S690" s="13" t="str">
        <f t="array" ref="S690">XLOOKUP($L690, 'BASIC KEY'!$E$7:$E$10, 'BASIC KEY'!$F$7:$F$10, "", 0)
</f>
        <v/>
      </c>
      <c r="T690" s="13" t="str">
        <f t="array" ref="T690">XLOOKUP($M690, 'BASIC KEY'!$E$13:$E$16, 'BASIC KEY'!$F$13:$F$16, "", 0)
</f>
        <v/>
      </c>
    </row>
    <row r="691">
      <c r="C691" s="7"/>
      <c r="D691" s="7"/>
      <c r="E691" s="7"/>
      <c r="F691" s="7"/>
      <c r="G691" s="7"/>
      <c r="H691" s="7"/>
      <c r="I691" s="7" t="str">
        <f t="shared" si="6"/>
        <v/>
      </c>
      <c r="K691" s="2" t="str">
        <f t="array" ref="K691">XLOOKUP($C691:$C$1000, 'BASIC KEY'!$C$1:$C$4, 'BASIC KEY'!$B$1:$B$4, "", 0)
</f>
        <v/>
      </c>
      <c r="L691" s="2" t="str">
        <f t="array" ref="L691">XLOOKUP($D691, 'BASIC KEY'!$C$7:$C$10, 'BASIC KEY'!$B$7:$B$10, "", 0)
</f>
        <v/>
      </c>
      <c r="M691" s="11" t="str">
        <f t="array" ref="M691">XLOOKUP($E691, 'BASIC KEY'!$C$13:$C$16, 'BASIC KEY'!$B$13:$B$16, "", 0)
</f>
        <v/>
      </c>
      <c r="N691" s="11" t="str">
        <f t="array" ref="N691">XLOOKUP($F691, 'BASIC KEY'!$C$19:$C$22, 'BASIC KEY'!$B$19:$B$22, "", 0)
</f>
        <v/>
      </c>
      <c r="S691" s="13" t="str">
        <f t="array" ref="S691">XLOOKUP($L691, 'BASIC KEY'!$E$7:$E$10, 'BASIC KEY'!$F$7:$F$10, "", 0)
</f>
        <v/>
      </c>
      <c r="T691" s="13" t="str">
        <f t="array" ref="T691">XLOOKUP($M691, 'BASIC KEY'!$E$13:$E$16, 'BASIC KEY'!$F$13:$F$16, "", 0)
</f>
        <v/>
      </c>
    </row>
    <row r="692">
      <c r="C692" s="7"/>
      <c r="D692" s="7"/>
      <c r="E692" s="7"/>
      <c r="F692" s="7"/>
      <c r="G692" s="7"/>
      <c r="H692" s="7"/>
      <c r="I692" s="7" t="str">
        <f t="shared" si="6"/>
        <v/>
      </c>
      <c r="K692" s="2" t="str">
        <f t="array" ref="K692">XLOOKUP($C692:$C$1000, 'BASIC KEY'!$C$1:$C$4, 'BASIC KEY'!$B$1:$B$4, "", 0)
</f>
        <v/>
      </c>
      <c r="L692" s="2" t="str">
        <f t="array" ref="L692">XLOOKUP($D692, 'BASIC KEY'!$C$7:$C$10, 'BASIC KEY'!$B$7:$B$10, "", 0)
</f>
        <v/>
      </c>
      <c r="M692" s="11" t="str">
        <f t="array" ref="M692">XLOOKUP($E692, 'BASIC KEY'!$C$13:$C$16, 'BASIC KEY'!$B$13:$B$16, "", 0)
</f>
        <v/>
      </c>
      <c r="N692" s="11" t="str">
        <f t="array" ref="N692">XLOOKUP($F692, 'BASIC KEY'!$C$19:$C$22, 'BASIC KEY'!$B$19:$B$22, "", 0)
</f>
        <v/>
      </c>
      <c r="S692" s="13" t="str">
        <f t="array" ref="S692">XLOOKUP($L692, 'BASIC KEY'!$E$7:$E$10, 'BASIC KEY'!$F$7:$F$10, "", 0)
</f>
        <v/>
      </c>
      <c r="T692" s="13" t="str">
        <f t="array" ref="T692">XLOOKUP($M692, 'BASIC KEY'!$E$13:$E$16, 'BASIC KEY'!$F$13:$F$16, "", 0)
</f>
        <v/>
      </c>
    </row>
    <row r="693">
      <c r="C693" s="7"/>
      <c r="D693" s="7"/>
      <c r="E693" s="7"/>
      <c r="F693" s="7"/>
      <c r="G693" s="7"/>
      <c r="H693" s="7"/>
      <c r="I693" s="7" t="str">
        <f t="shared" si="6"/>
        <v/>
      </c>
      <c r="K693" s="2" t="str">
        <f t="array" ref="K693">XLOOKUP($C693:$C$1000, 'BASIC KEY'!$C$1:$C$4, 'BASIC KEY'!$B$1:$B$4, "", 0)
</f>
        <v/>
      </c>
      <c r="L693" s="2" t="str">
        <f t="array" ref="L693">XLOOKUP($D693, 'BASIC KEY'!$C$7:$C$10, 'BASIC KEY'!$B$7:$B$10, "", 0)
</f>
        <v/>
      </c>
      <c r="M693" s="11" t="str">
        <f t="array" ref="M693">XLOOKUP($E693, 'BASIC KEY'!$C$13:$C$16, 'BASIC KEY'!$B$13:$B$16, "", 0)
</f>
        <v/>
      </c>
      <c r="N693" s="11" t="str">
        <f t="array" ref="N693">XLOOKUP($F693, 'BASIC KEY'!$C$19:$C$22, 'BASIC KEY'!$B$19:$B$22, "", 0)
</f>
        <v/>
      </c>
      <c r="S693" s="13" t="str">
        <f t="array" ref="S693">XLOOKUP($L693, 'BASIC KEY'!$E$7:$E$10, 'BASIC KEY'!$F$7:$F$10, "", 0)
</f>
        <v/>
      </c>
      <c r="T693" s="13" t="str">
        <f t="array" ref="T693">XLOOKUP($M693, 'BASIC KEY'!$E$13:$E$16, 'BASIC KEY'!$F$13:$F$16, "", 0)
</f>
        <v/>
      </c>
    </row>
    <row r="694">
      <c r="C694" s="7"/>
      <c r="D694" s="7"/>
      <c r="E694" s="7"/>
      <c r="F694" s="7"/>
      <c r="G694" s="7"/>
      <c r="H694" s="7"/>
      <c r="I694" s="7" t="str">
        <f t="shared" si="6"/>
        <v/>
      </c>
      <c r="K694" s="2" t="str">
        <f t="array" ref="K694">XLOOKUP($C694:$C$1000, 'BASIC KEY'!$C$1:$C$4, 'BASIC KEY'!$B$1:$B$4, "", 0)
</f>
        <v/>
      </c>
      <c r="L694" s="2" t="str">
        <f t="array" ref="L694">XLOOKUP($D694, 'BASIC KEY'!$C$7:$C$10, 'BASIC KEY'!$B$7:$B$10, "", 0)
</f>
        <v/>
      </c>
      <c r="M694" s="11" t="str">
        <f t="array" ref="M694">XLOOKUP($E694, 'BASIC KEY'!$C$13:$C$16, 'BASIC KEY'!$B$13:$B$16, "", 0)
</f>
        <v/>
      </c>
      <c r="N694" s="11" t="str">
        <f t="array" ref="N694">XLOOKUP($F694, 'BASIC KEY'!$C$19:$C$22, 'BASIC KEY'!$B$19:$B$22, "", 0)
</f>
        <v/>
      </c>
      <c r="S694" s="13" t="str">
        <f t="array" ref="S694">XLOOKUP($L694, 'BASIC KEY'!$E$7:$E$10, 'BASIC KEY'!$F$7:$F$10, "", 0)
</f>
        <v/>
      </c>
      <c r="T694" s="13" t="str">
        <f t="array" ref="T694">XLOOKUP($M694, 'BASIC KEY'!$E$13:$E$16, 'BASIC KEY'!$F$13:$F$16, "", 0)
</f>
        <v/>
      </c>
    </row>
    <row r="695">
      <c r="C695" s="7"/>
      <c r="D695" s="7"/>
      <c r="E695" s="7"/>
      <c r="F695" s="7"/>
      <c r="G695" s="7"/>
      <c r="H695" s="7"/>
      <c r="I695" s="7" t="str">
        <f t="shared" si="6"/>
        <v/>
      </c>
      <c r="K695" s="2" t="str">
        <f t="array" ref="K695">XLOOKUP($C695:$C$1000, 'BASIC KEY'!$C$1:$C$4, 'BASIC KEY'!$B$1:$B$4, "", 0)
</f>
        <v/>
      </c>
      <c r="L695" s="2" t="str">
        <f t="array" ref="L695">XLOOKUP($D695, 'BASIC KEY'!$C$7:$C$10, 'BASIC KEY'!$B$7:$B$10, "", 0)
</f>
        <v/>
      </c>
      <c r="M695" s="11" t="str">
        <f t="array" ref="M695">XLOOKUP($E695, 'BASIC KEY'!$C$13:$C$16, 'BASIC KEY'!$B$13:$B$16, "", 0)
</f>
        <v/>
      </c>
      <c r="N695" s="11" t="str">
        <f t="array" ref="N695">XLOOKUP($F695, 'BASIC KEY'!$C$19:$C$22, 'BASIC KEY'!$B$19:$B$22, "", 0)
</f>
        <v/>
      </c>
      <c r="S695" s="13" t="str">
        <f t="array" ref="S695">XLOOKUP($L695, 'BASIC KEY'!$E$7:$E$10, 'BASIC KEY'!$F$7:$F$10, "", 0)
</f>
        <v/>
      </c>
      <c r="T695" s="13" t="str">
        <f t="array" ref="T695">XLOOKUP($M695, 'BASIC KEY'!$E$13:$E$16, 'BASIC KEY'!$F$13:$F$16, "", 0)
</f>
        <v/>
      </c>
    </row>
    <row r="696">
      <c r="C696" s="7"/>
      <c r="D696" s="7"/>
      <c r="E696" s="7"/>
      <c r="F696" s="7"/>
      <c r="G696" s="7"/>
      <c r="H696" s="7"/>
      <c r="I696" s="7" t="str">
        <f t="shared" si="6"/>
        <v/>
      </c>
      <c r="K696" s="2" t="str">
        <f t="array" ref="K696">XLOOKUP($C696:$C$1000, 'BASIC KEY'!$C$1:$C$4, 'BASIC KEY'!$B$1:$B$4, "", 0)
</f>
        <v/>
      </c>
      <c r="L696" s="2" t="str">
        <f t="array" ref="L696">XLOOKUP($D696, 'BASIC KEY'!$C$7:$C$10, 'BASIC KEY'!$B$7:$B$10, "", 0)
</f>
        <v/>
      </c>
      <c r="M696" s="11" t="str">
        <f t="array" ref="M696">XLOOKUP($E696, 'BASIC KEY'!$C$13:$C$16, 'BASIC KEY'!$B$13:$B$16, "", 0)
</f>
        <v/>
      </c>
      <c r="N696" s="11" t="str">
        <f t="array" ref="N696">XLOOKUP($F696, 'BASIC KEY'!$C$19:$C$22, 'BASIC KEY'!$B$19:$B$22, "", 0)
</f>
        <v/>
      </c>
      <c r="S696" s="13" t="str">
        <f t="array" ref="S696">XLOOKUP($L696, 'BASIC KEY'!$E$7:$E$10, 'BASIC KEY'!$F$7:$F$10, "", 0)
</f>
        <v/>
      </c>
      <c r="T696" s="13" t="str">
        <f t="array" ref="T696">XLOOKUP($M696, 'BASIC KEY'!$E$13:$E$16, 'BASIC KEY'!$F$13:$F$16, "", 0)
</f>
        <v/>
      </c>
    </row>
    <row r="697">
      <c r="C697" s="7"/>
      <c r="D697" s="7"/>
      <c r="E697" s="7"/>
      <c r="F697" s="7"/>
      <c r="G697" s="7"/>
      <c r="H697" s="7"/>
      <c r="I697" s="7" t="str">
        <f t="shared" si="6"/>
        <v/>
      </c>
      <c r="K697" s="2" t="str">
        <f t="array" ref="K697">XLOOKUP($C697:$C$1000, 'BASIC KEY'!$C$1:$C$4, 'BASIC KEY'!$B$1:$B$4, "", 0)
</f>
        <v/>
      </c>
      <c r="L697" s="2" t="str">
        <f t="array" ref="L697">XLOOKUP($D697, 'BASIC KEY'!$C$7:$C$10, 'BASIC KEY'!$B$7:$B$10, "", 0)
</f>
        <v/>
      </c>
      <c r="M697" s="11" t="str">
        <f t="array" ref="M697">XLOOKUP($E697, 'BASIC KEY'!$C$13:$C$16, 'BASIC KEY'!$B$13:$B$16, "", 0)
</f>
        <v/>
      </c>
      <c r="N697" s="11" t="str">
        <f t="array" ref="N697">XLOOKUP($F697, 'BASIC KEY'!$C$19:$C$22, 'BASIC KEY'!$B$19:$B$22, "", 0)
</f>
        <v/>
      </c>
      <c r="S697" s="13" t="str">
        <f t="array" ref="S697">XLOOKUP($L697, 'BASIC KEY'!$E$7:$E$10, 'BASIC KEY'!$F$7:$F$10, "", 0)
</f>
        <v/>
      </c>
      <c r="T697" s="13" t="str">
        <f t="array" ref="T697">XLOOKUP($M697, 'BASIC KEY'!$E$13:$E$16, 'BASIC KEY'!$F$13:$F$16, "", 0)
</f>
        <v/>
      </c>
    </row>
    <row r="698">
      <c r="C698" s="7"/>
      <c r="D698" s="7"/>
      <c r="E698" s="7"/>
      <c r="F698" s="7"/>
      <c r="G698" s="7"/>
      <c r="H698" s="7"/>
      <c r="I698" s="7" t="str">
        <f t="shared" si="6"/>
        <v/>
      </c>
      <c r="K698" s="2" t="str">
        <f t="array" ref="K698">XLOOKUP($C698:$C$1000, 'BASIC KEY'!$C$1:$C$4, 'BASIC KEY'!$B$1:$B$4, "", 0)
</f>
        <v/>
      </c>
      <c r="L698" s="2" t="str">
        <f t="array" ref="L698">XLOOKUP($D698, 'BASIC KEY'!$C$7:$C$10, 'BASIC KEY'!$B$7:$B$10, "", 0)
</f>
        <v/>
      </c>
      <c r="M698" s="11" t="str">
        <f t="array" ref="M698">XLOOKUP($E698, 'BASIC KEY'!$C$13:$C$16, 'BASIC KEY'!$B$13:$B$16, "", 0)
</f>
        <v/>
      </c>
      <c r="N698" s="11" t="str">
        <f t="array" ref="N698">XLOOKUP($F698, 'BASIC KEY'!$C$19:$C$22, 'BASIC KEY'!$B$19:$B$22, "", 0)
</f>
        <v/>
      </c>
      <c r="S698" s="13" t="str">
        <f t="array" ref="S698">XLOOKUP($L698, 'BASIC KEY'!$E$7:$E$10, 'BASIC KEY'!$F$7:$F$10, "", 0)
</f>
        <v/>
      </c>
      <c r="T698" s="13" t="str">
        <f t="array" ref="T698">XLOOKUP($M698, 'BASIC KEY'!$E$13:$E$16, 'BASIC KEY'!$F$13:$F$16, "", 0)
</f>
        <v/>
      </c>
    </row>
    <row r="699">
      <c r="C699" s="7"/>
      <c r="D699" s="7"/>
      <c r="E699" s="7"/>
      <c r="F699" s="7"/>
      <c r="G699" s="7"/>
      <c r="H699" s="7"/>
      <c r="I699" s="7" t="str">
        <f t="shared" si="6"/>
        <v/>
      </c>
      <c r="K699" s="2" t="str">
        <f t="array" ref="K699">XLOOKUP($C699:$C$1000, 'BASIC KEY'!$C$1:$C$4, 'BASIC KEY'!$B$1:$B$4, "", 0)
</f>
        <v/>
      </c>
      <c r="L699" s="2" t="str">
        <f t="array" ref="L699">XLOOKUP($D699, 'BASIC KEY'!$C$7:$C$10, 'BASIC KEY'!$B$7:$B$10, "", 0)
</f>
        <v/>
      </c>
      <c r="M699" s="11" t="str">
        <f t="array" ref="M699">XLOOKUP($E699, 'BASIC KEY'!$C$13:$C$16, 'BASIC KEY'!$B$13:$B$16, "", 0)
</f>
        <v/>
      </c>
      <c r="N699" s="11" t="str">
        <f t="array" ref="N699">XLOOKUP($F699, 'BASIC KEY'!$C$19:$C$22, 'BASIC KEY'!$B$19:$B$22, "", 0)
</f>
        <v/>
      </c>
      <c r="S699" s="13" t="str">
        <f t="array" ref="S699">XLOOKUP($L699, 'BASIC KEY'!$E$7:$E$10, 'BASIC KEY'!$F$7:$F$10, "", 0)
</f>
        <v/>
      </c>
      <c r="T699" s="13" t="str">
        <f t="array" ref="T699">XLOOKUP($M699, 'BASIC KEY'!$E$13:$E$16, 'BASIC KEY'!$F$13:$F$16, "", 0)
</f>
        <v/>
      </c>
    </row>
    <row r="700">
      <c r="C700" s="7"/>
      <c r="D700" s="7"/>
      <c r="E700" s="7"/>
      <c r="F700" s="7"/>
      <c r="G700" s="7"/>
      <c r="H700" s="7"/>
      <c r="I700" s="7" t="str">
        <f t="shared" si="6"/>
        <v/>
      </c>
      <c r="K700" s="2" t="str">
        <f t="array" ref="K700">XLOOKUP($C700:$C$1000, 'BASIC KEY'!$C$1:$C$4, 'BASIC KEY'!$B$1:$B$4, "", 0)
</f>
        <v/>
      </c>
      <c r="L700" s="2" t="str">
        <f t="array" ref="L700">XLOOKUP($D700, 'BASIC KEY'!$C$7:$C$10, 'BASIC KEY'!$B$7:$B$10, "", 0)
</f>
        <v/>
      </c>
      <c r="M700" s="11" t="str">
        <f t="array" ref="M700">XLOOKUP($E700, 'BASIC KEY'!$C$13:$C$16, 'BASIC KEY'!$B$13:$B$16, "", 0)
</f>
        <v/>
      </c>
      <c r="N700" s="11" t="str">
        <f t="array" ref="N700">XLOOKUP($F700, 'BASIC KEY'!$C$19:$C$22, 'BASIC KEY'!$B$19:$B$22, "", 0)
</f>
        <v/>
      </c>
      <c r="S700" s="13" t="str">
        <f t="array" ref="S700">XLOOKUP($L700, 'BASIC KEY'!$E$7:$E$10, 'BASIC KEY'!$F$7:$F$10, "", 0)
</f>
        <v/>
      </c>
      <c r="T700" s="13" t="str">
        <f t="array" ref="T700">XLOOKUP($M700, 'BASIC KEY'!$E$13:$E$16, 'BASIC KEY'!$F$13:$F$16, "", 0)
</f>
        <v/>
      </c>
    </row>
    <row r="701">
      <c r="C701" s="7"/>
      <c r="D701" s="7"/>
      <c r="E701" s="7"/>
      <c r="F701" s="7"/>
      <c r="G701" s="7"/>
      <c r="H701" s="7"/>
      <c r="I701" s="7" t="str">
        <f t="shared" si="6"/>
        <v/>
      </c>
      <c r="K701" s="2" t="str">
        <f t="array" ref="K701">XLOOKUP($C701:$C$1000, 'BASIC KEY'!$C$1:$C$4, 'BASIC KEY'!$B$1:$B$4, "", 0)
</f>
        <v/>
      </c>
      <c r="L701" s="2" t="str">
        <f t="array" ref="L701">XLOOKUP($D701, 'BASIC KEY'!$C$7:$C$10, 'BASIC KEY'!$B$7:$B$10, "", 0)
</f>
        <v/>
      </c>
      <c r="M701" s="11" t="str">
        <f t="array" ref="M701">XLOOKUP($E701, 'BASIC KEY'!$C$13:$C$16, 'BASIC KEY'!$B$13:$B$16, "", 0)
</f>
        <v/>
      </c>
      <c r="N701" s="11" t="str">
        <f t="array" ref="N701">XLOOKUP($F701, 'BASIC KEY'!$C$19:$C$22, 'BASIC KEY'!$B$19:$B$22, "", 0)
</f>
        <v/>
      </c>
      <c r="S701" s="13" t="str">
        <f t="array" ref="S701">XLOOKUP($L701, 'BASIC KEY'!$E$7:$E$10, 'BASIC KEY'!$F$7:$F$10, "", 0)
</f>
        <v/>
      </c>
      <c r="T701" s="13" t="str">
        <f t="array" ref="T701">XLOOKUP($M701, 'BASIC KEY'!$E$13:$E$16, 'BASIC KEY'!$F$13:$F$16, "", 0)
</f>
        <v/>
      </c>
    </row>
    <row r="702">
      <c r="C702" s="7"/>
      <c r="D702" s="7"/>
      <c r="E702" s="7"/>
      <c r="F702" s="7"/>
      <c r="G702" s="7"/>
      <c r="H702" s="7"/>
      <c r="I702" s="7" t="str">
        <f t="shared" si="6"/>
        <v/>
      </c>
      <c r="K702" s="2" t="str">
        <f t="array" ref="K702">XLOOKUP($C702:$C$1000, 'BASIC KEY'!$C$1:$C$4, 'BASIC KEY'!$B$1:$B$4, "", 0)
</f>
        <v/>
      </c>
      <c r="L702" s="2" t="str">
        <f t="array" ref="L702">XLOOKUP($D702, 'BASIC KEY'!$C$7:$C$10, 'BASIC KEY'!$B$7:$B$10, "", 0)
</f>
        <v/>
      </c>
      <c r="M702" s="11" t="str">
        <f t="array" ref="M702">XLOOKUP($E702, 'BASIC KEY'!$C$13:$C$16, 'BASIC KEY'!$B$13:$B$16, "", 0)
</f>
        <v/>
      </c>
      <c r="N702" s="11" t="str">
        <f t="array" ref="N702">XLOOKUP($F702, 'BASIC KEY'!$C$19:$C$22, 'BASIC KEY'!$B$19:$B$22, "", 0)
</f>
        <v/>
      </c>
      <c r="S702" s="13" t="str">
        <f t="array" ref="S702">XLOOKUP($L702, 'BASIC KEY'!$E$7:$E$10, 'BASIC KEY'!$F$7:$F$10, "", 0)
</f>
        <v/>
      </c>
      <c r="T702" s="13" t="str">
        <f t="array" ref="T702">XLOOKUP($M702, 'BASIC KEY'!$E$13:$E$16, 'BASIC KEY'!$F$13:$F$16, "", 0)
</f>
        <v/>
      </c>
    </row>
    <row r="703">
      <c r="C703" s="7"/>
      <c r="D703" s="7"/>
      <c r="E703" s="7"/>
      <c r="F703" s="7"/>
      <c r="G703" s="7"/>
      <c r="H703" s="7"/>
      <c r="I703" s="7" t="str">
        <f t="shared" si="6"/>
        <v/>
      </c>
      <c r="K703" s="2" t="str">
        <f t="array" ref="K703">XLOOKUP($C703:$C$1000, 'BASIC KEY'!$C$1:$C$4, 'BASIC KEY'!$B$1:$B$4, "", 0)
</f>
        <v/>
      </c>
      <c r="L703" s="2" t="str">
        <f t="array" ref="L703">XLOOKUP($D703, 'BASIC KEY'!$C$7:$C$10, 'BASIC KEY'!$B$7:$B$10, "", 0)
</f>
        <v/>
      </c>
      <c r="M703" s="11" t="str">
        <f t="array" ref="M703">XLOOKUP($E703, 'BASIC KEY'!$C$13:$C$16, 'BASIC KEY'!$B$13:$B$16, "", 0)
</f>
        <v/>
      </c>
      <c r="N703" s="11" t="str">
        <f t="array" ref="N703">XLOOKUP($F703, 'BASIC KEY'!$C$19:$C$22, 'BASIC KEY'!$B$19:$B$22, "", 0)
</f>
        <v/>
      </c>
      <c r="S703" s="13" t="str">
        <f t="array" ref="S703">XLOOKUP($L703, 'BASIC KEY'!$E$7:$E$10, 'BASIC KEY'!$F$7:$F$10, "", 0)
</f>
        <v/>
      </c>
      <c r="T703" s="13" t="str">
        <f t="array" ref="T703">XLOOKUP($M703, 'BASIC KEY'!$E$13:$E$16, 'BASIC KEY'!$F$13:$F$16, "", 0)
</f>
        <v/>
      </c>
    </row>
    <row r="704">
      <c r="C704" s="7"/>
      <c r="D704" s="7"/>
      <c r="E704" s="7"/>
      <c r="F704" s="7"/>
      <c r="G704" s="7"/>
      <c r="H704" s="7"/>
      <c r="I704" s="7" t="str">
        <f t="shared" si="6"/>
        <v/>
      </c>
      <c r="K704" s="2" t="str">
        <f t="array" ref="K704">XLOOKUP($C704:$C$1000, 'BASIC KEY'!$C$1:$C$4, 'BASIC KEY'!$B$1:$B$4, "", 0)
</f>
        <v/>
      </c>
      <c r="L704" s="2" t="str">
        <f t="array" ref="L704">XLOOKUP($D704, 'BASIC KEY'!$C$7:$C$10, 'BASIC KEY'!$B$7:$B$10, "", 0)
</f>
        <v/>
      </c>
      <c r="M704" s="11" t="str">
        <f t="array" ref="M704">XLOOKUP($E704, 'BASIC KEY'!$C$13:$C$16, 'BASIC KEY'!$B$13:$B$16, "", 0)
</f>
        <v/>
      </c>
      <c r="N704" s="11" t="str">
        <f t="array" ref="N704">XLOOKUP($F704, 'BASIC KEY'!$C$19:$C$22, 'BASIC KEY'!$B$19:$B$22, "", 0)
</f>
        <v/>
      </c>
      <c r="S704" s="13" t="str">
        <f t="array" ref="S704">XLOOKUP($L704, 'BASIC KEY'!$E$7:$E$10, 'BASIC KEY'!$F$7:$F$10, "", 0)
</f>
        <v/>
      </c>
      <c r="T704" s="13" t="str">
        <f t="array" ref="T704">XLOOKUP($M704, 'BASIC KEY'!$E$13:$E$16, 'BASIC KEY'!$F$13:$F$16, "", 0)
</f>
        <v/>
      </c>
    </row>
    <row r="705">
      <c r="C705" s="7"/>
      <c r="D705" s="7"/>
      <c r="E705" s="7"/>
      <c r="F705" s="7"/>
      <c r="G705" s="7"/>
      <c r="H705" s="7"/>
      <c r="I705" s="7" t="str">
        <f t="shared" si="6"/>
        <v/>
      </c>
      <c r="K705" s="2" t="str">
        <f t="array" ref="K705">XLOOKUP($C705:$C$1000, 'BASIC KEY'!$C$1:$C$4, 'BASIC KEY'!$B$1:$B$4, "", 0)
</f>
        <v/>
      </c>
      <c r="L705" s="2" t="str">
        <f t="array" ref="L705">XLOOKUP($D705, 'BASIC KEY'!$C$7:$C$10, 'BASIC KEY'!$B$7:$B$10, "", 0)
</f>
        <v/>
      </c>
      <c r="M705" s="11" t="str">
        <f t="array" ref="M705">XLOOKUP($E705, 'BASIC KEY'!$C$13:$C$16, 'BASIC KEY'!$B$13:$B$16, "", 0)
</f>
        <v/>
      </c>
      <c r="N705" s="11" t="str">
        <f t="array" ref="N705">XLOOKUP($F705, 'BASIC KEY'!$C$19:$C$22, 'BASIC KEY'!$B$19:$B$22, "", 0)
</f>
        <v/>
      </c>
      <c r="S705" s="13" t="str">
        <f t="array" ref="S705">XLOOKUP($L705, 'BASIC KEY'!$E$7:$E$10, 'BASIC KEY'!$F$7:$F$10, "", 0)
</f>
        <v/>
      </c>
      <c r="T705" s="13" t="str">
        <f t="array" ref="T705">XLOOKUP($M705, 'BASIC KEY'!$E$13:$E$16, 'BASIC KEY'!$F$13:$F$16, "", 0)
</f>
        <v/>
      </c>
    </row>
    <row r="706">
      <c r="C706" s="7"/>
      <c r="D706" s="7"/>
      <c r="E706" s="7"/>
      <c r="F706" s="7"/>
      <c r="G706" s="7"/>
      <c r="H706" s="7"/>
      <c r="I706" s="7" t="str">
        <f t="shared" si="6"/>
        <v/>
      </c>
      <c r="K706" s="2" t="str">
        <f t="array" ref="K706">XLOOKUP($C706:$C$1000, 'BASIC KEY'!$C$1:$C$4, 'BASIC KEY'!$B$1:$B$4, "", 0)
</f>
        <v/>
      </c>
      <c r="L706" s="2" t="str">
        <f t="array" ref="L706">XLOOKUP($D706, 'BASIC KEY'!$C$7:$C$10, 'BASIC KEY'!$B$7:$B$10, "", 0)
</f>
        <v/>
      </c>
      <c r="M706" s="11" t="str">
        <f t="array" ref="M706">XLOOKUP($E706, 'BASIC KEY'!$C$13:$C$16, 'BASIC KEY'!$B$13:$B$16, "", 0)
</f>
        <v/>
      </c>
      <c r="N706" s="11" t="str">
        <f t="array" ref="N706">XLOOKUP($F706, 'BASIC KEY'!$C$19:$C$22, 'BASIC KEY'!$B$19:$B$22, "", 0)
</f>
        <v/>
      </c>
      <c r="S706" s="13" t="str">
        <f t="array" ref="S706">XLOOKUP($L706, 'BASIC KEY'!$E$7:$E$10, 'BASIC KEY'!$F$7:$F$10, "", 0)
</f>
        <v/>
      </c>
      <c r="T706" s="13" t="str">
        <f t="array" ref="T706">XLOOKUP($M706, 'BASIC KEY'!$E$13:$E$16, 'BASIC KEY'!$F$13:$F$16, "", 0)
</f>
        <v/>
      </c>
    </row>
    <row r="707">
      <c r="C707" s="7"/>
      <c r="D707" s="7"/>
      <c r="E707" s="7"/>
      <c r="F707" s="7"/>
      <c r="G707" s="7"/>
      <c r="H707" s="7"/>
      <c r="I707" s="7" t="str">
        <f t="shared" si="6"/>
        <v/>
      </c>
      <c r="K707" s="2" t="str">
        <f t="array" ref="K707">XLOOKUP($C707:$C$1000, 'BASIC KEY'!$C$1:$C$4, 'BASIC KEY'!$B$1:$B$4, "", 0)
</f>
        <v/>
      </c>
      <c r="L707" s="2" t="str">
        <f t="array" ref="L707">XLOOKUP($D707, 'BASIC KEY'!$C$7:$C$10, 'BASIC KEY'!$B$7:$B$10, "", 0)
</f>
        <v/>
      </c>
      <c r="M707" s="11" t="str">
        <f t="array" ref="M707">XLOOKUP($E707, 'BASIC KEY'!$C$13:$C$16, 'BASIC KEY'!$B$13:$B$16, "", 0)
</f>
        <v/>
      </c>
      <c r="N707" s="11" t="str">
        <f t="array" ref="N707">XLOOKUP($F707, 'BASIC KEY'!$C$19:$C$22, 'BASIC KEY'!$B$19:$B$22, "", 0)
</f>
        <v/>
      </c>
      <c r="S707" s="13" t="str">
        <f t="array" ref="S707">XLOOKUP($L707, 'BASIC KEY'!$E$7:$E$10, 'BASIC KEY'!$F$7:$F$10, "", 0)
</f>
        <v/>
      </c>
      <c r="T707" s="13" t="str">
        <f t="array" ref="T707">XLOOKUP($M707, 'BASIC KEY'!$E$13:$E$16, 'BASIC KEY'!$F$13:$F$16, "", 0)
</f>
        <v/>
      </c>
    </row>
    <row r="708">
      <c r="C708" s="7"/>
      <c r="D708" s="7"/>
      <c r="E708" s="7"/>
      <c r="F708" s="7"/>
      <c r="G708" s="7"/>
      <c r="H708" s="7"/>
      <c r="I708" s="7" t="str">
        <f t="shared" si="6"/>
        <v/>
      </c>
      <c r="K708" s="2" t="str">
        <f t="array" ref="K708">XLOOKUP($C708:$C$1000, 'BASIC KEY'!$C$1:$C$4, 'BASIC KEY'!$B$1:$B$4, "", 0)
</f>
        <v/>
      </c>
      <c r="L708" s="2" t="str">
        <f t="array" ref="L708">XLOOKUP($D708, 'BASIC KEY'!$C$7:$C$10, 'BASIC KEY'!$B$7:$B$10, "", 0)
</f>
        <v/>
      </c>
      <c r="M708" s="11" t="str">
        <f t="array" ref="M708">XLOOKUP($E708, 'BASIC KEY'!$C$13:$C$16, 'BASIC KEY'!$B$13:$B$16, "", 0)
</f>
        <v/>
      </c>
      <c r="N708" s="11" t="str">
        <f t="array" ref="N708">XLOOKUP($F708, 'BASIC KEY'!$C$19:$C$22, 'BASIC KEY'!$B$19:$B$22, "", 0)
</f>
        <v/>
      </c>
      <c r="S708" s="13" t="str">
        <f t="array" ref="S708">XLOOKUP($L708, 'BASIC KEY'!$E$7:$E$10, 'BASIC KEY'!$F$7:$F$10, "", 0)
</f>
        <v/>
      </c>
      <c r="T708" s="13" t="str">
        <f t="array" ref="T708">XLOOKUP($M708, 'BASIC KEY'!$E$13:$E$16, 'BASIC KEY'!$F$13:$F$16, "", 0)
</f>
        <v/>
      </c>
    </row>
    <row r="709">
      <c r="C709" s="7"/>
      <c r="D709" s="7"/>
      <c r="E709" s="7"/>
      <c r="F709" s="7"/>
      <c r="G709" s="7"/>
      <c r="H709" s="7"/>
      <c r="I709" s="7" t="str">
        <f t="shared" si="6"/>
        <v/>
      </c>
      <c r="K709" s="2" t="str">
        <f t="array" ref="K709">XLOOKUP($C709:$C$1000, 'BASIC KEY'!$C$1:$C$4, 'BASIC KEY'!$B$1:$B$4, "", 0)
</f>
        <v/>
      </c>
      <c r="L709" s="2" t="str">
        <f t="array" ref="L709">XLOOKUP($D709, 'BASIC KEY'!$C$7:$C$10, 'BASIC KEY'!$B$7:$B$10, "", 0)
</f>
        <v/>
      </c>
      <c r="M709" s="11" t="str">
        <f t="array" ref="M709">XLOOKUP($E709, 'BASIC KEY'!$C$13:$C$16, 'BASIC KEY'!$B$13:$B$16, "", 0)
</f>
        <v/>
      </c>
      <c r="N709" s="11" t="str">
        <f t="array" ref="N709">XLOOKUP($F709, 'BASIC KEY'!$C$19:$C$22, 'BASIC KEY'!$B$19:$B$22, "", 0)
</f>
        <v/>
      </c>
      <c r="S709" s="13" t="str">
        <f t="array" ref="S709">XLOOKUP($L709, 'BASIC KEY'!$E$7:$E$10, 'BASIC KEY'!$F$7:$F$10, "", 0)
</f>
        <v/>
      </c>
      <c r="T709" s="13" t="str">
        <f t="array" ref="T709">XLOOKUP($M709, 'BASIC KEY'!$E$13:$E$16, 'BASIC KEY'!$F$13:$F$16, "", 0)
</f>
        <v/>
      </c>
    </row>
    <row r="710">
      <c r="C710" s="7"/>
      <c r="D710" s="7"/>
      <c r="E710" s="7"/>
      <c r="F710" s="7"/>
      <c r="G710" s="7"/>
      <c r="H710" s="7"/>
      <c r="I710" s="7" t="str">
        <f t="shared" si="6"/>
        <v/>
      </c>
      <c r="K710" s="2" t="str">
        <f t="array" ref="K710">XLOOKUP($C710:$C$1000, 'BASIC KEY'!$C$1:$C$4, 'BASIC KEY'!$B$1:$B$4, "", 0)
</f>
        <v/>
      </c>
      <c r="L710" s="2" t="str">
        <f t="array" ref="L710">XLOOKUP($D710, 'BASIC KEY'!$C$7:$C$10, 'BASIC KEY'!$B$7:$B$10, "", 0)
</f>
        <v/>
      </c>
      <c r="M710" s="11" t="str">
        <f t="array" ref="M710">XLOOKUP($E710, 'BASIC KEY'!$C$13:$C$16, 'BASIC KEY'!$B$13:$B$16, "", 0)
</f>
        <v/>
      </c>
      <c r="N710" s="11" t="str">
        <f t="array" ref="N710">XLOOKUP($F710, 'BASIC KEY'!$C$19:$C$22, 'BASIC KEY'!$B$19:$B$22, "", 0)
</f>
        <v/>
      </c>
      <c r="S710" s="13" t="str">
        <f t="array" ref="S710">XLOOKUP($L710, 'BASIC KEY'!$E$7:$E$10, 'BASIC KEY'!$F$7:$F$10, "", 0)
</f>
        <v/>
      </c>
      <c r="T710" s="13" t="str">
        <f t="array" ref="T710">XLOOKUP($M710, 'BASIC KEY'!$E$13:$E$16, 'BASIC KEY'!$F$13:$F$16, "", 0)
</f>
        <v/>
      </c>
    </row>
    <row r="711">
      <c r="C711" s="7"/>
      <c r="D711" s="7"/>
      <c r="E711" s="7"/>
      <c r="F711" s="7"/>
      <c r="G711" s="7"/>
      <c r="H711" s="7"/>
      <c r="I711" s="7" t="str">
        <f t="shared" si="6"/>
        <v/>
      </c>
      <c r="K711" s="2" t="str">
        <f t="array" ref="K711">XLOOKUP($C711:$C$1000, 'BASIC KEY'!$C$1:$C$4, 'BASIC KEY'!$B$1:$B$4, "", 0)
</f>
        <v/>
      </c>
      <c r="L711" s="2" t="str">
        <f t="array" ref="L711">XLOOKUP($D711, 'BASIC KEY'!$C$7:$C$10, 'BASIC KEY'!$B$7:$B$10, "", 0)
</f>
        <v/>
      </c>
      <c r="M711" s="11" t="str">
        <f t="array" ref="M711">XLOOKUP($E711, 'BASIC KEY'!$C$13:$C$16, 'BASIC KEY'!$B$13:$B$16, "", 0)
</f>
        <v/>
      </c>
      <c r="N711" s="11" t="str">
        <f t="array" ref="N711">XLOOKUP($F711, 'BASIC KEY'!$C$19:$C$22, 'BASIC KEY'!$B$19:$B$22, "", 0)
</f>
        <v/>
      </c>
      <c r="S711" s="13" t="str">
        <f t="array" ref="S711">XLOOKUP($L711, 'BASIC KEY'!$E$7:$E$10, 'BASIC KEY'!$F$7:$F$10, "", 0)
</f>
        <v/>
      </c>
      <c r="T711" s="13" t="str">
        <f t="array" ref="T711">XLOOKUP($M711, 'BASIC KEY'!$E$13:$E$16, 'BASIC KEY'!$F$13:$F$16, "", 0)
</f>
        <v/>
      </c>
    </row>
    <row r="712">
      <c r="C712" s="7"/>
      <c r="D712" s="7"/>
      <c r="E712" s="7"/>
      <c r="F712" s="7"/>
      <c r="G712" s="7"/>
      <c r="H712" s="7"/>
      <c r="I712" s="7" t="str">
        <f t="shared" si="6"/>
        <v/>
      </c>
      <c r="K712" s="2" t="str">
        <f t="array" ref="K712">XLOOKUP($C712:$C$1000, 'BASIC KEY'!$C$1:$C$4, 'BASIC KEY'!$B$1:$B$4, "", 0)
</f>
        <v/>
      </c>
      <c r="L712" s="2" t="str">
        <f t="array" ref="L712">XLOOKUP($D712, 'BASIC KEY'!$C$7:$C$10, 'BASIC KEY'!$B$7:$B$10, "", 0)
</f>
        <v/>
      </c>
      <c r="M712" s="11" t="str">
        <f t="array" ref="M712">XLOOKUP($E712, 'BASIC KEY'!$C$13:$C$16, 'BASIC KEY'!$B$13:$B$16, "", 0)
</f>
        <v/>
      </c>
      <c r="N712" s="11" t="str">
        <f t="array" ref="N712">XLOOKUP($F712, 'BASIC KEY'!$C$19:$C$22, 'BASIC KEY'!$B$19:$B$22, "", 0)
</f>
        <v/>
      </c>
      <c r="S712" s="13" t="str">
        <f t="array" ref="S712">XLOOKUP($L712, 'BASIC KEY'!$E$7:$E$10, 'BASIC KEY'!$F$7:$F$10, "", 0)
</f>
        <v/>
      </c>
      <c r="T712" s="13" t="str">
        <f t="array" ref="T712">XLOOKUP($M712, 'BASIC KEY'!$E$13:$E$16, 'BASIC KEY'!$F$13:$F$16, "", 0)
</f>
        <v/>
      </c>
    </row>
    <row r="713">
      <c r="C713" s="7"/>
      <c r="D713" s="7"/>
      <c r="E713" s="7"/>
      <c r="F713" s="7"/>
      <c r="G713" s="7"/>
      <c r="H713" s="7"/>
      <c r="I713" s="7" t="str">
        <f t="shared" si="6"/>
        <v/>
      </c>
      <c r="K713" s="2" t="str">
        <f t="array" ref="K713">XLOOKUP($C713:$C$1000, 'BASIC KEY'!$C$1:$C$4, 'BASIC KEY'!$B$1:$B$4, "", 0)
</f>
        <v/>
      </c>
      <c r="L713" s="2" t="str">
        <f t="array" ref="L713">XLOOKUP($D713, 'BASIC KEY'!$C$7:$C$10, 'BASIC KEY'!$B$7:$B$10, "", 0)
</f>
        <v/>
      </c>
      <c r="M713" s="11" t="str">
        <f t="array" ref="M713">XLOOKUP($E713, 'BASIC KEY'!$C$13:$C$16, 'BASIC KEY'!$B$13:$B$16, "", 0)
</f>
        <v/>
      </c>
      <c r="N713" s="11" t="str">
        <f t="array" ref="N713">XLOOKUP($F713, 'BASIC KEY'!$C$19:$C$22, 'BASIC KEY'!$B$19:$B$22, "", 0)
</f>
        <v/>
      </c>
      <c r="S713" s="13" t="str">
        <f t="array" ref="S713">XLOOKUP($L713, 'BASIC KEY'!$E$7:$E$10, 'BASIC KEY'!$F$7:$F$10, "", 0)
</f>
        <v/>
      </c>
      <c r="T713" s="13" t="str">
        <f t="array" ref="T713">XLOOKUP($M713, 'BASIC KEY'!$E$13:$E$16, 'BASIC KEY'!$F$13:$F$16, "", 0)
</f>
        <v/>
      </c>
    </row>
    <row r="714">
      <c r="C714" s="7"/>
      <c r="D714" s="7"/>
      <c r="E714" s="7"/>
      <c r="F714" s="7"/>
      <c r="G714" s="7"/>
      <c r="H714" s="7"/>
      <c r="I714" s="7" t="str">
        <f t="shared" si="6"/>
        <v/>
      </c>
      <c r="K714" s="2" t="str">
        <f t="array" ref="K714">XLOOKUP($C714:$C$1000, 'BASIC KEY'!$C$1:$C$4, 'BASIC KEY'!$B$1:$B$4, "", 0)
</f>
        <v/>
      </c>
      <c r="L714" s="2" t="str">
        <f t="array" ref="L714">XLOOKUP($D714, 'BASIC KEY'!$C$7:$C$10, 'BASIC KEY'!$B$7:$B$10, "", 0)
</f>
        <v/>
      </c>
      <c r="M714" s="11" t="str">
        <f t="array" ref="M714">XLOOKUP($E714, 'BASIC KEY'!$C$13:$C$16, 'BASIC KEY'!$B$13:$B$16, "", 0)
</f>
        <v/>
      </c>
      <c r="N714" s="11" t="str">
        <f t="array" ref="N714">XLOOKUP($F714, 'BASIC KEY'!$C$19:$C$22, 'BASIC KEY'!$B$19:$B$22, "", 0)
</f>
        <v/>
      </c>
      <c r="S714" s="13" t="str">
        <f t="array" ref="S714">XLOOKUP($L714, 'BASIC KEY'!$E$7:$E$10, 'BASIC KEY'!$F$7:$F$10, "", 0)
</f>
        <v/>
      </c>
      <c r="T714" s="13" t="str">
        <f t="array" ref="T714">XLOOKUP($M714, 'BASIC KEY'!$E$13:$E$16, 'BASIC KEY'!$F$13:$F$16, "", 0)
</f>
        <v/>
      </c>
    </row>
    <row r="715">
      <c r="C715" s="7"/>
      <c r="D715" s="7"/>
      <c r="E715" s="7"/>
      <c r="F715" s="7"/>
      <c r="G715" s="7"/>
      <c r="H715" s="7"/>
      <c r="I715" s="7" t="str">
        <f t="shared" si="6"/>
        <v/>
      </c>
      <c r="K715" s="2" t="str">
        <f t="array" ref="K715">XLOOKUP($C715:$C$1000, 'BASIC KEY'!$C$1:$C$4, 'BASIC KEY'!$B$1:$B$4, "", 0)
</f>
        <v/>
      </c>
      <c r="L715" s="2" t="str">
        <f t="array" ref="L715">XLOOKUP($D715, 'BASIC KEY'!$C$7:$C$10, 'BASIC KEY'!$B$7:$B$10, "", 0)
</f>
        <v/>
      </c>
      <c r="M715" s="11" t="str">
        <f t="array" ref="M715">XLOOKUP($E715, 'BASIC KEY'!$C$13:$C$16, 'BASIC KEY'!$B$13:$B$16, "", 0)
</f>
        <v/>
      </c>
      <c r="N715" s="11" t="str">
        <f t="array" ref="N715">XLOOKUP($F715, 'BASIC KEY'!$C$19:$C$22, 'BASIC KEY'!$B$19:$B$22, "", 0)
</f>
        <v/>
      </c>
      <c r="S715" s="13" t="str">
        <f t="array" ref="S715">XLOOKUP($L715, 'BASIC KEY'!$E$7:$E$10, 'BASIC KEY'!$F$7:$F$10, "", 0)
</f>
        <v/>
      </c>
      <c r="T715" s="13" t="str">
        <f t="array" ref="T715">XLOOKUP($M715, 'BASIC KEY'!$E$13:$E$16, 'BASIC KEY'!$F$13:$F$16, "", 0)
</f>
        <v/>
      </c>
    </row>
    <row r="716">
      <c r="C716" s="7"/>
      <c r="D716" s="7"/>
      <c r="E716" s="7"/>
      <c r="F716" s="7"/>
      <c r="G716" s="7"/>
      <c r="H716" s="7"/>
      <c r="I716" s="7" t="str">
        <f t="shared" si="6"/>
        <v/>
      </c>
      <c r="K716" s="2" t="str">
        <f t="array" ref="K716">XLOOKUP($C716:$C$1000, 'BASIC KEY'!$C$1:$C$4, 'BASIC KEY'!$B$1:$B$4, "", 0)
</f>
        <v/>
      </c>
      <c r="L716" s="2" t="str">
        <f t="array" ref="L716">XLOOKUP($D716, 'BASIC KEY'!$C$7:$C$10, 'BASIC KEY'!$B$7:$B$10, "", 0)
</f>
        <v/>
      </c>
      <c r="M716" s="11" t="str">
        <f t="array" ref="M716">XLOOKUP($E716, 'BASIC KEY'!$C$13:$C$16, 'BASIC KEY'!$B$13:$B$16, "", 0)
</f>
        <v/>
      </c>
      <c r="N716" s="11" t="str">
        <f t="array" ref="N716">XLOOKUP($F716, 'BASIC KEY'!$C$19:$C$22, 'BASIC KEY'!$B$19:$B$22, "", 0)
</f>
        <v/>
      </c>
      <c r="S716" s="13" t="str">
        <f t="array" ref="S716">XLOOKUP($L716, 'BASIC KEY'!$E$7:$E$10, 'BASIC KEY'!$F$7:$F$10, "", 0)
</f>
        <v/>
      </c>
      <c r="T716" s="13" t="str">
        <f t="array" ref="T716">XLOOKUP($M716, 'BASIC KEY'!$E$13:$E$16, 'BASIC KEY'!$F$13:$F$16, "", 0)
</f>
        <v/>
      </c>
    </row>
    <row r="717">
      <c r="C717" s="7"/>
      <c r="D717" s="7"/>
      <c r="E717" s="7"/>
      <c r="F717" s="7"/>
      <c r="G717" s="7"/>
      <c r="H717" s="7"/>
      <c r="I717" s="7" t="str">
        <f t="shared" si="6"/>
        <v/>
      </c>
      <c r="K717" s="2" t="str">
        <f t="array" ref="K717">XLOOKUP($C717:$C$1000, 'BASIC KEY'!$C$1:$C$4, 'BASIC KEY'!$B$1:$B$4, "", 0)
</f>
        <v/>
      </c>
      <c r="L717" s="2" t="str">
        <f t="array" ref="L717">XLOOKUP($D717, 'BASIC KEY'!$C$7:$C$10, 'BASIC KEY'!$B$7:$B$10, "", 0)
</f>
        <v/>
      </c>
      <c r="M717" s="11" t="str">
        <f t="array" ref="M717">XLOOKUP($E717, 'BASIC KEY'!$C$13:$C$16, 'BASIC KEY'!$B$13:$B$16, "", 0)
</f>
        <v/>
      </c>
      <c r="N717" s="11" t="str">
        <f t="array" ref="N717">XLOOKUP($F717, 'BASIC KEY'!$C$19:$C$22, 'BASIC KEY'!$B$19:$B$22, "", 0)
</f>
        <v/>
      </c>
      <c r="S717" s="13" t="str">
        <f t="array" ref="S717">XLOOKUP($L717, 'BASIC KEY'!$E$7:$E$10, 'BASIC KEY'!$F$7:$F$10, "", 0)
</f>
        <v/>
      </c>
      <c r="T717" s="13" t="str">
        <f t="array" ref="T717">XLOOKUP($M717, 'BASIC KEY'!$E$13:$E$16, 'BASIC KEY'!$F$13:$F$16, "", 0)
</f>
        <v/>
      </c>
    </row>
    <row r="718">
      <c r="C718" s="7"/>
      <c r="D718" s="7"/>
      <c r="E718" s="7"/>
      <c r="F718" s="7"/>
      <c r="G718" s="7"/>
      <c r="H718" s="7"/>
      <c r="I718" s="7" t="str">
        <f t="shared" si="6"/>
        <v/>
      </c>
      <c r="K718" s="2" t="str">
        <f t="array" ref="K718">XLOOKUP($C718:$C$1000, 'BASIC KEY'!$C$1:$C$4, 'BASIC KEY'!$B$1:$B$4, "", 0)
</f>
        <v/>
      </c>
      <c r="L718" s="2" t="str">
        <f t="array" ref="L718">XLOOKUP($D718, 'BASIC KEY'!$C$7:$C$10, 'BASIC KEY'!$B$7:$B$10, "", 0)
</f>
        <v/>
      </c>
      <c r="M718" s="11" t="str">
        <f t="array" ref="M718">XLOOKUP($E718, 'BASIC KEY'!$C$13:$C$16, 'BASIC KEY'!$B$13:$B$16, "", 0)
</f>
        <v/>
      </c>
      <c r="N718" s="11" t="str">
        <f t="array" ref="N718">XLOOKUP($F718, 'BASIC KEY'!$C$19:$C$22, 'BASIC KEY'!$B$19:$B$22, "", 0)
</f>
        <v/>
      </c>
      <c r="S718" s="13" t="str">
        <f t="array" ref="S718">XLOOKUP($L718, 'BASIC KEY'!$E$7:$E$10, 'BASIC KEY'!$F$7:$F$10, "", 0)
</f>
        <v/>
      </c>
      <c r="T718" s="13" t="str">
        <f t="array" ref="T718">XLOOKUP($M718, 'BASIC KEY'!$E$13:$E$16, 'BASIC KEY'!$F$13:$F$16, "", 0)
</f>
        <v/>
      </c>
    </row>
    <row r="719">
      <c r="C719" s="7"/>
      <c r="D719" s="7"/>
      <c r="E719" s="7"/>
      <c r="F719" s="7"/>
      <c r="G719" s="7"/>
      <c r="H719" s="7"/>
      <c r="I719" s="7" t="str">
        <f t="shared" si="6"/>
        <v/>
      </c>
      <c r="K719" s="2" t="str">
        <f t="array" ref="K719">XLOOKUP($C719:$C$1000, 'BASIC KEY'!$C$1:$C$4, 'BASIC KEY'!$B$1:$B$4, "", 0)
</f>
        <v/>
      </c>
      <c r="L719" s="2" t="str">
        <f t="array" ref="L719">XLOOKUP($D719, 'BASIC KEY'!$C$7:$C$10, 'BASIC KEY'!$B$7:$B$10, "", 0)
</f>
        <v/>
      </c>
      <c r="M719" s="11" t="str">
        <f t="array" ref="M719">XLOOKUP($E719, 'BASIC KEY'!$C$13:$C$16, 'BASIC KEY'!$B$13:$B$16, "", 0)
</f>
        <v/>
      </c>
      <c r="N719" s="11" t="str">
        <f t="array" ref="N719">XLOOKUP($F719, 'BASIC KEY'!$C$19:$C$22, 'BASIC KEY'!$B$19:$B$22, "", 0)
</f>
        <v/>
      </c>
      <c r="S719" s="13" t="str">
        <f t="array" ref="S719">XLOOKUP($L719, 'BASIC KEY'!$E$7:$E$10, 'BASIC KEY'!$F$7:$F$10, "", 0)
</f>
        <v/>
      </c>
      <c r="T719" s="13" t="str">
        <f t="array" ref="T719">XLOOKUP($M719, 'BASIC KEY'!$E$13:$E$16, 'BASIC KEY'!$F$13:$F$16, "", 0)
</f>
        <v/>
      </c>
    </row>
    <row r="720">
      <c r="C720" s="7"/>
      <c r="D720" s="7"/>
      <c r="E720" s="7"/>
      <c r="F720" s="7"/>
      <c r="G720" s="7"/>
      <c r="H720" s="7"/>
      <c r="I720" s="7" t="str">
        <f t="shared" si="6"/>
        <v/>
      </c>
      <c r="K720" s="2" t="str">
        <f t="array" ref="K720">XLOOKUP($C720:$C$1000, 'BASIC KEY'!$C$1:$C$4, 'BASIC KEY'!$B$1:$B$4, "", 0)
</f>
        <v/>
      </c>
      <c r="L720" s="2" t="str">
        <f t="array" ref="L720">XLOOKUP($D720, 'BASIC KEY'!$C$7:$C$10, 'BASIC KEY'!$B$7:$B$10, "", 0)
</f>
        <v/>
      </c>
      <c r="M720" s="11" t="str">
        <f t="array" ref="M720">XLOOKUP($E720, 'BASIC KEY'!$C$13:$C$16, 'BASIC KEY'!$B$13:$B$16, "", 0)
</f>
        <v/>
      </c>
      <c r="N720" s="11" t="str">
        <f t="array" ref="N720">XLOOKUP($F720, 'BASIC KEY'!$C$19:$C$22, 'BASIC KEY'!$B$19:$B$22, "", 0)
</f>
        <v/>
      </c>
      <c r="S720" s="13" t="str">
        <f t="array" ref="S720">XLOOKUP($L720, 'BASIC KEY'!$E$7:$E$10, 'BASIC KEY'!$F$7:$F$10, "", 0)
</f>
        <v/>
      </c>
      <c r="T720" s="13" t="str">
        <f t="array" ref="T720">XLOOKUP($M720, 'BASIC KEY'!$E$13:$E$16, 'BASIC KEY'!$F$13:$F$16, "", 0)
</f>
        <v/>
      </c>
    </row>
    <row r="721">
      <c r="C721" s="7"/>
      <c r="D721" s="7"/>
      <c r="E721" s="7"/>
      <c r="F721" s="7"/>
      <c r="G721" s="7"/>
      <c r="H721" s="7"/>
      <c r="I721" s="7" t="str">
        <f t="shared" si="6"/>
        <v/>
      </c>
      <c r="K721" s="2" t="str">
        <f t="array" ref="K721">XLOOKUP($C721:$C$1000, 'BASIC KEY'!$C$1:$C$4, 'BASIC KEY'!$B$1:$B$4, "", 0)
</f>
        <v/>
      </c>
      <c r="L721" s="2" t="str">
        <f t="array" ref="L721">XLOOKUP($D721, 'BASIC KEY'!$C$7:$C$10, 'BASIC KEY'!$B$7:$B$10, "", 0)
</f>
        <v/>
      </c>
      <c r="M721" s="11" t="str">
        <f t="array" ref="M721">XLOOKUP($E721, 'BASIC KEY'!$C$13:$C$16, 'BASIC KEY'!$B$13:$B$16, "", 0)
</f>
        <v/>
      </c>
      <c r="N721" s="11" t="str">
        <f t="array" ref="N721">XLOOKUP($F721, 'BASIC KEY'!$C$19:$C$22, 'BASIC KEY'!$B$19:$B$22, "", 0)
</f>
        <v/>
      </c>
      <c r="S721" s="13" t="str">
        <f t="array" ref="S721">XLOOKUP($L721, 'BASIC KEY'!$E$7:$E$10, 'BASIC KEY'!$F$7:$F$10, "", 0)
</f>
        <v/>
      </c>
      <c r="T721" s="13" t="str">
        <f t="array" ref="T721">XLOOKUP($M721, 'BASIC KEY'!$E$13:$E$16, 'BASIC KEY'!$F$13:$F$16, "", 0)
</f>
        <v/>
      </c>
    </row>
    <row r="722">
      <c r="C722" s="7"/>
      <c r="D722" s="7"/>
      <c r="E722" s="7"/>
      <c r="F722" s="7"/>
      <c r="G722" s="7"/>
      <c r="H722" s="7"/>
      <c r="I722" s="7" t="str">
        <f t="shared" si="6"/>
        <v/>
      </c>
      <c r="K722" s="2" t="str">
        <f t="array" ref="K722">XLOOKUP($C722:$C$1000, 'BASIC KEY'!$C$1:$C$4, 'BASIC KEY'!$B$1:$B$4, "", 0)
</f>
        <v/>
      </c>
      <c r="L722" s="2" t="str">
        <f t="array" ref="L722">XLOOKUP($D722, 'BASIC KEY'!$C$7:$C$10, 'BASIC KEY'!$B$7:$B$10, "", 0)
</f>
        <v/>
      </c>
      <c r="M722" s="11" t="str">
        <f t="array" ref="M722">XLOOKUP($E722, 'BASIC KEY'!$C$13:$C$16, 'BASIC KEY'!$B$13:$B$16, "", 0)
</f>
        <v/>
      </c>
      <c r="N722" s="11" t="str">
        <f t="array" ref="N722">XLOOKUP($F722, 'BASIC KEY'!$C$19:$C$22, 'BASIC KEY'!$B$19:$B$22, "", 0)
</f>
        <v/>
      </c>
      <c r="S722" s="13" t="str">
        <f t="array" ref="S722">XLOOKUP($L722, 'BASIC KEY'!$E$7:$E$10, 'BASIC KEY'!$F$7:$F$10, "", 0)
</f>
        <v/>
      </c>
      <c r="T722" s="13" t="str">
        <f t="array" ref="T722">XLOOKUP($M722, 'BASIC KEY'!$E$13:$E$16, 'BASIC KEY'!$F$13:$F$16, "", 0)
</f>
        <v/>
      </c>
    </row>
    <row r="723">
      <c r="C723" s="7"/>
      <c r="D723" s="7"/>
      <c r="E723" s="7"/>
      <c r="F723" s="7"/>
      <c r="G723" s="7"/>
      <c r="H723" s="7"/>
      <c r="I723" s="7" t="str">
        <f t="shared" si="6"/>
        <v/>
      </c>
      <c r="K723" s="2" t="str">
        <f t="array" ref="K723">XLOOKUP($C723:$C$1000, 'BASIC KEY'!$C$1:$C$4, 'BASIC KEY'!$B$1:$B$4, "", 0)
</f>
        <v/>
      </c>
      <c r="L723" s="2" t="str">
        <f t="array" ref="L723">XLOOKUP($D723, 'BASIC KEY'!$C$7:$C$10, 'BASIC KEY'!$B$7:$B$10, "", 0)
</f>
        <v/>
      </c>
      <c r="M723" s="11" t="str">
        <f t="array" ref="M723">XLOOKUP($E723, 'BASIC KEY'!$C$13:$C$16, 'BASIC KEY'!$B$13:$B$16, "", 0)
</f>
        <v/>
      </c>
      <c r="N723" s="11" t="str">
        <f t="array" ref="N723">XLOOKUP($F723, 'BASIC KEY'!$C$19:$C$22, 'BASIC KEY'!$B$19:$B$22, "", 0)
</f>
        <v/>
      </c>
      <c r="S723" s="13" t="str">
        <f t="array" ref="S723">XLOOKUP($L723, 'BASIC KEY'!$E$7:$E$10, 'BASIC KEY'!$F$7:$F$10, "", 0)
</f>
        <v/>
      </c>
      <c r="T723" s="13" t="str">
        <f t="array" ref="T723">XLOOKUP($M723, 'BASIC KEY'!$E$13:$E$16, 'BASIC KEY'!$F$13:$F$16, "", 0)
</f>
        <v/>
      </c>
    </row>
    <row r="724">
      <c r="C724" s="7"/>
      <c r="D724" s="7"/>
      <c r="E724" s="7"/>
      <c r="F724" s="7"/>
      <c r="G724" s="7"/>
      <c r="H724" s="7"/>
      <c r="I724" s="7" t="str">
        <f t="shared" si="6"/>
        <v/>
      </c>
      <c r="K724" s="2" t="str">
        <f t="array" ref="K724">XLOOKUP($C724:$C$1000, 'BASIC KEY'!$C$1:$C$4, 'BASIC KEY'!$B$1:$B$4, "", 0)
</f>
        <v/>
      </c>
      <c r="L724" s="2" t="str">
        <f t="array" ref="L724">XLOOKUP($D724, 'BASIC KEY'!$C$7:$C$10, 'BASIC KEY'!$B$7:$B$10, "", 0)
</f>
        <v/>
      </c>
      <c r="M724" s="11" t="str">
        <f t="array" ref="M724">XLOOKUP($E724, 'BASIC KEY'!$C$13:$C$16, 'BASIC KEY'!$B$13:$B$16, "", 0)
</f>
        <v/>
      </c>
      <c r="S724" s="13" t="str">
        <f t="array" ref="S724">XLOOKUP($L724, 'BASIC KEY'!$E$7:$E$10, 'BASIC KEY'!$F$7:$F$10, "", 0)
</f>
        <v/>
      </c>
      <c r="T724" s="13" t="str">
        <f t="array" ref="T724">XLOOKUP($M724, 'BASIC KEY'!$E$13:$E$16, 'BASIC KEY'!$F$13:$F$16, "", 0)
</f>
        <v/>
      </c>
    </row>
    <row r="725">
      <c r="C725" s="7"/>
      <c r="D725" s="7"/>
      <c r="E725" s="7"/>
      <c r="F725" s="7"/>
      <c r="G725" s="7"/>
      <c r="H725" s="7"/>
      <c r="I725" s="7" t="str">
        <f t="shared" si="6"/>
        <v/>
      </c>
      <c r="K725" s="2" t="str">
        <f t="array" ref="K725">XLOOKUP($C725:$C$1000, 'BASIC KEY'!$C$1:$C$4, 'BASIC KEY'!$B$1:$B$4, "", 0)
</f>
        <v/>
      </c>
      <c r="L725" s="2" t="str">
        <f t="array" ref="L725">XLOOKUP($D725, 'BASIC KEY'!$C$7:$C$10, 'BASIC KEY'!$B$7:$B$10, "", 0)
</f>
        <v/>
      </c>
      <c r="M725" s="11" t="str">
        <f t="array" ref="M725">XLOOKUP($E725, 'BASIC KEY'!$C$13:$C$16, 'BASIC KEY'!$B$13:$B$16, "", 0)
</f>
        <v/>
      </c>
      <c r="S725" s="13" t="str">
        <f t="array" ref="S725">XLOOKUP($L725, 'BASIC KEY'!$E$7:$E$10, 'BASIC KEY'!$F$7:$F$10, "", 0)
</f>
        <v/>
      </c>
      <c r="T725" s="13" t="str">
        <f t="array" ref="T725">XLOOKUP($M725, 'BASIC KEY'!$E$13:$E$16, 'BASIC KEY'!$F$13:$F$16, "", 0)
</f>
        <v/>
      </c>
    </row>
    <row r="726">
      <c r="C726" s="7"/>
      <c r="D726" s="7"/>
      <c r="E726" s="7"/>
      <c r="F726" s="7"/>
      <c r="G726" s="7"/>
      <c r="H726" s="7"/>
      <c r="I726" s="7" t="str">
        <f t="shared" si="6"/>
        <v/>
      </c>
      <c r="K726" s="2" t="str">
        <f t="array" ref="K726">XLOOKUP($C726:$C$1000, 'BASIC KEY'!$C$1:$C$4, 'BASIC KEY'!$B$1:$B$4, "", 0)
</f>
        <v/>
      </c>
      <c r="L726" s="2" t="str">
        <f t="array" ref="L726">XLOOKUP($D726, 'BASIC KEY'!$C$7:$C$10, 'BASIC KEY'!$B$7:$B$10, "", 0)
</f>
        <v/>
      </c>
      <c r="M726" s="11" t="str">
        <f t="array" ref="M726">XLOOKUP($E726, 'BASIC KEY'!$C$13:$C$16, 'BASIC KEY'!$B$13:$B$16, "", 0)
</f>
        <v/>
      </c>
      <c r="S726" s="13" t="str">
        <f t="array" ref="S726">XLOOKUP($L726, 'BASIC KEY'!$E$7:$E$10, 'BASIC KEY'!$F$7:$F$10, "", 0)
</f>
        <v/>
      </c>
      <c r="T726" s="13" t="str">
        <f t="array" ref="T726">XLOOKUP($M726, 'BASIC KEY'!$E$13:$E$16, 'BASIC KEY'!$F$13:$F$16, "", 0)
</f>
        <v/>
      </c>
    </row>
    <row r="727">
      <c r="C727" s="7"/>
      <c r="D727" s="7"/>
      <c r="E727" s="7"/>
      <c r="F727" s="7"/>
      <c r="G727" s="7"/>
      <c r="H727" s="7"/>
      <c r="I727" s="7" t="str">
        <f t="shared" si="6"/>
        <v/>
      </c>
      <c r="K727" s="2" t="str">
        <f t="array" ref="K727">XLOOKUP($C727:$C$1000, 'BASIC KEY'!$C$1:$C$4, 'BASIC KEY'!$B$1:$B$4, "", 0)
</f>
        <v/>
      </c>
      <c r="L727" s="2" t="str">
        <f t="array" ref="L727">XLOOKUP($D727, 'BASIC KEY'!$C$7:$C$10, 'BASIC KEY'!$B$7:$B$10, "", 0)
</f>
        <v/>
      </c>
      <c r="M727" s="11" t="str">
        <f t="array" ref="M727">XLOOKUP($E727, 'BASIC KEY'!$C$13:$C$16, 'BASIC KEY'!$B$13:$B$16, "", 0)
</f>
        <v/>
      </c>
      <c r="S727" s="13" t="str">
        <f t="array" ref="S727">XLOOKUP($L727, 'BASIC KEY'!$E$7:$E$10, 'BASIC KEY'!$F$7:$F$10, "", 0)
</f>
        <v/>
      </c>
      <c r="T727" s="13" t="str">
        <f t="array" ref="T727">XLOOKUP($M727, 'BASIC KEY'!$E$13:$E$16, 'BASIC KEY'!$F$13:$F$16, "", 0)
</f>
        <v/>
      </c>
    </row>
    <row r="728">
      <c r="C728" s="7"/>
      <c r="D728" s="7"/>
      <c r="E728" s="7"/>
      <c r="F728" s="7"/>
      <c r="G728" s="7"/>
      <c r="H728" s="7"/>
      <c r="I728" s="7" t="str">
        <f t="shared" si="6"/>
        <v/>
      </c>
      <c r="K728" s="2" t="str">
        <f t="array" ref="K728">XLOOKUP($C728:$C$1000, 'BASIC KEY'!$C$1:$C$4, 'BASIC KEY'!$B$1:$B$4, "", 0)
</f>
        <v/>
      </c>
      <c r="L728" s="2" t="str">
        <f t="array" ref="L728">XLOOKUP($D728, 'BASIC KEY'!$C$7:$C$10, 'BASIC KEY'!$B$7:$B$10, "", 0)
</f>
        <v/>
      </c>
      <c r="M728" s="11" t="str">
        <f t="array" ref="M728">XLOOKUP($E728, 'BASIC KEY'!$C$13:$C$16, 'BASIC KEY'!$B$13:$B$16, "", 0)
</f>
        <v/>
      </c>
      <c r="S728" s="13" t="str">
        <f t="array" ref="S728">XLOOKUP($L728, 'BASIC KEY'!$E$7:$E$10, 'BASIC KEY'!$F$7:$F$10, "", 0)
</f>
        <v/>
      </c>
      <c r="T728" s="13" t="str">
        <f t="array" ref="T728">XLOOKUP($M728, 'BASIC KEY'!$E$13:$E$16, 'BASIC KEY'!$F$13:$F$16, "", 0)
</f>
        <v/>
      </c>
    </row>
    <row r="729">
      <c r="C729" s="7"/>
      <c r="D729" s="7"/>
      <c r="E729" s="7"/>
      <c r="F729" s="7"/>
      <c r="G729" s="7"/>
      <c r="H729" s="7"/>
      <c r="I729" s="7" t="str">
        <f t="shared" si="6"/>
        <v/>
      </c>
      <c r="K729" s="2" t="str">
        <f t="array" ref="K729">XLOOKUP($C729:$C$1000, 'BASIC KEY'!$C$1:$C$4, 'BASIC KEY'!$B$1:$B$4, "", 0)
</f>
        <v/>
      </c>
      <c r="L729" s="2" t="str">
        <f t="array" ref="L729">XLOOKUP($D729, 'BASIC KEY'!$C$7:$C$10, 'BASIC KEY'!$B$7:$B$10, "", 0)
</f>
        <v/>
      </c>
      <c r="M729" s="11" t="str">
        <f t="array" ref="M729">XLOOKUP($E729, 'BASIC KEY'!$C$13:$C$16, 'BASIC KEY'!$B$13:$B$16, "", 0)
</f>
        <v/>
      </c>
      <c r="S729" s="13" t="str">
        <f t="array" ref="S729">XLOOKUP($L729, 'BASIC KEY'!$E$7:$E$10, 'BASIC KEY'!$F$7:$F$10, "", 0)
</f>
        <v/>
      </c>
      <c r="T729" s="13" t="str">
        <f t="array" ref="T729">XLOOKUP($M729, 'BASIC KEY'!$E$13:$E$16, 'BASIC KEY'!$F$13:$F$16, "", 0)
</f>
        <v/>
      </c>
    </row>
    <row r="730">
      <c r="C730" s="7"/>
      <c r="D730" s="7"/>
      <c r="E730" s="7"/>
      <c r="F730" s="7"/>
      <c r="G730" s="7"/>
      <c r="H730" s="7"/>
      <c r="I730" s="7" t="str">
        <f t="shared" si="6"/>
        <v/>
      </c>
      <c r="K730" s="2" t="str">
        <f t="array" ref="K730">XLOOKUP($C730:$C$1000, 'BASIC KEY'!$C$1:$C$4, 'BASIC KEY'!$B$1:$B$4, "", 0)
</f>
        <v/>
      </c>
      <c r="L730" s="2" t="str">
        <f t="array" ref="L730">XLOOKUP($D730, 'BASIC KEY'!$C$7:$C$10, 'BASIC KEY'!$B$7:$B$10, "", 0)
</f>
        <v/>
      </c>
      <c r="M730" s="11" t="str">
        <f t="array" ref="M730">XLOOKUP($E730, 'BASIC KEY'!$C$13:$C$16, 'BASIC KEY'!$B$13:$B$16, "", 0)
</f>
        <v/>
      </c>
      <c r="S730" s="13" t="str">
        <f t="array" ref="S730">XLOOKUP($L730, 'BASIC KEY'!$E$7:$E$10, 'BASIC KEY'!$F$7:$F$10, "", 0)
</f>
        <v/>
      </c>
      <c r="T730" s="13" t="str">
        <f t="array" ref="T730">XLOOKUP($M730, 'BASIC KEY'!$E$13:$E$16, 'BASIC KEY'!$F$13:$F$16, "", 0)
</f>
        <v/>
      </c>
    </row>
    <row r="731">
      <c r="C731" s="7"/>
      <c r="D731" s="7"/>
      <c r="E731" s="7"/>
      <c r="F731" s="7"/>
      <c r="G731" s="7"/>
      <c r="H731" s="7"/>
      <c r="I731" s="7" t="str">
        <f t="shared" si="6"/>
        <v/>
      </c>
      <c r="K731" s="2" t="str">
        <f t="array" ref="K731">XLOOKUP($C731:$C$1000, 'BASIC KEY'!$C$1:$C$4, 'BASIC KEY'!$B$1:$B$4, "", 0)
</f>
        <v/>
      </c>
      <c r="L731" s="2" t="str">
        <f t="array" ref="L731">XLOOKUP($D731, 'BASIC KEY'!$C$7:$C$10, 'BASIC KEY'!$B$7:$B$10, "", 0)
</f>
        <v/>
      </c>
      <c r="M731" s="11" t="str">
        <f t="array" ref="M731">XLOOKUP($E731, 'BASIC KEY'!$C$13:$C$16, 'BASIC KEY'!$B$13:$B$16, "", 0)
</f>
        <v/>
      </c>
      <c r="S731" s="13" t="str">
        <f t="array" ref="S731">XLOOKUP($L731, 'BASIC KEY'!$E$7:$E$10, 'BASIC KEY'!$F$7:$F$10, "", 0)
</f>
        <v/>
      </c>
      <c r="T731" s="13" t="str">
        <f t="array" ref="T731">XLOOKUP($M731, 'BASIC KEY'!$E$13:$E$16, 'BASIC KEY'!$F$13:$F$16, "", 0)
</f>
        <v/>
      </c>
    </row>
    <row r="732">
      <c r="C732" s="7"/>
      <c r="D732" s="7"/>
      <c r="E732" s="7"/>
      <c r="F732" s="7"/>
      <c r="G732" s="7"/>
      <c r="H732" s="7"/>
      <c r="I732" s="7" t="str">
        <f t="shared" si="6"/>
        <v/>
      </c>
      <c r="K732" s="2" t="str">
        <f t="array" ref="K732">XLOOKUP($C732:$C$1000, 'BASIC KEY'!$C$1:$C$4, 'BASIC KEY'!$B$1:$B$4, "", 0)
</f>
        <v/>
      </c>
      <c r="L732" s="2" t="str">
        <f t="array" ref="L732">XLOOKUP($D732, 'BASIC KEY'!$C$7:$C$10, 'BASIC KEY'!$B$7:$B$10, "", 0)
</f>
        <v/>
      </c>
      <c r="M732" s="11" t="str">
        <f t="array" ref="M732">XLOOKUP($E732, 'BASIC KEY'!$C$13:$C$16, 'BASIC KEY'!$B$13:$B$16, "", 0)
</f>
        <v/>
      </c>
      <c r="S732" s="13" t="str">
        <f t="array" ref="S732">XLOOKUP($L732, 'BASIC KEY'!$E$7:$E$10, 'BASIC KEY'!$F$7:$F$10, "", 0)
</f>
        <v/>
      </c>
      <c r="T732" s="13" t="str">
        <f t="array" ref="T732">XLOOKUP($M732, 'BASIC KEY'!$E$13:$E$16, 'BASIC KEY'!$F$13:$F$16, "", 0)
</f>
        <v/>
      </c>
    </row>
    <row r="733">
      <c r="C733" s="7"/>
      <c r="D733" s="7"/>
      <c r="E733" s="7"/>
      <c r="F733" s="7"/>
      <c r="G733" s="7"/>
      <c r="H733" s="7"/>
      <c r="I733" s="7" t="str">
        <f t="shared" si="6"/>
        <v/>
      </c>
      <c r="K733" s="2" t="str">
        <f t="array" ref="K733">XLOOKUP($C733:$C$1000, 'BASIC KEY'!$C$1:$C$4, 'BASIC KEY'!$B$1:$B$4, "", 0)
</f>
        <v/>
      </c>
      <c r="L733" s="2" t="str">
        <f t="array" ref="L733">XLOOKUP($D733, 'BASIC KEY'!$C$7:$C$10, 'BASIC KEY'!$B$7:$B$10, "", 0)
</f>
        <v/>
      </c>
      <c r="M733" s="11" t="str">
        <f t="array" ref="M733">XLOOKUP($E733, 'BASIC KEY'!$C$13:$C$16, 'BASIC KEY'!$B$13:$B$16, "", 0)
</f>
        <v/>
      </c>
      <c r="S733" s="13" t="str">
        <f t="array" ref="S733">XLOOKUP($L733, 'BASIC KEY'!$E$7:$E$10, 'BASIC KEY'!$F$7:$F$10, "", 0)
</f>
        <v/>
      </c>
      <c r="T733" s="13" t="str">
        <f t="array" ref="T733">XLOOKUP($M733, 'BASIC KEY'!$E$13:$E$16, 'BASIC KEY'!$F$13:$F$16, "", 0)
</f>
        <v/>
      </c>
    </row>
    <row r="734">
      <c r="C734" s="7"/>
      <c r="D734" s="7"/>
      <c r="E734" s="7"/>
      <c r="F734" s="7"/>
      <c r="G734" s="7"/>
      <c r="H734" s="7"/>
      <c r="I734" s="7" t="str">
        <f t="shared" si="6"/>
        <v/>
      </c>
      <c r="K734" s="2" t="str">
        <f t="array" ref="K734">XLOOKUP($C734:$C$1000, 'BASIC KEY'!$C$1:$C$4, 'BASIC KEY'!$B$1:$B$4, "", 0)
</f>
        <v/>
      </c>
      <c r="L734" s="2" t="str">
        <f t="array" ref="L734">XLOOKUP($D734, 'BASIC KEY'!$C$7:$C$10, 'BASIC KEY'!$B$7:$B$10, "", 0)
</f>
        <v/>
      </c>
      <c r="M734" s="11" t="str">
        <f t="array" ref="M734">XLOOKUP($E734, 'BASIC KEY'!$C$13:$C$16, 'BASIC KEY'!$B$13:$B$16, "", 0)
</f>
        <v/>
      </c>
      <c r="S734" s="13" t="str">
        <f t="array" ref="S734">XLOOKUP($L734, 'BASIC KEY'!$E$7:$E$10, 'BASIC KEY'!$F$7:$F$10, "", 0)
</f>
        <v/>
      </c>
      <c r="T734" s="13" t="str">
        <f t="array" ref="T734">XLOOKUP($M734, 'BASIC KEY'!$E$13:$E$16, 'BASIC KEY'!$F$13:$F$16, "", 0)
</f>
        <v/>
      </c>
    </row>
    <row r="735">
      <c r="C735" s="7"/>
      <c r="D735" s="7"/>
      <c r="E735" s="7"/>
      <c r="F735" s="7"/>
      <c r="G735" s="7"/>
      <c r="H735" s="7"/>
      <c r="I735" s="7" t="str">
        <f t="shared" si="6"/>
        <v/>
      </c>
      <c r="K735" s="2" t="str">
        <f t="array" ref="K735">XLOOKUP($C735:$C$1000, 'BASIC KEY'!$C$1:$C$4, 'BASIC KEY'!$B$1:$B$4, "", 0)
</f>
        <v/>
      </c>
      <c r="L735" s="2" t="str">
        <f t="array" ref="L735">XLOOKUP($D735, 'BASIC KEY'!$C$7:$C$10, 'BASIC KEY'!$B$7:$B$10, "", 0)
</f>
        <v/>
      </c>
      <c r="M735" s="11" t="str">
        <f t="array" ref="M735">XLOOKUP($E735, 'BASIC KEY'!$C$13:$C$16, 'BASIC KEY'!$B$13:$B$16, "", 0)
</f>
        <v/>
      </c>
      <c r="S735" s="13" t="str">
        <f t="array" ref="S735">XLOOKUP($L735, 'BASIC KEY'!$E$7:$E$10, 'BASIC KEY'!$F$7:$F$10, "", 0)
</f>
        <v/>
      </c>
      <c r="T735" s="13" t="str">
        <f t="array" ref="T735">XLOOKUP($M735, 'BASIC KEY'!$E$13:$E$16, 'BASIC KEY'!$F$13:$F$16, "", 0)
</f>
        <v/>
      </c>
    </row>
    <row r="736">
      <c r="C736" s="7"/>
      <c r="D736" s="7"/>
      <c r="E736" s="7"/>
      <c r="F736" s="7"/>
      <c r="G736" s="7"/>
      <c r="H736" s="7"/>
      <c r="I736" s="7" t="str">
        <f t="shared" si="6"/>
        <v/>
      </c>
      <c r="K736" s="2" t="str">
        <f t="array" ref="K736">XLOOKUP($C736:$C$1000, 'BASIC KEY'!$C$1:$C$4, 'BASIC KEY'!$B$1:$B$4, "", 0)
</f>
        <v/>
      </c>
      <c r="L736" s="2" t="str">
        <f t="array" ref="L736">XLOOKUP($D736, 'BASIC KEY'!$C$7:$C$10, 'BASIC KEY'!$B$7:$B$10, "", 0)
</f>
        <v/>
      </c>
      <c r="M736" s="11" t="str">
        <f t="array" ref="M736">XLOOKUP($E736, 'BASIC KEY'!$C$13:$C$16, 'BASIC KEY'!$B$13:$B$16, "", 0)
</f>
        <v/>
      </c>
      <c r="S736" s="13" t="str">
        <f t="array" ref="S736">XLOOKUP($L736, 'BASIC KEY'!$E$7:$E$10, 'BASIC KEY'!$F$7:$F$10, "", 0)
</f>
        <v/>
      </c>
      <c r="T736" s="13" t="str">
        <f t="array" ref="T736">XLOOKUP($M736, 'BASIC KEY'!$E$13:$E$16, 'BASIC KEY'!$F$13:$F$16, "", 0)
</f>
        <v/>
      </c>
    </row>
    <row r="737">
      <c r="C737" s="7"/>
      <c r="D737" s="7"/>
      <c r="E737" s="7"/>
      <c r="F737" s="7"/>
      <c r="G737" s="7"/>
      <c r="H737" s="7"/>
      <c r="I737" s="7" t="str">
        <f t="shared" si="6"/>
        <v/>
      </c>
      <c r="K737" s="2" t="str">
        <f t="array" ref="K737">XLOOKUP($C737:$C$1000, 'BASIC KEY'!$C$1:$C$4, 'BASIC KEY'!$B$1:$B$4, "", 0)
</f>
        <v/>
      </c>
      <c r="L737" s="2" t="str">
        <f t="array" ref="L737">XLOOKUP($D737, 'BASIC KEY'!$C$7:$C$10, 'BASIC KEY'!$B$7:$B$10, "", 0)
</f>
        <v/>
      </c>
      <c r="M737" s="11" t="str">
        <f t="array" ref="M737">XLOOKUP($E737, 'BASIC KEY'!$C$13:$C$16, 'BASIC KEY'!$B$13:$B$16, "", 0)
</f>
        <v/>
      </c>
      <c r="S737" s="13" t="str">
        <f t="array" ref="S737">XLOOKUP($L737, 'BASIC KEY'!$E$7:$E$10, 'BASIC KEY'!$F$7:$F$10, "", 0)
</f>
        <v/>
      </c>
      <c r="T737" s="13" t="str">
        <f t="array" ref="T737">XLOOKUP($M737, 'BASIC KEY'!$E$13:$E$16, 'BASIC KEY'!$F$13:$F$16, "", 0)
</f>
        <v/>
      </c>
    </row>
    <row r="738">
      <c r="C738" s="7"/>
      <c r="D738" s="7"/>
      <c r="E738" s="7"/>
      <c r="F738" s="7"/>
      <c r="G738" s="7"/>
      <c r="H738" s="7"/>
      <c r="I738" s="7" t="str">
        <f t="shared" si="6"/>
        <v/>
      </c>
      <c r="K738" s="2" t="str">
        <f t="array" ref="K738">XLOOKUP($C738:$C$1000, 'BASIC KEY'!$C$1:$C$4, 'BASIC KEY'!$B$1:$B$4, "", 0)
</f>
        <v/>
      </c>
      <c r="L738" s="2" t="str">
        <f t="array" ref="L738">XLOOKUP($D738, 'BASIC KEY'!$C$7:$C$10, 'BASIC KEY'!$B$7:$B$10, "", 0)
</f>
        <v/>
      </c>
      <c r="M738" s="11" t="str">
        <f t="array" ref="M738">XLOOKUP($E738, 'BASIC KEY'!$C$13:$C$16, 'BASIC KEY'!$B$13:$B$16, "", 0)
</f>
        <v/>
      </c>
      <c r="S738" s="13" t="str">
        <f t="array" ref="S738">XLOOKUP($L738, 'BASIC KEY'!$E$7:$E$10, 'BASIC KEY'!$F$7:$F$10, "", 0)
</f>
        <v/>
      </c>
      <c r="T738" s="13" t="str">
        <f t="array" ref="T738">XLOOKUP($M738, 'BASIC KEY'!$E$13:$E$16, 'BASIC KEY'!$F$13:$F$16, "", 0)
</f>
        <v/>
      </c>
    </row>
    <row r="739">
      <c r="C739" s="7"/>
      <c r="D739" s="7"/>
      <c r="E739" s="7"/>
      <c r="F739" s="7"/>
      <c r="G739" s="7"/>
      <c r="H739" s="7"/>
      <c r="I739" s="7" t="str">
        <f t="shared" si="6"/>
        <v/>
      </c>
      <c r="K739" s="2" t="str">
        <f t="array" ref="K739">XLOOKUP($C739:$C$1000, 'BASIC KEY'!$C$1:$C$4, 'BASIC KEY'!$B$1:$B$4, "", 0)
</f>
        <v/>
      </c>
      <c r="L739" s="2" t="str">
        <f t="array" ref="L739">XLOOKUP($D739, 'BASIC KEY'!$C$7:$C$10, 'BASIC KEY'!$B$7:$B$10, "", 0)
</f>
        <v/>
      </c>
      <c r="M739" s="11" t="str">
        <f t="array" ref="M739">XLOOKUP($E739, 'BASIC KEY'!$C$13:$C$16, 'BASIC KEY'!$B$13:$B$16, "", 0)
</f>
        <v/>
      </c>
      <c r="S739" s="13" t="str">
        <f t="array" ref="S739">XLOOKUP($L739, 'BASIC KEY'!$E$7:$E$10, 'BASIC KEY'!$F$7:$F$10, "", 0)
</f>
        <v/>
      </c>
      <c r="T739" s="13" t="str">
        <f t="array" ref="T739">XLOOKUP($M739, 'BASIC KEY'!$E$13:$E$16, 'BASIC KEY'!$F$13:$F$16, "", 0)
</f>
        <v/>
      </c>
    </row>
    <row r="740">
      <c r="C740" s="7"/>
      <c r="D740" s="7"/>
      <c r="E740" s="7"/>
      <c r="F740" s="7"/>
      <c r="G740" s="7"/>
      <c r="H740" s="7"/>
      <c r="I740" s="7" t="str">
        <f t="shared" si="6"/>
        <v/>
      </c>
      <c r="K740" s="2" t="str">
        <f t="array" ref="K740">XLOOKUP($C740:$C$1000, 'BASIC KEY'!$C$1:$C$4, 'BASIC KEY'!$B$1:$B$4, "", 0)
</f>
        <v/>
      </c>
      <c r="L740" s="2" t="str">
        <f t="array" ref="L740">XLOOKUP($D740, 'BASIC KEY'!$C$7:$C$10, 'BASIC KEY'!$B$7:$B$10, "", 0)
</f>
        <v/>
      </c>
      <c r="M740" s="11" t="str">
        <f t="array" ref="M740">XLOOKUP($E740, 'BASIC KEY'!$C$13:$C$16, 'BASIC KEY'!$B$13:$B$16, "", 0)
</f>
        <v/>
      </c>
      <c r="S740" s="13" t="str">
        <f t="array" ref="S740">XLOOKUP($L740, 'BASIC KEY'!$E$7:$E$10, 'BASIC KEY'!$F$7:$F$10, "", 0)
</f>
        <v/>
      </c>
      <c r="T740" s="13" t="str">
        <f t="array" ref="T740">XLOOKUP($M740, 'BASIC KEY'!$E$13:$E$16, 'BASIC KEY'!$F$13:$F$16, "", 0)
</f>
        <v/>
      </c>
    </row>
    <row r="741">
      <c r="C741" s="7"/>
      <c r="D741" s="7"/>
      <c r="E741" s="7"/>
      <c r="F741" s="7"/>
      <c r="G741" s="7"/>
      <c r="H741" s="7"/>
      <c r="I741" s="7" t="str">
        <f t="shared" si="6"/>
        <v/>
      </c>
      <c r="K741" s="2" t="str">
        <f t="array" ref="K741">XLOOKUP($C741:$C$1000, 'BASIC KEY'!$C$1:$C$4, 'BASIC KEY'!$B$1:$B$4, "", 0)
</f>
        <v/>
      </c>
      <c r="L741" s="2" t="str">
        <f t="array" ref="L741">XLOOKUP($D741, 'BASIC KEY'!$C$7:$C$10, 'BASIC KEY'!$B$7:$B$10, "", 0)
</f>
        <v/>
      </c>
      <c r="M741" s="11" t="str">
        <f t="array" ref="M741">XLOOKUP($E741, 'BASIC KEY'!$C$13:$C$16, 'BASIC KEY'!$B$13:$B$16, "", 0)
</f>
        <v/>
      </c>
      <c r="S741" s="13" t="str">
        <f t="array" ref="S741">XLOOKUP($L741, 'BASIC KEY'!$E$7:$E$10, 'BASIC KEY'!$F$7:$F$10, "", 0)
</f>
        <v/>
      </c>
      <c r="T741" s="13" t="str">
        <f t="array" ref="T741">XLOOKUP($M741, 'BASIC KEY'!$E$13:$E$16, 'BASIC KEY'!$F$13:$F$16, "", 0)
</f>
        <v/>
      </c>
    </row>
    <row r="742">
      <c r="C742" s="7"/>
      <c r="D742" s="7"/>
      <c r="E742" s="7"/>
      <c r="F742" s="7"/>
      <c r="G742" s="7"/>
      <c r="H742" s="7"/>
      <c r="I742" s="7" t="str">
        <f t="shared" si="6"/>
        <v/>
      </c>
      <c r="K742" s="2" t="str">
        <f t="array" ref="K742">XLOOKUP($C742:$C$1000, 'BASIC KEY'!$C$1:$C$4, 'BASIC KEY'!$B$1:$B$4, "", 0)
</f>
        <v/>
      </c>
      <c r="L742" s="2" t="str">
        <f t="array" ref="L742">XLOOKUP($D742, 'BASIC KEY'!$C$7:$C$10, 'BASIC KEY'!$B$7:$B$10, "", 0)
</f>
        <v/>
      </c>
      <c r="M742" s="11" t="str">
        <f t="array" ref="M742">XLOOKUP($E742, 'BASIC KEY'!$C$13:$C$16, 'BASIC KEY'!$B$13:$B$16, "", 0)
</f>
        <v/>
      </c>
      <c r="S742" s="13" t="str">
        <f t="array" ref="S742">XLOOKUP($L742, 'BASIC KEY'!$E$7:$E$10, 'BASIC KEY'!$F$7:$F$10, "", 0)
</f>
        <v/>
      </c>
      <c r="T742" s="13" t="str">
        <f t="array" ref="T742">XLOOKUP($M742, 'BASIC KEY'!$E$13:$E$16, 'BASIC KEY'!$F$13:$F$16, "", 0)
</f>
        <v/>
      </c>
    </row>
    <row r="743">
      <c r="C743" s="7"/>
      <c r="D743" s="7"/>
      <c r="E743" s="7"/>
      <c r="F743" s="7"/>
      <c r="G743" s="7"/>
      <c r="H743" s="7"/>
      <c r="I743" s="7" t="str">
        <f t="shared" si="6"/>
        <v/>
      </c>
      <c r="K743" s="2" t="str">
        <f t="array" ref="K743">XLOOKUP($C743:$C$1000, 'BASIC KEY'!$C$1:$C$4, 'BASIC KEY'!$B$1:$B$4, "", 0)
</f>
        <v/>
      </c>
      <c r="L743" s="2" t="str">
        <f t="array" ref="L743">XLOOKUP($D743, 'BASIC KEY'!$C$7:$C$10, 'BASIC KEY'!$B$7:$B$10, "", 0)
</f>
        <v/>
      </c>
      <c r="M743" s="11" t="str">
        <f t="array" ref="M743">XLOOKUP($E743, 'BASIC KEY'!$C$13:$C$16, 'BASIC KEY'!$B$13:$B$16, "", 0)
</f>
        <v/>
      </c>
      <c r="S743" s="13" t="str">
        <f t="array" ref="S743">XLOOKUP($L743, 'BASIC KEY'!$E$7:$E$10, 'BASIC KEY'!$F$7:$F$10, "", 0)
</f>
        <v/>
      </c>
      <c r="T743" s="13" t="str">
        <f t="array" ref="T743">XLOOKUP($M743, 'BASIC KEY'!$E$13:$E$16, 'BASIC KEY'!$F$13:$F$16, "", 0)
</f>
        <v/>
      </c>
    </row>
    <row r="744">
      <c r="C744" s="7"/>
      <c r="D744" s="7"/>
      <c r="E744" s="7"/>
      <c r="F744" s="7"/>
      <c r="G744" s="7"/>
      <c r="H744" s="7"/>
      <c r="I744" s="7" t="str">
        <f t="shared" si="6"/>
        <v/>
      </c>
      <c r="K744" s="2" t="str">
        <f t="array" ref="K744">XLOOKUP($C744:$C$1000, 'BASIC KEY'!$C$1:$C$4, 'BASIC KEY'!$B$1:$B$4, "", 0)
</f>
        <v/>
      </c>
      <c r="L744" s="2" t="str">
        <f t="array" ref="L744">XLOOKUP($D744, 'BASIC KEY'!$C$7:$C$10, 'BASIC KEY'!$B$7:$B$10, "", 0)
</f>
        <v/>
      </c>
      <c r="M744" s="11" t="str">
        <f t="array" ref="M744">XLOOKUP($E744, 'BASIC KEY'!$C$13:$C$16, 'BASIC KEY'!$B$13:$B$16, "", 0)
</f>
        <v/>
      </c>
      <c r="S744" s="13" t="str">
        <f t="array" ref="S744">XLOOKUP($L744, 'BASIC KEY'!$E$7:$E$10, 'BASIC KEY'!$F$7:$F$10, "", 0)
</f>
        <v/>
      </c>
      <c r="T744" s="13" t="str">
        <f t="array" ref="T744">XLOOKUP($M744, 'BASIC KEY'!$E$13:$E$16, 'BASIC KEY'!$F$13:$F$16, "", 0)
</f>
        <v/>
      </c>
    </row>
    <row r="745">
      <c r="C745" s="7"/>
      <c r="D745" s="7"/>
      <c r="E745" s="7"/>
      <c r="F745" s="7"/>
      <c r="G745" s="7"/>
      <c r="H745" s="7"/>
      <c r="I745" s="7" t="str">
        <f t="shared" si="6"/>
        <v/>
      </c>
      <c r="K745" s="2" t="str">
        <f t="array" ref="K745">XLOOKUP($C745:$C$1000, 'BASIC KEY'!$C$1:$C$4, 'BASIC KEY'!$B$1:$B$4, "", 0)
</f>
        <v/>
      </c>
      <c r="L745" s="2" t="str">
        <f t="array" ref="L745">XLOOKUP($D745, 'BASIC KEY'!$C$7:$C$10, 'BASIC KEY'!$B$7:$B$10, "", 0)
</f>
        <v/>
      </c>
      <c r="M745" s="11" t="str">
        <f t="array" ref="M745">XLOOKUP($E745, 'BASIC KEY'!$C$13:$C$16, 'BASIC KEY'!$B$13:$B$16, "", 0)
</f>
        <v/>
      </c>
      <c r="S745" s="13" t="str">
        <f t="array" ref="S745">XLOOKUP($L745, 'BASIC KEY'!$E$7:$E$10, 'BASIC KEY'!$F$7:$F$10, "", 0)
</f>
        <v/>
      </c>
      <c r="T745" s="13" t="str">
        <f t="array" ref="T745">XLOOKUP($M745, 'BASIC KEY'!$E$13:$E$16, 'BASIC KEY'!$F$13:$F$16, "", 0)
</f>
        <v/>
      </c>
    </row>
    <row r="746">
      <c r="C746" s="7"/>
      <c r="D746" s="7"/>
      <c r="E746" s="7"/>
      <c r="F746" s="7"/>
      <c r="G746" s="7"/>
      <c r="H746" s="7"/>
      <c r="I746" s="7" t="str">
        <f t="shared" si="6"/>
        <v/>
      </c>
      <c r="K746" s="2" t="str">
        <f t="array" ref="K746">XLOOKUP($C746:$C$1000, 'BASIC KEY'!$C$1:$C$4, 'BASIC KEY'!$B$1:$B$4, "", 0)
</f>
        <v/>
      </c>
      <c r="L746" s="2" t="str">
        <f t="array" ref="L746">XLOOKUP($D746, 'BASIC KEY'!$C$7:$C$10, 'BASIC KEY'!$B$7:$B$10, "", 0)
</f>
        <v/>
      </c>
      <c r="M746" s="11" t="str">
        <f t="array" ref="M746">XLOOKUP($E746, 'BASIC KEY'!$C$13:$C$16, 'BASIC KEY'!$B$13:$B$16, "", 0)
</f>
        <v/>
      </c>
      <c r="S746" s="13" t="str">
        <f t="array" ref="S746">XLOOKUP($L746, 'BASIC KEY'!$E$7:$E$10, 'BASIC KEY'!$F$7:$F$10, "", 0)
</f>
        <v/>
      </c>
      <c r="T746" s="13" t="str">
        <f t="array" ref="T746">XLOOKUP($M746, 'BASIC KEY'!$E$13:$E$16, 'BASIC KEY'!$F$13:$F$16, "", 0)
</f>
        <v/>
      </c>
    </row>
    <row r="747">
      <c r="C747" s="7"/>
      <c r="D747" s="7"/>
      <c r="E747" s="7"/>
      <c r="F747" s="7"/>
      <c r="G747" s="7"/>
      <c r="H747" s="7"/>
      <c r="I747" s="7" t="str">
        <f t="shared" si="6"/>
        <v/>
      </c>
      <c r="K747" s="2" t="str">
        <f t="array" ref="K747">XLOOKUP($C747:$C$1000, 'BASIC KEY'!$C$1:$C$4, 'BASIC KEY'!$B$1:$B$4, "", 0)
</f>
        <v/>
      </c>
      <c r="L747" s="2" t="str">
        <f t="array" ref="L747">XLOOKUP($D747, 'BASIC KEY'!$C$7:$C$10, 'BASIC KEY'!$B$7:$B$10, "", 0)
</f>
        <v/>
      </c>
      <c r="M747" s="11" t="str">
        <f t="array" ref="M747">XLOOKUP($E747, 'BASIC KEY'!$C$13:$C$16, 'BASIC KEY'!$B$13:$B$16, "", 0)
</f>
        <v/>
      </c>
      <c r="S747" s="13" t="str">
        <f t="array" ref="S747">XLOOKUP($L747, 'BASIC KEY'!$E$7:$E$10, 'BASIC KEY'!$F$7:$F$10, "", 0)
</f>
        <v/>
      </c>
      <c r="T747" s="13" t="str">
        <f t="array" ref="T747">XLOOKUP($M747, 'BASIC KEY'!$E$13:$E$16, 'BASIC KEY'!$F$13:$F$16, "", 0)
</f>
        <v/>
      </c>
    </row>
    <row r="748">
      <c r="C748" s="7"/>
      <c r="D748" s="7"/>
      <c r="E748" s="7"/>
      <c r="F748" s="7"/>
      <c r="G748" s="7"/>
      <c r="H748" s="7"/>
      <c r="I748" s="7" t="str">
        <f t="shared" si="6"/>
        <v/>
      </c>
      <c r="K748" s="2" t="str">
        <f t="array" ref="K748">XLOOKUP($C748:$C$1000, 'BASIC KEY'!$C$1:$C$4, 'BASIC KEY'!$B$1:$B$4, "", 0)
</f>
        <v/>
      </c>
      <c r="L748" s="2" t="str">
        <f t="array" ref="L748">XLOOKUP($D748, 'BASIC KEY'!$C$7:$C$10, 'BASIC KEY'!$B$7:$B$10, "", 0)
</f>
        <v/>
      </c>
      <c r="M748" s="11" t="str">
        <f t="array" ref="M748">XLOOKUP($E748, 'BASIC KEY'!$C$13:$C$16, 'BASIC KEY'!$B$13:$B$16, "", 0)
</f>
        <v/>
      </c>
      <c r="S748" s="13" t="str">
        <f t="array" ref="S748">XLOOKUP($L748, 'BASIC KEY'!$E$7:$E$10, 'BASIC KEY'!$F$7:$F$10, "", 0)
</f>
        <v/>
      </c>
      <c r="T748" s="13" t="str">
        <f t="array" ref="T748">XLOOKUP($M748, 'BASIC KEY'!$E$13:$E$16, 'BASIC KEY'!$F$13:$F$16, "", 0)
</f>
        <v/>
      </c>
    </row>
    <row r="749">
      <c r="C749" s="7"/>
      <c r="D749" s="7"/>
      <c r="E749" s="7"/>
      <c r="F749" s="7"/>
      <c r="G749" s="7"/>
      <c r="H749" s="7"/>
      <c r="I749" s="7" t="str">
        <f t="shared" si="6"/>
        <v/>
      </c>
      <c r="K749" s="2" t="str">
        <f t="array" ref="K749">XLOOKUP($C749:$C$1000, 'BASIC KEY'!$C$1:$C$4, 'BASIC KEY'!$B$1:$B$4, "", 0)
</f>
        <v/>
      </c>
      <c r="L749" s="2" t="str">
        <f t="array" ref="L749">XLOOKUP($D749, 'BASIC KEY'!$C$7:$C$10, 'BASIC KEY'!$B$7:$B$10, "", 0)
</f>
        <v/>
      </c>
      <c r="M749" s="11" t="str">
        <f t="array" ref="M749">XLOOKUP($E749, 'BASIC KEY'!$C$13:$C$16, 'BASIC KEY'!$B$13:$B$16, "", 0)
</f>
        <v/>
      </c>
      <c r="S749" s="13" t="str">
        <f t="array" ref="S749">XLOOKUP($L749, 'BASIC KEY'!$E$7:$E$10, 'BASIC KEY'!$F$7:$F$10, "", 0)
</f>
        <v/>
      </c>
      <c r="T749" s="13" t="str">
        <f t="array" ref="T749">XLOOKUP($M749, 'BASIC KEY'!$E$13:$E$16, 'BASIC KEY'!$F$13:$F$16, "", 0)
</f>
        <v/>
      </c>
    </row>
    <row r="750">
      <c r="C750" s="7"/>
      <c r="D750" s="7"/>
      <c r="E750" s="7"/>
      <c r="F750" s="7"/>
      <c r="G750" s="7"/>
      <c r="H750" s="7"/>
      <c r="I750" s="7" t="str">
        <f t="shared" si="6"/>
        <v/>
      </c>
      <c r="K750" s="2" t="str">
        <f t="array" ref="K750">XLOOKUP($C750:$C$1000, 'BASIC KEY'!$C$1:$C$4, 'BASIC KEY'!$B$1:$B$4, "", 0)
</f>
        <v/>
      </c>
      <c r="L750" s="2" t="str">
        <f t="array" ref="L750">XLOOKUP($D750, 'BASIC KEY'!$C$7:$C$10, 'BASIC KEY'!$B$7:$B$10, "", 0)
</f>
        <v/>
      </c>
      <c r="M750" s="11" t="str">
        <f t="array" ref="M750">XLOOKUP($E750, 'BASIC KEY'!$C$13:$C$16, 'BASIC KEY'!$B$13:$B$16, "", 0)
</f>
        <v/>
      </c>
      <c r="S750" s="13" t="str">
        <f t="array" ref="S750">XLOOKUP($L750, 'BASIC KEY'!$E$7:$E$10, 'BASIC KEY'!$F$7:$F$10, "", 0)
</f>
        <v/>
      </c>
      <c r="T750" s="13" t="str">
        <f t="array" ref="T750">XLOOKUP($M750, 'BASIC KEY'!$E$13:$E$16, 'BASIC KEY'!$F$13:$F$16, "", 0)
</f>
        <v/>
      </c>
    </row>
    <row r="751">
      <c r="C751" s="7"/>
      <c r="D751" s="7"/>
      <c r="E751" s="7"/>
      <c r="F751" s="7"/>
      <c r="G751" s="7"/>
      <c r="H751" s="7"/>
      <c r="I751" s="7" t="str">
        <f t="shared" si="6"/>
        <v/>
      </c>
      <c r="K751" s="2" t="str">
        <f t="array" ref="K751">XLOOKUP($C751:$C$1000, 'BASIC KEY'!$C$1:$C$4, 'BASIC KEY'!$B$1:$B$4, "", 0)
</f>
        <v/>
      </c>
      <c r="L751" s="2" t="str">
        <f t="array" ref="L751">XLOOKUP($D751, 'BASIC KEY'!$C$7:$C$10, 'BASIC KEY'!$B$7:$B$10, "", 0)
</f>
        <v/>
      </c>
      <c r="M751" s="11" t="str">
        <f t="array" ref="M751">XLOOKUP($E751, 'BASIC KEY'!$C$13:$C$16, 'BASIC KEY'!$B$13:$B$16, "", 0)
</f>
        <v/>
      </c>
      <c r="S751" s="13" t="str">
        <f t="array" ref="S751">XLOOKUP($L751, 'BASIC KEY'!$E$7:$E$10, 'BASIC KEY'!$F$7:$F$10, "", 0)
</f>
        <v/>
      </c>
      <c r="T751" s="13" t="str">
        <f t="array" ref="T751">XLOOKUP($M751, 'BASIC KEY'!$E$13:$E$16, 'BASIC KEY'!$F$13:$F$16, "", 0)
</f>
        <v/>
      </c>
    </row>
    <row r="752">
      <c r="C752" s="7"/>
      <c r="D752" s="7"/>
      <c r="E752" s="7"/>
      <c r="F752" s="7"/>
      <c r="G752" s="7"/>
      <c r="H752" s="7"/>
      <c r="I752" s="7" t="str">
        <f t="shared" si="6"/>
        <v/>
      </c>
      <c r="K752" s="2" t="str">
        <f t="array" ref="K752">XLOOKUP($C752:$C$1000, 'BASIC KEY'!$C$1:$C$4, 'BASIC KEY'!$B$1:$B$4, "", 0)
</f>
        <v/>
      </c>
      <c r="L752" s="2" t="str">
        <f t="array" ref="L752">XLOOKUP($D752, 'BASIC KEY'!$C$7:$C$10, 'BASIC KEY'!$B$7:$B$10, "", 0)
</f>
        <v/>
      </c>
      <c r="M752" s="11" t="str">
        <f t="array" ref="M752">XLOOKUP($E752, 'BASIC KEY'!$C$13:$C$16, 'BASIC KEY'!$B$13:$B$16, "", 0)
</f>
        <v/>
      </c>
      <c r="S752" s="13" t="str">
        <f t="array" ref="S752">XLOOKUP($L752, 'BASIC KEY'!$E$7:$E$10, 'BASIC KEY'!$F$7:$F$10, "", 0)
</f>
        <v/>
      </c>
      <c r="T752" s="13" t="str">
        <f t="array" ref="T752">XLOOKUP($M752, 'BASIC KEY'!$E$13:$E$16, 'BASIC KEY'!$F$13:$F$16, "", 0)
</f>
        <v/>
      </c>
    </row>
    <row r="753">
      <c r="C753" s="7"/>
      <c r="D753" s="7"/>
      <c r="E753" s="7"/>
      <c r="F753" s="7"/>
      <c r="G753" s="7"/>
      <c r="H753" s="7"/>
      <c r="I753" s="7" t="str">
        <f t="shared" si="6"/>
        <v/>
      </c>
      <c r="K753" s="2" t="str">
        <f t="array" ref="K753">XLOOKUP($C753:$C$1000, 'BASIC KEY'!$C$1:$C$4, 'BASIC KEY'!$B$1:$B$4, "", 0)
</f>
        <v/>
      </c>
      <c r="L753" s="2" t="str">
        <f t="array" ref="L753">XLOOKUP($D753, 'BASIC KEY'!$C$7:$C$10, 'BASIC KEY'!$B$7:$B$10, "", 0)
</f>
        <v/>
      </c>
      <c r="M753" s="11" t="str">
        <f t="array" ref="M753">XLOOKUP($E753, 'BASIC KEY'!$C$13:$C$16, 'BASIC KEY'!$B$13:$B$16, "", 0)
</f>
        <v/>
      </c>
      <c r="S753" s="13" t="str">
        <f t="array" ref="S753">XLOOKUP($L753, 'BASIC KEY'!$E$7:$E$10, 'BASIC KEY'!$F$7:$F$10, "", 0)
</f>
        <v/>
      </c>
      <c r="T753" s="13" t="str">
        <f t="array" ref="T753">XLOOKUP($M753, 'BASIC KEY'!$E$13:$E$16, 'BASIC KEY'!$F$13:$F$16, "", 0)
</f>
        <v/>
      </c>
    </row>
    <row r="754">
      <c r="C754" s="7"/>
      <c r="D754" s="7"/>
      <c r="E754" s="7"/>
      <c r="F754" s="7"/>
      <c r="G754" s="7"/>
      <c r="H754" s="7"/>
      <c r="I754" s="7" t="str">
        <f t="shared" si="6"/>
        <v/>
      </c>
      <c r="K754" s="2" t="str">
        <f t="array" ref="K754">XLOOKUP($C754:$C$1000, 'BASIC KEY'!$C$1:$C$4, 'BASIC KEY'!$B$1:$B$4, "", 0)
</f>
        <v/>
      </c>
      <c r="L754" s="2" t="str">
        <f t="array" ref="L754">XLOOKUP($D754, 'BASIC KEY'!$C$7:$C$10, 'BASIC KEY'!$B$7:$B$10, "", 0)
</f>
        <v/>
      </c>
      <c r="M754" s="11" t="str">
        <f t="array" ref="M754">XLOOKUP($E754, 'BASIC KEY'!$C$13:$C$16, 'BASIC KEY'!$B$13:$B$16, "", 0)
</f>
        <v/>
      </c>
      <c r="S754" s="13" t="str">
        <f t="array" ref="S754">XLOOKUP($L754, 'BASIC KEY'!$E$7:$E$10, 'BASIC KEY'!$F$7:$F$10, "", 0)
</f>
        <v/>
      </c>
      <c r="T754" s="13" t="str">
        <f t="array" ref="T754">XLOOKUP($M754, 'BASIC KEY'!$E$13:$E$16, 'BASIC KEY'!$F$13:$F$16, "", 0)
</f>
        <v/>
      </c>
    </row>
    <row r="755">
      <c r="C755" s="7"/>
      <c r="D755" s="7"/>
      <c r="E755" s="7"/>
      <c r="F755" s="7"/>
      <c r="G755" s="7"/>
      <c r="H755" s="7"/>
      <c r="I755" s="7" t="str">
        <f t="shared" si="6"/>
        <v/>
      </c>
      <c r="K755" s="2" t="str">
        <f t="array" ref="K755">XLOOKUP($C755:$C$1000, 'BASIC KEY'!$C$1:$C$4, 'BASIC KEY'!$B$1:$B$4, "", 0)
</f>
        <v/>
      </c>
      <c r="L755" s="2" t="str">
        <f t="array" ref="L755">XLOOKUP($D755, 'BASIC KEY'!$C$7:$C$10, 'BASIC KEY'!$B$7:$B$10, "", 0)
</f>
        <v/>
      </c>
      <c r="M755" s="11" t="str">
        <f t="array" ref="M755">XLOOKUP($E755, 'BASIC KEY'!$C$13:$C$16, 'BASIC KEY'!$B$13:$B$16, "", 0)
</f>
        <v/>
      </c>
      <c r="S755" s="13" t="str">
        <f t="array" ref="S755">XLOOKUP($L755, 'BASIC KEY'!$E$7:$E$10, 'BASIC KEY'!$F$7:$F$10, "", 0)
</f>
        <v/>
      </c>
      <c r="T755" s="13" t="str">
        <f t="array" ref="T755">XLOOKUP($M755, 'BASIC KEY'!$E$13:$E$16, 'BASIC KEY'!$F$13:$F$16, "", 0)
</f>
        <v/>
      </c>
    </row>
    <row r="756">
      <c r="C756" s="7"/>
      <c r="D756" s="7"/>
      <c r="E756" s="7"/>
      <c r="F756" s="7"/>
      <c r="G756" s="7"/>
      <c r="H756" s="7"/>
      <c r="I756" s="7" t="str">
        <f t="shared" si="6"/>
        <v/>
      </c>
      <c r="K756" s="2" t="str">
        <f t="array" ref="K756">XLOOKUP($C756:$C$1000, 'BASIC KEY'!$C$1:$C$4, 'BASIC KEY'!$B$1:$B$4, "", 0)
</f>
        <v/>
      </c>
      <c r="L756" s="2" t="str">
        <f t="array" ref="L756">XLOOKUP($D756, 'BASIC KEY'!$C$7:$C$10, 'BASIC KEY'!$B$7:$B$10, "", 0)
</f>
        <v/>
      </c>
      <c r="M756" s="11" t="str">
        <f t="array" ref="M756">XLOOKUP($E756, 'BASIC KEY'!$C$13:$C$16, 'BASIC KEY'!$B$13:$B$16, "", 0)
</f>
        <v/>
      </c>
      <c r="S756" s="13" t="str">
        <f t="array" ref="S756">XLOOKUP($L756, 'BASIC KEY'!$E$7:$E$10, 'BASIC KEY'!$F$7:$F$10, "", 0)
</f>
        <v/>
      </c>
      <c r="T756" s="13" t="str">
        <f t="array" ref="T756">XLOOKUP($M756, 'BASIC KEY'!$E$13:$E$16, 'BASIC KEY'!$F$13:$F$16, "", 0)
</f>
        <v/>
      </c>
    </row>
    <row r="757">
      <c r="C757" s="7"/>
      <c r="D757" s="7"/>
      <c r="E757" s="7"/>
      <c r="F757" s="7"/>
      <c r="G757" s="7"/>
      <c r="H757" s="7"/>
      <c r="I757" s="7" t="str">
        <f t="shared" si="6"/>
        <v/>
      </c>
      <c r="K757" s="2" t="str">
        <f t="array" ref="K757">XLOOKUP($C757:$C$1000, 'BASIC KEY'!$C$1:$C$4, 'BASIC KEY'!$B$1:$B$4, "", 0)
</f>
        <v/>
      </c>
      <c r="L757" s="2" t="str">
        <f t="array" ref="L757">XLOOKUP($D757, 'BASIC KEY'!$C$7:$C$10, 'BASIC KEY'!$B$7:$B$10, "", 0)
</f>
        <v/>
      </c>
      <c r="M757" s="11" t="str">
        <f t="array" ref="M757">XLOOKUP($E757, 'BASIC KEY'!$C$13:$C$16, 'BASIC KEY'!$B$13:$B$16, "", 0)
</f>
        <v/>
      </c>
      <c r="S757" s="13" t="str">
        <f t="array" ref="S757">XLOOKUP($L757, 'BASIC KEY'!$E$7:$E$10, 'BASIC KEY'!$F$7:$F$10, "", 0)
</f>
        <v/>
      </c>
      <c r="T757" s="13" t="str">
        <f t="array" ref="T757">XLOOKUP($M757, 'BASIC KEY'!$E$13:$E$16, 'BASIC KEY'!$F$13:$F$16, "", 0)
</f>
        <v/>
      </c>
    </row>
    <row r="758">
      <c r="C758" s="7"/>
      <c r="D758" s="7"/>
      <c r="E758" s="7"/>
      <c r="F758" s="7"/>
      <c r="G758" s="7"/>
      <c r="H758" s="7"/>
      <c r="I758" s="7" t="str">
        <f t="shared" si="6"/>
        <v/>
      </c>
      <c r="K758" s="2" t="str">
        <f t="array" ref="K758">XLOOKUP($C758:$C$1000, 'BASIC KEY'!$C$1:$C$4, 'BASIC KEY'!$B$1:$B$4, "", 0)
</f>
        <v/>
      </c>
      <c r="L758" s="2" t="str">
        <f t="array" ref="L758">XLOOKUP($D758, 'BASIC KEY'!$C$7:$C$10, 'BASIC KEY'!$B$7:$B$10, "", 0)
</f>
        <v/>
      </c>
      <c r="M758" s="11" t="str">
        <f t="array" ref="M758">XLOOKUP($E758, 'BASIC KEY'!$C$13:$C$16, 'BASIC KEY'!$B$13:$B$16, "", 0)
</f>
        <v/>
      </c>
      <c r="S758" s="13" t="str">
        <f t="array" ref="S758">XLOOKUP($L758, 'BASIC KEY'!$E$7:$E$10, 'BASIC KEY'!$F$7:$F$10, "", 0)
</f>
        <v/>
      </c>
      <c r="T758" s="13" t="str">
        <f t="array" ref="T758">XLOOKUP($M758, 'BASIC KEY'!$E$13:$E$16, 'BASIC KEY'!$F$13:$F$16, "", 0)
</f>
        <v/>
      </c>
    </row>
    <row r="759">
      <c r="C759" s="7"/>
      <c r="D759" s="7"/>
      <c r="E759" s="7"/>
      <c r="F759" s="7"/>
      <c r="G759" s="7"/>
      <c r="H759" s="7"/>
      <c r="I759" s="7" t="str">
        <f t="shared" si="6"/>
        <v/>
      </c>
      <c r="K759" s="2" t="str">
        <f t="array" ref="K759">XLOOKUP($C759:$C$1000, 'BASIC KEY'!$C$1:$C$4, 'BASIC KEY'!$B$1:$B$4, "", 0)
</f>
        <v/>
      </c>
      <c r="L759" s="2" t="str">
        <f t="array" ref="L759">XLOOKUP($D759, 'BASIC KEY'!$C$7:$C$10, 'BASIC KEY'!$B$7:$B$10, "", 0)
</f>
        <v/>
      </c>
      <c r="M759" s="11" t="str">
        <f t="array" ref="M759">XLOOKUP($E759, 'BASIC KEY'!$C$13:$C$16, 'BASIC KEY'!$B$13:$B$16, "", 0)
</f>
        <v/>
      </c>
      <c r="S759" s="13" t="str">
        <f t="array" ref="S759">XLOOKUP($L759, 'BASIC KEY'!$E$7:$E$10, 'BASIC KEY'!$F$7:$F$10, "", 0)
</f>
        <v/>
      </c>
      <c r="T759" s="13" t="str">
        <f t="array" ref="T759">XLOOKUP($M759, 'BASIC KEY'!$E$13:$E$16, 'BASIC KEY'!$F$13:$F$16, "", 0)
</f>
        <v/>
      </c>
    </row>
    <row r="760">
      <c r="C760" s="7"/>
      <c r="D760" s="7"/>
      <c r="E760" s="7"/>
      <c r="F760" s="7"/>
      <c r="G760" s="7"/>
      <c r="H760" s="7"/>
      <c r="I760" s="7" t="str">
        <f t="shared" si="6"/>
        <v/>
      </c>
      <c r="K760" s="2" t="str">
        <f t="array" ref="K760">XLOOKUP($C760:$C$1000, 'BASIC KEY'!$C$1:$C$4, 'BASIC KEY'!$B$1:$B$4, "", 0)
</f>
        <v/>
      </c>
      <c r="L760" s="2" t="str">
        <f t="array" ref="L760">XLOOKUP($D760, 'BASIC KEY'!$C$7:$C$10, 'BASIC KEY'!$B$7:$B$10, "", 0)
</f>
        <v/>
      </c>
      <c r="M760" s="11" t="str">
        <f t="array" ref="M760">XLOOKUP($E760, 'BASIC KEY'!$C$13:$C$16, 'BASIC KEY'!$B$13:$B$16, "", 0)
</f>
        <v/>
      </c>
      <c r="S760" s="13" t="str">
        <f t="array" ref="S760">XLOOKUP($L760, 'BASIC KEY'!$E$7:$E$10, 'BASIC KEY'!$F$7:$F$10, "", 0)
</f>
        <v/>
      </c>
      <c r="T760" s="13" t="str">
        <f t="array" ref="T760">XLOOKUP($M760, 'BASIC KEY'!$E$13:$E$16, 'BASIC KEY'!$F$13:$F$16, "", 0)
</f>
        <v/>
      </c>
    </row>
    <row r="761">
      <c r="C761" s="7"/>
      <c r="D761" s="7"/>
      <c r="E761" s="7"/>
      <c r="F761" s="7"/>
      <c r="G761" s="7"/>
      <c r="H761" s="7"/>
      <c r="I761" s="7" t="str">
        <f t="shared" si="6"/>
        <v/>
      </c>
      <c r="K761" s="2" t="str">
        <f t="array" ref="K761">XLOOKUP($C761:$C$1000, 'BASIC KEY'!$C$1:$C$4, 'BASIC KEY'!$B$1:$B$4, "", 0)
</f>
        <v/>
      </c>
      <c r="L761" s="2" t="str">
        <f t="array" ref="L761">XLOOKUP($D761, 'BASIC KEY'!$C$7:$C$10, 'BASIC KEY'!$B$7:$B$10, "", 0)
</f>
        <v/>
      </c>
      <c r="M761" s="11" t="str">
        <f t="array" ref="M761">XLOOKUP($E761, 'BASIC KEY'!$C$13:$C$16, 'BASIC KEY'!$B$13:$B$16, "", 0)
</f>
        <v/>
      </c>
      <c r="S761" s="13" t="str">
        <f t="array" ref="S761">XLOOKUP($L761, 'BASIC KEY'!$E$7:$E$10, 'BASIC KEY'!$F$7:$F$10, "", 0)
</f>
        <v/>
      </c>
      <c r="T761" s="13" t="str">
        <f t="array" ref="T761">XLOOKUP($M761, 'BASIC KEY'!$E$13:$E$16, 'BASIC KEY'!$F$13:$F$16, "", 0)
</f>
        <v/>
      </c>
    </row>
    <row r="762">
      <c r="C762" s="7"/>
      <c r="D762" s="7"/>
      <c r="E762" s="7"/>
      <c r="F762" s="7"/>
      <c r="G762" s="7"/>
      <c r="H762" s="7"/>
      <c r="I762" s="7" t="str">
        <f t="shared" si="6"/>
        <v/>
      </c>
      <c r="K762" s="2" t="str">
        <f t="array" ref="K762">XLOOKUP($C762:$C$1000, 'BASIC KEY'!$C$1:$C$4, 'BASIC KEY'!$B$1:$B$4, "", 0)
</f>
        <v/>
      </c>
      <c r="L762" s="2" t="str">
        <f t="array" ref="L762">XLOOKUP($D762, 'BASIC KEY'!$C$7:$C$10, 'BASIC KEY'!$B$7:$B$10, "", 0)
</f>
        <v/>
      </c>
      <c r="M762" s="11" t="str">
        <f t="array" ref="M762">XLOOKUP($E762, 'BASIC KEY'!$C$13:$C$16, 'BASIC KEY'!$B$13:$B$16, "", 0)
</f>
        <v/>
      </c>
      <c r="S762" s="13" t="str">
        <f t="array" ref="S762">XLOOKUP($L762, 'BASIC KEY'!$E$7:$E$10, 'BASIC KEY'!$F$7:$F$10, "", 0)
</f>
        <v/>
      </c>
      <c r="T762" s="13" t="str">
        <f t="array" ref="T762">XLOOKUP($M762, 'BASIC KEY'!$E$13:$E$16, 'BASIC KEY'!$F$13:$F$16, "", 0)
</f>
        <v/>
      </c>
    </row>
    <row r="763">
      <c r="C763" s="7"/>
      <c r="D763" s="7"/>
      <c r="E763" s="7"/>
      <c r="F763" s="7"/>
      <c r="G763" s="7"/>
      <c r="H763" s="7"/>
      <c r="I763" s="7" t="str">
        <f t="shared" si="6"/>
        <v/>
      </c>
      <c r="K763" s="2" t="str">
        <f t="array" ref="K763">XLOOKUP($C763:$C$1000, 'BASIC KEY'!$C$1:$C$4, 'BASIC KEY'!$B$1:$B$4, "", 0)
</f>
        <v/>
      </c>
      <c r="L763" s="2" t="str">
        <f t="array" ref="L763">XLOOKUP($D763, 'BASIC KEY'!$C$7:$C$10, 'BASIC KEY'!$B$7:$B$10, "", 0)
</f>
        <v/>
      </c>
      <c r="M763" s="11" t="str">
        <f t="array" ref="M763">XLOOKUP($E763, 'BASIC KEY'!$C$13:$C$16, 'BASIC KEY'!$B$13:$B$16, "", 0)
</f>
        <v/>
      </c>
      <c r="S763" s="13" t="str">
        <f t="array" ref="S763">XLOOKUP($L763, 'BASIC KEY'!$E$7:$E$10, 'BASIC KEY'!$F$7:$F$10, "", 0)
</f>
        <v/>
      </c>
      <c r="T763" s="13" t="str">
        <f t="array" ref="T763">XLOOKUP($M763, 'BASIC KEY'!$E$13:$E$16, 'BASIC KEY'!$F$13:$F$16, "", 0)
</f>
        <v/>
      </c>
    </row>
    <row r="764">
      <c r="C764" s="7"/>
      <c r="D764" s="7"/>
      <c r="E764" s="7"/>
      <c r="F764" s="7"/>
      <c r="G764" s="7"/>
      <c r="H764" s="7"/>
      <c r="I764" s="7" t="str">
        <f t="shared" si="6"/>
        <v/>
      </c>
      <c r="K764" s="2" t="str">
        <f t="array" ref="K764">XLOOKUP($C764:$C$1000, 'BASIC KEY'!$C$1:$C$4, 'BASIC KEY'!$B$1:$B$4, "", 0)
</f>
        <v/>
      </c>
      <c r="L764" s="2" t="str">
        <f t="array" ref="L764">XLOOKUP($D764, 'BASIC KEY'!$C$7:$C$10, 'BASIC KEY'!$B$7:$B$10, "", 0)
</f>
        <v/>
      </c>
      <c r="M764" s="11" t="str">
        <f t="array" ref="M764">XLOOKUP($E764, 'BASIC KEY'!$C$13:$C$16, 'BASIC KEY'!$B$13:$B$16, "", 0)
</f>
        <v/>
      </c>
      <c r="S764" s="13" t="str">
        <f t="array" ref="S764">XLOOKUP($L764, 'BASIC KEY'!$E$7:$E$10, 'BASIC KEY'!$F$7:$F$10, "", 0)
</f>
        <v/>
      </c>
      <c r="T764" s="13" t="str">
        <f t="array" ref="T764">XLOOKUP($M764, 'BASIC KEY'!$E$13:$E$16, 'BASIC KEY'!$F$13:$F$16, "", 0)
</f>
        <v/>
      </c>
    </row>
    <row r="765">
      <c r="C765" s="7"/>
      <c r="D765" s="7"/>
      <c r="E765" s="7"/>
      <c r="F765" s="7"/>
      <c r="G765" s="7"/>
      <c r="H765" s="7"/>
      <c r="I765" s="7" t="str">
        <f t="shared" si="6"/>
        <v/>
      </c>
      <c r="K765" s="2" t="str">
        <f t="array" ref="K765">XLOOKUP($C765:$C$1000, 'BASIC KEY'!$C$1:$C$4, 'BASIC KEY'!$B$1:$B$4, "", 0)
</f>
        <v/>
      </c>
      <c r="L765" s="2" t="str">
        <f t="array" ref="L765">XLOOKUP($D765, 'BASIC KEY'!$C$7:$C$10, 'BASIC KEY'!$B$7:$B$10, "", 0)
</f>
        <v/>
      </c>
      <c r="M765" s="11" t="str">
        <f t="array" ref="M765">XLOOKUP($E765, 'BASIC KEY'!$C$13:$C$16, 'BASIC KEY'!$B$13:$B$16, "", 0)
</f>
        <v/>
      </c>
      <c r="S765" s="13" t="str">
        <f t="array" ref="S765">XLOOKUP($L765, 'BASIC KEY'!$E$7:$E$10, 'BASIC KEY'!$F$7:$F$10, "", 0)
</f>
        <v/>
      </c>
      <c r="T765" s="13" t="str">
        <f t="array" ref="T765">XLOOKUP($M765, 'BASIC KEY'!$E$13:$E$16, 'BASIC KEY'!$F$13:$F$16, "", 0)
</f>
        <v/>
      </c>
    </row>
    <row r="766">
      <c r="C766" s="7"/>
      <c r="D766" s="7"/>
      <c r="E766" s="7"/>
      <c r="F766" s="7"/>
      <c r="G766" s="7"/>
      <c r="H766" s="7"/>
      <c r="I766" s="7" t="str">
        <f t="shared" si="6"/>
        <v/>
      </c>
      <c r="K766" s="2" t="str">
        <f t="array" ref="K766">XLOOKUP($C766:$C$1000, 'BASIC KEY'!$C$1:$C$4, 'BASIC KEY'!$B$1:$B$4, "", 0)
</f>
        <v/>
      </c>
      <c r="L766" s="2" t="str">
        <f t="array" ref="L766">XLOOKUP($D766, 'BASIC KEY'!$C$7:$C$10, 'BASIC KEY'!$B$7:$B$10, "", 0)
</f>
        <v/>
      </c>
      <c r="M766" s="11" t="str">
        <f t="array" ref="M766">XLOOKUP($E766, 'BASIC KEY'!$C$13:$C$16, 'BASIC KEY'!$B$13:$B$16, "", 0)
</f>
        <v/>
      </c>
      <c r="S766" s="13" t="str">
        <f t="array" ref="S766">XLOOKUP($L766, 'BASIC KEY'!$E$7:$E$10, 'BASIC KEY'!$F$7:$F$10, "", 0)
</f>
        <v/>
      </c>
      <c r="T766" s="13" t="str">
        <f t="array" ref="T766">XLOOKUP($M766, 'BASIC KEY'!$E$13:$E$16, 'BASIC KEY'!$F$13:$F$16, "", 0)
</f>
        <v/>
      </c>
    </row>
    <row r="767">
      <c r="C767" s="7"/>
      <c r="D767" s="7"/>
      <c r="E767" s="7"/>
      <c r="F767" s="7"/>
      <c r="G767" s="7"/>
      <c r="H767" s="7"/>
      <c r="I767" s="7" t="str">
        <f t="shared" si="6"/>
        <v/>
      </c>
      <c r="K767" s="2" t="str">
        <f t="array" ref="K767">XLOOKUP($C767:$C$1000, 'BASIC KEY'!$C$1:$C$4, 'BASIC KEY'!$B$1:$B$4, "", 0)
</f>
        <v/>
      </c>
      <c r="L767" s="2" t="str">
        <f t="array" ref="L767">XLOOKUP($D767, 'BASIC KEY'!$C$7:$C$10, 'BASIC KEY'!$B$7:$B$10, "", 0)
</f>
        <v/>
      </c>
      <c r="M767" s="11" t="str">
        <f t="array" ref="M767">XLOOKUP($E767, 'BASIC KEY'!$C$13:$C$16, 'BASIC KEY'!$B$13:$B$16, "", 0)
</f>
        <v/>
      </c>
      <c r="S767" s="13" t="str">
        <f t="array" ref="S767">XLOOKUP($L767, 'BASIC KEY'!$E$7:$E$10, 'BASIC KEY'!$F$7:$F$10, "", 0)
</f>
        <v/>
      </c>
      <c r="T767" s="13" t="str">
        <f t="array" ref="T767">XLOOKUP($M767, 'BASIC KEY'!$E$13:$E$16, 'BASIC KEY'!$F$13:$F$16, "", 0)
</f>
        <v/>
      </c>
    </row>
    <row r="768">
      <c r="C768" s="7"/>
      <c r="D768" s="7"/>
      <c r="E768" s="7"/>
      <c r="F768" s="7"/>
      <c r="G768" s="7"/>
      <c r="H768" s="7"/>
      <c r="I768" s="7" t="str">
        <f t="shared" si="6"/>
        <v/>
      </c>
      <c r="K768" s="2" t="str">
        <f t="array" ref="K768">XLOOKUP($C768:$C$1000, 'BASIC KEY'!$C$1:$C$4, 'BASIC KEY'!$B$1:$B$4, "", 0)
</f>
        <v/>
      </c>
      <c r="L768" s="2" t="str">
        <f t="array" ref="L768">XLOOKUP($D768, 'BASIC KEY'!$C$7:$C$10, 'BASIC KEY'!$B$7:$B$10, "", 0)
</f>
        <v/>
      </c>
      <c r="M768" s="11" t="str">
        <f t="array" ref="M768">XLOOKUP($E768, 'BASIC KEY'!$C$13:$C$16, 'BASIC KEY'!$B$13:$B$16, "", 0)
</f>
        <v/>
      </c>
      <c r="S768" s="13" t="str">
        <f t="array" ref="S768">XLOOKUP($L768, 'BASIC KEY'!$E$7:$E$10, 'BASIC KEY'!$F$7:$F$10, "", 0)
</f>
        <v/>
      </c>
      <c r="T768" s="13" t="str">
        <f t="array" ref="T768">XLOOKUP($M768, 'BASIC KEY'!$E$13:$E$16, 'BASIC KEY'!$F$13:$F$16, "", 0)
</f>
        <v/>
      </c>
    </row>
    <row r="769">
      <c r="C769" s="7"/>
      <c r="D769" s="7"/>
      <c r="E769" s="7"/>
      <c r="F769" s="7"/>
      <c r="G769" s="7"/>
      <c r="H769" s="7"/>
      <c r="I769" s="7" t="str">
        <f t="shared" si="6"/>
        <v/>
      </c>
      <c r="K769" s="2" t="str">
        <f t="array" ref="K769">XLOOKUP($C769:$C$1000, 'BASIC KEY'!$C$1:$C$4, 'BASIC KEY'!$B$1:$B$4, "", 0)
</f>
        <v/>
      </c>
      <c r="L769" s="2" t="str">
        <f t="array" ref="L769">XLOOKUP($D769, 'BASIC KEY'!$C$7:$C$10, 'BASIC KEY'!$B$7:$B$10, "", 0)
</f>
        <v/>
      </c>
      <c r="S769" s="13" t="str">
        <f t="array" ref="S769">XLOOKUP($L769, 'BASIC KEY'!$E$7:$E$10, 'BASIC KEY'!$F$7:$F$10, "", 0)
</f>
        <v/>
      </c>
    </row>
    <row r="770">
      <c r="C770" s="7"/>
      <c r="D770" s="7"/>
      <c r="E770" s="7"/>
      <c r="F770" s="7"/>
      <c r="G770" s="7"/>
      <c r="H770" s="7"/>
      <c r="I770" s="7" t="str">
        <f t="shared" si="6"/>
        <v/>
      </c>
      <c r="K770" s="2" t="str">
        <f t="array" ref="K770">XLOOKUP($C770:$C$1000, 'BASIC KEY'!$C$1:$C$4, 'BASIC KEY'!$B$1:$B$4, "", 0)
</f>
        <v/>
      </c>
      <c r="L770" s="2" t="str">
        <f t="array" ref="L770">XLOOKUP($D770, 'BASIC KEY'!$C$7:$C$10, 'BASIC KEY'!$B$7:$B$10, "", 0)
</f>
        <v/>
      </c>
      <c r="S770" s="13" t="str">
        <f t="array" ref="S770">XLOOKUP($L770, 'BASIC KEY'!$E$7:$E$10, 'BASIC KEY'!$F$7:$F$10, "", 0)
</f>
        <v/>
      </c>
    </row>
    <row r="771">
      <c r="C771" s="7"/>
      <c r="D771" s="7"/>
      <c r="E771" s="7"/>
      <c r="F771" s="7"/>
      <c r="G771" s="7"/>
      <c r="H771" s="7"/>
      <c r="I771" s="7" t="str">
        <f t="shared" si="6"/>
        <v/>
      </c>
      <c r="K771" s="2" t="str">
        <f t="array" ref="K771">XLOOKUP($C771:$C$1000, 'BASIC KEY'!$C$1:$C$4, 'BASIC KEY'!$B$1:$B$4, "", 0)
</f>
        <v/>
      </c>
      <c r="L771" s="2" t="str">
        <f t="array" ref="L771">XLOOKUP($D771, 'BASIC KEY'!$C$7:$C$10, 'BASIC KEY'!$B$7:$B$10, "", 0)
</f>
        <v/>
      </c>
      <c r="S771" s="13" t="str">
        <f t="array" ref="S771">XLOOKUP($L771, 'BASIC KEY'!$E$7:$E$10, 'BASIC KEY'!$F$7:$F$10, "", 0)
</f>
        <v/>
      </c>
    </row>
    <row r="772">
      <c r="C772" s="7"/>
      <c r="D772" s="7"/>
      <c r="E772" s="7"/>
      <c r="F772" s="7"/>
      <c r="G772" s="7"/>
      <c r="H772" s="7"/>
      <c r="I772" s="7" t="str">
        <f t="shared" si="6"/>
        <v/>
      </c>
      <c r="K772" s="2" t="str">
        <f t="array" ref="K772">XLOOKUP($C772:$C$1000, 'BASIC KEY'!$C$1:$C$4, 'BASIC KEY'!$B$1:$B$4, "", 0)
</f>
        <v/>
      </c>
      <c r="L772" s="2" t="str">
        <f t="array" ref="L772">XLOOKUP($D772, 'BASIC KEY'!$C$7:$C$10, 'BASIC KEY'!$B$7:$B$10, "", 0)
</f>
        <v/>
      </c>
      <c r="S772" s="13" t="str">
        <f t="array" ref="S772">XLOOKUP($L772, 'BASIC KEY'!$E$7:$E$10, 'BASIC KEY'!$F$7:$F$10, "", 0)
</f>
        <v/>
      </c>
    </row>
    <row r="773">
      <c r="C773" s="7"/>
      <c r="D773" s="7"/>
      <c r="E773" s="7"/>
      <c r="F773" s="7"/>
      <c r="G773" s="7"/>
      <c r="H773" s="7"/>
      <c r="I773" s="7" t="str">
        <f t="shared" si="6"/>
        <v/>
      </c>
      <c r="K773" s="2" t="str">
        <f t="array" ref="K773">XLOOKUP($C773:$C$1000, 'BASIC KEY'!$C$1:$C$4, 'BASIC KEY'!$B$1:$B$4, "", 0)
</f>
        <v/>
      </c>
      <c r="L773" s="2" t="str">
        <f t="array" ref="L773">XLOOKUP($D773, 'BASIC KEY'!$C$7:$C$10, 'BASIC KEY'!$B$7:$B$10, "", 0)
</f>
        <v/>
      </c>
      <c r="S773" s="13" t="str">
        <f t="array" ref="S773">XLOOKUP($L773, 'BASIC KEY'!$E$7:$E$10, 'BASIC KEY'!$F$7:$F$10, "", 0)
</f>
        <v/>
      </c>
    </row>
    <row r="774">
      <c r="C774" s="7"/>
      <c r="D774" s="7"/>
      <c r="E774" s="7"/>
      <c r="F774" s="7"/>
      <c r="G774" s="7"/>
      <c r="H774" s="7"/>
      <c r="I774" s="7" t="str">
        <f t="shared" si="6"/>
        <v/>
      </c>
      <c r="K774" s="2" t="str">
        <f t="array" ref="K774">XLOOKUP($C774:$C$1000, 'BASIC KEY'!$C$1:$C$4, 'BASIC KEY'!$B$1:$B$4, "", 0)
</f>
        <v/>
      </c>
      <c r="L774" s="2" t="str">
        <f t="array" ref="L774">XLOOKUP($D774, 'BASIC KEY'!$C$7:$C$10, 'BASIC KEY'!$B$7:$B$10, "", 0)
</f>
        <v/>
      </c>
      <c r="S774" s="13" t="str">
        <f t="array" ref="S774">XLOOKUP($L774, 'BASIC KEY'!$E$7:$E$10, 'BASIC KEY'!$F$7:$F$10, "", 0)
</f>
        <v/>
      </c>
    </row>
    <row r="775">
      <c r="C775" s="7"/>
      <c r="D775" s="7"/>
      <c r="E775" s="7"/>
      <c r="F775" s="7"/>
      <c r="G775" s="7"/>
      <c r="H775" s="7"/>
      <c r="I775" s="7" t="str">
        <f t="shared" si="6"/>
        <v/>
      </c>
      <c r="K775" s="2" t="str">
        <f t="array" ref="K775">XLOOKUP($C775:$C$1000, 'BASIC KEY'!$C$1:$C$4, 'BASIC KEY'!$B$1:$B$4, "", 0)
</f>
        <v/>
      </c>
      <c r="L775" s="2" t="str">
        <f t="array" ref="L775">XLOOKUP($D775, 'BASIC KEY'!$C$7:$C$10, 'BASIC KEY'!$B$7:$B$10, "", 0)
</f>
        <v/>
      </c>
      <c r="S775" s="13" t="str">
        <f t="array" ref="S775">XLOOKUP($L775, 'BASIC KEY'!$E$7:$E$10, 'BASIC KEY'!$F$7:$F$10, "", 0)
</f>
        <v/>
      </c>
    </row>
    <row r="776">
      <c r="C776" s="7"/>
      <c r="D776" s="7"/>
      <c r="E776" s="7"/>
      <c r="F776" s="7"/>
      <c r="G776" s="7"/>
      <c r="H776" s="7"/>
      <c r="I776" s="7" t="str">
        <f t="shared" si="6"/>
        <v/>
      </c>
      <c r="K776" s="2" t="str">
        <f t="array" ref="K776">XLOOKUP($C776:$C$1000, 'BASIC KEY'!$C$1:$C$4, 'BASIC KEY'!$B$1:$B$4, "", 0)
</f>
        <v/>
      </c>
      <c r="L776" s="2" t="str">
        <f t="array" ref="L776">XLOOKUP($D776, 'BASIC KEY'!$C$7:$C$10, 'BASIC KEY'!$B$7:$B$10, "", 0)
</f>
        <v/>
      </c>
      <c r="S776" s="13" t="str">
        <f t="array" ref="S776">XLOOKUP($L776, 'BASIC KEY'!$E$7:$E$10, 'BASIC KEY'!$F$7:$F$10, "", 0)
</f>
        <v/>
      </c>
    </row>
    <row r="777">
      <c r="C777" s="7"/>
      <c r="D777" s="7"/>
      <c r="E777" s="7"/>
      <c r="F777" s="7"/>
      <c r="G777" s="7"/>
      <c r="H777" s="7"/>
      <c r="I777" s="7" t="str">
        <f t="shared" si="6"/>
        <v/>
      </c>
      <c r="K777" s="2" t="str">
        <f t="array" ref="K777">XLOOKUP($C777:$C$1000, 'BASIC KEY'!$C$1:$C$4, 'BASIC KEY'!$B$1:$B$4, "", 0)
</f>
        <v/>
      </c>
      <c r="L777" s="2" t="str">
        <f t="array" ref="L777">XLOOKUP($D777, 'BASIC KEY'!$C$7:$C$10, 'BASIC KEY'!$B$7:$B$10, "", 0)
</f>
        <v/>
      </c>
      <c r="S777" s="13" t="str">
        <f t="array" ref="S777">XLOOKUP($L777, 'BASIC KEY'!$E$7:$E$10, 'BASIC KEY'!$F$7:$F$10, "", 0)
</f>
        <v/>
      </c>
    </row>
    <row r="778">
      <c r="C778" s="7"/>
      <c r="D778" s="7"/>
      <c r="E778" s="7"/>
      <c r="F778" s="7"/>
      <c r="G778" s="7"/>
      <c r="H778" s="7"/>
      <c r="I778" s="7" t="str">
        <f t="shared" si="6"/>
        <v/>
      </c>
      <c r="K778" s="2" t="str">
        <f t="array" ref="K778">XLOOKUP($C778:$C$1000, 'BASIC KEY'!$C$1:$C$4, 'BASIC KEY'!$B$1:$B$4, "", 0)
</f>
        <v/>
      </c>
      <c r="L778" s="2" t="str">
        <f t="array" ref="L778">XLOOKUP($D778, 'BASIC KEY'!$C$7:$C$10, 'BASIC KEY'!$B$7:$B$10, "", 0)
</f>
        <v/>
      </c>
      <c r="S778" s="13" t="str">
        <f t="array" ref="S778">XLOOKUP($L778, 'BASIC KEY'!$E$7:$E$10, 'BASIC KEY'!$F$7:$F$10, "", 0)
</f>
        <v/>
      </c>
    </row>
    <row r="779">
      <c r="C779" s="7"/>
      <c r="D779" s="7"/>
      <c r="E779" s="7"/>
      <c r="F779" s="7"/>
      <c r="G779" s="7"/>
      <c r="H779" s="7"/>
      <c r="I779" s="7" t="str">
        <f t="shared" si="6"/>
        <v/>
      </c>
      <c r="K779" s="2" t="str">
        <f t="array" ref="K779">XLOOKUP($C779:$C$1000, 'BASIC KEY'!$C$1:$C$4, 'BASIC KEY'!$B$1:$B$4, "", 0)
</f>
        <v/>
      </c>
      <c r="L779" s="2" t="str">
        <f t="array" ref="L779">XLOOKUP($D779, 'BASIC KEY'!$C$7:$C$10, 'BASIC KEY'!$B$7:$B$10, "", 0)
</f>
        <v/>
      </c>
      <c r="S779" s="13" t="str">
        <f t="array" ref="S779">XLOOKUP($L779, 'BASIC KEY'!$E$7:$E$10, 'BASIC KEY'!$F$7:$F$10, "", 0)
</f>
        <v/>
      </c>
    </row>
    <row r="780">
      <c r="C780" s="7"/>
      <c r="D780" s="7"/>
      <c r="E780" s="7"/>
      <c r="F780" s="7"/>
      <c r="G780" s="7"/>
      <c r="H780" s="7"/>
      <c r="I780" s="7" t="str">
        <f t="shared" si="6"/>
        <v/>
      </c>
      <c r="K780" s="2" t="str">
        <f t="array" ref="K780">XLOOKUP($C780:$C$1000, 'BASIC KEY'!$C$1:$C$4, 'BASIC KEY'!$B$1:$B$4, "", 0)
</f>
        <v/>
      </c>
      <c r="L780" s="2" t="str">
        <f t="array" ref="L780">XLOOKUP($D780, 'BASIC KEY'!$C$7:$C$10, 'BASIC KEY'!$B$7:$B$10, "", 0)
</f>
        <v/>
      </c>
      <c r="S780" s="13" t="str">
        <f t="array" ref="S780">XLOOKUP($L780, 'BASIC KEY'!$E$7:$E$10, 'BASIC KEY'!$F$7:$F$10, "", 0)
</f>
        <v/>
      </c>
    </row>
    <row r="781">
      <c r="C781" s="7"/>
      <c r="D781" s="7"/>
      <c r="E781" s="7"/>
      <c r="F781" s="7"/>
      <c r="G781" s="7"/>
      <c r="H781" s="7"/>
      <c r="I781" s="7" t="str">
        <f t="shared" si="6"/>
        <v/>
      </c>
      <c r="K781" s="2" t="str">
        <f t="array" ref="K781">XLOOKUP($C781:$C$1000, 'BASIC KEY'!$C$1:$C$4, 'BASIC KEY'!$B$1:$B$4, "", 0)
</f>
        <v/>
      </c>
      <c r="L781" s="2" t="str">
        <f t="array" ref="L781">XLOOKUP($D781, 'BASIC KEY'!$C$7:$C$10, 'BASIC KEY'!$B$7:$B$10, "", 0)
</f>
        <v/>
      </c>
      <c r="S781" s="13" t="str">
        <f t="array" ref="S781">XLOOKUP($L781, 'BASIC KEY'!$E$7:$E$10, 'BASIC KEY'!$F$7:$F$10, "", 0)
</f>
        <v/>
      </c>
    </row>
    <row r="782">
      <c r="C782" s="7"/>
      <c r="D782" s="7"/>
      <c r="E782" s="7"/>
      <c r="F782" s="7"/>
      <c r="G782" s="7"/>
      <c r="H782" s="7"/>
      <c r="I782" s="7" t="str">
        <f t="shared" si="6"/>
        <v/>
      </c>
      <c r="K782" s="2" t="str">
        <f t="array" ref="K782">XLOOKUP($C782:$C$1000, 'BASIC KEY'!$C$1:$C$4, 'BASIC KEY'!$B$1:$B$4, "", 0)
</f>
        <v/>
      </c>
      <c r="L782" s="2" t="str">
        <f t="array" ref="L782">XLOOKUP($D782, 'BASIC KEY'!$C$7:$C$10, 'BASIC KEY'!$B$7:$B$10, "", 0)
</f>
        <v/>
      </c>
      <c r="S782" s="13" t="str">
        <f t="array" ref="S782">XLOOKUP($L782, 'BASIC KEY'!$E$7:$E$10, 'BASIC KEY'!$F$7:$F$10, "", 0)
</f>
        <v/>
      </c>
    </row>
    <row r="783">
      <c r="C783" s="7"/>
      <c r="D783" s="7"/>
      <c r="E783" s="7"/>
      <c r="F783" s="7"/>
      <c r="G783" s="7"/>
      <c r="H783" s="7"/>
      <c r="I783" s="7" t="str">
        <f t="shared" si="6"/>
        <v/>
      </c>
      <c r="K783" s="2" t="str">
        <f t="array" ref="K783">XLOOKUP($C783:$C$1000, 'BASIC KEY'!$C$1:$C$4, 'BASIC KEY'!$B$1:$B$4, "", 0)
</f>
        <v/>
      </c>
      <c r="L783" s="2" t="str">
        <f t="array" ref="L783">XLOOKUP($D783, 'BASIC KEY'!$C$7:$C$10, 'BASIC KEY'!$B$7:$B$10, "", 0)
</f>
        <v/>
      </c>
      <c r="S783" s="13" t="str">
        <f t="array" ref="S783">XLOOKUP($L783, 'BASIC KEY'!$E$7:$E$10, 'BASIC KEY'!$F$7:$F$10, "", 0)
</f>
        <v/>
      </c>
    </row>
    <row r="784">
      <c r="C784" s="7"/>
      <c r="D784" s="7"/>
      <c r="E784" s="7"/>
      <c r="F784" s="7"/>
      <c r="G784" s="7"/>
      <c r="H784" s="7"/>
      <c r="I784" s="7" t="str">
        <f t="shared" si="6"/>
        <v/>
      </c>
      <c r="K784" s="2" t="str">
        <f t="array" ref="K784">XLOOKUP($C784:$C$1000, 'BASIC KEY'!$C$1:$C$4, 'BASIC KEY'!$B$1:$B$4, "", 0)
</f>
        <v/>
      </c>
      <c r="L784" s="2" t="str">
        <f t="array" ref="L784">XLOOKUP($D784, 'BASIC KEY'!$C$7:$C$10, 'BASIC KEY'!$B$7:$B$10, "", 0)
</f>
        <v/>
      </c>
      <c r="S784" s="13" t="str">
        <f t="array" ref="S784">XLOOKUP($L784, 'BASIC KEY'!$E$7:$E$10, 'BASIC KEY'!$F$7:$F$10, "", 0)
</f>
        <v/>
      </c>
    </row>
    <row r="785">
      <c r="C785" s="7"/>
      <c r="D785" s="7"/>
      <c r="E785" s="7"/>
      <c r="F785" s="7"/>
      <c r="G785" s="7"/>
      <c r="H785" s="7"/>
      <c r="I785" s="7" t="str">
        <f t="shared" si="6"/>
        <v/>
      </c>
      <c r="K785" s="2" t="str">
        <f t="array" ref="K785">XLOOKUP($C785:$C$1000, 'BASIC KEY'!$C$1:$C$4, 'BASIC KEY'!$B$1:$B$4, "", 0)
</f>
        <v/>
      </c>
      <c r="L785" s="2" t="str">
        <f t="array" ref="L785">XLOOKUP($D785, 'BASIC KEY'!$C$7:$C$10, 'BASIC KEY'!$B$7:$B$10, "", 0)
</f>
        <v/>
      </c>
      <c r="S785" s="13" t="str">
        <f t="array" ref="S785">XLOOKUP($L785, 'BASIC KEY'!$E$7:$E$10, 'BASIC KEY'!$F$7:$F$10, "", 0)
</f>
        <v/>
      </c>
    </row>
    <row r="786">
      <c r="C786" s="7"/>
      <c r="D786" s="7"/>
      <c r="E786" s="7"/>
      <c r="F786" s="7"/>
      <c r="G786" s="7"/>
      <c r="H786" s="7"/>
      <c r="I786" s="7" t="str">
        <f t="shared" si="6"/>
        <v/>
      </c>
      <c r="K786" s="2" t="str">
        <f t="array" ref="K786">XLOOKUP($C786:$C$1000, 'BASIC KEY'!$C$1:$C$4, 'BASIC KEY'!$B$1:$B$4, "", 0)
</f>
        <v/>
      </c>
      <c r="L786" s="2" t="str">
        <f t="array" ref="L786">XLOOKUP($D786, 'BASIC KEY'!$C$7:$C$10, 'BASIC KEY'!$B$7:$B$10, "", 0)
</f>
        <v/>
      </c>
      <c r="S786" s="13" t="str">
        <f t="array" ref="S786">XLOOKUP($L786, 'BASIC KEY'!$E$7:$E$10, 'BASIC KEY'!$F$7:$F$10, "", 0)
</f>
        <v/>
      </c>
    </row>
    <row r="787">
      <c r="C787" s="7"/>
      <c r="D787" s="7"/>
      <c r="E787" s="7"/>
      <c r="F787" s="7"/>
      <c r="G787" s="7"/>
      <c r="H787" s="7"/>
      <c r="I787" s="7" t="str">
        <f t="shared" si="6"/>
        <v/>
      </c>
      <c r="K787" s="2" t="str">
        <f t="array" ref="K787">XLOOKUP($C787:$C$1000, 'BASIC KEY'!$C$1:$C$4, 'BASIC KEY'!$B$1:$B$4, "", 0)
</f>
        <v/>
      </c>
      <c r="L787" s="2" t="str">
        <f t="array" ref="L787">XLOOKUP($D787, 'BASIC KEY'!$C$7:$C$10, 'BASIC KEY'!$B$7:$B$10, "", 0)
</f>
        <v/>
      </c>
      <c r="S787" s="13" t="str">
        <f t="array" ref="S787">XLOOKUP($L787, 'BASIC KEY'!$E$7:$E$10, 'BASIC KEY'!$F$7:$F$10, "", 0)
</f>
        <v/>
      </c>
    </row>
    <row r="788">
      <c r="C788" s="7"/>
      <c r="D788" s="7"/>
      <c r="E788" s="7"/>
      <c r="F788" s="7"/>
      <c r="G788" s="7"/>
      <c r="H788" s="7"/>
      <c r="I788" s="7" t="str">
        <f t="shared" si="6"/>
        <v/>
      </c>
      <c r="K788" s="2" t="str">
        <f t="array" ref="K788">XLOOKUP($C788:$C$1000, 'BASIC KEY'!$C$1:$C$4, 'BASIC KEY'!$B$1:$B$4, "", 0)
</f>
        <v/>
      </c>
      <c r="L788" s="2" t="str">
        <f t="array" ref="L788">XLOOKUP($D788, 'BASIC KEY'!$C$7:$C$10, 'BASIC KEY'!$B$7:$B$10, "", 0)
</f>
        <v/>
      </c>
      <c r="S788" s="13" t="str">
        <f t="array" ref="S788">XLOOKUP($L788, 'BASIC KEY'!$E$7:$E$10, 'BASIC KEY'!$F$7:$F$10, "", 0)
</f>
        <v/>
      </c>
    </row>
    <row r="789">
      <c r="C789" s="7"/>
      <c r="D789" s="7"/>
      <c r="E789" s="7"/>
      <c r="F789" s="7"/>
      <c r="G789" s="7"/>
      <c r="H789" s="7"/>
      <c r="I789" s="7" t="str">
        <f t="shared" si="6"/>
        <v/>
      </c>
      <c r="K789" s="2" t="str">
        <f t="array" ref="K789">XLOOKUP($C789:$C$1000, 'BASIC KEY'!$C$1:$C$4, 'BASIC KEY'!$B$1:$B$4, "", 0)
</f>
        <v/>
      </c>
      <c r="L789" s="2" t="str">
        <f t="array" ref="L789">XLOOKUP($D789, 'BASIC KEY'!$C$7:$C$10, 'BASIC KEY'!$B$7:$B$10, "", 0)
</f>
        <v/>
      </c>
      <c r="S789" s="13" t="str">
        <f t="array" ref="S789">XLOOKUP($L789, 'BASIC KEY'!$E$7:$E$10, 'BASIC KEY'!$F$7:$F$10, "", 0)
</f>
        <v/>
      </c>
    </row>
    <row r="790">
      <c r="C790" s="7"/>
      <c r="D790" s="7"/>
      <c r="E790" s="7"/>
      <c r="F790" s="7"/>
      <c r="G790" s="7"/>
      <c r="H790" s="7"/>
      <c r="I790" s="7" t="str">
        <f t="shared" si="6"/>
        <v/>
      </c>
      <c r="K790" s="2" t="str">
        <f t="array" ref="K790">XLOOKUP($C790:$C$1000, 'BASIC KEY'!$C$1:$C$4, 'BASIC KEY'!$B$1:$B$4, "", 0)
</f>
        <v/>
      </c>
      <c r="L790" s="2" t="str">
        <f t="array" ref="L790">XLOOKUP($D790, 'BASIC KEY'!$C$7:$C$10, 'BASIC KEY'!$B$7:$B$10, "", 0)
</f>
        <v/>
      </c>
      <c r="S790" s="13" t="str">
        <f t="array" ref="S790">XLOOKUP($L790, 'BASIC KEY'!$E$7:$E$10, 'BASIC KEY'!$F$7:$F$10, "", 0)
</f>
        <v/>
      </c>
    </row>
    <row r="791">
      <c r="C791" s="7"/>
      <c r="D791" s="7"/>
      <c r="E791" s="7"/>
      <c r="F791" s="7"/>
      <c r="G791" s="7"/>
      <c r="H791" s="7"/>
      <c r="I791" s="7" t="str">
        <f t="shared" si="6"/>
        <v/>
      </c>
      <c r="K791" s="2" t="str">
        <f t="array" ref="K791">XLOOKUP($C791:$C$1000, 'BASIC KEY'!$C$1:$C$4, 'BASIC KEY'!$B$1:$B$4, "", 0)
</f>
        <v/>
      </c>
      <c r="L791" s="2" t="str">
        <f t="array" ref="L791">XLOOKUP($D791, 'BASIC KEY'!$C$7:$C$10, 'BASIC KEY'!$B$7:$B$10, "", 0)
</f>
        <v/>
      </c>
      <c r="S791" s="13" t="str">
        <f t="array" ref="S791">XLOOKUP($L791, 'BASIC KEY'!$E$7:$E$10, 'BASIC KEY'!$F$7:$F$10, "", 0)
</f>
        <v/>
      </c>
    </row>
    <row r="792">
      <c r="C792" s="7"/>
      <c r="D792" s="7"/>
      <c r="E792" s="7"/>
      <c r="F792" s="7"/>
      <c r="G792" s="7"/>
      <c r="H792" s="7"/>
      <c r="I792" s="7" t="str">
        <f t="shared" si="6"/>
        <v/>
      </c>
      <c r="K792" s="2" t="str">
        <f t="array" ref="K792">XLOOKUP($C792:$C$1000, 'BASIC KEY'!$C$1:$C$4, 'BASIC KEY'!$B$1:$B$4, "", 0)
</f>
        <v/>
      </c>
      <c r="L792" s="2" t="str">
        <f t="array" ref="L792">XLOOKUP($D792, 'BASIC KEY'!$C$7:$C$10, 'BASIC KEY'!$B$7:$B$10, "", 0)
</f>
        <v/>
      </c>
      <c r="S792" s="13" t="str">
        <f t="array" ref="S792">XLOOKUP($L792, 'BASIC KEY'!$E$7:$E$10, 'BASIC KEY'!$F$7:$F$10, "", 0)
</f>
        <v/>
      </c>
    </row>
    <row r="793">
      <c r="C793" s="7"/>
      <c r="D793" s="7"/>
      <c r="E793" s="7"/>
      <c r="F793" s="7"/>
      <c r="G793" s="7"/>
      <c r="H793" s="7"/>
      <c r="I793" s="7" t="str">
        <f t="shared" si="6"/>
        <v/>
      </c>
      <c r="K793" s="2" t="str">
        <f t="array" ref="K793">XLOOKUP($C793:$C$1000, 'BASIC KEY'!$C$1:$C$4, 'BASIC KEY'!$B$1:$B$4, "", 0)
</f>
        <v/>
      </c>
      <c r="L793" s="2" t="str">
        <f t="array" ref="L793">XLOOKUP($D793, 'BASIC KEY'!$C$7:$C$10, 'BASIC KEY'!$B$7:$B$10, "", 0)
</f>
        <v/>
      </c>
      <c r="S793" s="13" t="str">
        <f t="array" ref="S793">XLOOKUP($L793, 'BASIC KEY'!$E$7:$E$10, 'BASIC KEY'!$F$7:$F$10, "", 0)
</f>
        <v/>
      </c>
    </row>
    <row r="794">
      <c r="C794" s="7"/>
      <c r="D794" s="7"/>
      <c r="E794" s="7"/>
      <c r="F794" s="7"/>
      <c r="G794" s="7"/>
      <c r="H794" s="7"/>
      <c r="I794" s="7" t="str">
        <f t="shared" si="6"/>
        <v/>
      </c>
      <c r="K794" s="2" t="str">
        <f t="array" ref="K794">XLOOKUP($C794:$C$1000, 'BASIC KEY'!$C$1:$C$4, 'BASIC KEY'!$B$1:$B$4, "", 0)
</f>
        <v/>
      </c>
      <c r="L794" s="2" t="str">
        <f t="array" ref="L794">XLOOKUP($D794, 'BASIC KEY'!$C$7:$C$10, 'BASIC KEY'!$B$7:$B$10, "", 0)
</f>
        <v/>
      </c>
      <c r="S794" s="13" t="str">
        <f t="array" ref="S794">XLOOKUP($L794, 'BASIC KEY'!$E$7:$E$10, 'BASIC KEY'!$F$7:$F$10, "", 0)
</f>
        <v/>
      </c>
    </row>
    <row r="795">
      <c r="C795" s="7"/>
      <c r="D795" s="7"/>
      <c r="E795" s="7"/>
      <c r="F795" s="7"/>
      <c r="G795" s="7"/>
      <c r="H795" s="7"/>
      <c r="I795" s="7" t="str">
        <f t="shared" si="6"/>
        <v/>
      </c>
      <c r="K795" s="2" t="str">
        <f t="array" ref="K795">XLOOKUP($C795:$C$1000, 'BASIC KEY'!$C$1:$C$4, 'BASIC KEY'!$B$1:$B$4, "", 0)
</f>
        <v/>
      </c>
      <c r="L795" s="2" t="str">
        <f t="array" ref="L795">XLOOKUP($D795, 'BASIC KEY'!$C$7:$C$10, 'BASIC KEY'!$B$7:$B$10, "", 0)
</f>
        <v/>
      </c>
      <c r="S795" s="13" t="str">
        <f t="array" ref="S795">XLOOKUP($L795, 'BASIC KEY'!$E$7:$E$10, 'BASIC KEY'!$F$7:$F$10, "", 0)
</f>
        <v/>
      </c>
    </row>
    <row r="796">
      <c r="C796" s="7"/>
      <c r="D796" s="7"/>
      <c r="E796" s="7"/>
      <c r="F796" s="7"/>
      <c r="G796" s="7"/>
      <c r="H796" s="7"/>
      <c r="I796" s="7" t="str">
        <f t="shared" si="6"/>
        <v/>
      </c>
      <c r="K796" s="2" t="str">
        <f t="array" ref="K796">XLOOKUP($C796:$C$1000, 'BASIC KEY'!$C$1:$C$4, 'BASIC KEY'!$B$1:$B$4, "", 0)
</f>
        <v/>
      </c>
      <c r="L796" s="2" t="str">
        <f t="array" ref="L796">XLOOKUP($D796, 'BASIC KEY'!$C$7:$C$10, 'BASIC KEY'!$B$7:$B$10, "", 0)
</f>
        <v/>
      </c>
      <c r="S796" s="13" t="str">
        <f t="array" ref="S796">XLOOKUP($L796, 'BASIC KEY'!$E$7:$E$10, 'BASIC KEY'!$F$7:$F$10, "", 0)
</f>
        <v/>
      </c>
    </row>
    <row r="797">
      <c r="C797" s="7"/>
      <c r="D797" s="7"/>
      <c r="E797" s="7"/>
      <c r="F797" s="7"/>
      <c r="G797" s="7"/>
      <c r="H797" s="7"/>
      <c r="I797" s="7" t="str">
        <f t="shared" si="6"/>
        <v/>
      </c>
      <c r="K797" s="2" t="str">
        <f t="array" ref="K797">XLOOKUP($C797:$C$1000, 'BASIC KEY'!$C$1:$C$4, 'BASIC KEY'!$B$1:$B$4, "", 0)
</f>
        <v/>
      </c>
      <c r="L797" s="2" t="str">
        <f t="array" ref="L797">XLOOKUP($D797, 'BASIC KEY'!$C$7:$C$10, 'BASIC KEY'!$B$7:$B$10, "", 0)
</f>
        <v/>
      </c>
      <c r="S797" s="13" t="str">
        <f t="array" ref="S797">XLOOKUP($L797, 'BASIC KEY'!$E$7:$E$10, 'BASIC KEY'!$F$7:$F$10, "", 0)
</f>
        <v/>
      </c>
    </row>
    <row r="798">
      <c r="C798" s="7"/>
      <c r="D798" s="7"/>
      <c r="E798" s="7"/>
      <c r="F798" s="7"/>
      <c r="G798" s="7"/>
      <c r="H798" s="7"/>
      <c r="I798" s="7" t="str">
        <f t="shared" si="6"/>
        <v/>
      </c>
      <c r="K798" s="2" t="str">
        <f t="array" ref="K798">XLOOKUP($C798:$C$1000, 'BASIC KEY'!$C$1:$C$4, 'BASIC KEY'!$B$1:$B$4, "", 0)
</f>
        <v/>
      </c>
      <c r="L798" s="2" t="str">
        <f t="array" ref="L798">XLOOKUP($D798, 'BASIC KEY'!$C$7:$C$10, 'BASIC KEY'!$B$7:$B$10, "", 0)
</f>
        <v/>
      </c>
      <c r="S798" s="13" t="str">
        <f t="array" ref="S798">XLOOKUP($L798, 'BASIC KEY'!$E$7:$E$10, 'BASIC KEY'!$F$7:$F$10, "", 0)
</f>
        <v/>
      </c>
    </row>
    <row r="799">
      <c r="C799" s="7"/>
      <c r="D799" s="7"/>
      <c r="E799" s="7"/>
      <c r="F799" s="7"/>
      <c r="G799" s="7"/>
      <c r="H799" s="7"/>
      <c r="I799" s="7" t="str">
        <f t="shared" si="6"/>
        <v/>
      </c>
      <c r="K799" s="2" t="str">
        <f t="array" ref="K799">XLOOKUP($C799:$C$1000, 'BASIC KEY'!$C$1:$C$4, 'BASIC KEY'!$B$1:$B$4, "", 0)
</f>
        <v/>
      </c>
      <c r="L799" s="2" t="str">
        <f t="array" ref="L799">XLOOKUP($D799, 'BASIC KEY'!$C$7:$C$10, 'BASIC KEY'!$B$7:$B$10, "", 0)
</f>
        <v/>
      </c>
      <c r="S799" s="13" t="str">
        <f t="array" ref="S799">XLOOKUP($L799, 'BASIC KEY'!$E$7:$E$10, 'BASIC KEY'!$F$7:$F$10, "", 0)
</f>
        <v/>
      </c>
    </row>
    <row r="800">
      <c r="C800" s="7"/>
      <c r="D800" s="7"/>
      <c r="E800" s="7"/>
      <c r="F800" s="7"/>
      <c r="G800" s="7"/>
      <c r="H800" s="7"/>
      <c r="I800" s="7" t="str">
        <f t="shared" si="6"/>
        <v/>
      </c>
      <c r="K800" s="2" t="str">
        <f t="array" ref="K800">XLOOKUP($C800:$C$1000, 'BASIC KEY'!$C$1:$C$4, 'BASIC KEY'!$B$1:$B$4, "", 0)
</f>
        <v/>
      </c>
      <c r="L800" s="2" t="str">
        <f t="array" ref="L800">XLOOKUP($D800, 'BASIC KEY'!$C$7:$C$10, 'BASIC KEY'!$B$7:$B$10, "", 0)
</f>
        <v/>
      </c>
      <c r="S800" s="13" t="str">
        <f t="array" ref="S800">XLOOKUP($L800, 'BASIC KEY'!$E$7:$E$10, 'BASIC KEY'!$F$7:$F$10, "", 0)
</f>
        <v/>
      </c>
    </row>
    <row r="801">
      <c r="C801" s="7"/>
      <c r="D801" s="7"/>
      <c r="E801" s="7"/>
      <c r="F801" s="7"/>
      <c r="G801" s="7"/>
      <c r="H801" s="7"/>
      <c r="I801" s="7" t="str">
        <f t="shared" si="6"/>
        <v/>
      </c>
      <c r="K801" s="2" t="str">
        <f t="array" ref="K801">XLOOKUP($C801:$C$1000, 'BASIC KEY'!$C$1:$C$4, 'BASIC KEY'!$B$1:$B$4, "", 0)
</f>
        <v/>
      </c>
      <c r="L801" s="2" t="str">
        <f t="array" ref="L801">XLOOKUP($D801, 'BASIC KEY'!$C$7:$C$10, 'BASIC KEY'!$B$7:$B$10, "", 0)
</f>
        <v/>
      </c>
      <c r="S801" s="13" t="str">
        <f t="array" ref="S801">XLOOKUP($L801, 'BASIC KEY'!$E$7:$E$10, 'BASIC KEY'!$F$7:$F$10, "", 0)
</f>
        <v/>
      </c>
    </row>
    <row r="802">
      <c r="C802" s="7"/>
      <c r="D802" s="7"/>
      <c r="E802" s="7"/>
      <c r="F802" s="7"/>
      <c r="G802" s="7"/>
      <c r="H802" s="7"/>
      <c r="I802" s="7" t="str">
        <f t="shared" si="6"/>
        <v/>
      </c>
      <c r="K802" s="2" t="str">
        <f t="array" ref="K802">XLOOKUP($C802:$C$1000, 'BASIC KEY'!$C$1:$C$4, 'BASIC KEY'!$B$1:$B$4, "", 0)
</f>
        <v/>
      </c>
      <c r="L802" s="2" t="str">
        <f t="array" ref="L802">XLOOKUP($D802, 'BASIC KEY'!$C$7:$C$10, 'BASIC KEY'!$B$7:$B$10, "", 0)
</f>
        <v/>
      </c>
      <c r="S802" s="13" t="str">
        <f t="array" ref="S802">XLOOKUP($L802, 'BASIC KEY'!$E$7:$E$10, 'BASIC KEY'!$F$7:$F$10, "", 0)
</f>
        <v/>
      </c>
    </row>
    <row r="803">
      <c r="C803" s="7"/>
      <c r="D803" s="7"/>
      <c r="E803" s="7"/>
      <c r="F803" s="7"/>
      <c r="G803" s="7"/>
      <c r="H803" s="7"/>
      <c r="I803" s="7" t="str">
        <f t="shared" si="6"/>
        <v/>
      </c>
      <c r="K803" s="2" t="str">
        <f t="array" ref="K803">XLOOKUP($C803:$C$1000, 'BASIC KEY'!$C$1:$C$4, 'BASIC KEY'!$B$1:$B$4, "", 0)
</f>
        <v/>
      </c>
      <c r="L803" s="2" t="str">
        <f t="array" ref="L803">XLOOKUP($D803, 'BASIC KEY'!$C$7:$C$10, 'BASIC KEY'!$B$7:$B$10, "", 0)
</f>
        <v/>
      </c>
      <c r="S803" s="13" t="str">
        <f t="array" ref="S803">XLOOKUP($L803, 'BASIC KEY'!$E$7:$E$10, 'BASIC KEY'!$F$7:$F$10, "", 0)
</f>
        <v/>
      </c>
    </row>
    <row r="804">
      <c r="C804" s="7"/>
      <c r="D804" s="7"/>
      <c r="E804" s="7"/>
      <c r="F804" s="7"/>
      <c r="G804" s="7"/>
      <c r="H804" s="7"/>
      <c r="I804" s="7" t="str">
        <f t="shared" si="6"/>
        <v/>
      </c>
      <c r="K804" s="2" t="str">
        <f t="array" ref="K804">XLOOKUP($C804:$C$1000, 'BASIC KEY'!$C$1:$C$4, 'BASIC KEY'!$B$1:$B$4, "", 0)
</f>
        <v/>
      </c>
      <c r="L804" s="2" t="str">
        <f t="array" ref="L804">XLOOKUP($D804, 'BASIC KEY'!$C$7:$C$10, 'BASIC KEY'!$B$7:$B$10, "", 0)
</f>
        <v/>
      </c>
      <c r="S804" s="13" t="str">
        <f t="array" ref="S804">XLOOKUP($L804, 'BASIC KEY'!$E$7:$E$10, 'BASIC KEY'!$F$7:$F$10, "", 0)
</f>
        <v/>
      </c>
    </row>
    <row r="805">
      <c r="C805" s="7"/>
      <c r="D805" s="7"/>
      <c r="E805" s="7"/>
      <c r="F805" s="7"/>
      <c r="G805" s="7"/>
      <c r="H805" s="7"/>
      <c r="I805" s="7" t="str">
        <f t="shared" si="6"/>
        <v/>
      </c>
      <c r="K805" s="2" t="str">
        <f t="array" ref="K805">XLOOKUP($C805:$C$1000, 'BASIC KEY'!$C$1:$C$4, 'BASIC KEY'!$B$1:$B$4, "", 0)
</f>
        <v/>
      </c>
      <c r="L805" s="2" t="str">
        <f t="array" ref="L805">XLOOKUP($D805, 'BASIC KEY'!$C$7:$C$10, 'BASIC KEY'!$B$7:$B$10, "", 0)
</f>
        <v/>
      </c>
      <c r="S805" s="13" t="str">
        <f t="array" ref="S805">XLOOKUP($L805, 'BASIC KEY'!$E$7:$E$10, 'BASIC KEY'!$F$7:$F$10, "", 0)
</f>
        <v/>
      </c>
    </row>
    <row r="806">
      <c r="C806" s="7"/>
      <c r="D806" s="7"/>
      <c r="E806" s="7"/>
      <c r="F806" s="7"/>
      <c r="G806" s="7"/>
      <c r="H806" s="7"/>
      <c r="I806" s="7" t="str">
        <f t="shared" si="6"/>
        <v/>
      </c>
      <c r="K806" s="2" t="str">
        <f t="array" ref="K806">XLOOKUP($C806:$C$1000, 'BASIC KEY'!$C$1:$C$4, 'BASIC KEY'!$B$1:$B$4, "", 0)
</f>
        <v/>
      </c>
      <c r="L806" s="2" t="str">
        <f t="array" ref="L806">XLOOKUP($D806, 'BASIC KEY'!$C$7:$C$10, 'BASIC KEY'!$B$7:$B$10, "", 0)
</f>
        <v/>
      </c>
      <c r="S806" s="13" t="str">
        <f t="array" ref="S806">XLOOKUP($L806, 'BASIC KEY'!$E$7:$E$10, 'BASIC KEY'!$F$7:$F$10, "", 0)
</f>
        <v/>
      </c>
    </row>
    <row r="807">
      <c r="C807" s="7"/>
      <c r="D807" s="7"/>
      <c r="E807" s="7"/>
      <c r="F807" s="7"/>
      <c r="G807" s="7"/>
      <c r="H807" s="7"/>
      <c r="I807" s="7" t="str">
        <f t="shared" si="6"/>
        <v/>
      </c>
      <c r="K807" s="2" t="str">
        <f t="array" ref="K807">XLOOKUP($C807:$C$1000, 'BASIC KEY'!$C$1:$C$4, 'BASIC KEY'!$B$1:$B$4, "", 0)
</f>
        <v/>
      </c>
      <c r="L807" s="2" t="str">
        <f t="array" ref="L807">XLOOKUP($D807, 'BASIC KEY'!$C$7:$C$10, 'BASIC KEY'!$B$7:$B$10, "", 0)
</f>
        <v/>
      </c>
      <c r="S807" s="13" t="str">
        <f t="array" ref="S807">XLOOKUP($L807, 'BASIC KEY'!$E$7:$E$10, 'BASIC KEY'!$F$7:$F$10, "", 0)
</f>
        <v/>
      </c>
    </row>
    <row r="808">
      <c r="C808" s="7"/>
      <c r="D808" s="7"/>
      <c r="E808" s="7"/>
      <c r="F808" s="7"/>
      <c r="G808" s="7"/>
      <c r="H808" s="7"/>
      <c r="I808" s="7" t="str">
        <f t="shared" si="6"/>
        <v/>
      </c>
      <c r="K808" s="2" t="str">
        <f t="array" ref="K808">XLOOKUP($C808:$C$1000, 'BASIC KEY'!$C$1:$C$4, 'BASIC KEY'!$B$1:$B$4, "", 0)
</f>
        <v/>
      </c>
      <c r="L808" s="2" t="str">
        <f t="array" ref="L808">XLOOKUP($D808, 'BASIC KEY'!$C$7:$C$10, 'BASIC KEY'!$B$7:$B$10, "", 0)
</f>
        <v/>
      </c>
      <c r="S808" s="13" t="str">
        <f t="array" ref="S808">XLOOKUP($L808, 'BASIC KEY'!$E$7:$E$10, 'BASIC KEY'!$F$7:$F$10, "", 0)
</f>
        <v/>
      </c>
    </row>
    <row r="809">
      <c r="C809" s="7"/>
      <c r="D809" s="7"/>
      <c r="E809" s="7"/>
      <c r="F809" s="7"/>
      <c r="G809" s="7"/>
      <c r="H809" s="7"/>
      <c r="I809" s="7" t="str">
        <f t="shared" si="6"/>
        <v/>
      </c>
      <c r="K809" s="2" t="str">
        <f t="array" ref="K809">XLOOKUP($C809:$C$1000, 'BASIC KEY'!$C$1:$C$4, 'BASIC KEY'!$B$1:$B$4, "", 0)
</f>
        <v/>
      </c>
      <c r="L809" s="2" t="str">
        <f t="array" ref="L809">XLOOKUP($D809, 'BASIC KEY'!$C$7:$C$10, 'BASIC KEY'!$B$7:$B$10, "", 0)
</f>
        <v/>
      </c>
      <c r="S809" s="13" t="str">
        <f t="array" ref="S809">XLOOKUP($L809, 'BASIC KEY'!$E$7:$E$10, 'BASIC KEY'!$F$7:$F$10, "", 0)
</f>
        <v/>
      </c>
    </row>
    <row r="810">
      <c r="C810" s="7"/>
      <c r="D810" s="7"/>
      <c r="E810" s="7"/>
      <c r="F810" s="7"/>
      <c r="G810" s="7"/>
      <c r="H810" s="7"/>
      <c r="I810" s="7" t="str">
        <f t="shared" si="6"/>
        <v/>
      </c>
      <c r="K810" s="2" t="str">
        <f t="array" ref="K810">XLOOKUP($C810:$C$1000, 'BASIC KEY'!$C$1:$C$4, 'BASIC KEY'!$B$1:$B$4, "", 0)
</f>
        <v/>
      </c>
      <c r="L810" s="2" t="str">
        <f t="array" ref="L810">XLOOKUP($D810, 'BASIC KEY'!$C$7:$C$10, 'BASIC KEY'!$B$7:$B$10, "", 0)
</f>
        <v/>
      </c>
      <c r="S810" s="13" t="str">
        <f t="array" ref="S810">XLOOKUP($L810, 'BASIC KEY'!$E$7:$E$10, 'BASIC KEY'!$F$7:$F$10, "", 0)
</f>
        <v/>
      </c>
    </row>
    <row r="811">
      <c r="C811" s="7"/>
      <c r="D811" s="7"/>
      <c r="E811" s="7"/>
      <c r="F811" s="7"/>
      <c r="G811" s="7"/>
      <c r="H811" s="7"/>
      <c r="I811" s="7" t="str">
        <f t="shared" si="6"/>
        <v/>
      </c>
      <c r="K811" s="2" t="str">
        <f t="array" ref="K811">XLOOKUP($C811:$C$1000, 'BASIC KEY'!$C$1:$C$4, 'BASIC KEY'!$B$1:$B$4, "", 0)
</f>
        <v/>
      </c>
      <c r="L811" s="2" t="str">
        <f t="array" ref="L811">XLOOKUP($D811, 'BASIC KEY'!$C$7:$C$10, 'BASIC KEY'!$B$7:$B$10, "", 0)
</f>
        <v/>
      </c>
      <c r="S811" s="13" t="str">
        <f t="array" ref="S811">XLOOKUP($L811, 'BASIC KEY'!$E$7:$E$10, 'BASIC KEY'!$F$7:$F$10, "", 0)
</f>
        <v/>
      </c>
    </row>
    <row r="812">
      <c r="C812" s="7"/>
      <c r="D812" s="7"/>
      <c r="E812" s="7"/>
      <c r="F812" s="7"/>
      <c r="G812" s="7"/>
      <c r="H812" s="7"/>
      <c r="I812" s="7" t="str">
        <f t="shared" si="6"/>
        <v/>
      </c>
      <c r="K812" s="2" t="str">
        <f t="array" ref="K812">XLOOKUP($C812:$C$1000, 'BASIC KEY'!$C$1:$C$4, 'BASIC KEY'!$B$1:$B$4, "", 0)
</f>
        <v/>
      </c>
      <c r="L812" s="2" t="str">
        <f t="array" ref="L812">XLOOKUP($D812, 'BASIC KEY'!$C$7:$C$10, 'BASIC KEY'!$B$7:$B$10, "", 0)
</f>
        <v/>
      </c>
      <c r="S812" s="13" t="str">
        <f t="array" ref="S812">XLOOKUP($L812, 'BASIC KEY'!$E$7:$E$10, 'BASIC KEY'!$F$7:$F$10, "", 0)
</f>
        <v/>
      </c>
    </row>
    <row r="813">
      <c r="C813" s="7"/>
      <c r="D813" s="7"/>
      <c r="E813" s="7"/>
      <c r="F813" s="7"/>
      <c r="G813" s="7"/>
      <c r="H813" s="7"/>
      <c r="I813" s="7" t="str">
        <f t="shared" si="6"/>
        <v/>
      </c>
      <c r="K813" s="2" t="str">
        <f t="array" ref="K813">XLOOKUP($C813:$C$1000, 'BASIC KEY'!$C$1:$C$4, 'BASIC KEY'!$B$1:$B$4, "", 0)
</f>
        <v/>
      </c>
      <c r="L813" s="2" t="str">
        <f t="array" ref="L813">XLOOKUP($D813, 'BASIC KEY'!$C$7:$C$10, 'BASIC KEY'!$B$7:$B$10, "", 0)
</f>
        <v/>
      </c>
      <c r="S813" s="13" t="str">
        <f t="array" ref="S813">XLOOKUP($L813, 'BASIC KEY'!$E$7:$E$10, 'BASIC KEY'!$F$7:$F$10, "", 0)
</f>
        <v/>
      </c>
    </row>
    <row r="814">
      <c r="C814" s="7"/>
      <c r="D814" s="7"/>
      <c r="E814" s="7"/>
      <c r="F814" s="7"/>
      <c r="G814" s="7"/>
      <c r="H814" s="7"/>
      <c r="I814" s="7" t="str">
        <f t="shared" si="6"/>
        <v/>
      </c>
      <c r="K814" s="2" t="str">
        <f t="array" ref="K814">XLOOKUP($C814:$C$1000, 'BASIC KEY'!$C$1:$C$4, 'BASIC KEY'!$B$1:$B$4, "", 0)
</f>
        <v/>
      </c>
      <c r="L814" s="2" t="str">
        <f t="array" ref="L814">XLOOKUP($D814, 'BASIC KEY'!$C$7:$C$10, 'BASIC KEY'!$B$7:$B$10, "", 0)
</f>
        <v/>
      </c>
      <c r="S814" s="13" t="str">
        <f t="array" ref="S814">XLOOKUP($L814, 'BASIC KEY'!$E$7:$E$10, 'BASIC KEY'!$F$7:$F$10, "", 0)
</f>
        <v/>
      </c>
    </row>
    <row r="815">
      <c r="C815" s="7"/>
      <c r="D815" s="7"/>
      <c r="E815" s="7"/>
      <c r="F815" s="7"/>
      <c r="G815" s="7"/>
      <c r="H815" s="7"/>
      <c r="I815" s="7" t="str">
        <f t="shared" si="6"/>
        <v/>
      </c>
      <c r="K815" s="2" t="str">
        <f t="array" ref="K815">XLOOKUP($C815:$C$1000, 'BASIC KEY'!$C$1:$C$4, 'BASIC KEY'!$B$1:$B$4, "", 0)
</f>
        <v/>
      </c>
      <c r="L815" s="2" t="str">
        <f t="array" ref="L815">XLOOKUP($D815, 'BASIC KEY'!$C$7:$C$10, 'BASIC KEY'!$B$7:$B$10, "", 0)
</f>
        <v/>
      </c>
      <c r="S815" s="13" t="str">
        <f t="array" ref="S815">XLOOKUP($L815, 'BASIC KEY'!$E$7:$E$10, 'BASIC KEY'!$F$7:$F$10, "", 0)
</f>
        <v/>
      </c>
    </row>
    <row r="816">
      <c r="C816" s="7"/>
      <c r="D816" s="7"/>
      <c r="E816" s="7"/>
      <c r="F816" s="7"/>
      <c r="G816" s="7"/>
      <c r="H816" s="7"/>
      <c r="I816" s="7" t="str">
        <f t="shared" si="6"/>
        <v/>
      </c>
      <c r="K816" s="2" t="str">
        <f t="array" ref="K816">XLOOKUP($C816:$C$1000, 'BASIC KEY'!$C$1:$C$4, 'BASIC KEY'!$B$1:$B$4, "", 0)
</f>
        <v/>
      </c>
      <c r="L816" s="2" t="str">
        <f t="array" ref="L816">XLOOKUP($D816, 'BASIC KEY'!$C$7:$C$10, 'BASIC KEY'!$B$7:$B$10, "", 0)
</f>
        <v/>
      </c>
      <c r="S816" s="13" t="str">
        <f t="array" ref="S816">XLOOKUP($L816, 'BASIC KEY'!$E$7:$E$10, 'BASIC KEY'!$F$7:$F$10, "", 0)
</f>
        <v/>
      </c>
    </row>
    <row r="817">
      <c r="C817" s="7"/>
      <c r="D817" s="7"/>
      <c r="E817" s="7"/>
      <c r="F817" s="7"/>
      <c r="G817" s="7"/>
      <c r="H817" s="7"/>
      <c r="I817" s="7" t="str">
        <f t="shared" si="6"/>
        <v/>
      </c>
      <c r="K817" s="2" t="str">
        <f t="array" ref="K817">XLOOKUP($C817:$C$1000, 'BASIC KEY'!$C$1:$C$4, 'BASIC KEY'!$B$1:$B$4, "", 0)
</f>
        <v/>
      </c>
      <c r="L817" s="2" t="str">
        <f t="array" ref="L817">XLOOKUP($D817, 'BASIC KEY'!$C$7:$C$10, 'BASIC KEY'!$B$7:$B$10, "", 0)
</f>
        <v/>
      </c>
      <c r="S817" s="13" t="str">
        <f t="array" ref="S817">XLOOKUP($L817, 'BASIC KEY'!$E$7:$E$10, 'BASIC KEY'!$F$7:$F$10, "", 0)
</f>
        <v/>
      </c>
    </row>
    <row r="818">
      <c r="C818" s="7"/>
      <c r="D818" s="7"/>
      <c r="E818" s="7"/>
      <c r="F818" s="7"/>
      <c r="G818" s="7"/>
      <c r="H818" s="7"/>
      <c r="I818" s="7" t="str">
        <f t="shared" si="6"/>
        <v/>
      </c>
      <c r="K818" s="2" t="str">
        <f t="array" ref="K818">XLOOKUP($C818:$C$1000, 'BASIC KEY'!$C$1:$C$4, 'BASIC KEY'!$B$1:$B$4, "", 0)
</f>
        <v/>
      </c>
      <c r="L818" s="2" t="str">
        <f t="array" ref="L818">XLOOKUP($D818, 'BASIC KEY'!$C$7:$C$10, 'BASIC KEY'!$B$7:$B$10, "", 0)
</f>
        <v/>
      </c>
      <c r="S818" s="13" t="str">
        <f t="array" ref="S818">XLOOKUP($L818, 'BASIC KEY'!$E$7:$E$10, 'BASIC KEY'!$F$7:$F$10, "", 0)
</f>
        <v/>
      </c>
    </row>
    <row r="819">
      <c r="C819" s="7"/>
      <c r="D819" s="7"/>
      <c r="E819" s="7"/>
      <c r="F819" s="7"/>
      <c r="G819" s="7"/>
      <c r="H819" s="7"/>
      <c r="I819" s="7" t="str">
        <f t="shared" si="6"/>
        <v/>
      </c>
      <c r="K819" s="2" t="str">
        <f t="array" ref="K819">XLOOKUP($C819:$C$1000, 'BASIC KEY'!$C$1:$C$4, 'BASIC KEY'!$B$1:$B$4, "", 0)
</f>
        <v/>
      </c>
      <c r="L819" s="2" t="str">
        <f t="array" ref="L819">XLOOKUP($D819, 'BASIC KEY'!$C$7:$C$10, 'BASIC KEY'!$B$7:$B$10, "", 0)
</f>
        <v/>
      </c>
      <c r="S819" s="13" t="str">
        <f t="array" ref="S819">XLOOKUP($L819, 'BASIC KEY'!$E$7:$E$10, 'BASIC KEY'!$F$7:$F$10, "", 0)
</f>
        <v/>
      </c>
    </row>
    <row r="820">
      <c r="C820" s="7"/>
      <c r="D820" s="7"/>
      <c r="E820" s="7"/>
      <c r="F820" s="7"/>
      <c r="G820" s="7"/>
      <c r="H820" s="7"/>
      <c r="I820" s="7" t="str">
        <f t="shared" si="6"/>
        <v/>
      </c>
      <c r="K820" s="2" t="str">
        <f t="array" ref="K820">XLOOKUP($C820:$C$1000, 'BASIC KEY'!$C$1:$C$4, 'BASIC KEY'!$B$1:$B$4, "", 0)
</f>
        <v/>
      </c>
      <c r="L820" s="2" t="str">
        <f t="array" ref="L820">XLOOKUP($D820, 'BASIC KEY'!$C$7:$C$10, 'BASIC KEY'!$B$7:$B$10, "", 0)
</f>
        <v/>
      </c>
      <c r="S820" s="13" t="str">
        <f t="array" ref="S820">XLOOKUP($L820, 'BASIC KEY'!$E$7:$E$10, 'BASIC KEY'!$F$7:$F$10, "", 0)
</f>
        <v/>
      </c>
    </row>
    <row r="821">
      <c r="C821" s="7"/>
      <c r="D821" s="7"/>
      <c r="E821" s="7"/>
      <c r="F821" s="7"/>
      <c r="G821" s="7"/>
      <c r="H821" s="7"/>
      <c r="I821" s="7" t="str">
        <f t="shared" si="6"/>
        <v/>
      </c>
      <c r="K821" s="2" t="str">
        <f t="array" ref="K821">XLOOKUP($C821:$C$1000, 'BASIC KEY'!$C$1:$C$4, 'BASIC KEY'!$B$1:$B$4, "", 0)
</f>
        <v/>
      </c>
      <c r="L821" s="2" t="str">
        <f t="array" ref="L821">XLOOKUP($D821, 'BASIC KEY'!$C$7:$C$10, 'BASIC KEY'!$B$7:$B$10, "", 0)
</f>
        <v/>
      </c>
      <c r="S821" s="13" t="str">
        <f t="array" ref="S821">XLOOKUP($L821, 'BASIC KEY'!$E$7:$E$10, 'BASIC KEY'!$F$7:$F$10, "", 0)
</f>
        <v/>
      </c>
    </row>
    <row r="822">
      <c r="C822" s="7"/>
      <c r="D822" s="7"/>
      <c r="E822" s="7"/>
      <c r="F822" s="7"/>
      <c r="G822" s="7"/>
      <c r="H822" s="7"/>
      <c r="I822" s="7" t="str">
        <f t="shared" si="6"/>
        <v/>
      </c>
      <c r="K822" s="2" t="str">
        <f t="array" ref="K822">XLOOKUP($C822:$C$1000, 'BASIC KEY'!$C$1:$C$4, 'BASIC KEY'!$B$1:$B$4, "", 0)
</f>
        <v/>
      </c>
      <c r="L822" s="2" t="str">
        <f t="array" ref="L822">XLOOKUP($D822, 'BASIC KEY'!$C$7:$C$10, 'BASIC KEY'!$B$7:$B$10, "", 0)
</f>
        <v/>
      </c>
      <c r="S822" s="13" t="str">
        <f t="array" ref="S822">XLOOKUP($L822, 'BASIC KEY'!$E$7:$E$10, 'BASIC KEY'!$F$7:$F$10, "", 0)
</f>
        <v/>
      </c>
    </row>
    <row r="823">
      <c r="C823" s="7"/>
      <c r="D823" s="7"/>
      <c r="E823" s="7"/>
      <c r="F823" s="7"/>
      <c r="G823" s="7"/>
      <c r="H823" s="7"/>
      <c r="I823" s="7" t="str">
        <f t="shared" si="6"/>
        <v/>
      </c>
      <c r="K823" s="2" t="str">
        <f t="array" ref="K823">XLOOKUP($C823:$C$1000, 'BASIC KEY'!$C$1:$C$4, 'BASIC KEY'!$B$1:$B$4, "", 0)
</f>
        <v/>
      </c>
      <c r="L823" s="2" t="str">
        <f t="array" ref="L823">XLOOKUP($D823, 'BASIC KEY'!$C$7:$C$10, 'BASIC KEY'!$B$7:$B$10, "", 0)
</f>
        <v/>
      </c>
      <c r="S823" s="13" t="str">
        <f t="array" ref="S823">XLOOKUP($L823, 'BASIC KEY'!$E$7:$E$10, 'BASIC KEY'!$F$7:$F$10, "", 0)
</f>
        <v/>
      </c>
    </row>
    <row r="824">
      <c r="C824" s="7"/>
      <c r="D824" s="7"/>
      <c r="E824" s="7"/>
      <c r="F824" s="7"/>
      <c r="G824" s="7"/>
      <c r="H824" s="7"/>
      <c r="I824" s="7" t="str">
        <f t="shared" si="6"/>
        <v/>
      </c>
      <c r="K824" s="2" t="str">
        <f t="array" ref="K824">XLOOKUP($C824:$C$1000, 'BASIC KEY'!$C$1:$C$4, 'BASIC KEY'!$B$1:$B$4, "", 0)
</f>
        <v/>
      </c>
      <c r="L824" s="2" t="str">
        <f t="array" ref="L824">XLOOKUP($D824, 'BASIC KEY'!$C$7:$C$10, 'BASIC KEY'!$B$7:$B$10, "", 0)
</f>
        <v/>
      </c>
      <c r="S824" s="13" t="str">
        <f t="array" ref="S824">XLOOKUP($L824, 'BASIC KEY'!$E$7:$E$10, 'BASIC KEY'!$F$7:$F$10, "", 0)
</f>
        <v/>
      </c>
    </row>
    <row r="825">
      <c r="C825" s="7"/>
      <c r="D825" s="7"/>
      <c r="E825" s="7"/>
      <c r="F825" s="7"/>
      <c r="G825" s="7"/>
      <c r="H825" s="7"/>
      <c r="I825" s="7" t="str">
        <f t="shared" si="6"/>
        <v/>
      </c>
      <c r="K825" s="2" t="str">
        <f t="array" ref="K825">XLOOKUP($C825:$C$1000, 'BASIC KEY'!$C$1:$C$4, 'BASIC KEY'!$B$1:$B$4, "", 0)
</f>
        <v/>
      </c>
      <c r="L825" s="2" t="str">
        <f t="array" ref="L825">XLOOKUP($D825, 'BASIC KEY'!$C$7:$C$10, 'BASIC KEY'!$B$7:$B$10, "", 0)
</f>
        <v/>
      </c>
      <c r="S825" s="13" t="str">
        <f t="array" ref="S825">XLOOKUP($L825, 'BASIC KEY'!$E$7:$E$10, 'BASIC KEY'!$F$7:$F$10, "", 0)
</f>
        <v/>
      </c>
    </row>
    <row r="826">
      <c r="C826" s="7"/>
      <c r="D826" s="7"/>
      <c r="E826" s="7"/>
      <c r="F826" s="7"/>
      <c r="G826" s="7"/>
      <c r="H826" s="7"/>
      <c r="I826" s="7" t="str">
        <f t="shared" si="6"/>
        <v/>
      </c>
      <c r="K826" s="2" t="str">
        <f t="array" ref="K826">XLOOKUP($C826:$C$1000, 'BASIC KEY'!$C$1:$C$4, 'BASIC KEY'!$B$1:$B$4, "", 0)
</f>
        <v/>
      </c>
      <c r="L826" s="2" t="str">
        <f t="array" ref="L826">XLOOKUP($D826, 'BASIC KEY'!$C$7:$C$10, 'BASIC KEY'!$B$7:$B$10, "", 0)
</f>
        <v/>
      </c>
      <c r="S826" s="13" t="str">
        <f t="array" ref="S826">XLOOKUP($L826, 'BASIC KEY'!$E$7:$E$10, 'BASIC KEY'!$F$7:$F$10, "", 0)
</f>
        <v/>
      </c>
    </row>
    <row r="827">
      <c r="C827" s="7"/>
      <c r="D827" s="7"/>
      <c r="E827" s="7"/>
      <c r="F827" s="7"/>
      <c r="G827" s="7"/>
      <c r="H827" s="7"/>
      <c r="I827" s="7" t="str">
        <f t="shared" si="6"/>
        <v/>
      </c>
      <c r="K827" s="2" t="str">
        <f t="array" ref="K827">XLOOKUP($C827:$C$1000, 'BASIC KEY'!$C$1:$C$4, 'BASIC KEY'!$B$1:$B$4, "", 0)
</f>
        <v/>
      </c>
      <c r="L827" s="2" t="str">
        <f t="array" ref="L827">XLOOKUP($D827, 'BASIC KEY'!$C$7:$C$10, 'BASIC KEY'!$B$7:$B$10, "", 0)
</f>
        <v/>
      </c>
      <c r="S827" s="13" t="str">
        <f t="array" ref="S827">XLOOKUP($L827, 'BASIC KEY'!$E$7:$E$10, 'BASIC KEY'!$F$7:$F$10, "", 0)
</f>
        <v/>
      </c>
    </row>
    <row r="828">
      <c r="C828" s="7"/>
      <c r="D828" s="7"/>
      <c r="E828" s="7"/>
      <c r="F828" s="7"/>
      <c r="G828" s="7"/>
      <c r="H828" s="7"/>
      <c r="I828" s="7" t="str">
        <f t="shared" si="6"/>
        <v/>
      </c>
      <c r="K828" s="2" t="str">
        <f t="array" ref="K828">XLOOKUP($C828:$C$1000, 'BASIC KEY'!$C$1:$C$4, 'BASIC KEY'!$B$1:$B$4, "", 0)
</f>
        <v/>
      </c>
      <c r="L828" s="2" t="str">
        <f t="array" ref="L828">XLOOKUP($D828, 'BASIC KEY'!$C$7:$C$10, 'BASIC KEY'!$B$7:$B$10, "", 0)
</f>
        <v/>
      </c>
      <c r="S828" s="13" t="str">
        <f t="array" ref="S828">XLOOKUP($L828, 'BASIC KEY'!$E$7:$E$10, 'BASIC KEY'!$F$7:$F$10, "", 0)
</f>
        <v/>
      </c>
    </row>
    <row r="829">
      <c r="C829" s="7"/>
      <c r="D829" s="7"/>
      <c r="E829" s="7"/>
      <c r="F829" s="7"/>
      <c r="G829" s="7"/>
      <c r="H829" s="7"/>
      <c r="I829" s="7" t="str">
        <f t="shared" si="6"/>
        <v/>
      </c>
      <c r="K829" s="2" t="str">
        <f t="array" ref="K829">XLOOKUP($C829:$C$1000, 'BASIC KEY'!$C$1:$C$4, 'BASIC KEY'!$B$1:$B$4, "", 0)
</f>
        <v/>
      </c>
      <c r="L829" s="2" t="str">
        <f t="array" ref="L829">XLOOKUP($D829, 'BASIC KEY'!$C$7:$C$10, 'BASIC KEY'!$B$7:$B$10, "", 0)
</f>
        <v/>
      </c>
      <c r="S829" s="13" t="str">
        <f t="array" ref="S829">XLOOKUP($L829, 'BASIC KEY'!$E$7:$E$10, 'BASIC KEY'!$F$7:$F$10, "", 0)
</f>
        <v/>
      </c>
    </row>
    <row r="830">
      <c r="C830" s="7"/>
      <c r="D830" s="7"/>
      <c r="E830" s="7"/>
      <c r="F830" s="7"/>
      <c r="G830" s="7"/>
      <c r="H830" s="7"/>
      <c r="I830" s="7" t="str">
        <f t="shared" si="6"/>
        <v/>
      </c>
      <c r="K830" s="2" t="str">
        <f t="array" ref="K830">XLOOKUP($C830:$C$1000, 'BASIC KEY'!$C$1:$C$4, 'BASIC KEY'!$B$1:$B$4, "", 0)
</f>
        <v/>
      </c>
      <c r="L830" s="2" t="str">
        <f t="array" ref="L830">XLOOKUP($D830, 'BASIC KEY'!$C$7:$C$10, 'BASIC KEY'!$B$7:$B$10, "", 0)
</f>
        <v/>
      </c>
      <c r="S830" s="13" t="str">
        <f t="array" ref="S830">XLOOKUP($L830, 'BASIC KEY'!$E$7:$E$10, 'BASIC KEY'!$F$7:$F$10, "", 0)
</f>
        <v/>
      </c>
    </row>
    <row r="831">
      <c r="C831" s="7"/>
      <c r="D831" s="7"/>
      <c r="E831" s="7"/>
      <c r="F831" s="7"/>
      <c r="G831" s="7"/>
      <c r="H831" s="7"/>
      <c r="I831" s="7" t="str">
        <f t="shared" si="6"/>
        <v/>
      </c>
      <c r="K831" s="2" t="str">
        <f t="array" ref="K831">XLOOKUP($C831:$C$1000, 'BASIC KEY'!$C$1:$C$4, 'BASIC KEY'!$B$1:$B$4, "", 0)
</f>
        <v/>
      </c>
      <c r="L831" s="2" t="str">
        <f t="array" ref="L831">XLOOKUP($D831, 'BASIC KEY'!$C$7:$C$10, 'BASIC KEY'!$B$7:$B$10, "", 0)
</f>
        <v/>
      </c>
      <c r="S831" s="13" t="str">
        <f t="array" ref="S831">XLOOKUP($L831, 'BASIC KEY'!$E$7:$E$10, 'BASIC KEY'!$F$7:$F$10, "", 0)
</f>
        <v/>
      </c>
    </row>
    <row r="832">
      <c r="C832" s="7"/>
      <c r="D832" s="7"/>
      <c r="E832" s="7"/>
      <c r="F832" s="7"/>
      <c r="G832" s="7"/>
      <c r="H832" s="7"/>
      <c r="I832" s="7" t="str">
        <f t="shared" si="6"/>
        <v/>
      </c>
      <c r="K832" s="2" t="str">
        <f t="array" ref="K832">XLOOKUP($C832:$C$1000, 'BASIC KEY'!$C$1:$C$4, 'BASIC KEY'!$B$1:$B$4, "", 0)
</f>
        <v/>
      </c>
      <c r="L832" s="2" t="str">
        <f t="array" ref="L832">XLOOKUP($D832, 'BASIC KEY'!$C$7:$C$10, 'BASIC KEY'!$B$7:$B$10, "", 0)
</f>
        <v/>
      </c>
      <c r="S832" s="13" t="str">
        <f t="array" ref="S832">XLOOKUP($L832, 'BASIC KEY'!$E$7:$E$10, 'BASIC KEY'!$F$7:$F$10, "", 0)
</f>
        <v/>
      </c>
    </row>
    <row r="833">
      <c r="C833" s="7"/>
      <c r="D833" s="7"/>
      <c r="E833" s="7"/>
      <c r="F833" s="7"/>
      <c r="G833" s="7"/>
      <c r="H833" s="7"/>
      <c r="I833" s="7" t="str">
        <f t="shared" si="6"/>
        <v/>
      </c>
      <c r="K833" s="2" t="str">
        <f t="array" ref="K833">XLOOKUP($C833:$C$1000, 'BASIC KEY'!$C$1:$C$4, 'BASIC KEY'!$B$1:$B$4, "", 0)
</f>
        <v/>
      </c>
      <c r="L833" s="2" t="str">
        <f t="array" ref="L833">XLOOKUP($D833, 'BASIC KEY'!$C$7:$C$10, 'BASIC KEY'!$B$7:$B$10, "", 0)
</f>
        <v/>
      </c>
      <c r="S833" s="13" t="str">
        <f t="array" ref="S833">XLOOKUP($L833, 'BASIC KEY'!$E$7:$E$10, 'BASIC KEY'!$F$7:$F$10, "", 0)
</f>
        <v/>
      </c>
    </row>
    <row r="834">
      <c r="C834" s="7"/>
      <c r="D834" s="7"/>
      <c r="E834" s="7"/>
      <c r="F834" s="7"/>
      <c r="G834" s="7"/>
      <c r="H834" s="7"/>
      <c r="I834" s="7" t="str">
        <f t="shared" si="6"/>
        <v/>
      </c>
      <c r="K834" s="2" t="str">
        <f t="array" ref="K834">XLOOKUP($C834:$C$1000, 'BASIC KEY'!$C$1:$C$4, 'BASIC KEY'!$B$1:$B$4, "", 0)
</f>
        <v/>
      </c>
      <c r="L834" s="2" t="str">
        <f t="array" ref="L834">XLOOKUP($D834, 'BASIC KEY'!$C$7:$C$10, 'BASIC KEY'!$B$7:$B$10, "", 0)
</f>
        <v/>
      </c>
      <c r="S834" s="13" t="str">
        <f t="array" ref="S834">XLOOKUP($L834, 'BASIC KEY'!$E$7:$E$10, 'BASIC KEY'!$F$7:$F$10, "", 0)
</f>
        <v/>
      </c>
    </row>
    <row r="835">
      <c r="C835" s="7"/>
      <c r="D835" s="7"/>
      <c r="E835" s="7"/>
      <c r="F835" s="7"/>
      <c r="G835" s="7"/>
      <c r="H835" s="7"/>
      <c r="I835" s="7" t="str">
        <f t="shared" si="6"/>
        <v/>
      </c>
      <c r="K835" s="2" t="str">
        <f t="array" ref="K835">XLOOKUP($C835:$C$1000, 'BASIC KEY'!$C$1:$C$4, 'BASIC KEY'!$B$1:$B$4, "", 0)
</f>
        <v/>
      </c>
      <c r="L835" s="2" t="str">
        <f t="array" ref="L835">XLOOKUP($D835, 'BASIC KEY'!$C$7:$C$10, 'BASIC KEY'!$B$7:$B$10, "", 0)
</f>
        <v/>
      </c>
      <c r="S835" s="13" t="str">
        <f t="array" ref="S835">XLOOKUP($L835, 'BASIC KEY'!$E$7:$E$10, 'BASIC KEY'!$F$7:$F$10, "", 0)
</f>
        <v/>
      </c>
    </row>
    <row r="836">
      <c r="C836" s="7"/>
      <c r="D836" s="7"/>
      <c r="E836" s="7"/>
      <c r="F836" s="7"/>
      <c r="G836" s="7"/>
      <c r="H836" s="7"/>
      <c r="I836" s="7" t="str">
        <f t="shared" si="6"/>
        <v/>
      </c>
      <c r="K836" s="2" t="str">
        <f t="array" ref="K836">XLOOKUP($C836:$C$1000, 'BASIC KEY'!$C$1:$C$4, 'BASIC KEY'!$B$1:$B$4, "", 0)
</f>
        <v/>
      </c>
      <c r="L836" s="2" t="str">
        <f t="array" ref="L836">XLOOKUP($D836, 'BASIC KEY'!$C$7:$C$10, 'BASIC KEY'!$B$7:$B$10, "", 0)
</f>
        <v/>
      </c>
      <c r="S836" s="13" t="str">
        <f t="array" ref="S836">XLOOKUP($L836, 'BASIC KEY'!$E$7:$E$10, 'BASIC KEY'!$F$7:$F$10, "", 0)
</f>
        <v/>
      </c>
    </row>
    <row r="837">
      <c r="C837" s="7"/>
      <c r="D837" s="7"/>
      <c r="E837" s="7"/>
      <c r="F837" s="7"/>
      <c r="G837" s="7"/>
      <c r="H837" s="7"/>
      <c r="I837" s="7" t="str">
        <f t="shared" si="6"/>
        <v/>
      </c>
      <c r="K837" s="2" t="str">
        <f t="array" ref="K837">XLOOKUP($C837:$C$1000, 'BASIC KEY'!$C$1:$C$4, 'BASIC KEY'!$B$1:$B$4, "", 0)
</f>
        <v/>
      </c>
      <c r="L837" s="2" t="str">
        <f t="array" ref="L837">XLOOKUP($D837, 'BASIC KEY'!$C$7:$C$10, 'BASIC KEY'!$B$7:$B$10, "", 0)
</f>
        <v/>
      </c>
      <c r="S837" s="13" t="str">
        <f t="array" ref="S837">XLOOKUP($L837, 'BASIC KEY'!$E$7:$E$10, 'BASIC KEY'!$F$7:$F$10, "", 0)
</f>
        <v/>
      </c>
    </row>
    <row r="838">
      <c r="C838" s="7"/>
      <c r="D838" s="7"/>
      <c r="E838" s="7"/>
      <c r="F838" s="7"/>
      <c r="G838" s="7"/>
      <c r="H838" s="7"/>
      <c r="I838" s="7" t="str">
        <f t="shared" si="6"/>
        <v/>
      </c>
      <c r="K838" s="2" t="str">
        <f t="array" ref="K838">XLOOKUP($C838:$C$1000, 'BASIC KEY'!$C$1:$C$4, 'BASIC KEY'!$B$1:$B$4, "", 0)
</f>
        <v/>
      </c>
      <c r="L838" s="2" t="str">
        <f t="array" ref="L838">XLOOKUP($D838, 'BASIC KEY'!$C$7:$C$10, 'BASIC KEY'!$B$7:$B$10, "", 0)
</f>
        <v/>
      </c>
      <c r="S838" s="13" t="str">
        <f t="array" ref="S838">XLOOKUP($L838, 'BASIC KEY'!$E$7:$E$10, 'BASIC KEY'!$F$7:$F$10, "", 0)
</f>
        <v/>
      </c>
    </row>
    <row r="839">
      <c r="C839" s="7"/>
      <c r="D839" s="7"/>
      <c r="E839" s="7"/>
      <c r="F839" s="7"/>
      <c r="G839" s="7"/>
      <c r="H839" s="7"/>
      <c r="I839" s="7" t="str">
        <f t="shared" si="6"/>
        <v/>
      </c>
      <c r="K839" s="2" t="str">
        <f t="array" ref="K839">XLOOKUP($C839:$C$1000, 'BASIC KEY'!$C$1:$C$4, 'BASIC KEY'!$B$1:$B$4, "", 0)
</f>
        <v/>
      </c>
      <c r="L839" s="2" t="str">
        <f t="array" ref="L839">XLOOKUP($D839, 'BASIC KEY'!$C$7:$C$10, 'BASIC KEY'!$B$7:$B$10, "", 0)
</f>
        <v/>
      </c>
      <c r="S839" s="13" t="str">
        <f t="array" ref="S839">XLOOKUP($L839, 'BASIC KEY'!$E$7:$E$10, 'BASIC KEY'!$F$7:$F$10, "", 0)
</f>
        <v/>
      </c>
    </row>
    <row r="840">
      <c r="C840" s="7"/>
      <c r="D840" s="7"/>
      <c r="E840" s="7"/>
      <c r="F840" s="7"/>
      <c r="G840" s="7"/>
      <c r="H840" s="7"/>
      <c r="I840" s="7" t="str">
        <f t="shared" si="6"/>
        <v/>
      </c>
      <c r="K840" s="2" t="str">
        <f t="array" ref="K840">XLOOKUP($C840:$C$1000, 'BASIC KEY'!$C$1:$C$4, 'BASIC KEY'!$B$1:$B$4, "", 0)
</f>
        <v/>
      </c>
      <c r="L840" s="2" t="str">
        <f t="array" ref="L840">XLOOKUP($D840, 'BASIC KEY'!$C$7:$C$10, 'BASIC KEY'!$B$7:$B$10, "", 0)
</f>
        <v/>
      </c>
      <c r="S840" s="13" t="str">
        <f t="array" ref="S840">XLOOKUP($L840, 'BASIC KEY'!$E$7:$E$10, 'BASIC KEY'!$F$7:$F$10, "", 0)
</f>
        <v/>
      </c>
    </row>
    <row r="841">
      <c r="C841" s="7"/>
      <c r="D841" s="7"/>
      <c r="E841" s="7"/>
      <c r="F841" s="7"/>
      <c r="G841" s="7"/>
      <c r="H841" s="7"/>
      <c r="I841" s="7" t="str">
        <f t="shared" si="6"/>
        <v/>
      </c>
      <c r="K841" s="2" t="str">
        <f t="array" ref="K841">XLOOKUP($C841:$C$1000, 'BASIC KEY'!$C$1:$C$4, 'BASIC KEY'!$B$1:$B$4, "", 0)
</f>
        <v/>
      </c>
      <c r="L841" s="2" t="str">
        <f t="array" ref="L841">XLOOKUP($D841, 'BASIC KEY'!$C$7:$C$10, 'BASIC KEY'!$B$7:$B$10, "", 0)
</f>
        <v/>
      </c>
      <c r="S841" s="13" t="str">
        <f t="array" ref="S841">XLOOKUP($L841, 'BASIC KEY'!$E$7:$E$10, 'BASIC KEY'!$F$7:$F$10, "", 0)
</f>
        <v/>
      </c>
    </row>
    <row r="842">
      <c r="C842" s="7"/>
      <c r="D842" s="7"/>
      <c r="E842" s="7"/>
      <c r="F842" s="7"/>
      <c r="G842" s="7"/>
      <c r="H842" s="7"/>
      <c r="I842" s="7" t="str">
        <f t="shared" si="6"/>
        <v/>
      </c>
      <c r="K842" s="2" t="str">
        <f t="array" ref="K842">XLOOKUP($C842:$C$1000, 'BASIC KEY'!$C$1:$C$4, 'BASIC KEY'!$B$1:$B$4, "", 0)
</f>
        <v/>
      </c>
      <c r="L842" s="2" t="str">
        <f t="array" ref="L842">XLOOKUP($D842, 'BASIC KEY'!$C$7:$C$10, 'BASIC KEY'!$B$7:$B$10, "", 0)
</f>
        <v/>
      </c>
      <c r="S842" s="13" t="str">
        <f t="array" ref="S842">XLOOKUP($L842, 'BASIC KEY'!$E$7:$E$10, 'BASIC KEY'!$F$7:$F$10, "", 0)
</f>
        <v/>
      </c>
    </row>
    <row r="843">
      <c r="C843" s="7"/>
      <c r="D843" s="7"/>
      <c r="E843" s="7"/>
      <c r="F843" s="7"/>
      <c r="G843" s="7"/>
      <c r="H843" s="7"/>
      <c r="I843" s="7" t="str">
        <f t="shared" si="6"/>
        <v/>
      </c>
      <c r="K843" s="2" t="str">
        <f t="array" ref="K843">XLOOKUP($C843:$C$1000, 'BASIC KEY'!$C$1:$C$4, 'BASIC KEY'!$B$1:$B$4, "", 0)
</f>
        <v/>
      </c>
      <c r="L843" s="2" t="str">
        <f t="array" ref="L843">XLOOKUP($D843, 'BASIC KEY'!$C$7:$C$10, 'BASIC KEY'!$B$7:$B$10, "", 0)
</f>
        <v/>
      </c>
      <c r="S843" s="13" t="str">
        <f t="array" ref="S843">XLOOKUP($L843, 'BASIC KEY'!$E$7:$E$10, 'BASIC KEY'!$F$7:$F$10, "", 0)
</f>
        <v/>
      </c>
    </row>
    <row r="844">
      <c r="C844" s="7"/>
      <c r="D844" s="7"/>
      <c r="E844" s="7"/>
      <c r="F844" s="7"/>
      <c r="G844" s="7"/>
      <c r="H844" s="7"/>
      <c r="I844" s="7" t="str">
        <f t="shared" si="6"/>
        <v/>
      </c>
      <c r="K844" s="2" t="str">
        <f t="array" ref="K844">XLOOKUP($C844:$C$1000, 'BASIC KEY'!$C$1:$C$4, 'BASIC KEY'!$B$1:$B$4, "", 0)
</f>
        <v/>
      </c>
      <c r="L844" s="2" t="str">
        <f t="array" ref="L844">XLOOKUP($D844, 'BASIC KEY'!$C$7:$C$10, 'BASIC KEY'!$B$7:$B$10, "", 0)
</f>
        <v/>
      </c>
      <c r="S844" s="13" t="str">
        <f t="array" ref="S844">XLOOKUP($L844, 'BASIC KEY'!$E$7:$E$10, 'BASIC KEY'!$F$7:$F$10, "", 0)
</f>
        <v/>
      </c>
    </row>
    <row r="845">
      <c r="C845" s="7"/>
      <c r="D845" s="7"/>
      <c r="E845" s="7"/>
      <c r="F845" s="7"/>
      <c r="G845" s="7"/>
      <c r="H845" s="7"/>
      <c r="I845" s="7" t="str">
        <f t="shared" si="6"/>
        <v/>
      </c>
      <c r="K845" s="2" t="str">
        <f t="array" ref="K845">XLOOKUP($C845:$C$1000, 'BASIC KEY'!$C$1:$C$4, 'BASIC KEY'!$B$1:$B$4, "", 0)
</f>
        <v/>
      </c>
      <c r="L845" s="2" t="str">
        <f t="array" ref="L845">XLOOKUP($D845, 'BASIC KEY'!$C$7:$C$10, 'BASIC KEY'!$B$7:$B$10, "", 0)
</f>
        <v/>
      </c>
      <c r="S845" s="13" t="str">
        <f t="array" ref="S845">XLOOKUP($L845, 'BASIC KEY'!$E$7:$E$10, 'BASIC KEY'!$F$7:$F$10, "", 0)
</f>
        <v/>
      </c>
    </row>
    <row r="846">
      <c r="C846" s="7"/>
      <c r="D846" s="7"/>
      <c r="E846" s="7"/>
      <c r="F846" s="7"/>
      <c r="G846" s="7"/>
      <c r="H846" s="7"/>
      <c r="I846" s="7" t="str">
        <f t="shared" si="6"/>
        <v/>
      </c>
      <c r="K846" s="2" t="str">
        <f t="array" ref="K846">XLOOKUP($C846:$C$1000, 'BASIC KEY'!$C$1:$C$4, 'BASIC KEY'!$B$1:$B$4, "", 0)
</f>
        <v/>
      </c>
      <c r="L846" s="2" t="str">
        <f t="array" ref="L846">XLOOKUP($D846, 'BASIC KEY'!$C$7:$C$10, 'BASIC KEY'!$B$7:$B$10, "", 0)
</f>
        <v/>
      </c>
      <c r="S846" s="13" t="str">
        <f t="array" ref="S846">XLOOKUP($L846, 'BASIC KEY'!$E$7:$E$10, 'BASIC KEY'!$F$7:$F$10, "", 0)
</f>
        <v/>
      </c>
    </row>
    <row r="847">
      <c r="C847" s="7"/>
      <c r="D847" s="7"/>
      <c r="E847" s="7"/>
      <c r="F847" s="7"/>
      <c r="G847" s="7"/>
      <c r="H847" s="7"/>
      <c r="I847" s="7" t="str">
        <f t="shared" si="6"/>
        <v/>
      </c>
      <c r="K847" s="2" t="str">
        <f t="array" ref="K847">XLOOKUP($C847:$C$1000, 'BASIC KEY'!$C$1:$C$4, 'BASIC KEY'!$B$1:$B$4, "", 0)
</f>
        <v/>
      </c>
      <c r="L847" s="2" t="str">
        <f t="array" ref="L847">XLOOKUP($D847, 'BASIC KEY'!$C$7:$C$10, 'BASIC KEY'!$B$7:$B$10, "", 0)
</f>
        <v/>
      </c>
      <c r="S847" s="13" t="str">
        <f t="array" ref="S847">XLOOKUP($L847, 'BASIC KEY'!$E$7:$E$10, 'BASIC KEY'!$F$7:$F$10, "", 0)
</f>
        <v/>
      </c>
    </row>
    <row r="848">
      <c r="C848" s="7"/>
      <c r="D848" s="7"/>
      <c r="E848" s="7"/>
      <c r="F848" s="7"/>
      <c r="G848" s="7"/>
      <c r="H848" s="7"/>
      <c r="I848" s="7" t="str">
        <f t="shared" si="6"/>
        <v/>
      </c>
      <c r="K848" s="2" t="str">
        <f t="array" ref="K848">XLOOKUP($C848:$C$1000, 'BASIC KEY'!$C$1:$C$4, 'BASIC KEY'!$B$1:$B$4, "", 0)
</f>
        <v/>
      </c>
      <c r="L848" s="2" t="str">
        <f t="array" ref="L848">XLOOKUP($D848, 'BASIC KEY'!$C$7:$C$10, 'BASIC KEY'!$B$7:$B$10, "", 0)
</f>
        <v/>
      </c>
      <c r="S848" s="13" t="str">
        <f t="array" ref="S848">XLOOKUP($L848, 'BASIC KEY'!$E$7:$E$10, 'BASIC KEY'!$F$7:$F$10, "", 0)
</f>
        <v/>
      </c>
    </row>
    <row r="849">
      <c r="C849" s="7"/>
      <c r="D849" s="7"/>
      <c r="E849" s="7"/>
      <c r="F849" s="7"/>
      <c r="G849" s="7"/>
      <c r="H849" s="7"/>
      <c r="I849" s="7" t="str">
        <f t="shared" si="6"/>
        <v/>
      </c>
      <c r="K849" s="2" t="str">
        <f t="array" ref="K849">XLOOKUP($C849:$C$1000, 'BASIC KEY'!$C$1:$C$4, 'BASIC KEY'!$B$1:$B$4, "", 0)
</f>
        <v/>
      </c>
      <c r="L849" s="2" t="str">
        <f t="array" ref="L849">XLOOKUP($D849, 'BASIC KEY'!$C$7:$C$10, 'BASIC KEY'!$B$7:$B$10, "", 0)
</f>
        <v/>
      </c>
      <c r="S849" s="13" t="str">
        <f t="array" ref="S849">XLOOKUP($L849, 'BASIC KEY'!$E$7:$E$10, 'BASIC KEY'!$F$7:$F$10, "", 0)
</f>
        <v/>
      </c>
    </row>
    <row r="850">
      <c r="C850" s="7"/>
      <c r="D850" s="7"/>
      <c r="E850" s="7"/>
      <c r="F850" s="7"/>
      <c r="G850" s="7"/>
      <c r="H850" s="7"/>
      <c r="I850" s="7" t="str">
        <f t="shared" si="6"/>
        <v/>
      </c>
      <c r="K850" s="2" t="str">
        <f t="array" ref="K850">XLOOKUP($C850:$C$1000, 'BASIC KEY'!$C$1:$C$4, 'BASIC KEY'!$B$1:$B$4, "", 0)
</f>
        <v/>
      </c>
      <c r="L850" s="2" t="str">
        <f t="array" ref="L850">XLOOKUP($D850, 'BASIC KEY'!$C$7:$C$10, 'BASIC KEY'!$B$7:$B$10, "", 0)
</f>
        <v/>
      </c>
      <c r="S850" s="13" t="str">
        <f t="array" ref="S850">XLOOKUP($L850, 'BASIC KEY'!$E$7:$E$10, 'BASIC KEY'!$F$7:$F$10, "", 0)
</f>
        <v/>
      </c>
    </row>
    <row r="851">
      <c r="C851" s="7"/>
      <c r="D851" s="7"/>
      <c r="E851" s="7"/>
      <c r="F851" s="7"/>
      <c r="G851" s="7"/>
      <c r="H851" s="7"/>
      <c r="I851" s="7" t="str">
        <f t="shared" si="6"/>
        <v/>
      </c>
      <c r="K851" s="2" t="str">
        <f t="array" ref="K851">XLOOKUP($C851:$C$1000, 'BASIC KEY'!$C$1:$C$4, 'BASIC KEY'!$B$1:$B$4, "", 0)
</f>
        <v/>
      </c>
      <c r="L851" s="2" t="str">
        <f t="array" ref="L851">XLOOKUP($D851, 'BASIC KEY'!$C$7:$C$10, 'BASIC KEY'!$B$7:$B$10, "", 0)
</f>
        <v/>
      </c>
      <c r="S851" s="13" t="str">
        <f t="array" ref="S851">XLOOKUP($L851, 'BASIC KEY'!$E$7:$E$10, 'BASIC KEY'!$F$7:$F$10, "", 0)
</f>
        <v/>
      </c>
    </row>
    <row r="852">
      <c r="C852" s="7"/>
      <c r="D852" s="7"/>
      <c r="E852" s="7"/>
      <c r="F852" s="7"/>
      <c r="G852" s="7"/>
      <c r="H852" s="7"/>
      <c r="I852" s="7" t="str">
        <f t="shared" si="6"/>
        <v/>
      </c>
      <c r="K852" s="2" t="str">
        <f t="array" ref="K852">XLOOKUP($C852:$C$1000, 'BASIC KEY'!$C$1:$C$4, 'BASIC KEY'!$B$1:$B$4, "", 0)
</f>
        <v/>
      </c>
      <c r="L852" s="2" t="str">
        <f t="array" ref="L852">XLOOKUP($D852, 'BASIC KEY'!$C$7:$C$10, 'BASIC KEY'!$B$7:$B$10, "", 0)
</f>
        <v/>
      </c>
      <c r="S852" s="13" t="str">
        <f t="array" ref="S852">XLOOKUP($L852, 'BASIC KEY'!$E$7:$E$10, 'BASIC KEY'!$F$7:$F$10, "", 0)
</f>
        <v/>
      </c>
    </row>
    <row r="853">
      <c r="C853" s="7"/>
      <c r="D853" s="7"/>
      <c r="E853" s="7"/>
      <c r="F853" s="7"/>
      <c r="G853" s="7"/>
      <c r="H853" s="7"/>
      <c r="I853" s="7" t="str">
        <f t="shared" si="6"/>
        <v/>
      </c>
      <c r="K853" s="2" t="str">
        <f t="array" ref="K853">XLOOKUP($C853:$C$1000, 'BASIC KEY'!$C$1:$C$4, 'BASIC KEY'!$B$1:$B$4, "", 0)
</f>
        <v/>
      </c>
      <c r="L853" s="2" t="str">
        <f t="array" ref="L853">XLOOKUP($D853, 'BASIC KEY'!$C$7:$C$10, 'BASIC KEY'!$B$7:$B$10, "", 0)
</f>
        <v/>
      </c>
      <c r="S853" s="13" t="str">
        <f t="array" ref="S853">XLOOKUP($L853, 'BASIC KEY'!$E$7:$E$10, 'BASIC KEY'!$F$7:$F$10, "", 0)
</f>
        <v/>
      </c>
    </row>
    <row r="854">
      <c r="C854" s="7"/>
      <c r="D854" s="7"/>
      <c r="E854" s="7"/>
      <c r="F854" s="7"/>
      <c r="G854" s="7"/>
      <c r="H854" s="7"/>
      <c r="I854" s="7" t="str">
        <f t="shared" si="6"/>
        <v/>
      </c>
      <c r="K854" s="2" t="str">
        <f t="array" ref="K854">XLOOKUP($C854:$C$1000, 'BASIC KEY'!$C$1:$C$4, 'BASIC KEY'!$B$1:$B$4, "", 0)
</f>
        <v/>
      </c>
      <c r="L854" s="2" t="str">
        <f t="array" ref="L854">XLOOKUP($D854, 'BASIC KEY'!$C$7:$C$10, 'BASIC KEY'!$B$7:$B$10, "", 0)
</f>
        <v/>
      </c>
      <c r="S854" s="13" t="str">
        <f t="array" ref="S854">XLOOKUP($L854, 'BASIC KEY'!$E$7:$E$10, 'BASIC KEY'!$F$7:$F$10, "", 0)
</f>
        <v/>
      </c>
    </row>
    <row r="855">
      <c r="C855" s="7"/>
      <c r="D855" s="7"/>
      <c r="E855" s="7"/>
      <c r="F855" s="7"/>
      <c r="G855" s="7"/>
      <c r="H855" s="7"/>
      <c r="I855" s="7" t="str">
        <f t="shared" si="6"/>
        <v/>
      </c>
      <c r="K855" s="2" t="str">
        <f t="array" ref="K855">XLOOKUP($C855:$C$1000, 'BASIC KEY'!$C$1:$C$4, 'BASIC KEY'!$B$1:$B$4, "", 0)
</f>
        <v/>
      </c>
      <c r="L855" s="2" t="str">
        <f t="array" ref="L855">XLOOKUP($D855, 'BASIC KEY'!$C$7:$C$10, 'BASIC KEY'!$B$7:$B$10, "", 0)
</f>
        <v/>
      </c>
      <c r="S855" s="13" t="str">
        <f t="array" ref="S855">XLOOKUP($L855, 'BASIC KEY'!$E$7:$E$10, 'BASIC KEY'!$F$7:$F$10, "", 0)
</f>
        <v/>
      </c>
    </row>
    <row r="856">
      <c r="C856" s="7"/>
      <c r="D856" s="7"/>
      <c r="E856" s="7"/>
      <c r="F856" s="7"/>
      <c r="G856" s="7"/>
      <c r="H856" s="7"/>
      <c r="I856" s="7" t="str">
        <f t="shared" si="6"/>
        <v/>
      </c>
      <c r="K856" s="2" t="str">
        <f t="array" ref="K856">XLOOKUP($C856:$C$1000, 'BASIC KEY'!$C$1:$C$4, 'BASIC KEY'!$B$1:$B$4, "", 0)
</f>
        <v/>
      </c>
      <c r="L856" s="2" t="str">
        <f t="array" ref="L856">XLOOKUP($D856, 'BASIC KEY'!$C$7:$C$10, 'BASIC KEY'!$B$7:$B$10, "", 0)
</f>
        <v/>
      </c>
      <c r="S856" s="13" t="str">
        <f t="array" ref="S856">XLOOKUP($L856, 'BASIC KEY'!$E$7:$E$10, 'BASIC KEY'!$F$7:$F$10, "", 0)
</f>
        <v/>
      </c>
    </row>
    <row r="857">
      <c r="C857" s="7"/>
      <c r="D857" s="7"/>
      <c r="E857" s="7"/>
      <c r="F857" s="7"/>
      <c r="G857" s="7"/>
      <c r="H857" s="7"/>
      <c r="I857" s="7" t="str">
        <f t="shared" si="6"/>
        <v/>
      </c>
      <c r="K857" s="2" t="str">
        <f t="array" ref="K857">XLOOKUP($C857:$C$1000, 'BASIC KEY'!$C$1:$C$4, 'BASIC KEY'!$B$1:$B$4, "", 0)
</f>
        <v/>
      </c>
      <c r="L857" s="2" t="str">
        <f t="array" ref="L857">XLOOKUP($D857, 'BASIC KEY'!$C$7:$C$10, 'BASIC KEY'!$B$7:$B$10, "", 0)
</f>
        <v/>
      </c>
      <c r="S857" s="13" t="str">
        <f t="array" ref="S857">XLOOKUP($L857, 'BASIC KEY'!$E$7:$E$10, 'BASIC KEY'!$F$7:$F$10, "", 0)
</f>
        <v/>
      </c>
    </row>
    <row r="858">
      <c r="C858" s="7"/>
      <c r="D858" s="7"/>
      <c r="E858" s="7"/>
      <c r="F858" s="7"/>
      <c r="G858" s="7"/>
      <c r="H858" s="7"/>
      <c r="I858" s="7" t="str">
        <f t="shared" si="6"/>
        <v/>
      </c>
      <c r="K858" s="2" t="str">
        <f t="array" ref="K858">XLOOKUP($C858:$C$1000, 'BASIC KEY'!$C$1:$C$4, 'BASIC KEY'!$B$1:$B$4, "", 0)
</f>
        <v/>
      </c>
      <c r="L858" s="2" t="str">
        <f t="array" ref="L858">XLOOKUP($D858, 'BASIC KEY'!$C$7:$C$10, 'BASIC KEY'!$B$7:$B$10, "", 0)
</f>
        <v/>
      </c>
      <c r="S858" s="13" t="str">
        <f t="array" ref="S858">XLOOKUP($L858, 'BASIC KEY'!$E$7:$E$10, 'BASIC KEY'!$F$7:$F$10, "", 0)
</f>
        <v/>
      </c>
    </row>
    <row r="859">
      <c r="C859" s="7"/>
      <c r="D859" s="7"/>
      <c r="E859" s="7"/>
      <c r="F859" s="7"/>
      <c r="G859" s="7"/>
      <c r="H859" s="7"/>
      <c r="I859" s="7" t="str">
        <f t="shared" si="6"/>
        <v/>
      </c>
      <c r="K859" s="2" t="str">
        <f t="array" ref="K859">XLOOKUP($C859:$C$1000, 'BASIC KEY'!$C$1:$C$4, 'BASIC KEY'!$B$1:$B$4, "", 0)
</f>
        <v/>
      </c>
      <c r="L859" s="2" t="str">
        <f t="array" ref="L859">XLOOKUP($D859, 'BASIC KEY'!$C$7:$C$10, 'BASIC KEY'!$B$7:$B$10, "", 0)
</f>
        <v/>
      </c>
      <c r="S859" s="13" t="str">
        <f t="array" ref="S859">XLOOKUP($L859, 'BASIC KEY'!$E$7:$E$10, 'BASIC KEY'!$F$7:$F$10, "", 0)
</f>
        <v/>
      </c>
    </row>
    <row r="860">
      <c r="C860" s="7"/>
      <c r="D860" s="7"/>
      <c r="E860" s="7"/>
      <c r="F860" s="7"/>
      <c r="G860" s="7"/>
      <c r="H860" s="7"/>
      <c r="I860" s="7" t="str">
        <f t="shared" si="6"/>
        <v/>
      </c>
      <c r="K860" s="2" t="str">
        <f t="array" ref="K860">XLOOKUP($C860:$C$1000, 'BASIC KEY'!$C$1:$C$4, 'BASIC KEY'!$B$1:$B$4, "", 0)
</f>
        <v/>
      </c>
      <c r="L860" s="2" t="str">
        <f t="array" ref="L860">XLOOKUP($D860, 'BASIC KEY'!$C$7:$C$10, 'BASIC KEY'!$B$7:$B$10, "", 0)
</f>
        <v/>
      </c>
      <c r="S860" s="13" t="str">
        <f t="array" ref="S860">XLOOKUP($L860, 'BASIC KEY'!$E$7:$E$10, 'BASIC KEY'!$F$7:$F$10, "", 0)
</f>
        <v/>
      </c>
    </row>
    <row r="861">
      <c r="C861" s="7"/>
      <c r="D861" s="7"/>
      <c r="E861" s="7"/>
      <c r="F861" s="7"/>
      <c r="G861" s="7"/>
      <c r="H861" s="7"/>
      <c r="I861" s="7" t="str">
        <f t="shared" si="6"/>
        <v/>
      </c>
      <c r="K861" s="2" t="str">
        <f t="array" ref="K861">XLOOKUP($C861:$C$1000, 'BASIC KEY'!$C$1:$C$4, 'BASIC KEY'!$B$1:$B$4, "", 0)
</f>
        <v/>
      </c>
      <c r="L861" s="2" t="str">
        <f t="array" ref="L861">XLOOKUP($D861, 'BASIC KEY'!$C$7:$C$10, 'BASIC KEY'!$B$7:$B$10, "", 0)
</f>
        <v/>
      </c>
      <c r="S861" s="13" t="str">
        <f t="array" ref="S861">XLOOKUP($L861, 'BASIC KEY'!$E$7:$E$10, 'BASIC KEY'!$F$7:$F$10, "", 0)
</f>
        <v/>
      </c>
    </row>
    <row r="862">
      <c r="C862" s="7"/>
      <c r="D862" s="7"/>
      <c r="E862" s="7"/>
      <c r="F862" s="7"/>
      <c r="G862" s="7"/>
      <c r="H862" s="7"/>
      <c r="I862" s="7" t="str">
        <f t="shared" si="6"/>
        <v/>
      </c>
      <c r="K862" s="2" t="str">
        <f t="array" ref="K862">XLOOKUP($C862:$C$1000, 'BASIC KEY'!$C$1:$C$4, 'BASIC KEY'!$B$1:$B$4, "", 0)
</f>
        <v/>
      </c>
      <c r="L862" s="2" t="str">
        <f t="array" ref="L862">XLOOKUP($D862, 'BASIC KEY'!$C$7:$C$10, 'BASIC KEY'!$B$7:$B$10, "", 0)
</f>
        <v/>
      </c>
      <c r="S862" s="13" t="str">
        <f t="array" ref="S862">XLOOKUP($L862, 'BASIC KEY'!$E$7:$E$10, 'BASIC KEY'!$F$7:$F$10, "", 0)
</f>
        <v/>
      </c>
    </row>
    <row r="863">
      <c r="C863" s="7"/>
      <c r="D863" s="7"/>
      <c r="E863" s="7"/>
      <c r="F863" s="7"/>
      <c r="G863" s="7"/>
      <c r="H863" s="7"/>
      <c r="I863" s="7" t="str">
        <f t="shared" si="6"/>
        <v/>
      </c>
      <c r="K863" s="2" t="str">
        <f t="array" ref="K863">XLOOKUP($C863:$C$1000, 'BASIC KEY'!$C$1:$C$4, 'BASIC KEY'!$B$1:$B$4, "", 0)
</f>
        <v/>
      </c>
      <c r="L863" s="2" t="str">
        <f t="array" ref="L863">XLOOKUP($D863, 'BASIC KEY'!$C$7:$C$10, 'BASIC KEY'!$B$7:$B$10, "", 0)
</f>
        <v/>
      </c>
      <c r="S863" s="13" t="str">
        <f t="array" ref="S863">XLOOKUP($L863, 'BASIC KEY'!$E$7:$E$10, 'BASIC KEY'!$F$7:$F$10, "", 0)
</f>
        <v/>
      </c>
    </row>
    <row r="864">
      <c r="C864" s="7"/>
      <c r="D864" s="7"/>
      <c r="E864" s="7"/>
      <c r="F864" s="7"/>
      <c r="G864" s="7"/>
      <c r="H864" s="7"/>
      <c r="I864" s="7" t="str">
        <f t="shared" si="6"/>
        <v/>
      </c>
      <c r="K864" s="2" t="str">
        <f t="array" ref="K864">XLOOKUP($C864:$C$1000, 'BASIC KEY'!$C$1:$C$4, 'BASIC KEY'!$B$1:$B$4, "", 0)
</f>
        <v/>
      </c>
      <c r="L864" s="2" t="str">
        <f t="array" ref="L864">XLOOKUP($D864, 'BASIC KEY'!$C$7:$C$10, 'BASIC KEY'!$B$7:$B$10, "", 0)
</f>
        <v/>
      </c>
      <c r="S864" s="13" t="str">
        <f t="array" ref="S864">XLOOKUP($L864, 'BASIC KEY'!$E$7:$E$10, 'BASIC KEY'!$F$7:$F$10, "", 0)
</f>
        <v/>
      </c>
    </row>
    <row r="865">
      <c r="C865" s="7"/>
      <c r="D865" s="7"/>
      <c r="E865" s="7"/>
      <c r="F865" s="7"/>
      <c r="G865" s="7"/>
      <c r="H865" s="7"/>
      <c r="I865" s="7" t="str">
        <f t="shared" si="6"/>
        <v/>
      </c>
      <c r="K865" s="2" t="str">
        <f t="array" ref="K865">XLOOKUP($C865:$C$1000, 'BASIC KEY'!$C$1:$C$4, 'BASIC KEY'!$B$1:$B$4, "", 0)
</f>
        <v/>
      </c>
      <c r="L865" s="2" t="str">
        <f t="array" ref="L865">XLOOKUP($D865, 'BASIC KEY'!$C$7:$C$10, 'BASIC KEY'!$B$7:$B$10, "", 0)
</f>
        <v/>
      </c>
      <c r="S865" s="13" t="str">
        <f t="array" ref="S865">XLOOKUP($L865, 'BASIC KEY'!$E$7:$E$10, 'BASIC KEY'!$F$7:$F$10, "", 0)
</f>
        <v/>
      </c>
    </row>
    <row r="866">
      <c r="C866" s="7"/>
      <c r="D866" s="7"/>
      <c r="E866" s="7"/>
      <c r="F866" s="7"/>
      <c r="G866" s="7"/>
      <c r="H866" s="7"/>
      <c r="I866" s="7" t="str">
        <f t="shared" si="6"/>
        <v/>
      </c>
      <c r="K866" s="2" t="str">
        <f t="array" ref="K866">XLOOKUP($C866:$C$1000, 'BASIC KEY'!$C$1:$C$4, 'BASIC KEY'!$B$1:$B$4, "", 0)
</f>
        <v/>
      </c>
      <c r="L866" s="2" t="str">
        <f t="array" ref="L866">XLOOKUP($D866, 'BASIC KEY'!$C$7:$C$10, 'BASIC KEY'!$B$7:$B$10, "", 0)
</f>
        <v/>
      </c>
      <c r="S866" s="13" t="str">
        <f t="array" ref="S866">XLOOKUP($L866, 'BASIC KEY'!$E$7:$E$10, 'BASIC KEY'!$F$7:$F$10, "", 0)
</f>
        <v/>
      </c>
    </row>
    <row r="867">
      <c r="C867" s="7"/>
      <c r="D867" s="7"/>
      <c r="E867" s="7"/>
      <c r="F867" s="7"/>
      <c r="G867" s="7"/>
      <c r="H867" s="7"/>
      <c r="I867" s="7" t="str">
        <f t="shared" si="6"/>
        <v/>
      </c>
      <c r="K867" s="2" t="str">
        <f t="array" ref="K867">XLOOKUP($C867:$C$1000, 'BASIC KEY'!$C$1:$C$4, 'BASIC KEY'!$B$1:$B$4, "", 0)
</f>
        <v/>
      </c>
      <c r="L867" s="2" t="str">
        <f t="array" ref="L867">XLOOKUP($D867, 'BASIC KEY'!$C$7:$C$10, 'BASIC KEY'!$B$7:$B$10, "", 0)
</f>
        <v/>
      </c>
      <c r="S867" s="13" t="str">
        <f t="array" ref="S867">XLOOKUP($L867, 'BASIC KEY'!$E$7:$E$10, 'BASIC KEY'!$F$7:$F$10, "", 0)
</f>
        <v/>
      </c>
    </row>
    <row r="868">
      <c r="C868" s="7"/>
      <c r="D868" s="7"/>
      <c r="E868" s="7"/>
      <c r="F868" s="7"/>
      <c r="G868" s="7"/>
      <c r="H868" s="7"/>
      <c r="I868" s="7" t="str">
        <f t="shared" si="6"/>
        <v/>
      </c>
      <c r="K868" s="2" t="str">
        <f t="array" ref="K868">XLOOKUP($C868:$C$1000, 'BASIC KEY'!$C$1:$C$4, 'BASIC KEY'!$B$1:$B$4, "", 0)
</f>
        <v/>
      </c>
      <c r="L868" s="2" t="str">
        <f t="array" ref="L868">XLOOKUP($D868, 'BASIC KEY'!$C$7:$C$10, 'BASIC KEY'!$B$7:$B$10, "", 0)
</f>
        <v/>
      </c>
      <c r="S868" s="13" t="str">
        <f t="array" ref="S868">XLOOKUP($L868, 'BASIC KEY'!$E$7:$E$10, 'BASIC KEY'!$F$7:$F$10, "", 0)
</f>
        <v/>
      </c>
    </row>
    <row r="869">
      <c r="C869" s="7"/>
      <c r="D869" s="7"/>
      <c r="E869" s="7"/>
      <c r="F869" s="7"/>
      <c r="G869" s="7"/>
      <c r="H869" s="7"/>
      <c r="I869" s="7" t="str">
        <f t="shared" si="6"/>
        <v/>
      </c>
      <c r="K869" s="2" t="str">
        <f t="array" ref="K869">XLOOKUP($C869:$C$1000, 'BASIC KEY'!$C$1:$C$4, 'BASIC KEY'!$B$1:$B$4, "", 0)
</f>
        <v/>
      </c>
      <c r="L869" s="2" t="str">
        <f t="array" ref="L869">XLOOKUP($D869, 'BASIC KEY'!$C$7:$C$10, 'BASIC KEY'!$B$7:$B$10, "", 0)
</f>
        <v/>
      </c>
      <c r="S869" s="13" t="str">
        <f t="array" ref="S869">XLOOKUP($L869, 'BASIC KEY'!$E$7:$E$10, 'BASIC KEY'!$F$7:$F$10, "", 0)
</f>
        <v/>
      </c>
    </row>
    <row r="870">
      <c r="C870" s="7"/>
      <c r="D870" s="7"/>
      <c r="E870" s="7"/>
      <c r="F870" s="7"/>
      <c r="G870" s="7"/>
      <c r="H870" s="7"/>
      <c r="I870" s="7" t="str">
        <f t="shared" si="6"/>
        <v/>
      </c>
      <c r="K870" s="2" t="str">
        <f t="array" ref="K870">XLOOKUP($C870:$C$1000, 'BASIC KEY'!$C$1:$C$4, 'BASIC KEY'!$B$1:$B$4, "", 0)
</f>
        <v/>
      </c>
      <c r="L870" s="2" t="str">
        <f t="array" ref="L870">XLOOKUP($D870, 'BASIC KEY'!$C$7:$C$10, 'BASIC KEY'!$B$7:$B$10, "", 0)
</f>
        <v/>
      </c>
      <c r="S870" s="13" t="str">
        <f t="array" ref="S870">XLOOKUP($L870, 'BASIC KEY'!$E$7:$E$10, 'BASIC KEY'!$F$7:$F$10, "", 0)
</f>
        <v/>
      </c>
    </row>
    <row r="871">
      <c r="C871" s="7"/>
      <c r="D871" s="7"/>
      <c r="E871" s="7"/>
      <c r="F871" s="7"/>
      <c r="G871" s="7"/>
      <c r="H871" s="7"/>
      <c r="I871" s="7" t="str">
        <f t="shared" si="6"/>
        <v/>
      </c>
      <c r="K871" s="2" t="str">
        <f t="array" ref="K871">XLOOKUP($C871:$C$1000, 'BASIC KEY'!$C$1:$C$4, 'BASIC KEY'!$B$1:$B$4, "", 0)
</f>
        <v/>
      </c>
      <c r="L871" s="2" t="str">
        <f t="array" ref="L871">XLOOKUP($D871, 'BASIC KEY'!$C$7:$C$10, 'BASIC KEY'!$B$7:$B$10, "", 0)
</f>
        <v/>
      </c>
      <c r="S871" s="13" t="str">
        <f t="array" ref="S871">XLOOKUP($L871, 'BASIC KEY'!$E$7:$E$10, 'BASIC KEY'!$F$7:$F$10, "", 0)
</f>
        <v/>
      </c>
    </row>
    <row r="872">
      <c r="C872" s="7"/>
      <c r="D872" s="7"/>
      <c r="E872" s="7"/>
      <c r="F872" s="7"/>
      <c r="G872" s="7"/>
      <c r="H872" s="7"/>
      <c r="I872" s="7" t="str">
        <f t="shared" si="6"/>
        <v/>
      </c>
      <c r="K872" s="2" t="str">
        <f t="array" ref="K872">XLOOKUP($C872:$C$1000, 'BASIC KEY'!$C$1:$C$4, 'BASIC KEY'!$B$1:$B$4, "", 0)
</f>
        <v/>
      </c>
      <c r="L872" s="2" t="str">
        <f t="array" ref="L872">XLOOKUP($D872, 'BASIC KEY'!$C$7:$C$10, 'BASIC KEY'!$B$7:$B$10, "", 0)
</f>
        <v/>
      </c>
      <c r="S872" s="13" t="str">
        <f t="array" ref="S872">XLOOKUP($L872, 'BASIC KEY'!$E$7:$E$10, 'BASIC KEY'!$F$7:$F$10, "", 0)
</f>
        <v/>
      </c>
    </row>
    <row r="873">
      <c r="C873" s="7"/>
      <c r="D873" s="7"/>
      <c r="E873" s="7"/>
      <c r="F873" s="7"/>
      <c r="G873" s="7"/>
      <c r="H873" s="7"/>
      <c r="I873" s="7" t="str">
        <f t="shared" si="6"/>
        <v/>
      </c>
      <c r="K873" s="2" t="str">
        <f t="array" ref="K873">XLOOKUP($C873:$C$1000, 'BASIC KEY'!$C$1:$C$4, 'BASIC KEY'!$B$1:$B$4, "", 0)
</f>
        <v/>
      </c>
      <c r="L873" s="2" t="str">
        <f t="array" ref="L873">XLOOKUP($D873, 'BASIC KEY'!$C$7:$C$10, 'BASIC KEY'!$B$7:$B$10, "", 0)
</f>
        <v/>
      </c>
      <c r="S873" s="13" t="str">
        <f t="array" ref="S873">XLOOKUP($L873, 'BASIC KEY'!$E$7:$E$10, 'BASIC KEY'!$F$7:$F$10, "", 0)
</f>
        <v/>
      </c>
    </row>
    <row r="874">
      <c r="C874" s="7"/>
      <c r="D874" s="7"/>
      <c r="E874" s="7"/>
      <c r="F874" s="7"/>
      <c r="G874" s="7"/>
      <c r="H874" s="7"/>
      <c r="I874" s="7" t="str">
        <f t="shared" si="6"/>
        <v/>
      </c>
      <c r="K874" s="2" t="str">
        <f t="array" ref="K874">XLOOKUP($C874:$C$1000, 'BASIC KEY'!$C$1:$C$4, 'BASIC KEY'!$B$1:$B$4, "", 0)
</f>
        <v/>
      </c>
      <c r="L874" s="2" t="str">
        <f t="array" ref="L874">XLOOKUP($D874, 'BASIC KEY'!$C$7:$C$10, 'BASIC KEY'!$B$7:$B$10, "", 0)
</f>
        <v/>
      </c>
      <c r="S874" s="13" t="str">
        <f t="array" ref="S874">XLOOKUP($L874, 'BASIC KEY'!$E$7:$E$10, 'BASIC KEY'!$F$7:$F$10, "", 0)
</f>
        <v/>
      </c>
    </row>
    <row r="875">
      <c r="C875" s="7"/>
      <c r="D875" s="7"/>
      <c r="E875" s="7"/>
      <c r="F875" s="7"/>
      <c r="G875" s="7"/>
      <c r="H875" s="7"/>
      <c r="I875" s="7" t="str">
        <f t="shared" si="6"/>
        <v/>
      </c>
      <c r="K875" s="2" t="str">
        <f t="array" ref="K875">XLOOKUP($C875:$C$1000, 'BASIC KEY'!$C$1:$C$4, 'BASIC KEY'!$B$1:$B$4, "", 0)
</f>
        <v/>
      </c>
      <c r="L875" s="2" t="str">
        <f t="array" ref="L875">XLOOKUP($D875, 'BASIC KEY'!$C$7:$C$10, 'BASIC KEY'!$B$7:$B$10, "", 0)
</f>
        <v/>
      </c>
      <c r="S875" s="13" t="str">
        <f t="array" ref="S875">XLOOKUP($L875, 'BASIC KEY'!$E$7:$E$10, 'BASIC KEY'!$F$7:$F$10, "", 0)
</f>
        <v/>
      </c>
    </row>
    <row r="876">
      <c r="C876" s="7"/>
      <c r="D876" s="7"/>
      <c r="E876" s="7"/>
      <c r="F876" s="7"/>
      <c r="G876" s="7"/>
      <c r="H876" s="7"/>
      <c r="I876" s="7" t="str">
        <f t="shared" si="6"/>
        <v/>
      </c>
      <c r="K876" s="2" t="str">
        <f t="array" ref="K876">XLOOKUP($C876:$C$1000, 'BASIC KEY'!$C$1:$C$4, 'BASIC KEY'!$B$1:$B$4, "", 0)
</f>
        <v/>
      </c>
      <c r="L876" s="2" t="str">
        <f t="array" ref="L876">XLOOKUP($D876, 'BASIC KEY'!$C$7:$C$10, 'BASIC KEY'!$B$7:$B$10, "", 0)
</f>
        <v/>
      </c>
      <c r="S876" s="13" t="str">
        <f t="array" ref="S876">XLOOKUP($L876, 'BASIC KEY'!$E$7:$E$10, 'BASIC KEY'!$F$7:$F$10, "", 0)
</f>
        <v/>
      </c>
    </row>
    <row r="877">
      <c r="C877" s="7"/>
      <c r="D877" s="7"/>
      <c r="E877" s="7"/>
      <c r="F877" s="7"/>
      <c r="G877" s="7"/>
      <c r="H877" s="7"/>
      <c r="I877" s="7" t="str">
        <f t="shared" si="6"/>
        <v/>
      </c>
      <c r="K877" s="2" t="str">
        <f t="array" ref="K877">XLOOKUP($C877:$C$1000, 'BASIC KEY'!$C$1:$C$4, 'BASIC KEY'!$B$1:$B$4, "", 0)
</f>
        <v/>
      </c>
      <c r="L877" s="2" t="str">
        <f t="array" ref="L877">XLOOKUP($D877, 'BASIC KEY'!$C$7:$C$10, 'BASIC KEY'!$B$7:$B$10, "", 0)
</f>
        <v/>
      </c>
      <c r="S877" s="13" t="str">
        <f t="array" ref="S877">XLOOKUP($L877, 'BASIC KEY'!$E$7:$E$10, 'BASIC KEY'!$F$7:$F$10, "", 0)
</f>
        <v/>
      </c>
    </row>
    <row r="878">
      <c r="C878" s="7"/>
      <c r="D878" s="7"/>
      <c r="E878" s="7"/>
      <c r="F878" s="7"/>
      <c r="G878" s="7"/>
      <c r="H878" s="7"/>
      <c r="I878" s="7" t="str">
        <f t="shared" si="6"/>
        <v/>
      </c>
      <c r="K878" s="2" t="str">
        <f t="array" ref="K878">XLOOKUP($C878:$C$1000, 'BASIC KEY'!$C$1:$C$4, 'BASIC KEY'!$B$1:$B$4, "", 0)
</f>
        <v/>
      </c>
      <c r="L878" s="2" t="str">
        <f t="array" ref="L878">XLOOKUP($D878, 'BASIC KEY'!$C$7:$C$10, 'BASIC KEY'!$B$7:$B$10, "", 0)
</f>
        <v/>
      </c>
      <c r="S878" s="13" t="str">
        <f t="array" ref="S878">XLOOKUP($L878, 'BASIC KEY'!$E$7:$E$10, 'BASIC KEY'!$F$7:$F$10, "", 0)
</f>
        <v/>
      </c>
    </row>
    <row r="879">
      <c r="C879" s="7"/>
      <c r="D879" s="7"/>
      <c r="E879" s="7"/>
      <c r="F879" s="7"/>
      <c r="G879" s="7"/>
      <c r="H879" s="7"/>
      <c r="I879" s="7" t="str">
        <f t="shared" si="6"/>
        <v/>
      </c>
      <c r="K879" s="2" t="str">
        <f t="array" ref="K879">XLOOKUP($C879:$C$1000, 'BASIC KEY'!$C$1:$C$4, 'BASIC KEY'!$B$1:$B$4, "", 0)
</f>
        <v/>
      </c>
      <c r="L879" s="2" t="str">
        <f t="array" ref="L879">XLOOKUP($D879, 'BASIC KEY'!$C$7:$C$10, 'BASIC KEY'!$B$7:$B$10, "", 0)
</f>
        <v/>
      </c>
      <c r="S879" s="13" t="str">
        <f t="array" ref="S879">XLOOKUP($L879, 'BASIC KEY'!$E$7:$E$10, 'BASIC KEY'!$F$7:$F$10, "", 0)
</f>
        <v/>
      </c>
    </row>
    <row r="880">
      <c r="C880" s="7"/>
      <c r="D880" s="7"/>
      <c r="E880" s="7"/>
      <c r="F880" s="7"/>
      <c r="G880" s="7"/>
      <c r="H880" s="7"/>
      <c r="I880" s="7" t="str">
        <f t="shared" si="6"/>
        <v/>
      </c>
      <c r="K880" s="2" t="str">
        <f t="array" ref="K880">XLOOKUP($C880:$C$1000, 'BASIC KEY'!$C$1:$C$4, 'BASIC KEY'!$B$1:$B$4, "", 0)
</f>
        <v/>
      </c>
      <c r="L880" s="2" t="str">
        <f t="array" ref="L880">XLOOKUP($D880, 'BASIC KEY'!$C$7:$C$10, 'BASIC KEY'!$B$7:$B$10, "", 0)
</f>
        <v/>
      </c>
      <c r="S880" s="13" t="str">
        <f t="array" ref="S880">XLOOKUP($L880, 'BASIC KEY'!$E$7:$E$10, 'BASIC KEY'!$F$7:$F$10, "", 0)
</f>
        <v/>
      </c>
    </row>
    <row r="881">
      <c r="C881" s="7"/>
      <c r="D881" s="7"/>
      <c r="E881" s="7"/>
      <c r="F881" s="7"/>
      <c r="G881" s="7"/>
      <c r="H881" s="7"/>
      <c r="I881" s="7" t="str">
        <f t="shared" si="6"/>
        <v/>
      </c>
      <c r="K881" s="2" t="str">
        <f t="array" ref="K881">XLOOKUP($C881:$C$1000, 'BASIC KEY'!$C$1:$C$4, 'BASIC KEY'!$B$1:$B$4, "", 0)
</f>
        <v/>
      </c>
      <c r="L881" s="2" t="str">
        <f t="array" ref="L881">XLOOKUP($D881, 'BASIC KEY'!$C$7:$C$10, 'BASIC KEY'!$B$7:$B$10, "", 0)
</f>
        <v/>
      </c>
      <c r="S881" s="13" t="str">
        <f t="array" ref="S881">XLOOKUP($L881, 'BASIC KEY'!$E$7:$E$10, 'BASIC KEY'!$F$7:$F$10, "", 0)
</f>
        <v/>
      </c>
    </row>
    <row r="882">
      <c r="C882" s="7"/>
      <c r="D882" s="7"/>
      <c r="E882" s="7"/>
      <c r="F882" s="7"/>
      <c r="G882" s="7"/>
      <c r="H882" s="7"/>
      <c r="I882" s="7" t="str">
        <f t="shared" si="6"/>
        <v/>
      </c>
      <c r="K882" s="2" t="str">
        <f t="array" ref="K882">XLOOKUP($C882:$C$1000, 'BASIC KEY'!$C$1:$C$4, 'BASIC KEY'!$B$1:$B$4, "", 0)
</f>
        <v/>
      </c>
      <c r="L882" s="2" t="str">
        <f t="array" ref="L882">XLOOKUP($D882, 'BASIC KEY'!$C$7:$C$10, 'BASIC KEY'!$B$7:$B$10, "", 0)
</f>
        <v/>
      </c>
      <c r="S882" s="13" t="str">
        <f t="array" ref="S882">XLOOKUP($L882, 'BASIC KEY'!$E$7:$E$10, 'BASIC KEY'!$F$7:$F$10, "", 0)
</f>
        <v/>
      </c>
    </row>
    <row r="883">
      <c r="C883" s="7"/>
      <c r="D883" s="7"/>
      <c r="E883" s="7"/>
      <c r="F883" s="7"/>
      <c r="G883" s="7"/>
      <c r="H883" s="7"/>
      <c r="I883" s="7" t="str">
        <f t="shared" si="6"/>
        <v/>
      </c>
      <c r="K883" s="2" t="str">
        <f t="array" ref="K883">XLOOKUP($C883:$C$1000, 'BASIC KEY'!$C$1:$C$4, 'BASIC KEY'!$B$1:$B$4, "", 0)
</f>
        <v/>
      </c>
      <c r="L883" s="2" t="str">
        <f t="array" ref="L883">XLOOKUP($D883, 'BASIC KEY'!$C$7:$C$10, 'BASIC KEY'!$B$7:$B$10, "", 0)
</f>
        <v/>
      </c>
      <c r="S883" s="13" t="str">
        <f t="array" ref="S883">XLOOKUP($L883, 'BASIC KEY'!$E$7:$E$10, 'BASIC KEY'!$F$7:$F$10, "", 0)
</f>
        <v/>
      </c>
    </row>
    <row r="884">
      <c r="C884" s="7"/>
      <c r="D884" s="7"/>
      <c r="E884" s="7"/>
      <c r="F884" s="7"/>
      <c r="G884" s="7"/>
      <c r="H884" s="7"/>
      <c r="I884" s="7" t="str">
        <f t="shared" si="6"/>
        <v/>
      </c>
      <c r="K884" s="2" t="str">
        <f t="array" ref="K884">XLOOKUP($C884:$C$1000, 'BASIC KEY'!$C$1:$C$4, 'BASIC KEY'!$B$1:$B$4, "", 0)
</f>
        <v/>
      </c>
      <c r="L884" s="2" t="str">
        <f t="array" ref="L884">XLOOKUP($D884, 'BASIC KEY'!$C$7:$C$10, 'BASIC KEY'!$B$7:$B$10, "", 0)
</f>
        <v/>
      </c>
      <c r="S884" s="13" t="str">
        <f t="array" ref="S884">XLOOKUP($L884, 'BASIC KEY'!$E$7:$E$10, 'BASIC KEY'!$F$7:$F$10, "", 0)
</f>
        <v/>
      </c>
    </row>
    <row r="885">
      <c r="C885" s="7"/>
      <c r="D885" s="7"/>
      <c r="E885" s="7"/>
      <c r="F885" s="7"/>
      <c r="G885" s="7"/>
      <c r="H885" s="7"/>
      <c r="I885" s="7" t="str">
        <f t="shared" si="6"/>
        <v/>
      </c>
      <c r="K885" s="2" t="str">
        <f t="array" ref="K885">XLOOKUP($C885:$C$1000, 'BASIC KEY'!$C$1:$C$4, 'BASIC KEY'!$B$1:$B$4, "", 0)
</f>
        <v/>
      </c>
      <c r="L885" s="2" t="str">
        <f t="array" ref="L885">XLOOKUP($D885, 'BASIC KEY'!$C$7:$C$10, 'BASIC KEY'!$B$7:$B$10, "", 0)
</f>
        <v/>
      </c>
      <c r="S885" s="13" t="str">
        <f t="array" ref="S885">XLOOKUP($L885, 'BASIC KEY'!$E$7:$E$10, 'BASIC KEY'!$F$7:$F$10, "", 0)
</f>
        <v/>
      </c>
    </row>
    <row r="886">
      <c r="C886" s="7"/>
      <c r="D886" s="7"/>
      <c r="E886" s="7"/>
      <c r="F886" s="7"/>
      <c r="G886" s="7"/>
      <c r="H886" s="7"/>
      <c r="I886" s="7" t="str">
        <f t="shared" si="6"/>
        <v/>
      </c>
      <c r="K886" s="2" t="str">
        <f t="array" ref="K886">XLOOKUP($C886:$C$1000, 'BASIC KEY'!$C$1:$C$4, 'BASIC KEY'!$B$1:$B$4, "", 0)
</f>
        <v/>
      </c>
      <c r="L886" s="2" t="str">
        <f t="array" ref="L886">XLOOKUP($D886, 'BASIC KEY'!$C$7:$C$10, 'BASIC KEY'!$B$7:$B$10, "", 0)
</f>
        <v/>
      </c>
      <c r="S886" s="13" t="str">
        <f t="array" ref="S886">XLOOKUP($L886, 'BASIC KEY'!$E$7:$E$10, 'BASIC KEY'!$F$7:$F$10, "", 0)
</f>
        <v/>
      </c>
    </row>
    <row r="887">
      <c r="C887" s="7"/>
      <c r="D887" s="7"/>
      <c r="E887" s="7"/>
      <c r="F887" s="7"/>
      <c r="G887" s="7"/>
      <c r="H887" s="7"/>
      <c r="I887" s="7" t="str">
        <f t="shared" si="6"/>
        <v/>
      </c>
      <c r="K887" s="2" t="str">
        <f t="array" ref="K887">XLOOKUP($C887:$C$1000, 'BASIC KEY'!$C$1:$C$4, 'BASIC KEY'!$B$1:$B$4, "", 0)
</f>
        <v/>
      </c>
      <c r="L887" s="2" t="str">
        <f t="array" ref="L887">XLOOKUP($D887, 'BASIC KEY'!$C$7:$C$10, 'BASIC KEY'!$B$7:$B$10, "", 0)
</f>
        <v/>
      </c>
      <c r="S887" s="13" t="str">
        <f t="array" ref="S887">XLOOKUP($L887, 'BASIC KEY'!$E$7:$E$10, 'BASIC KEY'!$F$7:$F$10, "", 0)
</f>
        <v/>
      </c>
    </row>
    <row r="888">
      <c r="C888" s="7"/>
      <c r="D888" s="7"/>
      <c r="E888" s="7"/>
      <c r="F888" s="7"/>
      <c r="G888" s="7"/>
      <c r="H888" s="7"/>
      <c r="I888" s="7" t="str">
        <f t="shared" si="6"/>
        <v/>
      </c>
      <c r="K888" s="2" t="str">
        <f t="array" ref="K888">XLOOKUP($C888:$C$1000, 'BASIC KEY'!$C$1:$C$4, 'BASIC KEY'!$B$1:$B$4, "", 0)
</f>
        <v/>
      </c>
      <c r="L888" s="2" t="str">
        <f t="array" ref="L888">XLOOKUP($D888, 'BASIC KEY'!$C$7:$C$10, 'BASIC KEY'!$B$7:$B$10, "", 0)
</f>
        <v/>
      </c>
      <c r="S888" s="13" t="str">
        <f t="array" ref="S888">XLOOKUP($L888, 'BASIC KEY'!$E$7:$E$10, 'BASIC KEY'!$F$7:$F$10, "", 0)
</f>
        <v/>
      </c>
    </row>
    <row r="889">
      <c r="C889" s="7"/>
      <c r="D889" s="7"/>
      <c r="E889" s="7"/>
      <c r="F889" s="7"/>
      <c r="G889" s="7"/>
      <c r="H889" s="7"/>
      <c r="I889" s="7" t="str">
        <f t="shared" si="6"/>
        <v/>
      </c>
      <c r="K889" s="2" t="str">
        <f t="array" ref="K889">XLOOKUP($C889:$C$1000, 'BASIC KEY'!$C$1:$C$4, 'BASIC KEY'!$B$1:$B$4, "", 0)
</f>
        <v/>
      </c>
      <c r="L889" s="2" t="str">
        <f t="array" ref="L889">XLOOKUP($D889, 'BASIC KEY'!$C$7:$C$10, 'BASIC KEY'!$B$7:$B$10, "", 0)
</f>
        <v/>
      </c>
      <c r="S889" s="13" t="str">
        <f t="array" ref="S889">XLOOKUP($L889, 'BASIC KEY'!$E$7:$E$10, 'BASIC KEY'!$F$7:$F$10, "", 0)
</f>
        <v/>
      </c>
    </row>
    <row r="890">
      <c r="C890" s="7"/>
      <c r="D890" s="7"/>
      <c r="E890" s="7"/>
      <c r="F890" s="7"/>
      <c r="G890" s="7"/>
      <c r="H890" s="7"/>
      <c r="I890" s="7" t="str">
        <f t="shared" si="6"/>
        <v/>
      </c>
      <c r="K890" s="2" t="str">
        <f t="array" ref="K890">XLOOKUP($C890:$C$1000, 'BASIC KEY'!$C$1:$C$4, 'BASIC KEY'!$B$1:$B$4, "", 0)
</f>
        <v/>
      </c>
      <c r="L890" s="2" t="str">
        <f t="array" ref="L890">XLOOKUP($D890, 'BASIC KEY'!$C$7:$C$10, 'BASIC KEY'!$B$7:$B$10, "", 0)
</f>
        <v/>
      </c>
      <c r="S890" s="13" t="str">
        <f t="array" ref="S890">XLOOKUP($L890, 'BASIC KEY'!$E$7:$E$10, 'BASIC KEY'!$F$7:$F$10, "", 0)
</f>
        <v/>
      </c>
    </row>
    <row r="891">
      <c r="C891" s="7"/>
      <c r="D891" s="7"/>
      <c r="E891" s="7"/>
      <c r="F891" s="7"/>
      <c r="G891" s="7"/>
      <c r="H891" s="7"/>
      <c r="I891" s="7" t="str">
        <f t="shared" si="6"/>
        <v/>
      </c>
      <c r="K891" s="2" t="str">
        <f t="array" ref="K891">XLOOKUP($C891:$C$1000, 'BASIC KEY'!$C$1:$C$4, 'BASIC KEY'!$B$1:$B$4, "", 0)
</f>
        <v/>
      </c>
      <c r="L891" s="2" t="str">
        <f t="array" ref="L891">XLOOKUP($D891, 'BASIC KEY'!$C$7:$C$10, 'BASIC KEY'!$B$7:$B$10, "", 0)
</f>
        <v/>
      </c>
      <c r="S891" s="13" t="str">
        <f t="array" ref="S891">XLOOKUP($L891, 'BASIC KEY'!$E$7:$E$10, 'BASIC KEY'!$F$7:$F$10, "", 0)
</f>
        <v/>
      </c>
    </row>
    <row r="892">
      <c r="C892" s="7"/>
      <c r="D892" s="7"/>
      <c r="E892" s="7"/>
      <c r="F892" s="7"/>
      <c r="G892" s="7"/>
      <c r="H892" s="7"/>
      <c r="I892" s="7" t="str">
        <f t="shared" si="6"/>
        <v/>
      </c>
      <c r="K892" s="2" t="str">
        <f t="array" ref="K892">XLOOKUP($C892:$C$1000, 'BASIC KEY'!$C$1:$C$4, 'BASIC KEY'!$B$1:$B$4, "", 0)
</f>
        <v/>
      </c>
      <c r="L892" s="2" t="str">
        <f t="array" ref="L892">XLOOKUP($D892, 'BASIC KEY'!$C$7:$C$10, 'BASIC KEY'!$B$7:$B$10, "", 0)
</f>
        <v/>
      </c>
      <c r="S892" s="13" t="str">
        <f t="array" ref="S892">XLOOKUP($L892, 'BASIC KEY'!$E$7:$E$10, 'BASIC KEY'!$F$7:$F$10, "", 0)
</f>
        <v/>
      </c>
    </row>
    <row r="893">
      <c r="C893" s="7"/>
      <c r="D893" s="7"/>
      <c r="E893" s="7"/>
      <c r="F893" s="7"/>
      <c r="G893" s="7"/>
      <c r="H893" s="7"/>
      <c r="I893" s="7" t="str">
        <f t="shared" si="6"/>
        <v/>
      </c>
      <c r="K893" s="2" t="str">
        <f t="array" ref="K893">XLOOKUP($C893:$C$1000, 'BASIC KEY'!$C$1:$C$4, 'BASIC KEY'!$B$1:$B$4, "", 0)
</f>
        <v/>
      </c>
      <c r="L893" s="2" t="str">
        <f t="array" ref="L893">XLOOKUP($D893, 'BASIC KEY'!$C$7:$C$10, 'BASIC KEY'!$B$7:$B$10, "", 0)
</f>
        <v/>
      </c>
      <c r="S893" s="13" t="str">
        <f t="array" ref="S893">XLOOKUP($L893, 'BASIC KEY'!$E$7:$E$10, 'BASIC KEY'!$F$7:$F$10, "", 0)
</f>
        <v/>
      </c>
    </row>
    <row r="894">
      <c r="C894" s="7"/>
      <c r="D894" s="7"/>
      <c r="E894" s="7"/>
      <c r="F894" s="7"/>
      <c r="G894" s="7"/>
      <c r="H894" s="7"/>
      <c r="I894" s="7" t="str">
        <f t="shared" si="6"/>
        <v/>
      </c>
      <c r="K894" s="2" t="str">
        <f t="array" ref="K894">XLOOKUP($C894:$C$1000, 'BASIC KEY'!$C$1:$C$4, 'BASIC KEY'!$B$1:$B$4, "", 0)
</f>
        <v/>
      </c>
      <c r="L894" s="2" t="str">
        <f t="array" ref="L894">XLOOKUP($D894, 'BASIC KEY'!$C$7:$C$10, 'BASIC KEY'!$B$7:$B$10, "", 0)
</f>
        <v/>
      </c>
      <c r="S894" s="13" t="str">
        <f t="array" ref="S894">XLOOKUP($L894, 'BASIC KEY'!$E$7:$E$10, 'BASIC KEY'!$F$7:$F$10, "", 0)
</f>
        <v/>
      </c>
    </row>
    <row r="895">
      <c r="C895" s="7"/>
      <c r="D895" s="7"/>
      <c r="E895" s="7"/>
      <c r="F895" s="7"/>
      <c r="G895" s="7"/>
      <c r="H895" s="7"/>
      <c r="I895" s="7" t="str">
        <f t="shared" si="6"/>
        <v/>
      </c>
      <c r="K895" s="2" t="str">
        <f t="array" ref="K895">XLOOKUP($C895:$C$1000, 'BASIC KEY'!$C$1:$C$4, 'BASIC KEY'!$B$1:$B$4, "", 0)
</f>
        <v/>
      </c>
      <c r="L895" s="2" t="str">
        <f t="array" ref="L895">XLOOKUP($D895, 'BASIC KEY'!$C$7:$C$10, 'BASIC KEY'!$B$7:$B$10, "", 0)
</f>
        <v/>
      </c>
      <c r="S895" s="13" t="str">
        <f t="array" ref="S895">XLOOKUP($L895, 'BASIC KEY'!$E$7:$E$10, 'BASIC KEY'!$F$7:$F$10, "", 0)
</f>
        <v/>
      </c>
    </row>
    <row r="896">
      <c r="C896" s="7"/>
      <c r="D896" s="7"/>
      <c r="E896" s="7"/>
      <c r="F896" s="7"/>
      <c r="G896" s="7"/>
      <c r="H896" s="7"/>
      <c r="I896" s="7" t="str">
        <f t="shared" si="6"/>
        <v/>
      </c>
      <c r="K896" s="2" t="str">
        <f t="array" ref="K896">XLOOKUP($C896:$C$1000, 'BASIC KEY'!$C$1:$C$4, 'BASIC KEY'!$B$1:$B$4, "", 0)
</f>
        <v/>
      </c>
      <c r="L896" s="2" t="str">
        <f t="array" ref="L896">XLOOKUP($D896, 'BASIC KEY'!$C$7:$C$10, 'BASIC KEY'!$B$7:$B$10, "", 0)
</f>
        <v/>
      </c>
      <c r="S896" s="13" t="str">
        <f t="array" ref="S896">XLOOKUP($L896, 'BASIC KEY'!$E$7:$E$10, 'BASIC KEY'!$F$7:$F$10, "", 0)
</f>
        <v/>
      </c>
    </row>
    <row r="897">
      <c r="C897" s="7"/>
      <c r="D897" s="7"/>
      <c r="E897" s="7"/>
      <c r="F897" s="7"/>
      <c r="G897" s="7"/>
      <c r="H897" s="7"/>
      <c r="I897" s="7" t="str">
        <f t="shared" si="6"/>
        <v/>
      </c>
      <c r="K897" s="2" t="str">
        <f t="array" ref="K897">XLOOKUP($C897:$C$1000, 'BASIC KEY'!$C$1:$C$4, 'BASIC KEY'!$B$1:$B$4, "", 0)
</f>
        <v/>
      </c>
      <c r="L897" s="2" t="str">
        <f t="array" ref="L897">XLOOKUP($D897, 'BASIC KEY'!$C$7:$C$10, 'BASIC KEY'!$B$7:$B$10, "", 0)
</f>
        <v/>
      </c>
      <c r="S897" s="13" t="str">
        <f t="array" ref="S897">XLOOKUP($L897, 'BASIC KEY'!$E$7:$E$10, 'BASIC KEY'!$F$7:$F$10, "", 0)
</f>
        <v/>
      </c>
    </row>
    <row r="898">
      <c r="C898" s="7"/>
      <c r="D898" s="7"/>
      <c r="E898" s="7"/>
      <c r="F898" s="7"/>
      <c r="G898" s="7"/>
      <c r="H898" s="7"/>
      <c r="I898" s="7" t="str">
        <f t="shared" si="6"/>
        <v/>
      </c>
      <c r="K898" s="2" t="str">
        <f t="array" ref="K898">XLOOKUP($C898:$C$1000, 'BASIC KEY'!$C$1:$C$4, 'BASIC KEY'!$B$1:$B$4, "", 0)
</f>
        <v/>
      </c>
      <c r="L898" s="2" t="str">
        <f t="array" ref="L898">XLOOKUP($D898, 'BASIC KEY'!$C$7:$C$10, 'BASIC KEY'!$B$7:$B$10, "", 0)
</f>
        <v/>
      </c>
      <c r="S898" s="13" t="str">
        <f t="array" ref="S898">XLOOKUP($L898, 'BASIC KEY'!$E$7:$E$10, 'BASIC KEY'!$F$7:$F$10, "", 0)
</f>
        <v/>
      </c>
    </row>
    <row r="899">
      <c r="C899" s="7"/>
      <c r="D899" s="7"/>
      <c r="E899" s="7"/>
      <c r="F899" s="7"/>
      <c r="G899" s="7"/>
      <c r="H899" s="7"/>
      <c r="I899" s="7" t="str">
        <f t="shared" si="6"/>
        <v/>
      </c>
      <c r="K899" s="2" t="str">
        <f t="array" ref="K899">XLOOKUP($C899:$C$1000, 'BASIC KEY'!$C$1:$C$4, 'BASIC KEY'!$B$1:$B$4, "", 0)
</f>
        <v/>
      </c>
      <c r="L899" s="2" t="str">
        <f t="array" ref="L899">XLOOKUP($D899, 'BASIC KEY'!$C$7:$C$10, 'BASIC KEY'!$B$7:$B$10, "", 0)
</f>
        <v/>
      </c>
      <c r="S899" s="13" t="str">
        <f t="array" ref="S899">XLOOKUP($L899, 'BASIC KEY'!$E$7:$E$10, 'BASIC KEY'!$F$7:$F$10, "", 0)
</f>
        <v/>
      </c>
    </row>
    <row r="900">
      <c r="C900" s="7"/>
      <c r="D900" s="7"/>
      <c r="E900" s="7"/>
      <c r="F900" s="7"/>
      <c r="G900" s="7"/>
      <c r="H900" s="7"/>
      <c r="I900" s="7" t="str">
        <f t="shared" si="6"/>
        <v/>
      </c>
      <c r="K900" s="2" t="str">
        <f t="array" ref="K900">XLOOKUP($C900:$C$1000, 'BASIC KEY'!$C$1:$C$4, 'BASIC KEY'!$B$1:$B$4, "", 0)
</f>
        <v/>
      </c>
      <c r="L900" s="2" t="str">
        <f t="array" ref="L900">XLOOKUP($D900, 'BASIC KEY'!$C$7:$C$10, 'BASIC KEY'!$B$7:$B$10, "", 0)
</f>
        <v/>
      </c>
      <c r="S900" s="13" t="str">
        <f t="array" ref="S900">XLOOKUP($L900, 'BASIC KEY'!$E$7:$E$10, 'BASIC KEY'!$F$7:$F$10, "", 0)
</f>
        <v/>
      </c>
    </row>
    <row r="901">
      <c r="C901" s="7"/>
      <c r="D901" s="7"/>
      <c r="E901" s="7"/>
      <c r="F901" s="7"/>
      <c r="G901" s="7"/>
      <c r="H901" s="7"/>
      <c r="I901" s="7" t="str">
        <f t="shared" si="6"/>
        <v/>
      </c>
      <c r="K901" s="2" t="str">
        <f t="array" ref="K901">XLOOKUP($C901:$C$1000, 'BASIC KEY'!$C$1:$C$4, 'BASIC KEY'!$B$1:$B$4, "", 0)
</f>
        <v/>
      </c>
      <c r="L901" s="2" t="str">
        <f t="array" ref="L901">XLOOKUP($D901, 'BASIC KEY'!$C$7:$C$10, 'BASIC KEY'!$B$7:$B$10, "", 0)
</f>
        <v/>
      </c>
      <c r="S901" s="13" t="str">
        <f t="array" ref="S901">XLOOKUP($L901, 'BASIC KEY'!$E$7:$E$10, 'BASIC KEY'!$F$7:$F$10, "", 0)
</f>
        <v/>
      </c>
    </row>
    <row r="902">
      <c r="C902" s="7"/>
      <c r="D902" s="7"/>
      <c r="E902" s="7"/>
      <c r="F902" s="7"/>
      <c r="G902" s="7"/>
      <c r="H902" s="7"/>
      <c r="I902" s="7" t="str">
        <f t="shared" si="6"/>
        <v/>
      </c>
      <c r="K902" s="2" t="str">
        <f t="array" ref="K902">XLOOKUP($C902:$C$1000, 'BASIC KEY'!$C$1:$C$4, 'BASIC KEY'!$B$1:$B$4, "", 0)
</f>
        <v/>
      </c>
      <c r="L902" s="2" t="str">
        <f t="array" ref="L902">XLOOKUP($D902, 'BASIC KEY'!$C$7:$C$10, 'BASIC KEY'!$B$7:$B$10, "", 0)
</f>
        <v/>
      </c>
      <c r="S902" s="13" t="str">
        <f t="array" ref="S902">XLOOKUP($L902, 'BASIC KEY'!$E$7:$E$10, 'BASIC KEY'!$F$7:$F$10, "", 0)
</f>
        <v/>
      </c>
    </row>
    <row r="903">
      <c r="C903" s="7"/>
      <c r="D903" s="7"/>
      <c r="E903" s="7"/>
      <c r="F903" s="7"/>
      <c r="G903" s="7"/>
      <c r="H903" s="7"/>
      <c r="I903" s="7" t="str">
        <f t="shared" si="6"/>
        <v/>
      </c>
      <c r="K903" s="2" t="str">
        <f t="array" ref="K903">XLOOKUP($C903:$C$1000, 'BASIC KEY'!$C$1:$C$4, 'BASIC KEY'!$B$1:$B$4, "", 0)
</f>
        <v/>
      </c>
      <c r="L903" s="2" t="str">
        <f t="array" ref="L903">XLOOKUP($D903, 'BASIC KEY'!$C$7:$C$10, 'BASIC KEY'!$B$7:$B$10, "", 0)
</f>
        <v/>
      </c>
      <c r="S903" s="13" t="str">
        <f t="array" ref="S903">XLOOKUP($L903, 'BASIC KEY'!$E$7:$E$10, 'BASIC KEY'!$F$7:$F$10, "", 0)
</f>
        <v/>
      </c>
    </row>
    <row r="904">
      <c r="C904" s="7"/>
      <c r="D904" s="7"/>
      <c r="E904" s="7"/>
      <c r="F904" s="7"/>
      <c r="G904" s="7"/>
      <c r="H904" s="7"/>
      <c r="I904" s="7" t="str">
        <f t="shared" si="6"/>
        <v/>
      </c>
      <c r="K904" s="2" t="str">
        <f t="array" ref="K904">XLOOKUP($C904:$C$1000, 'BASIC KEY'!$C$1:$C$4, 'BASIC KEY'!$B$1:$B$4, "", 0)
</f>
        <v/>
      </c>
      <c r="L904" s="2" t="str">
        <f t="array" ref="L904">XLOOKUP($D904, 'BASIC KEY'!$C$7:$C$10, 'BASIC KEY'!$B$7:$B$10, "", 0)
</f>
        <v/>
      </c>
    </row>
    <row r="905">
      <c r="C905" s="7"/>
      <c r="D905" s="7"/>
      <c r="E905" s="7"/>
      <c r="F905" s="7"/>
      <c r="G905" s="7"/>
      <c r="H905" s="7"/>
      <c r="I905" s="7" t="str">
        <f t="shared" si="6"/>
        <v/>
      </c>
      <c r="K905" s="2" t="str">
        <f t="array" ref="K905">XLOOKUP($C905:$C$1000, 'BASIC KEY'!$C$1:$C$4, 'BASIC KEY'!$B$1:$B$4, "", 0)
</f>
        <v/>
      </c>
      <c r="L905" s="2" t="str">
        <f t="array" ref="L905">XLOOKUP($D905, 'BASIC KEY'!$C$7:$C$10, 'BASIC KEY'!$B$7:$B$10, "", 0)
</f>
        <v/>
      </c>
    </row>
    <row r="906">
      <c r="C906" s="7"/>
      <c r="D906" s="7"/>
      <c r="E906" s="7"/>
      <c r="F906" s="7"/>
      <c r="G906" s="7"/>
      <c r="H906" s="7"/>
      <c r="I906" s="7" t="str">
        <f t="shared" si="6"/>
        <v/>
      </c>
      <c r="K906" s="2" t="str">
        <f t="array" ref="K906">XLOOKUP($C906:$C$1000, 'BASIC KEY'!$C$1:$C$4, 'BASIC KEY'!$B$1:$B$4, "", 0)
</f>
        <v/>
      </c>
      <c r="L906" s="2" t="str">
        <f t="array" ref="L906">XLOOKUP($D906, 'BASIC KEY'!$C$7:$C$10, 'BASIC KEY'!$B$7:$B$10, "", 0)
</f>
        <v/>
      </c>
    </row>
    <row r="907">
      <c r="C907" s="7"/>
      <c r="D907" s="7"/>
      <c r="E907" s="7"/>
      <c r="F907" s="7"/>
      <c r="G907" s="7"/>
      <c r="H907" s="7"/>
      <c r="I907" s="7" t="str">
        <f t="shared" si="6"/>
        <v/>
      </c>
      <c r="K907" s="2" t="str">
        <f t="array" ref="K907">XLOOKUP($C907:$C$1000, 'BASIC KEY'!$C$1:$C$4, 'BASIC KEY'!$B$1:$B$4, "", 0)
</f>
        <v/>
      </c>
      <c r="L907" s="2" t="str">
        <f t="array" ref="L907">XLOOKUP($D907, 'BASIC KEY'!$C$7:$C$10, 'BASIC KEY'!$B$7:$B$10, "", 0)
</f>
        <v/>
      </c>
    </row>
    <row r="908">
      <c r="C908" s="7"/>
      <c r="D908" s="7"/>
      <c r="E908" s="7"/>
      <c r="F908" s="7"/>
      <c r="G908" s="7"/>
      <c r="H908" s="7"/>
      <c r="I908" s="7" t="str">
        <f t="shared" si="6"/>
        <v/>
      </c>
      <c r="K908" s="2" t="str">
        <f t="array" ref="K908">XLOOKUP($C908:$C$1000, 'BASIC KEY'!$C$1:$C$4, 'BASIC KEY'!$B$1:$B$4, "", 0)
</f>
        <v/>
      </c>
      <c r="L908" s="2" t="str">
        <f t="array" ref="L908">XLOOKUP($D908, 'BASIC KEY'!$C$7:$C$10, 'BASIC KEY'!$B$7:$B$10, "", 0)
</f>
        <v/>
      </c>
    </row>
    <row r="909">
      <c r="C909" s="7"/>
      <c r="D909" s="7"/>
      <c r="E909" s="7"/>
      <c r="F909" s="7"/>
      <c r="G909" s="7"/>
      <c r="H909" s="7"/>
      <c r="I909" s="7" t="str">
        <f t="shared" si="6"/>
        <v/>
      </c>
      <c r="K909" s="2" t="str">
        <f t="array" ref="K909">XLOOKUP($C909:$C$1000, 'BASIC KEY'!$C$1:$C$4, 'BASIC KEY'!$B$1:$B$4, "", 0)
</f>
        <v/>
      </c>
      <c r="L909" s="2" t="str">
        <f t="array" ref="L909">XLOOKUP($D909, 'BASIC KEY'!$C$7:$C$10, 'BASIC KEY'!$B$7:$B$10, "", 0)
</f>
        <v/>
      </c>
    </row>
    <row r="910">
      <c r="C910" s="7"/>
      <c r="D910" s="7"/>
      <c r="E910" s="7"/>
      <c r="F910" s="7"/>
      <c r="G910" s="7"/>
      <c r="H910" s="7"/>
      <c r="I910" s="7" t="str">
        <f t="shared" si="6"/>
        <v/>
      </c>
      <c r="K910" s="2" t="str">
        <f t="array" ref="K910">XLOOKUP($C910:$C$1000, 'BASIC KEY'!$C$1:$C$4, 'BASIC KEY'!$B$1:$B$4, "", 0)
</f>
        <v/>
      </c>
      <c r="L910" s="2" t="str">
        <f t="array" ref="L910">XLOOKUP($D910, 'BASIC KEY'!$C$7:$C$10, 'BASIC KEY'!$B$7:$B$10, "", 0)
</f>
        <v/>
      </c>
    </row>
    <row r="911">
      <c r="C911" s="7"/>
      <c r="D911" s="7"/>
      <c r="E911" s="7"/>
      <c r="F911" s="7"/>
      <c r="G911" s="7"/>
      <c r="H911" s="7"/>
      <c r="I911" s="7" t="str">
        <f t="shared" si="6"/>
        <v/>
      </c>
      <c r="K911" s="2" t="str">
        <f t="array" ref="K911">XLOOKUP($C911:$C$1000, 'BASIC KEY'!$C$1:$C$4, 'BASIC KEY'!$B$1:$B$4, "", 0)
</f>
        <v/>
      </c>
      <c r="L911" s="2" t="str">
        <f t="array" ref="L911">XLOOKUP($D911, 'BASIC KEY'!$C$7:$C$10, 'BASIC KEY'!$B$7:$B$10, "", 0)
</f>
        <v/>
      </c>
    </row>
    <row r="912">
      <c r="C912" s="7"/>
      <c r="D912" s="7"/>
      <c r="E912" s="7"/>
      <c r="F912" s="7"/>
      <c r="G912" s="7"/>
      <c r="H912" s="7"/>
      <c r="I912" s="7" t="str">
        <f t="shared" si="6"/>
        <v/>
      </c>
      <c r="K912" s="2" t="str">
        <f t="array" ref="K912">XLOOKUP($C912:$C$1000, 'BASIC KEY'!$C$1:$C$4, 'BASIC KEY'!$B$1:$B$4, "", 0)
</f>
        <v/>
      </c>
      <c r="L912" s="2" t="str">
        <f t="array" ref="L912">XLOOKUP($D912, 'BASIC KEY'!$C$7:$C$10, 'BASIC KEY'!$B$7:$B$10, "", 0)
</f>
        <v/>
      </c>
    </row>
    <row r="913">
      <c r="C913" s="7"/>
      <c r="D913" s="7"/>
      <c r="E913" s="7"/>
      <c r="F913" s="7"/>
      <c r="G913" s="7"/>
      <c r="H913" s="7"/>
      <c r="I913" s="7" t="str">
        <f t="shared" si="6"/>
        <v/>
      </c>
      <c r="K913" s="2" t="str">
        <f t="array" ref="K913">XLOOKUP($C913:$C$1000, 'BASIC KEY'!$C$1:$C$4, 'BASIC KEY'!$B$1:$B$4, "", 0)
</f>
        <v/>
      </c>
      <c r="L913" s="2" t="str">
        <f t="array" ref="L913">XLOOKUP($D913, 'BASIC KEY'!$C$7:$C$10, 'BASIC KEY'!$B$7:$B$10, "", 0)
</f>
        <v/>
      </c>
    </row>
    <row r="914">
      <c r="C914" s="7"/>
      <c r="D914" s="7"/>
      <c r="E914" s="7"/>
      <c r="F914" s="7"/>
      <c r="G914" s="7"/>
      <c r="H914" s="7"/>
      <c r="I914" s="7" t="str">
        <f t="shared" si="6"/>
        <v/>
      </c>
      <c r="K914" s="2" t="str">
        <f t="array" ref="K914">XLOOKUP($C914:$C$1000, 'BASIC KEY'!$C$1:$C$4, 'BASIC KEY'!$B$1:$B$4, "", 0)
</f>
        <v/>
      </c>
      <c r="L914" s="2" t="str">
        <f t="array" ref="L914">XLOOKUP($D914, 'BASIC KEY'!$C$7:$C$10, 'BASIC KEY'!$B$7:$B$10, "", 0)
</f>
        <v/>
      </c>
    </row>
    <row r="915">
      <c r="C915" s="7"/>
      <c r="D915" s="7"/>
      <c r="E915" s="7"/>
      <c r="F915" s="7"/>
      <c r="G915" s="7"/>
      <c r="H915" s="7"/>
      <c r="I915" s="7" t="str">
        <f t="shared" si="6"/>
        <v/>
      </c>
      <c r="K915" s="2" t="str">
        <f t="array" ref="K915">XLOOKUP($C915:$C$1000, 'BASIC KEY'!$C$1:$C$4, 'BASIC KEY'!$B$1:$B$4, "", 0)
</f>
        <v/>
      </c>
      <c r="L915" s="2" t="str">
        <f t="array" ref="L915">XLOOKUP($D915, 'BASIC KEY'!$C$7:$C$10, 'BASIC KEY'!$B$7:$B$10, "", 0)
</f>
        <v/>
      </c>
    </row>
    <row r="916">
      <c r="C916" s="7"/>
      <c r="D916" s="7"/>
      <c r="E916" s="7"/>
      <c r="F916" s="7"/>
      <c r="G916" s="7"/>
      <c r="H916" s="7"/>
      <c r="I916" s="7" t="str">
        <f t="shared" si="6"/>
        <v/>
      </c>
      <c r="K916" s="2" t="str">
        <f t="array" ref="K916">XLOOKUP($C916:$C$1000, 'BASIC KEY'!$C$1:$C$4, 'BASIC KEY'!$B$1:$B$4, "", 0)
</f>
        <v/>
      </c>
      <c r="L916" s="2" t="str">
        <f t="array" ref="L916">XLOOKUP($D916, 'BASIC KEY'!$C$7:$C$10, 'BASIC KEY'!$B$7:$B$10, "", 0)
</f>
        <v/>
      </c>
    </row>
    <row r="917">
      <c r="C917" s="7"/>
      <c r="D917" s="7"/>
      <c r="E917" s="7"/>
      <c r="F917" s="7"/>
      <c r="G917" s="7"/>
      <c r="H917" s="7"/>
      <c r="I917" s="7" t="str">
        <f t="shared" si="6"/>
        <v/>
      </c>
      <c r="K917" s="2" t="str">
        <f t="array" ref="K917">XLOOKUP($C917:$C$1000, 'BASIC KEY'!$C$1:$C$4, 'BASIC KEY'!$B$1:$B$4, "", 0)
</f>
        <v/>
      </c>
      <c r="L917" s="2" t="str">
        <f t="array" ref="L917">XLOOKUP($D917, 'BASIC KEY'!$C$7:$C$10, 'BASIC KEY'!$B$7:$B$10, "", 0)
</f>
        <v/>
      </c>
    </row>
    <row r="918">
      <c r="C918" s="7"/>
      <c r="D918" s="7"/>
      <c r="E918" s="7"/>
      <c r="F918" s="7"/>
      <c r="G918" s="7"/>
      <c r="H918" s="7"/>
      <c r="I918" s="7" t="str">
        <f t="shared" si="6"/>
        <v/>
      </c>
      <c r="K918" s="2" t="str">
        <f t="array" ref="K918">XLOOKUP($C918:$C$1000, 'BASIC KEY'!$C$1:$C$4, 'BASIC KEY'!$B$1:$B$4, "", 0)
</f>
        <v/>
      </c>
      <c r="L918" s="2" t="str">
        <f t="array" ref="L918">XLOOKUP($D918, 'BASIC KEY'!$C$7:$C$10, 'BASIC KEY'!$B$7:$B$10, "", 0)
</f>
        <v/>
      </c>
    </row>
    <row r="919">
      <c r="C919" s="7"/>
      <c r="D919" s="7"/>
      <c r="E919" s="7"/>
      <c r="F919" s="7"/>
      <c r="G919" s="7"/>
      <c r="H919" s="7"/>
      <c r="I919" s="7" t="str">
        <f t="shared" si="6"/>
        <v/>
      </c>
      <c r="K919" s="2" t="str">
        <f t="array" ref="K919">XLOOKUP($C919:$C$1000, 'BASIC KEY'!$C$1:$C$4, 'BASIC KEY'!$B$1:$B$4, "", 0)
</f>
        <v/>
      </c>
      <c r="L919" s="2" t="str">
        <f t="array" ref="L919">XLOOKUP($D919, 'BASIC KEY'!$C$7:$C$10, 'BASIC KEY'!$B$7:$B$10, "", 0)
</f>
        <v/>
      </c>
    </row>
    <row r="920">
      <c r="C920" s="7"/>
      <c r="D920" s="7"/>
      <c r="E920" s="7"/>
      <c r="F920" s="7"/>
      <c r="G920" s="7"/>
      <c r="H920" s="7"/>
      <c r="I920" s="7" t="str">
        <f t="shared" si="6"/>
        <v/>
      </c>
      <c r="K920" s="2" t="str">
        <f t="array" ref="K920">XLOOKUP($C920:$C$1000, 'BASIC KEY'!$C$1:$C$4, 'BASIC KEY'!$B$1:$B$4, "", 0)
</f>
        <v/>
      </c>
      <c r="L920" s="2" t="str">
        <f t="array" ref="L920">XLOOKUP($D920, 'BASIC KEY'!$C$7:$C$10, 'BASIC KEY'!$B$7:$B$10, "", 0)
</f>
        <v/>
      </c>
    </row>
    <row r="921">
      <c r="C921" s="7"/>
      <c r="D921" s="7"/>
      <c r="E921" s="7"/>
      <c r="F921" s="7"/>
      <c r="G921" s="7"/>
      <c r="H921" s="7"/>
      <c r="I921" s="7" t="str">
        <f t="shared" si="6"/>
        <v/>
      </c>
      <c r="K921" s="2" t="str">
        <f t="array" ref="K921">XLOOKUP($C921:$C$1000, 'BASIC KEY'!$C$1:$C$4, 'BASIC KEY'!$B$1:$B$4, "", 0)
</f>
        <v/>
      </c>
      <c r="L921" s="2" t="str">
        <f t="array" ref="L921">XLOOKUP($D921, 'BASIC KEY'!$C$7:$C$10, 'BASIC KEY'!$B$7:$B$10, "", 0)
</f>
        <v/>
      </c>
    </row>
    <row r="922">
      <c r="C922" s="7"/>
      <c r="D922" s="7"/>
      <c r="E922" s="7"/>
      <c r="F922" s="7"/>
      <c r="G922" s="7"/>
      <c r="H922" s="7"/>
      <c r="I922" s="7" t="str">
        <f t="shared" si="6"/>
        <v/>
      </c>
      <c r="K922" s="2" t="str">
        <f t="array" ref="K922">XLOOKUP($C922:$C$1000, 'BASIC KEY'!$C$1:$C$4, 'BASIC KEY'!$B$1:$B$4, "", 0)
</f>
        <v/>
      </c>
      <c r="L922" s="2" t="str">
        <f t="array" ref="L922">XLOOKUP($D922, 'BASIC KEY'!$C$7:$C$10, 'BASIC KEY'!$B$7:$B$10, "", 0)
</f>
        <v/>
      </c>
    </row>
    <row r="923">
      <c r="C923" s="7"/>
      <c r="D923" s="7"/>
      <c r="E923" s="7"/>
      <c r="F923" s="7"/>
      <c r="G923" s="7"/>
      <c r="H923" s="7"/>
      <c r="I923" s="7" t="str">
        <f t="shared" si="6"/>
        <v/>
      </c>
      <c r="K923" s="2" t="str">
        <f t="array" ref="K923">XLOOKUP($C923:$C$1000, 'BASIC KEY'!$C$1:$C$4, 'BASIC KEY'!$B$1:$B$4, "", 0)
</f>
        <v/>
      </c>
      <c r="L923" s="2" t="str">
        <f t="array" ref="L923">XLOOKUP($D923, 'BASIC KEY'!$C$7:$C$10, 'BASIC KEY'!$B$7:$B$10, "", 0)
</f>
        <v/>
      </c>
    </row>
    <row r="924">
      <c r="C924" s="7"/>
      <c r="D924" s="7"/>
      <c r="E924" s="7"/>
      <c r="F924" s="7"/>
      <c r="G924" s="7"/>
      <c r="H924" s="7"/>
      <c r="I924" s="7" t="str">
        <f t="shared" si="6"/>
        <v/>
      </c>
      <c r="K924" s="2" t="str">
        <f t="array" ref="K924">XLOOKUP($C924:$C$1000, 'BASIC KEY'!$C$1:$C$4, 'BASIC KEY'!$B$1:$B$4, "", 0)
</f>
        <v/>
      </c>
      <c r="L924" s="2" t="str">
        <f t="array" ref="L924">XLOOKUP($D924, 'BASIC KEY'!$C$7:$C$10, 'BASIC KEY'!$B$7:$B$10, "", 0)
</f>
        <v/>
      </c>
    </row>
    <row r="925">
      <c r="C925" s="7"/>
      <c r="D925" s="7"/>
      <c r="E925" s="7"/>
      <c r="F925" s="7"/>
      <c r="G925" s="7"/>
      <c r="H925" s="7"/>
      <c r="I925" s="7" t="str">
        <f t="shared" si="6"/>
        <v/>
      </c>
      <c r="K925" s="2" t="str">
        <f t="array" ref="K925">XLOOKUP($C925:$C$1000, 'BASIC KEY'!$C$1:$C$4, 'BASIC KEY'!$B$1:$B$4, "", 0)
</f>
        <v/>
      </c>
      <c r="L925" s="2" t="str">
        <f t="array" ref="L925">XLOOKUP($D925, 'BASIC KEY'!$C$7:$C$10, 'BASIC KEY'!$B$7:$B$10, "", 0)
</f>
        <v/>
      </c>
    </row>
    <row r="926">
      <c r="C926" s="7"/>
      <c r="D926" s="7"/>
      <c r="E926" s="7"/>
      <c r="F926" s="7"/>
      <c r="G926" s="7"/>
      <c r="H926" s="7"/>
      <c r="I926" s="7" t="str">
        <f t="shared" si="6"/>
        <v/>
      </c>
      <c r="K926" s="2" t="str">
        <f t="array" ref="K926">XLOOKUP($C926:$C$1000, 'BASIC KEY'!$C$1:$C$4, 'BASIC KEY'!$B$1:$B$4, "", 0)
</f>
        <v/>
      </c>
      <c r="L926" s="2" t="str">
        <f t="array" ref="L926">XLOOKUP($D926, 'BASIC KEY'!$C$7:$C$10, 'BASIC KEY'!$B$7:$B$10, "", 0)
</f>
        <v/>
      </c>
    </row>
    <row r="927">
      <c r="C927" s="7"/>
      <c r="D927" s="7"/>
      <c r="E927" s="7"/>
      <c r="F927" s="7"/>
      <c r="G927" s="7"/>
      <c r="H927" s="7"/>
      <c r="I927" s="7" t="str">
        <f t="shared" si="6"/>
        <v/>
      </c>
      <c r="K927" s="2" t="str">
        <f t="array" ref="K927">XLOOKUP($C927:$C$1000, 'BASIC KEY'!$C$1:$C$4, 'BASIC KEY'!$B$1:$B$4, "", 0)
</f>
        <v/>
      </c>
      <c r="L927" s="2" t="str">
        <f t="array" ref="L927">XLOOKUP($D927, 'BASIC KEY'!$C$7:$C$10, 'BASIC KEY'!$B$7:$B$10, "", 0)
</f>
        <v/>
      </c>
    </row>
    <row r="928">
      <c r="C928" s="7"/>
      <c r="D928" s="7"/>
      <c r="E928" s="7"/>
      <c r="F928" s="7"/>
      <c r="G928" s="7"/>
      <c r="H928" s="7"/>
      <c r="I928" s="7" t="str">
        <f t="shared" si="6"/>
        <v/>
      </c>
      <c r="K928" s="2" t="str">
        <f t="array" ref="K928">XLOOKUP($C928:$C$1000, 'BASIC KEY'!$C$1:$C$4, 'BASIC KEY'!$B$1:$B$4, "", 0)
</f>
        <v/>
      </c>
      <c r="L928" s="2" t="str">
        <f t="array" ref="L928">XLOOKUP($D928, 'BASIC KEY'!$C$7:$C$10, 'BASIC KEY'!$B$7:$B$10, "", 0)
</f>
        <v/>
      </c>
    </row>
    <row r="929">
      <c r="C929" s="7"/>
      <c r="D929" s="7"/>
      <c r="E929" s="7"/>
      <c r="F929" s="7"/>
      <c r="G929" s="7"/>
      <c r="H929" s="7"/>
      <c r="I929" s="7" t="str">
        <f t="shared" si="6"/>
        <v/>
      </c>
      <c r="K929" s="2" t="str">
        <f t="array" ref="K929">XLOOKUP($C929:$C$1000, 'BASIC KEY'!$C$1:$C$4, 'BASIC KEY'!$B$1:$B$4, "", 0)
</f>
        <v/>
      </c>
      <c r="L929" s="2" t="str">
        <f t="array" ref="L929">XLOOKUP($D929, 'BASIC KEY'!$C$7:$C$10, 'BASIC KEY'!$B$7:$B$10, "", 0)
</f>
        <v/>
      </c>
    </row>
    <row r="930">
      <c r="C930" s="7"/>
      <c r="D930" s="7"/>
      <c r="E930" s="7"/>
      <c r="F930" s="7"/>
      <c r="G930" s="7"/>
      <c r="H930" s="7"/>
      <c r="I930" s="7" t="str">
        <f t="shared" si="6"/>
        <v/>
      </c>
      <c r="K930" s="2" t="str">
        <f t="array" ref="K930">XLOOKUP($C930:$C$1000, 'BASIC KEY'!$C$1:$C$4, 'BASIC KEY'!$B$1:$B$4, "", 0)
</f>
        <v/>
      </c>
      <c r="L930" s="2" t="str">
        <f t="array" ref="L930">XLOOKUP($D930, 'BASIC KEY'!$C$7:$C$10, 'BASIC KEY'!$B$7:$B$10, "", 0)
</f>
        <v/>
      </c>
    </row>
    <row r="931">
      <c r="C931" s="7"/>
      <c r="D931" s="7"/>
      <c r="E931" s="7"/>
      <c r="F931" s="7"/>
      <c r="G931" s="7"/>
      <c r="H931" s="7"/>
      <c r="I931" s="7" t="str">
        <f t="shared" si="6"/>
        <v/>
      </c>
      <c r="K931" s="2" t="str">
        <f t="array" ref="K931">XLOOKUP($C931:$C$1000, 'BASIC KEY'!$C$1:$C$4, 'BASIC KEY'!$B$1:$B$4, "", 0)
</f>
        <v/>
      </c>
      <c r="L931" s="2" t="str">
        <f t="array" ref="L931">XLOOKUP($D931, 'BASIC KEY'!$C$7:$C$10, 'BASIC KEY'!$B$7:$B$10, "", 0)
</f>
        <v/>
      </c>
    </row>
    <row r="932">
      <c r="C932" s="7"/>
      <c r="D932" s="7"/>
      <c r="E932" s="7"/>
      <c r="F932" s="7"/>
      <c r="G932" s="7"/>
      <c r="H932" s="7"/>
      <c r="I932" s="7" t="str">
        <f t="shared" si="6"/>
        <v/>
      </c>
      <c r="K932" s="2" t="str">
        <f t="array" ref="K932">XLOOKUP($C932:$C$1000, 'BASIC KEY'!$C$1:$C$4, 'BASIC KEY'!$B$1:$B$4, "", 0)
</f>
        <v/>
      </c>
      <c r="L932" s="2" t="str">
        <f t="array" ref="L932">XLOOKUP($D932, 'BASIC KEY'!$C$7:$C$10, 'BASIC KEY'!$B$7:$B$10, "", 0)
</f>
        <v/>
      </c>
    </row>
    <row r="933">
      <c r="C933" s="7"/>
      <c r="D933" s="7"/>
      <c r="E933" s="7"/>
      <c r="F933" s="7"/>
      <c r="G933" s="7"/>
      <c r="H933" s="7"/>
      <c r="I933" s="7" t="str">
        <f t="shared" si="6"/>
        <v/>
      </c>
      <c r="K933" s="2" t="str">
        <f t="array" ref="K933">XLOOKUP($C933:$C$1000, 'BASIC KEY'!$C$1:$C$4, 'BASIC KEY'!$B$1:$B$4, "", 0)
</f>
        <v/>
      </c>
      <c r="L933" s="2" t="str">
        <f t="array" ref="L933">XLOOKUP($D933, 'BASIC KEY'!$C$7:$C$10, 'BASIC KEY'!$B$7:$B$10, "", 0)
</f>
        <v/>
      </c>
    </row>
    <row r="934">
      <c r="C934" s="7"/>
      <c r="D934" s="7"/>
      <c r="E934" s="7"/>
      <c r="F934" s="7"/>
      <c r="G934" s="7"/>
      <c r="H934" s="7"/>
      <c r="I934" s="7" t="str">
        <f t="shared" si="6"/>
        <v/>
      </c>
      <c r="K934" s="2" t="str">
        <f t="array" ref="K934">XLOOKUP($C934:$C$1000, 'BASIC KEY'!$C$1:$C$4, 'BASIC KEY'!$B$1:$B$4, "", 0)
</f>
        <v/>
      </c>
      <c r="L934" s="2" t="str">
        <f t="array" ref="L934">XLOOKUP($D934, 'BASIC KEY'!$C$7:$C$10, 'BASIC KEY'!$B$7:$B$10, "", 0)
</f>
        <v/>
      </c>
    </row>
    <row r="935">
      <c r="C935" s="7"/>
      <c r="D935" s="7"/>
      <c r="E935" s="7"/>
      <c r="F935" s="7"/>
      <c r="G935" s="7"/>
      <c r="H935" s="7"/>
      <c r="I935" s="7" t="str">
        <f t="shared" si="6"/>
        <v/>
      </c>
      <c r="K935" s="2" t="str">
        <f t="array" ref="K935">XLOOKUP($C935:$C$1000, 'BASIC KEY'!$C$1:$C$4, 'BASIC KEY'!$B$1:$B$4, "", 0)
</f>
        <v/>
      </c>
      <c r="L935" s="2" t="str">
        <f t="array" ref="L935">XLOOKUP($D935, 'BASIC KEY'!$C$7:$C$10, 'BASIC KEY'!$B$7:$B$10, "", 0)
</f>
        <v/>
      </c>
    </row>
    <row r="936">
      <c r="C936" s="7"/>
      <c r="D936" s="7"/>
      <c r="E936" s="7"/>
      <c r="F936" s="7"/>
      <c r="G936" s="7"/>
      <c r="H936" s="7"/>
      <c r="I936" s="7" t="str">
        <f t="shared" si="6"/>
        <v/>
      </c>
      <c r="K936" s="2" t="str">
        <f t="array" ref="K936">XLOOKUP($C936:$C$1000, 'BASIC KEY'!$C$1:$C$4, 'BASIC KEY'!$B$1:$B$4, "", 0)
</f>
        <v/>
      </c>
      <c r="L936" s="2" t="str">
        <f t="array" ref="L936">XLOOKUP($D936, 'BASIC KEY'!$C$7:$C$10, 'BASIC KEY'!$B$7:$B$10, "", 0)
</f>
        <v/>
      </c>
    </row>
    <row r="937">
      <c r="C937" s="7"/>
      <c r="D937" s="7"/>
      <c r="E937" s="7"/>
      <c r="F937" s="7"/>
      <c r="G937" s="7"/>
      <c r="H937" s="7"/>
      <c r="I937" s="7" t="str">
        <f t="shared" si="6"/>
        <v/>
      </c>
      <c r="K937" s="2" t="str">
        <f t="array" ref="K937">XLOOKUP($C937:$C$1000, 'BASIC KEY'!$C$1:$C$4, 'BASIC KEY'!$B$1:$B$4, "", 0)
</f>
        <v/>
      </c>
      <c r="L937" s="2" t="str">
        <f t="array" ref="L937">XLOOKUP($D937, 'BASIC KEY'!$C$7:$C$10, 'BASIC KEY'!$B$7:$B$10, "", 0)
</f>
        <v/>
      </c>
    </row>
    <row r="938">
      <c r="C938" s="7"/>
      <c r="D938" s="7"/>
      <c r="E938" s="7"/>
      <c r="F938" s="7"/>
      <c r="G938" s="7"/>
      <c r="H938" s="7"/>
      <c r="I938" s="7" t="str">
        <f t="shared" si="6"/>
        <v/>
      </c>
      <c r="K938" s="2" t="str">
        <f t="array" ref="K938">XLOOKUP($C938:$C$1000, 'BASIC KEY'!$C$1:$C$4, 'BASIC KEY'!$B$1:$B$4, "", 0)
</f>
        <v/>
      </c>
      <c r="L938" s="2" t="str">
        <f t="array" ref="L938">XLOOKUP($D938, 'BASIC KEY'!$C$7:$C$10, 'BASIC KEY'!$B$7:$B$10, "", 0)
</f>
        <v/>
      </c>
    </row>
    <row r="939">
      <c r="C939" s="7"/>
      <c r="D939" s="7"/>
      <c r="E939" s="7"/>
      <c r="F939" s="7"/>
      <c r="G939" s="7"/>
      <c r="H939" s="7"/>
      <c r="I939" s="7" t="str">
        <f t="shared" si="6"/>
        <v/>
      </c>
      <c r="K939" s="2" t="str">
        <f t="array" ref="K939">XLOOKUP($C939:$C$1000, 'BASIC KEY'!$C$1:$C$4, 'BASIC KEY'!$B$1:$B$4, "", 0)
</f>
        <v/>
      </c>
      <c r="L939" s="2" t="str">
        <f t="array" ref="L939">XLOOKUP($D939, 'BASIC KEY'!$C$7:$C$10, 'BASIC KEY'!$B$7:$B$10, "", 0)
</f>
        <v/>
      </c>
    </row>
    <row r="940">
      <c r="C940" s="7"/>
      <c r="D940" s="7"/>
      <c r="E940" s="7"/>
      <c r="F940" s="7"/>
      <c r="G940" s="7"/>
      <c r="H940" s="7"/>
      <c r="I940" s="7" t="str">
        <f t="shared" si="6"/>
        <v/>
      </c>
      <c r="K940" s="2" t="str">
        <f t="array" ref="K940">XLOOKUP($C940:$C$1000, 'BASIC KEY'!$C$1:$C$4, 'BASIC KEY'!$B$1:$B$4, "", 0)
</f>
        <v/>
      </c>
      <c r="L940" s="2" t="str">
        <f t="array" ref="L940">XLOOKUP($D940, 'BASIC KEY'!$C$7:$C$10, 'BASIC KEY'!$B$7:$B$10, "", 0)
</f>
        <v/>
      </c>
    </row>
    <row r="941">
      <c r="C941" s="7"/>
      <c r="D941" s="7"/>
      <c r="E941" s="7"/>
      <c r="F941" s="7"/>
      <c r="G941" s="7"/>
      <c r="H941" s="7"/>
      <c r="I941" s="7" t="str">
        <f t="shared" si="6"/>
        <v/>
      </c>
      <c r="K941" s="2" t="str">
        <f t="array" ref="K941">XLOOKUP($C941:$C$1000, 'BASIC KEY'!$C$1:$C$4, 'BASIC KEY'!$B$1:$B$4, "", 0)
</f>
        <v/>
      </c>
      <c r="L941" s="2" t="str">
        <f t="array" ref="L941">XLOOKUP($D941, 'BASIC KEY'!$C$7:$C$10, 'BASIC KEY'!$B$7:$B$10, "", 0)
</f>
        <v/>
      </c>
    </row>
    <row r="942">
      <c r="C942" s="7"/>
      <c r="D942" s="7"/>
      <c r="E942" s="7"/>
      <c r="F942" s="7"/>
      <c r="G942" s="7"/>
      <c r="H942" s="7"/>
      <c r="I942" s="7" t="str">
        <f t="shared" si="6"/>
        <v/>
      </c>
      <c r="K942" s="2" t="str">
        <f t="array" ref="K942">XLOOKUP($C942:$C$1000, 'BASIC KEY'!$C$1:$C$4, 'BASIC KEY'!$B$1:$B$4, "", 0)
</f>
        <v/>
      </c>
      <c r="L942" s="2" t="str">
        <f t="array" ref="L942">XLOOKUP($D942, 'BASIC KEY'!$C$7:$C$10, 'BASIC KEY'!$B$7:$B$10, "", 0)
</f>
        <v/>
      </c>
    </row>
    <row r="943">
      <c r="C943" s="7"/>
      <c r="D943" s="7"/>
      <c r="E943" s="7"/>
      <c r="F943" s="7"/>
      <c r="G943" s="7"/>
      <c r="H943" s="7"/>
      <c r="I943" s="7" t="str">
        <f t="shared" si="6"/>
        <v/>
      </c>
      <c r="K943" s="2" t="str">
        <f t="array" ref="K943">XLOOKUP($C943:$C$1000, 'BASIC KEY'!$C$1:$C$4, 'BASIC KEY'!$B$1:$B$4, "", 0)
</f>
        <v/>
      </c>
      <c r="L943" s="2" t="str">
        <f t="array" ref="L943">XLOOKUP($D943, 'BASIC KEY'!$C$7:$C$10, 'BASIC KEY'!$B$7:$B$10, "", 0)
</f>
        <v/>
      </c>
    </row>
    <row r="944">
      <c r="C944" s="7"/>
      <c r="D944" s="7"/>
      <c r="E944" s="7"/>
      <c r="F944" s="7"/>
      <c r="G944" s="7"/>
      <c r="H944" s="7"/>
      <c r="I944" s="7" t="str">
        <f t="shared" si="6"/>
        <v/>
      </c>
      <c r="K944" s="2" t="str">
        <f t="array" ref="K944">XLOOKUP($C944:$C$1000, 'BASIC KEY'!$C$1:$C$4, 'BASIC KEY'!$B$1:$B$4, "", 0)
</f>
        <v/>
      </c>
      <c r="L944" s="2" t="str">
        <f t="array" ref="L944">XLOOKUP($D944, 'BASIC KEY'!$C$7:$C$10, 'BASIC KEY'!$B$7:$B$10, "", 0)
</f>
        <v/>
      </c>
    </row>
    <row r="945">
      <c r="C945" s="7"/>
      <c r="D945" s="7"/>
      <c r="E945" s="7"/>
      <c r="F945" s="7"/>
      <c r="G945" s="7"/>
      <c r="H945" s="7"/>
      <c r="I945" s="7" t="str">
        <f t="shared" si="6"/>
        <v/>
      </c>
      <c r="K945" s="2" t="str">
        <f t="array" ref="K945">XLOOKUP($C945:$C$1000, 'BASIC KEY'!$C$1:$C$4, 'BASIC KEY'!$B$1:$B$4, "", 0)
</f>
        <v/>
      </c>
      <c r="L945" s="2" t="str">
        <f t="array" ref="L945">XLOOKUP($D945, 'BASIC KEY'!$C$7:$C$10, 'BASIC KEY'!$B$7:$B$10, "", 0)
</f>
        <v/>
      </c>
    </row>
    <row r="946">
      <c r="C946" s="7"/>
      <c r="D946" s="7"/>
      <c r="E946" s="7"/>
      <c r="F946" s="7"/>
      <c r="G946" s="7"/>
      <c r="H946" s="7"/>
      <c r="I946" s="7" t="str">
        <f t="shared" si="6"/>
        <v/>
      </c>
      <c r="K946" s="2" t="str">
        <f t="array" ref="K946">XLOOKUP($C946:$C$1000, 'BASIC KEY'!$C$1:$C$4, 'BASIC KEY'!$B$1:$B$4, "", 0)
</f>
        <v/>
      </c>
      <c r="L946" s="2" t="str">
        <f t="array" ref="L946">XLOOKUP($D946, 'BASIC KEY'!$C$7:$C$10, 'BASIC KEY'!$B$7:$B$10, "", 0)
</f>
        <v/>
      </c>
    </row>
    <row r="947">
      <c r="C947" s="7"/>
      <c r="D947" s="7"/>
      <c r="E947" s="7"/>
      <c r="F947" s="7"/>
      <c r="G947" s="7"/>
      <c r="H947" s="7"/>
      <c r="I947" s="7" t="str">
        <f t="shared" si="6"/>
        <v/>
      </c>
      <c r="K947" s="2" t="str">
        <f t="array" ref="K947">XLOOKUP($C947:$C$1000, 'BASIC KEY'!$C$1:$C$4, 'BASIC KEY'!$B$1:$B$4, "", 0)
</f>
        <v/>
      </c>
      <c r="L947" s="2" t="str">
        <f t="array" ref="L947">XLOOKUP($D947, 'BASIC KEY'!$C$7:$C$10, 'BASIC KEY'!$B$7:$B$10, "", 0)
</f>
        <v/>
      </c>
    </row>
    <row r="948">
      <c r="C948" s="7"/>
      <c r="D948" s="7"/>
      <c r="E948" s="7"/>
      <c r="F948" s="7"/>
      <c r="G948" s="7"/>
      <c r="H948" s="7"/>
      <c r="I948" s="7" t="str">
        <f t="shared" si="6"/>
        <v/>
      </c>
      <c r="K948" s="2" t="str">
        <f t="array" ref="K948">XLOOKUP($C948:$C$1000, 'BASIC KEY'!$C$1:$C$4, 'BASIC KEY'!$B$1:$B$4, "", 0)
</f>
        <v/>
      </c>
      <c r="L948" s="2" t="str">
        <f t="array" ref="L948">XLOOKUP($D948, 'BASIC KEY'!$C$7:$C$10, 'BASIC KEY'!$B$7:$B$10, "", 0)
</f>
        <v/>
      </c>
    </row>
    <row r="949">
      <c r="C949" s="7"/>
      <c r="D949" s="7"/>
      <c r="E949" s="7"/>
      <c r="F949" s="7"/>
      <c r="G949" s="7"/>
      <c r="H949" s="7"/>
      <c r="I949" s="7" t="str">
        <f t="shared" si="6"/>
        <v/>
      </c>
      <c r="K949" s="2" t="str">
        <f t="array" ref="K949">XLOOKUP($C949:$C$1000, 'BASIC KEY'!$C$1:$C$4, 'BASIC KEY'!$B$1:$B$4, "", 0)
</f>
        <v/>
      </c>
      <c r="L949" s="2" t="str">
        <f t="array" ref="L949">XLOOKUP($D949, 'BASIC KEY'!$C$7:$C$10, 'BASIC KEY'!$B$7:$B$10, "", 0)
</f>
        <v/>
      </c>
    </row>
    <row r="950">
      <c r="C950" s="7"/>
      <c r="D950" s="7"/>
      <c r="E950" s="7"/>
      <c r="F950" s="7"/>
      <c r="G950" s="7"/>
      <c r="H950" s="7"/>
      <c r="I950" s="7" t="str">
        <f t="shared" si="6"/>
        <v/>
      </c>
      <c r="K950" s="2" t="str">
        <f t="array" ref="K950">XLOOKUP($C950:$C$1000, 'BASIC KEY'!$C$1:$C$4, 'BASIC KEY'!$B$1:$B$4, "", 0)
</f>
        <v/>
      </c>
      <c r="L950" s="2" t="str">
        <f t="array" ref="L950">XLOOKUP($D950, 'BASIC KEY'!$C$7:$C$10, 'BASIC KEY'!$B$7:$B$10, "", 0)
</f>
        <v/>
      </c>
    </row>
    <row r="951">
      <c r="C951" s="7"/>
      <c r="D951" s="7"/>
      <c r="E951" s="7"/>
      <c r="F951" s="7"/>
      <c r="G951" s="7"/>
      <c r="H951" s="7"/>
      <c r="I951" s="7" t="str">
        <f t="shared" si="6"/>
        <v/>
      </c>
      <c r="K951" s="2" t="str">
        <f t="array" ref="K951">XLOOKUP($C951:$C$1000, 'BASIC KEY'!$C$1:$C$4, 'BASIC KEY'!$B$1:$B$4, "", 0)
</f>
        <v/>
      </c>
      <c r="L951" s="2" t="str">
        <f t="array" ref="L951">XLOOKUP($D951, 'BASIC KEY'!$C$7:$C$10, 'BASIC KEY'!$B$7:$B$10, "", 0)
</f>
        <v/>
      </c>
    </row>
    <row r="952">
      <c r="C952" s="7"/>
      <c r="D952" s="7"/>
      <c r="E952" s="7"/>
      <c r="F952" s="7"/>
      <c r="G952" s="7"/>
      <c r="H952" s="7"/>
      <c r="I952" s="7" t="str">
        <f t="shared" si="6"/>
        <v/>
      </c>
      <c r="K952" s="2" t="str">
        <f t="array" ref="K952">XLOOKUP($C952:$C$1000, 'BASIC KEY'!$C$1:$C$4, 'BASIC KEY'!$B$1:$B$4, "", 0)
</f>
        <v/>
      </c>
      <c r="L952" s="2" t="str">
        <f t="array" ref="L952">XLOOKUP($D952, 'BASIC KEY'!$C$7:$C$10, 'BASIC KEY'!$B$7:$B$10, "", 0)
</f>
        <v/>
      </c>
    </row>
    <row r="953">
      <c r="C953" s="7"/>
      <c r="D953" s="7"/>
      <c r="E953" s="7"/>
      <c r="F953" s="7"/>
      <c r="G953" s="7"/>
      <c r="H953" s="7"/>
      <c r="I953" s="7" t="str">
        <f t="shared" si="6"/>
        <v/>
      </c>
      <c r="K953" s="2" t="str">
        <f t="array" ref="K953">XLOOKUP($C953:$C$1000, 'BASIC KEY'!$C$1:$C$4, 'BASIC KEY'!$B$1:$B$4, "", 0)
</f>
        <v/>
      </c>
      <c r="L953" s="2" t="str">
        <f t="array" ref="L953">XLOOKUP($D953, 'BASIC KEY'!$C$7:$C$10, 'BASIC KEY'!$B$7:$B$10, "", 0)
</f>
        <v/>
      </c>
    </row>
    <row r="954">
      <c r="C954" s="7"/>
      <c r="D954" s="7"/>
      <c r="E954" s="7"/>
      <c r="F954" s="7"/>
      <c r="G954" s="7"/>
      <c r="H954" s="7"/>
      <c r="I954" s="7" t="str">
        <f t="shared" si="6"/>
        <v/>
      </c>
      <c r="K954" s="2" t="str">
        <f t="array" ref="K954">XLOOKUP($C954:$C$1000, 'BASIC KEY'!$C$1:$C$4, 'BASIC KEY'!$B$1:$B$4, "", 0)
</f>
        <v/>
      </c>
      <c r="L954" s="2" t="str">
        <f t="array" ref="L954">XLOOKUP($D954, 'BASIC KEY'!$C$7:$C$10, 'BASIC KEY'!$B$7:$B$10, "", 0)
</f>
        <v/>
      </c>
    </row>
    <row r="955">
      <c r="C955" s="7"/>
      <c r="D955" s="7"/>
      <c r="E955" s="7"/>
      <c r="F955" s="7"/>
      <c r="G955" s="7"/>
      <c r="H955" s="7"/>
      <c r="I955" s="7" t="str">
        <f t="shared" si="6"/>
        <v/>
      </c>
      <c r="K955" s="2" t="str">
        <f t="array" ref="K955">XLOOKUP($C955:$C$1000, 'BASIC KEY'!$C$1:$C$4, 'BASIC KEY'!$B$1:$B$4, "", 0)
</f>
        <v/>
      </c>
      <c r="L955" s="2" t="str">
        <f t="array" ref="L955">XLOOKUP($D955, 'BASIC KEY'!$C$7:$C$10, 'BASIC KEY'!$B$7:$B$10, "", 0)
</f>
        <v/>
      </c>
    </row>
    <row r="956">
      <c r="C956" s="7"/>
      <c r="D956" s="7"/>
      <c r="E956" s="7"/>
      <c r="F956" s="7"/>
      <c r="G956" s="7"/>
      <c r="H956" s="7"/>
      <c r="I956" s="7" t="str">
        <f t="shared" si="6"/>
        <v/>
      </c>
      <c r="K956" s="2" t="str">
        <f t="array" ref="K956">XLOOKUP($C956:$C$1000, 'BASIC KEY'!$C$1:$C$4, 'BASIC KEY'!$B$1:$B$4, "", 0)
</f>
        <v/>
      </c>
      <c r="L956" s="2" t="str">
        <f t="array" ref="L956">XLOOKUP($D956, 'BASIC KEY'!$C$7:$C$10, 'BASIC KEY'!$B$7:$B$10, "", 0)
</f>
        <v/>
      </c>
    </row>
    <row r="957">
      <c r="C957" s="7"/>
      <c r="D957" s="7"/>
      <c r="E957" s="7"/>
      <c r="F957" s="7"/>
      <c r="G957" s="7"/>
      <c r="H957" s="7"/>
      <c r="I957" s="7" t="str">
        <f t="shared" si="6"/>
        <v/>
      </c>
      <c r="K957" s="2" t="str">
        <f t="array" ref="K957">XLOOKUP($C957:$C$1000, 'BASIC KEY'!$C$1:$C$4, 'BASIC KEY'!$B$1:$B$4, "", 0)
</f>
        <v/>
      </c>
      <c r="L957" s="2" t="str">
        <f t="array" ref="L957">XLOOKUP($D957, 'BASIC KEY'!$C$7:$C$10, 'BASIC KEY'!$B$7:$B$10, "", 0)
</f>
        <v/>
      </c>
    </row>
    <row r="958">
      <c r="C958" s="7"/>
      <c r="D958" s="7"/>
      <c r="E958" s="7"/>
      <c r="F958" s="7"/>
      <c r="G958" s="7"/>
      <c r="H958" s="7"/>
      <c r="I958" s="7" t="str">
        <f t="shared" si="6"/>
        <v/>
      </c>
      <c r="K958" s="2" t="str">
        <f t="array" ref="K958">XLOOKUP($C958:$C$1000, 'BASIC KEY'!$C$1:$C$4, 'BASIC KEY'!$B$1:$B$4, "", 0)
</f>
        <v/>
      </c>
      <c r="L958" s="2" t="str">
        <f t="array" ref="L958">XLOOKUP($D958, 'BASIC KEY'!$C$7:$C$10, 'BASIC KEY'!$B$7:$B$10, "", 0)
</f>
        <v/>
      </c>
    </row>
    <row r="959">
      <c r="C959" s="7"/>
      <c r="D959" s="7"/>
      <c r="E959" s="7"/>
      <c r="F959" s="7"/>
      <c r="G959" s="7"/>
      <c r="H959" s="7"/>
      <c r="I959" s="7" t="str">
        <f t="shared" si="6"/>
        <v/>
      </c>
      <c r="K959" s="2" t="str">
        <f t="array" ref="K959">XLOOKUP($C959:$C$1000, 'BASIC KEY'!$C$1:$C$4, 'BASIC KEY'!$B$1:$B$4, "", 0)
</f>
        <v/>
      </c>
      <c r="L959" s="2" t="str">
        <f t="array" ref="L959">XLOOKUP($D959, 'BASIC KEY'!$C$7:$C$10, 'BASIC KEY'!$B$7:$B$10, "", 0)
</f>
        <v/>
      </c>
    </row>
    <row r="960">
      <c r="C960" s="7"/>
      <c r="D960" s="7"/>
      <c r="E960" s="7"/>
      <c r="F960" s="7"/>
      <c r="G960" s="7"/>
      <c r="H960" s="7"/>
      <c r="I960" s="7" t="str">
        <f t="shared" si="6"/>
        <v/>
      </c>
      <c r="K960" s="2" t="str">
        <f t="array" ref="K960">XLOOKUP($C960:$C$1000, 'BASIC KEY'!$C$1:$C$4, 'BASIC KEY'!$B$1:$B$4, "", 0)
</f>
        <v/>
      </c>
      <c r="L960" s="2" t="str">
        <f t="array" ref="L960">XLOOKUP($D960, 'BASIC KEY'!$C$7:$C$10, 'BASIC KEY'!$B$7:$B$10, "", 0)
</f>
        <v/>
      </c>
    </row>
    <row r="961">
      <c r="C961" s="7"/>
      <c r="D961" s="7"/>
      <c r="E961" s="7"/>
      <c r="F961" s="7"/>
      <c r="G961" s="7"/>
      <c r="H961" s="7"/>
      <c r="I961" s="7" t="str">
        <f t="shared" si="6"/>
        <v/>
      </c>
      <c r="K961" s="2" t="str">
        <f t="array" ref="K961">XLOOKUP($C961:$C$1000, 'BASIC KEY'!$C$1:$C$4, 'BASIC KEY'!$B$1:$B$4, "", 0)
</f>
        <v/>
      </c>
      <c r="L961" s="2" t="str">
        <f t="array" ref="L961">XLOOKUP($D961, 'BASIC KEY'!$C$7:$C$10, 'BASIC KEY'!$B$7:$B$10, "", 0)
</f>
        <v/>
      </c>
    </row>
    <row r="962">
      <c r="C962" s="7"/>
      <c r="D962" s="7"/>
      <c r="E962" s="7"/>
      <c r="F962" s="7"/>
      <c r="G962" s="7"/>
      <c r="H962" s="7"/>
      <c r="I962" s="7" t="str">
        <f t="shared" si="6"/>
        <v/>
      </c>
      <c r="K962" s="2" t="str">
        <f t="array" ref="K962">XLOOKUP($C962:$C$1000, 'BASIC KEY'!$C$1:$C$4, 'BASIC KEY'!$B$1:$B$4, "", 0)
</f>
        <v/>
      </c>
      <c r="L962" s="2" t="str">
        <f t="array" ref="L962">XLOOKUP($D962, 'BASIC KEY'!$C$7:$C$10, 'BASIC KEY'!$B$7:$B$10, "", 0)
</f>
        <v/>
      </c>
    </row>
    <row r="963">
      <c r="C963" s="7"/>
      <c r="D963" s="7"/>
      <c r="E963" s="7"/>
      <c r="F963" s="7"/>
      <c r="G963" s="7"/>
      <c r="H963" s="7"/>
      <c r="I963" s="7" t="str">
        <f t="shared" si="6"/>
        <v/>
      </c>
      <c r="K963" s="2" t="str">
        <f t="array" ref="K963">XLOOKUP($C963:$C$1000, 'BASIC KEY'!$C$1:$C$4, 'BASIC KEY'!$B$1:$B$4, "", 0)
</f>
        <v/>
      </c>
      <c r="L963" s="2" t="str">
        <f t="array" ref="L963">XLOOKUP($D963, 'BASIC KEY'!$C$7:$C$10, 'BASIC KEY'!$B$7:$B$10, "", 0)
</f>
        <v/>
      </c>
    </row>
    <row r="964">
      <c r="C964" s="7"/>
      <c r="D964" s="7"/>
      <c r="E964" s="7"/>
      <c r="F964" s="7"/>
      <c r="G964" s="7"/>
      <c r="H964" s="7"/>
      <c r="I964" s="7" t="str">
        <f t="shared" si="6"/>
        <v/>
      </c>
      <c r="K964" s="2" t="str">
        <f t="array" ref="K964">XLOOKUP($C964:$C$1000, 'BASIC KEY'!$C$1:$C$4, 'BASIC KEY'!$B$1:$B$4, "", 0)
</f>
        <v/>
      </c>
      <c r="L964" s="2" t="str">
        <f t="array" ref="L964">XLOOKUP($D964, 'BASIC KEY'!$C$7:$C$10, 'BASIC KEY'!$B$7:$B$10, "", 0)
</f>
        <v/>
      </c>
    </row>
    <row r="965">
      <c r="C965" s="7"/>
      <c r="D965" s="7"/>
      <c r="E965" s="7"/>
      <c r="F965" s="7"/>
      <c r="G965" s="7"/>
      <c r="H965" s="7"/>
      <c r="I965" s="7" t="str">
        <f t="shared" si="6"/>
        <v/>
      </c>
      <c r="K965" s="2" t="str">
        <f t="array" ref="K965">XLOOKUP($C965:$C$1000, 'BASIC KEY'!$C$1:$C$4, 'BASIC KEY'!$B$1:$B$4, "", 0)
</f>
        <v/>
      </c>
      <c r="L965" s="2" t="str">
        <f t="array" ref="L965">XLOOKUP($D965, 'BASIC KEY'!$C$7:$C$10, 'BASIC KEY'!$B$7:$B$10, "", 0)
</f>
        <v/>
      </c>
    </row>
    <row r="966">
      <c r="C966" s="7"/>
      <c r="D966" s="7"/>
      <c r="E966" s="7"/>
      <c r="F966" s="7"/>
      <c r="G966" s="7"/>
      <c r="H966" s="7"/>
      <c r="I966" s="7" t="str">
        <f t="shared" si="6"/>
        <v/>
      </c>
      <c r="K966" s="2" t="str">
        <f t="array" ref="K966">XLOOKUP($C966:$C$1000, 'BASIC KEY'!$C$1:$C$4, 'BASIC KEY'!$B$1:$B$4, "", 0)
</f>
        <v/>
      </c>
      <c r="L966" s="2" t="str">
        <f t="array" ref="L966">XLOOKUP($D966, 'BASIC KEY'!$C$7:$C$10, 'BASIC KEY'!$B$7:$B$10, "", 0)
</f>
        <v/>
      </c>
    </row>
    <row r="967">
      <c r="C967" s="7"/>
      <c r="D967" s="7"/>
      <c r="E967" s="7"/>
      <c r="F967" s="7"/>
      <c r="G967" s="7"/>
      <c r="H967" s="7"/>
      <c r="I967" s="7" t="str">
        <f t="shared" si="6"/>
        <v/>
      </c>
      <c r="K967" s="2" t="str">
        <f t="array" ref="K967">XLOOKUP($C967:$C$1000, 'BASIC KEY'!$C$1:$C$4, 'BASIC KEY'!$B$1:$B$4, "", 0)
</f>
        <v/>
      </c>
      <c r="L967" s="2" t="str">
        <f t="array" ref="L967">XLOOKUP($D967, 'BASIC KEY'!$C$7:$C$10, 'BASIC KEY'!$B$7:$B$10, "", 0)
</f>
        <v/>
      </c>
    </row>
    <row r="968">
      <c r="C968" s="7"/>
      <c r="D968" s="7"/>
      <c r="E968" s="7"/>
      <c r="F968" s="7"/>
      <c r="G968" s="7"/>
      <c r="H968" s="7"/>
      <c r="I968" s="7" t="str">
        <f t="shared" si="6"/>
        <v/>
      </c>
      <c r="K968" s="2" t="str">
        <f t="array" ref="K968">XLOOKUP($C968:$C$1000, 'BASIC KEY'!$C$1:$C$4, 'BASIC KEY'!$B$1:$B$4, "", 0)
</f>
        <v/>
      </c>
      <c r="L968" s="2" t="str">
        <f t="array" ref="L968">XLOOKUP($D968, 'BASIC KEY'!$C$7:$C$10, 'BASIC KEY'!$B$7:$B$10, "", 0)
</f>
        <v/>
      </c>
    </row>
    <row r="969">
      <c r="C969" s="7"/>
      <c r="D969" s="7"/>
      <c r="E969" s="7"/>
      <c r="F969" s="7"/>
      <c r="G969" s="7"/>
      <c r="H969" s="7"/>
      <c r="I969" s="7" t="str">
        <f t="shared" si="6"/>
        <v/>
      </c>
      <c r="K969" s="2" t="str">
        <f t="array" ref="K969">XLOOKUP($C969:$C$1000, 'BASIC KEY'!$C$1:$C$4, 'BASIC KEY'!$B$1:$B$4, "", 0)
</f>
        <v/>
      </c>
      <c r="L969" s="2" t="str">
        <f t="array" ref="L969">XLOOKUP($D969, 'BASIC KEY'!$C$7:$C$10, 'BASIC KEY'!$B$7:$B$10, "", 0)
</f>
        <v/>
      </c>
    </row>
    <row r="970">
      <c r="C970" s="7"/>
      <c r="D970" s="7"/>
      <c r="E970" s="7"/>
      <c r="F970" s="7"/>
      <c r="G970" s="7"/>
      <c r="H970" s="7"/>
      <c r="I970" s="7" t="str">
        <f t="shared" si="6"/>
        <v/>
      </c>
      <c r="K970" s="2" t="str">
        <f t="array" ref="K970">XLOOKUP($C970:$C$1000, 'BASIC KEY'!$C$1:$C$4, 'BASIC KEY'!$B$1:$B$4, "", 0)
</f>
        <v/>
      </c>
      <c r="L970" s="2" t="str">
        <f t="array" ref="L970">XLOOKUP($D970, 'BASIC KEY'!$C$7:$C$10, 'BASIC KEY'!$B$7:$B$10, "", 0)
</f>
        <v/>
      </c>
    </row>
    <row r="971">
      <c r="C971" s="7"/>
      <c r="D971" s="7"/>
      <c r="E971" s="7"/>
      <c r="F971" s="7"/>
      <c r="G971" s="7"/>
      <c r="H971" s="7"/>
      <c r="I971" s="7" t="str">
        <f t="shared" si="6"/>
        <v/>
      </c>
      <c r="K971" s="2" t="str">
        <f t="array" ref="K971">XLOOKUP($C971:$C$1000, 'BASIC KEY'!$C$1:$C$4, 'BASIC KEY'!$B$1:$B$4, "", 0)
</f>
        <v/>
      </c>
      <c r="L971" s="2" t="str">
        <f t="array" ref="L971">XLOOKUP($D971, 'BASIC KEY'!$C$7:$C$10, 'BASIC KEY'!$B$7:$B$10, "", 0)
</f>
        <v/>
      </c>
    </row>
    <row r="972">
      <c r="C972" s="7"/>
      <c r="D972" s="7"/>
      <c r="E972" s="7"/>
      <c r="F972" s="7"/>
      <c r="G972" s="7"/>
      <c r="H972" s="7"/>
      <c r="I972" s="7" t="str">
        <f t="shared" si="6"/>
        <v/>
      </c>
      <c r="K972" s="2" t="str">
        <f t="array" ref="K972">XLOOKUP($C972:$C$1000, 'BASIC KEY'!$C$1:$C$4, 'BASIC KEY'!$B$1:$B$4, "", 0)
</f>
        <v/>
      </c>
      <c r="L972" s="2" t="str">
        <f t="array" ref="L972">XLOOKUP($D972, 'BASIC KEY'!$C$7:$C$10, 'BASIC KEY'!$B$7:$B$10, "", 0)
</f>
        <v/>
      </c>
    </row>
    <row r="973">
      <c r="C973" s="7"/>
      <c r="D973" s="7"/>
      <c r="E973" s="7"/>
      <c r="F973" s="7"/>
      <c r="G973" s="7"/>
      <c r="H973" s="7"/>
      <c r="I973" s="7" t="str">
        <f t="shared" si="6"/>
        <v/>
      </c>
      <c r="K973" s="2" t="str">
        <f t="array" ref="K973">XLOOKUP($C973:$C$1000, 'BASIC KEY'!$C$1:$C$4, 'BASIC KEY'!$B$1:$B$4, "", 0)
</f>
        <v/>
      </c>
      <c r="L973" s="2" t="str">
        <f t="array" ref="L973">XLOOKUP($D973, 'BASIC KEY'!$C$7:$C$10, 'BASIC KEY'!$B$7:$B$10, "", 0)
</f>
        <v/>
      </c>
    </row>
    <row r="974">
      <c r="C974" s="7"/>
      <c r="D974" s="7"/>
      <c r="E974" s="7"/>
      <c r="F974" s="7"/>
      <c r="G974" s="7"/>
      <c r="H974" s="7"/>
      <c r="I974" s="7" t="str">
        <f t="shared" si="6"/>
        <v/>
      </c>
      <c r="K974" s="2" t="str">
        <f t="array" ref="K974">XLOOKUP($C974:$C$1000, 'BASIC KEY'!$C$1:$C$4, 'BASIC KEY'!$B$1:$B$4, "", 0)
</f>
        <v/>
      </c>
      <c r="L974" s="2" t="str">
        <f t="array" ref="L974">XLOOKUP($D974, 'BASIC KEY'!$C$7:$C$10, 'BASIC KEY'!$B$7:$B$10, "", 0)
</f>
        <v/>
      </c>
    </row>
    <row r="975">
      <c r="C975" s="7"/>
      <c r="D975" s="7"/>
      <c r="E975" s="7"/>
      <c r="F975" s="7"/>
      <c r="G975" s="7"/>
      <c r="H975" s="7"/>
      <c r="I975" s="7" t="str">
        <f t="shared" si="6"/>
        <v/>
      </c>
      <c r="K975" s="2" t="str">
        <f t="array" ref="K975">XLOOKUP($C975:$C$1000, 'BASIC KEY'!$C$1:$C$4, 'BASIC KEY'!$B$1:$B$4, "", 0)
</f>
        <v/>
      </c>
      <c r="L975" s="2" t="str">
        <f t="array" ref="L975">XLOOKUP($D975, 'BASIC KEY'!$C$7:$C$10, 'BASIC KEY'!$B$7:$B$10, "", 0)
</f>
        <v/>
      </c>
    </row>
    <row r="976">
      <c r="C976" s="7"/>
      <c r="D976" s="7"/>
      <c r="E976" s="7"/>
      <c r="F976" s="7"/>
      <c r="G976" s="7"/>
      <c r="H976" s="7"/>
      <c r="I976" s="7" t="str">
        <f t="shared" si="6"/>
        <v/>
      </c>
      <c r="K976" s="2" t="str">
        <f t="array" ref="K976">XLOOKUP($C976:$C$1000, 'BASIC KEY'!$C$1:$C$4, 'BASIC KEY'!$B$1:$B$4, "", 0)
</f>
        <v/>
      </c>
      <c r="L976" s="2" t="str">
        <f t="array" ref="L976">XLOOKUP($D976, 'BASIC KEY'!$C$7:$C$10, 'BASIC KEY'!$B$7:$B$10, "", 0)
</f>
        <v/>
      </c>
    </row>
    <row r="977">
      <c r="C977" s="7"/>
      <c r="D977" s="7"/>
      <c r="E977" s="7"/>
      <c r="F977" s="7"/>
      <c r="G977" s="7"/>
      <c r="H977" s="7"/>
      <c r="I977" s="7" t="str">
        <f t="shared" si="6"/>
        <v/>
      </c>
      <c r="K977" s="2" t="str">
        <f t="array" ref="K977">XLOOKUP($C977:$C$1000, 'BASIC KEY'!$C$1:$C$4, 'BASIC KEY'!$B$1:$B$4, "", 0)
</f>
        <v/>
      </c>
      <c r="L977" s="2" t="str">
        <f t="array" ref="L977">XLOOKUP($D977, 'BASIC KEY'!$C$7:$C$10, 'BASIC KEY'!$B$7:$B$10, "", 0)
</f>
        <v/>
      </c>
    </row>
    <row r="978">
      <c r="C978" s="7"/>
      <c r="D978" s="7"/>
      <c r="E978" s="7"/>
      <c r="F978" s="7"/>
      <c r="G978" s="7"/>
      <c r="H978" s="7"/>
      <c r="I978" s="7" t="str">
        <f t="shared" si="6"/>
        <v/>
      </c>
      <c r="K978" s="2" t="str">
        <f t="array" ref="K978">XLOOKUP($C978:$C$1000, 'BASIC KEY'!$C$1:$C$4, 'BASIC KEY'!$B$1:$B$4, "", 0)
</f>
        <v/>
      </c>
      <c r="L978" s="2" t="str">
        <f t="array" ref="L978">XLOOKUP($D978, 'BASIC KEY'!$C$7:$C$10, 'BASIC KEY'!$B$7:$B$10, "", 0)
</f>
        <v/>
      </c>
    </row>
    <row r="979">
      <c r="C979" s="7"/>
      <c r="D979" s="7"/>
      <c r="E979" s="7"/>
      <c r="F979" s="7"/>
      <c r="G979" s="7"/>
      <c r="H979" s="7"/>
      <c r="I979" s="7" t="str">
        <f t="shared" si="6"/>
        <v/>
      </c>
      <c r="K979" s="2" t="str">
        <f t="array" ref="K979">XLOOKUP($C979:$C$1000, 'BASIC KEY'!$C$1:$C$4, 'BASIC KEY'!$B$1:$B$4, "", 0)
</f>
        <v/>
      </c>
      <c r="L979" s="2" t="str">
        <f t="array" ref="L979">XLOOKUP($D979, 'BASIC KEY'!$C$7:$C$10, 'BASIC KEY'!$B$7:$B$10, "", 0)
</f>
        <v/>
      </c>
    </row>
    <row r="980">
      <c r="C980" s="7"/>
      <c r="D980" s="7"/>
      <c r="E980" s="7"/>
      <c r="F980" s="7"/>
      <c r="G980" s="7"/>
      <c r="H980" s="7"/>
      <c r="I980" s="7" t="str">
        <f t="shared" si="6"/>
        <v/>
      </c>
      <c r="K980" s="2" t="str">
        <f t="array" ref="K980">XLOOKUP($C980:$C$1000, 'BASIC KEY'!$C$1:$C$4, 'BASIC KEY'!$B$1:$B$4, "", 0)
</f>
        <v/>
      </c>
      <c r="L980" s="2" t="str">
        <f t="array" ref="L980">XLOOKUP($D980, 'BASIC KEY'!$C$7:$C$10, 'BASIC KEY'!$B$7:$B$10, "", 0)
</f>
        <v/>
      </c>
    </row>
    <row r="981">
      <c r="C981" s="7"/>
      <c r="D981" s="7"/>
      <c r="E981" s="7"/>
      <c r="F981" s="7"/>
      <c r="G981" s="7"/>
      <c r="H981" s="7"/>
      <c r="I981" s="7" t="str">
        <f t="shared" si="6"/>
        <v/>
      </c>
      <c r="K981" s="2" t="str">
        <f t="array" ref="K981">XLOOKUP($C981:$C$1000, 'BASIC KEY'!$C$1:$C$4, 'BASIC KEY'!$B$1:$B$4, "", 0)
</f>
        <v/>
      </c>
      <c r="L981" s="2" t="str">
        <f t="array" ref="L981">XLOOKUP($D981, 'BASIC KEY'!$C$7:$C$10, 'BASIC KEY'!$B$7:$B$10, "", 0)
</f>
        <v/>
      </c>
    </row>
    <row r="982">
      <c r="C982" s="7"/>
      <c r="D982" s="7"/>
      <c r="E982" s="7"/>
      <c r="F982" s="7"/>
      <c r="G982" s="7"/>
      <c r="H982" s="7"/>
      <c r="I982" s="7" t="str">
        <f t="shared" si="6"/>
        <v/>
      </c>
      <c r="K982" s="2" t="str">
        <f t="array" ref="K982">XLOOKUP($C982:$C$1000, 'BASIC KEY'!$C$1:$C$4, 'BASIC KEY'!$B$1:$B$4, "", 0)
</f>
        <v/>
      </c>
      <c r="L982" s="2" t="str">
        <f t="array" ref="L982">XLOOKUP($D982, 'BASIC KEY'!$C$7:$C$10, 'BASIC KEY'!$B$7:$B$10, "", 0)
</f>
        <v/>
      </c>
    </row>
    <row r="983">
      <c r="C983" s="7"/>
      <c r="D983" s="7"/>
      <c r="E983" s="7"/>
      <c r="F983" s="7"/>
      <c r="G983" s="7"/>
      <c r="H983" s="7"/>
      <c r="I983" s="7" t="str">
        <f t="shared" si="6"/>
        <v/>
      </c>
      <c r="K983" s="2" t="str">
        <f t="array" ref="K983">XLOOKUP($C983:$C$1000, 'BASIC KEY'!$C$1:$C$4, 'BASIC KEY'!$B$1:$B$4, "", 0)
</f>
        <v/>
      </c>
      <c r="L983" s="2" t="str">
        <f t="array" ref="L983">XLOOKUP($D983, 'BASIC KEY'!$C$7:$C$10, 'BASIC KEY'!$B$7:$B$10, "", 0)
</f>
        <v/>
      </c>
    </row>
    <row r="984">
      <c r="C984" s="7"/>
      <c r="D984" s="7"/>
      <c r="E984" s="7"/>
      <c r="F984" s="7"/>
      <c r="G984" s="7"/>
      <c r="H984" s="7"/>
      <c r="I984" s="7" t="str">
        <f t="shared" si="6"/>
        <v/>
      </c>
      <c r="K984" s="2" t="str">
        <f t="array" ref="K984">XLOOKUP($C984:$C$1000, 'BASIC KEY'!$C$1:$C$4, 'BASIC KEY'!$B$1:$B$4, "", 0)
</f>
        <v/>
      </c>
      <c r="L984" s="2" t="str">
        <f t="array" ref="L984">XLOOKUP($D984, 'BASIC KEY'!$C$7:$C$10, 'BASIC KEY'!$B$7:$B$10, "", 0)
</f>
        <v/>
      </c>
    </row>
    <row r="985">
      <c r="C985" s="7"/>
      <c r="D985" s="7"/>
      <c r="E985" s="7"/>
      <c r="F985" s="7"/>
      <c r="G985" s="7"/>
      <c r="H985" s="7"/>
      <c r="I985" s="7" t="str">
        <f t="shared" si="6"/>
        <v/>
      </c>
      <c r="K985" s="2" t="str">
        <f t="array" ref="K985">XLOOKUP($C985:$C$1000, 'BASIC KEY'!$C$1:$C$4, 'BASIC KEY'!$B$1:$B$4, "", 0)
</f>
        <v/>
      </c>
      <c r="L985" s="2" t="str">
        <f t="array" ref="L985">XLOOKUP($D985, 'BASIC KEY'!$C$7:$C$10, 'BASIC KEY'!$B$7:$B$10, "", 0)
</f>
        <v/>
      </c>
    </row>
    <row r="986">
      <c r="C986" s="7"/>
      <c r="D986" s="7"/>
      <c r="E986" s="7"/>
      <c r="F986" s="7"/>
      <c r="G986" s="7"/>
      <c r="H986" s="7"/>
      <c r="I986" s="7" t="str">
        <f t="shared" si="6"/>
        <v/>
      </c>
      <c r="K986" s="2" t="str">
        <f t="array" ref="K986">XLOOKUP($C986:$C$1000, 'BASIC KEY'!$C$1:$C$4, 'BASIC KEY'!$B$1:$B$4, "", 0)
</f>
        <v/>
      </c>
      <c r="L986" s="2" t="str">
        <f t="array" ref="L986">XLOOKUP($D986, 'BASIC KEY'!$C$7:$C$10, 'BASIC KEY'!$B$7:$B$10, "", 0)
</f>
        <v/>
      </c>
    </row>
    <row r="987">
      <c r="C987" s="7"/>
      <c r="D987" s="7"/>
      <c r="E987" s="7"/>
      <c r="F987" s="7"/>
      <c r="G987" s="7"/>
      <c r="H987" s="7"/>
      <c r="I987" s="7" t="str">
        <f t="shared" si="6"/>
        <v/>
      </c>
      <c r="K987" s="2" t="str">
        <f t="array" ref="K987">XLOOKUP($C987:$C$1000, 'BASIC KEY'!$C$1:$C$4, 'BASIC KEY'!$B$1:$B$4, "", 0)
</f>
        <v/>
      </c>
      <c r="L987" s="2" t="str">
        <f t="array" ref="L987">XLOOKUP($D987, 'BASIC KEY'!$C$7:$C$10, 'BASIC KEY'!$B$7:$B$10, "", 0)
</f>
        <v/>
      </c>
    </row>
    <row r="988">
      <c r="C988" s="7"/>
      <c r="D988" s="7"/>
      <c r="E988" s="7"/>
      <c r="F988" s="7"/>
      <c r="G988" s="7"/>
      <c r="H988" s="7"/>
      <c r="I988" s="7" t="str">
        <f t="shared" si="6"/>
        <v/>
      </c>
      <c r="K988" s="2" t="str">
        <f t="array" ref="K988">XLOOKUP($C988:$C$1000, 'BASIC KEY'!$C$1:$C$4, 'BASIC KEY'!$B$1:$B$4, "", 0)
</f>
        <v/>
      </c>
      <c r="L988" s="2" t="str">
        <f t="array" ref="L988">XLOOKUP($D988, 'BASIC KEY'!$C$7:$C$10, 'BASIC KEY'!$B$7:$B$10, "", 0)
</f>
        <v/>
      </c>
    </row>
    <row r="989">
      <c r="C989" s="7"/>
      <c r="D989" s="7"/>
      <c r="E989" s="7"/>
      <c r="F989" s="7"/>
      <c r="G989" s="7"/>
      <c r="H989" s="7"/>
      <c r="I989" s="7" t="str">
        <f t="shared" si="6"/>
        <v/>
      </c>
      <c r="K989" s="2" t="str">
        <f t="array" ref="K989">XLOOKUP($C989:$C$1000, 'BASIC KEY'!$C$1:$C$4, 'BASIC KEY'!$B$1:$B$4, "", 0)
</f>
        <v/>
      </c>
      <c r="L989" s="2" t="str">
        <f t="array" ref="L989">XLOOKUP($D989, 'BASIC KEY'!$C$7:$C$10, 'BASIC KEY'!$B$7:$B$10, "", 0)
</f>
        <v/>
      </c>
    </row>
    <row r="990">
      <c r="C990" s="7"/>
      <c r="D990" s="7"/>
      <c r="E990" s="7"/>
      <c r="F990" s="7"/>
      <c r="G990" s="7"/>
      <c r="H990" s="7"/>
      <c r="I990" s="7" t="str">
        <f t="shared" si="6"/>
        <v/>
      </c>
      <c r="K990" s="2" t="str">
        <f t="array" ref="K990">XLOOKUP($C990:$C$1000, 'BASIC KEY'!$C$1:$C$4, 'BASIC KEY'!$B$1:$B$4, "", 0)
</f>
        <v/>
      </c>
      <c r="L990" s="2" t="str">
        <f t="array" ref="L990">XLOOKUP($D990, 'BASIC KEY'!$C$7:$C$10, 'BASIC KEY'!$B$7:$B$10, "", 0)
</f>
        <v/>
      </c>
    </row>
    <row r="991">
      <c r="C991" s="7"/>
      <c r="D991" s="7"/>
      <c r="E991" s="7"/>
      <c r="F991" s="7"/>
      <c r="G991" s="7"/>
      <c r="H991" s="7"/>
      <c r="I991" s="7" t="str">
        <f t="shared" si="6"/>
        <v/>
      </c>
      <c r="K991" s="2" t="str">
        <f t="array" ref="K991">XLOOKUP($C991:$C$1000, 'BASIC KEY'!$C$1:$C$4, 'BASIC KEY'!$B$1:$B$4, "", 0)
</f>
        <v/>
      </c>
      <c r="L991" s="2" t="str">
        <f t="array" ref="L991">XLOOKUP($D991, 'BASIC KEY'!$C$7:$C$10, 'BASIC KEY'!$B$7:$B$10, "", 0)
</f>
        <v/>
      </c>
    </row>
    <row r="992">
      <c r="C992" s="7"/>
      <c r="D992" s="7"/>
      <c r="E992" s="7"/>
      <c r="F992" s="7"/>
      <c r="G992" s="7"/>
      <c r="H992" s="7"/>
      <c r="I992" s="7" t="str">
        <f t="shared" si="6"/>
        <v/>
      </c>
      <c r="K992" s="2" t="str">
        <f t="array" ref="K992">XLOOKUP($C992:$C$1000, 'BASIC KEY'!$C$1:$C$4, 'BASIC KEY'!$B$1:$B$4, "", 0)
</f>
        <v/>
      </c>
      <c r="L992" s="2" t="str">
        <f t="array" ref="L992">XLOOKUP($D992, 'BASIC KEY'!$C$7:$C$10, 'BASIC KEY'!$B$7:$B$10, "", 0)
</f>
        <v/>
      </c>
    </row>
    <row r="993">
      <c r="C993" s="7"/>
      <c r="D993" s="7"/>
      <c r="E993" s="7"/>
      <c r="F993" s="7"/>
      <c r="G993" s="7"/>
      <c r="H993" s="7"/>
      <c r="I993" s="7" t="str">
        <f t="shared" si="6"/>
        <v/>
      </c>
      <c r="K993" s="2" t="str">
        <f t="array" ref="K993">XLOOKUP($C993:$C$1000, 'BASIC KEY'!$C$1:$C$4, 'BASIC KEY'!$B$1:$B$4, "", 0)
</f>
        <v/>
      </c>
      <c r="L993" s="2" t="str">
        <f t="array" ref="L993">XLOOKUP($D993, 'BASIC KEY'!$C$7:$C$10, 'BASIC KEY'!$B$7:$B$10, "", 0)
</f>
        <v/>
      </c>
    </row>
    <row r="994">
      <c r="C994" s="7"/>
      <c r="D994" s="7"/>
      <c r="E994" s="7"/>
      <c r="F994" s="7"/>
      <c r="G994" s="7"/>
      <c r="H994" s="7"/>
      <c r="I994" s="7" t="str">
        <f t="shared" si="6"/>
        <v/>
      </c>
      <c r="K994" s="2" t="str">
        <f t="array" ref="K994">XLOOKUP($C994:$C$1000, 'BASIC KEY'!$C$1:$C$4, 'BASIC KEY'!$B$1:$B$4, "", 0)
</f>
        <v/>
      </c>
      <c r="L994" s="2" t="str">
        <f t="array" ref="L994">XLOOKUP($D994, 'BASIC KEY'!$C$7:$C$10, 'BASIC KEY'!$B$7:$B$10, "", 0)
</f>
        <v/>
      </c>
    </row>
    <row r="995">
      <c r="C995" s="7"/>
      <c r="D995" s="7"/>
      <c r="E995" s="7"/>
      <c r="F995" s="7"/>
      <c r="G995" s="7"/>
      <c r="H995" s="7"/>
      <c r="I995" s="7" t="str">
        <f t="shared" si="6"/>
        <v/>
      </c>
      <c r="K995" s="2" t="str">
        <f t="array" ref="K995">XLOOKUP($C995:$C$1000, 'BASIC KEY'!$C$1:$C$4, 'BASIC KEY'!$B$1:$B$4, "", 0)
</f>
        <v/>
      </c>
      <c r="L995" s="2" t="str">
        <f t="array" ref="L995">XLOOKUP($D995, 'BASIC KEY'!$C$7:$C$10, 'BASIC KEY'!$B$7:$B$10, "", 0)
</f>
        <v/>
      </c>
    </row>
    <row r="996">
      <c r="C996" s="7"/>
      <c r="D996" s="7"/>
      <c r="E996" s="7"/>
      <c r="F996" s="7"/>
      <c r="G996" s="7"/>
      <c r="H996" s="7"/>
      <c r="I996" s="7" t="str">
        <f t="shared" si="6"/>
        <v/>
      </c>
      <c r="K996" s="2" t="str">
        <f t="array" ref="K996">XLOOKUP($C996:$C$1000, 'BASIC KEY'!$C$1:$C$4, 'BASIC KEY'!$B$1:$B$4, "", 0)
</f>
        <v/>
      </c>
      <c r="L996" s="2" t="str">
        <f t="array" ref="L996">XLOOKUP($D996, 'BASIC KEY'!$C$7:$C$10, 'BASIC KEY'!$B$7:$B$10, "", 0)
</f>
        <v/>
      </c>
    </row>
    <row r="997">
      <c r="C997" s="7"/>
      <c r="D997" s="7"/>
      <c r="E997" s="7"/>
      <c r="F997" s="7"/>
      <c r="G997" s="7"/>
      <c r="H997" s="7"/>
      <c r="I997" s="7" t="str">
        <f t="shared" si="6"/>
        <v/>
      </c>
      <c r="K997" s="2" t="str">
        <f t="array" ref="K997">XLOOKUP($C997:$C$1000, 'BASIC KEY'!$C$1:$C$4, 'BASIC KEY'!$B$1:$B$4, "", 0)
</f>
        <v/>
      </c>
      <c r="L997" s="2" t="str">
        <f t="array" ref="L997">XLOOKUP($D997, 'BASIC KEY'!$C$7:$C$10, 'BASIC KEY'!$B$7:$B$10, "", 0)
</f>
        <v/>
      </c>
    </row>
    <row r="998">
      <c r="C998" s="7"/>
      <c r="D998" s="7"/>
      <c r="E998" s="7"/>
      <c r="F998" s="7"/>
      <c r="G998" s="7"/>
      <c r="H998" s="7"/>
      <c r="I998" s="7" t="str">
        <f t="shared" si="6"/>
        <v/>
      </c>
      <c r="K998" s="2" t="str">
        <f t="array" ref="K998">XLOOKUP($C998:$C$1000, 'BASIC KEY'!$C$1:$C$4, 'BASIC KEY'!$B$1:$B$4, "", 0)
</f>
        <v/>
      </c>
      <c r="L998" s="2" t="str">
        <f t="array" ref="L998">XLOOKUP($D998, 'BASIC KEY'!$C$7:$C$10, 'BASIC KEY'!$B$7:$B$10, "", 0)
</f>
        <v/>
      </c>
    </row>
    <row r="999">
      <c r="C999" s="7"/>
      <c r="D999" s="7"/>
      <c r="E999" s="7"/>
      <c r="F999" s="7"/>
      <c r="G999" s="7"/>
      <c r="H999" s="7"/>
      <c r="I999" s="7" t="str">
        <f t="shared" si="6"/>
        <v/>
      </c>
      <c r="K999" s="2" t="str">
        <f t="array" ref="K999">XLOOKUP($C999:$C$1000, 'BASIC KEY'!$C$1:$C$4, 'BASIC KEY'!$B$1:$B$4, "", 0)
</f>
        <v/>
      </c>
      <c r="L999" s="2" t="str">
        <f t="array" ref="L999">XLOOKUP($D999, 'BASIC KEY'!$C$7:$C$10, 'BASIC KEY'!$B$7:$B$10, "", 0)
</f>
        <v/>
      </c>
    </row>
    <row r="1000">
      <c r="C1000" s="7"/>
      <c r="D1000" s="7"/>
      <c r="E1000" s="7"/>
      <c r="F1000" s="7"/>
      <c r="G1000" s="7"/>
      <c r="H1000" s="7"/>
      <c r="I1000" s="7" t="str">
        <f t="shared" si="6"/>
        <v/>
      </c>
      <c r="K1000" s="2" t="str">
        <f t="array" ref="K1000">XLOOKUP($C1000:$C$1000, 'BASIC KEY'!$C$1:$C$4, 'BASIC KEY'!$B$1:$B$4, "", 0)
</f>
        <v/>
      </c>
      <c r="L1000" s="2" t="str">
        <f t="array" ref="L1000">XLOOKUP($D1000, 'BASIC KEY'!$C$7:$C$10, 'BASIC KEY'!$B$7:$B$10, "", 0)
</f>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3" max="3" width="21.0"/>
    <col customWidth="1" min="4" max="4" width="17.5"/>
    <col customWidth="1" min="10" max="10" width="64.13"/>
    <col customWidth="1" min="11" max="11" width="9.13"/>
    <col customWidth="1" min="12" max="12" width="64.25"/>
    <col customWidth="1" min="13" max="13" width="28.0"/>
    <col customWidth="1" min="14" max="14" width="28.5"/>
  </cols>
  <sheetData>
    <row r="1">
      <c r="B1" s="16"/>
      <c r="L1" s="17"/>
      <c r="M1" s="17"/>
      <c r="N1" s="17"/>
    </row>
    <row r="2">
      <c r="B2" s="18"/>
      <c r="L2" s="17"/>
      <c r="M2" s="17"/>
      <c r="N2" s="17"/>
    </row>
    <row r="3">
      <c r="B3" s="1"/>
      <c r="L3" s="19"/>
      <c r="M3" s="17"/>
      <c r="N3" s="17"/>
    </row>
    <row r="4">
      <c r="A4" s="20" t="s">
        <v>482</v>
      </c>
      <c r="B4" s="21" t="s">
        <v>435</v>
      </c>
      <c r="C4" s="22" t="s">
        <v>436</v>
      </c>
      <c r="D4" s="22" t="s">
        <v>483</v>
      </c>
      <c r="E4" s="22" t="s">
        <v>484</v>
      </c>
      <c r="F4" s="22" t="s">
        <v>103</v>
      </c>
      <c r="G4" s="22" t="s">
        <v>485</v>
      </c>
      <c r="H4" s="22" t="s">
        <v>438</v>
      </c>
      <c r="I4" s="22" t="s">
        <v>486</v>
      </c>
      <c r="J4" s="22" t="s">
        <v>487</v>
      </c>
      <c r="K4" s="23"/>
      <c r="L4" s="24" t="s">
        <v>488</v>
      </c>
      <c r="M4" s="24" t="s">
        <v>489</v>
      </c>
      <c r="N4" s="24" t="s">
        <v>490</v>
      </c>
      <c r="O4" s="23"/>
      <c r="P4" s="23"/>
      <c r="Q4" s="23"/>
      <c r="R4" s="23"/>
      <c r="S4" s="23"/>
      <c r="T4" s="23"/>
      <c r="U4" s="23"/>
      <c r="V4" s="23"/>
      <c r="W4" s="23"/>
      <c r="X4" s="23"/>
      <c r="Y4" s="23"/>
      <c r="Z4" s="23"/>
    </row>
    <row r="5">
      <c r="A5" s="12">
        <v>1.0</v>
      </c>
      <c r="B5" s="1" t="str">
        <f>Advanced!M2</f>
        <v>Ritvik Aggarwal</v>
      </c>
      <c r="C5" s="13" t="str">
        <f t="shared" ref="C5:C298" si="1">LOWER(TRIM(CLEAN($B5)))</f>
        <v>ritvik aggarwal</v>
      </c>
      <c r="D5" s="13">
        <f t="array" ref="D5">IF(ISNUMBER(MATCH(Sheet8!$C5, Basic!$I$2:$I$309, 0)),SUM(
        XLOOKUP(INDEX(Basic!$C$2:$C$309, MATCH(Sheet8!$C5, Basic!$I$2:$I$309, 0)), 'BASIC KEY'!$C$1:$C$4, 'BASIC KEY'!$B$1:$B$4, 0),
        XLOOKUP(INDEX(Basic!$D$2:$D$309, MATCH(Sheet8!$C5, Basic!$I$2:$I$309, 0)), 'BASIC KEY'!$C$7:$C$10, 'BASIC KEY'!$B$7:$B$10, 0),
        XLOOKUP(INDEX(Basic!$E$2:$E$309, MATCH(Sheet8!$C5, Basic!$I$2:$I$309, 0)), 'BASIC KEY'!$C$13:$C$16, 'BASIC KEY'!$B$13:$B$16, 0),
        XLOOKUP(INDEX(Basic!$F$2:$F$309, MATCH(Sheet8!$C5, Basic!$I$2:$I$309, 0)), 'BASIC KEY'!$C$19:$C$22, 'BASIC KEY'!$B$19:$B$22, 0),
        XLOOKUP(INDEX(Basic!$G$2:$G$309, MATCH(Sheet8!$C5, Basic!$I$2:$I$309, 0)), 'BASIC KEY'!$C$25:$C$28, 'BASIC KEY'!$B$25:$B$28, 0)
    ),
    ""
)
</f>
        <v>2</v>
      </c>
      <c r="E5" s="13">
        <f t="array" ref="E5">SUM(
XLOOKUP(Advanced!$C2,'ADVANCED KEY'!$C$1:$C$4,'ADVANCED KEY'!$B$1:$B$4,0),
XLOOKUP(Advanced!$D2,'ADVANCED KEY'!$C$7:$C$10,'ADVANCED KEY'!$B$7:$B$10,0),
XLOOKUP(Advanced!$E2,'ADVANCED KEY'!$C$13:$C$16,'ADVANCED KEY'!$B$13:$B$16,0),
XLOOKUP(Advanced!$F2,'ADVANCED KEY'!$C$19:$C$22,'ADVANCED KEY'!$B$19:$B$22,0),
XLOOKUP(Advanced!$G2,'ADVANCED KEY'!$C$25:$C$28,'ADVANCED KEY'!$B$25:$B$28,0),
XLOOKUP(Advanced!$H2,'ADVANCED KEY'!$C$31:$C$34,'ADVANCED KEY'!$B$31:$B$34,0),
XLOOKUP(Advanced!$I2,'ADVANCED KEY'!$C$37:$C$40,'ADVANCED KEY'!$B$37:$B$40,0),
XLOOKUP(Advanced!$J2,'ADVANCED KEY'!$C$43:$C$46,'ADVANCED KEY'!$B$43:$B$46,0),
XLOOKUP(Advanced!$K2,'ADVANCED KEY'!$C$49:$C$52,'ADVANCED KEY'!$B$49:$B$52,0),
XLOOKUP(Advanced!$L2,'ADVANCED KEY'!$C$55:$C$58,'ADVANCED KEY'!$B$55:$B$58,0)
)</f>
        <v>1</v>
      </c>
      <c r="F5" s="13">
        <f t="shared" ref="F5:F286" si="2">IFERROR(SUM($D5,$E5),"")</f>
        <v>3</v>
      </c>
      <c r="G5" s="13">
        <f t="shared" ref="G5:G286" si="3">ROUND(($F5/30)*100,1)</f>
        <v>10</v>
      </c>
      <c r="H5" s="13">
        <f t="shared" ref="H5:H286" si="4">_xlfn.PERCENTRANK.INC(F5:F286,F5)</f>
        <v>0.021</v>
      </c>
      <c r="I5" s="25">
        <f t="shared" ref="I5:I286" si="5">RANK($H5,$H5:$H286,0)</f>
        <v>271</v>
      </c>
      <c r="J5" s="13" t="str">
        <f t="array" ref="J5">IF(ISNUMBER(MATCH(Sheet8!$C5, Basic!$I$2:$I$309, 0)),TEXTJOIN(",",TRUE,
XLOOKUP(INDEX(Basic!$K$2:$K$309, MATCH(Sheet8!$C5, Basic!$I$2:$I$309, 0)), 'BASIC KEY'!$E$1:$E$4, 'BASIC KEY'!$F$1:$F$4, ""),
XLOOKUP(INDEX(Basic!$L$2:$L$309, MATCH(Sheet8!$C5, Basic!$I$2:$I$309, 0)), 'BASIC KEY'!$E$7:$E$10, 'BASIC KEY'!$F$7:$F$10, ""),
XLOOKUP(INDEX(Basic!$M$2:$M$309, MATCH(Sheet8!$C5, Basic!$I$2:$I$309, 0)), 'BASIC KEY'!$E$13:$E$16, 'BASIC KEY'!$F$13:$F$16, ""),
XLOOKUP(INDEX(Basic!$N$2:$N$309, MATCH(Sheet8!$C5, Basic!$I$2:$I$309, 0)), 'BASIC KEY'!$E$19:$E$22, 'BASIC KEY'!$F$19:$F$22, ""),
XLOOKUP(INDEX(Basic!$O$2:$O$309, MATCH(Sheet8!$C5, Basic!$I$2:$I$309, 0)), 'BASIC KEY'!$E$25:$E$28, 'BASIC KEY'!$F$25:$F$28, "")
),
""
)</f>
        <v>passionate explorer</v>
      </c>
      <c r="L5" s="17" t="str">
        <f t="array" ref="L5">TEXTJOIN(",", TRUE,
    XLOOKUP(Advanced!$P2, 'ADVANCED KEY'!$F$1:$F$4, 'ADVANCED KEY'!$G$1:$G$4, ""),
    XLOOKUP(Advanced!$Q2, 'ADVANCED KEY'!$F$7:$F$10, 'ADVANCED KEY'!$G$7:$G$10, ""),
    XLOOKUP(Advanced!$R2, 'ADVANCED KEY'!$F$13:$F$16, 'ADVANCED KEY'!$G$13:$G$16, ""),
    XLOOKUP(Advanced!$S2, 'ADVANCED KEY'!$F$19:$F$22, 'ADVANCED KEY'!$G$19:$G$22, ""),
    XLOOKUP(Advanced!$T2, 'ADVANCED KEY'!$F$25:$F$28, 'ADVANCED KEY'!$G$25:$G$28, ""),
    XLOOKUP(Advanced!$U2, 'ADVANCED KEY'!$F$31:$F$34, 'ADVANCED KEY'!$G$31:$G$34, ""),
    XLOOKUP(Advanced!$V2, 'ADVANCED KEY'!$F$37:$F$40, 'ADVANCED KEY'!$G$37:$G$40, ""),
    XLOOKUP(Advanced!$W2, 'ADVANCED KEY'!$F$43:$F$46, 'ADVANCED KEY'!$G$43:$G$46, ""),
    XLOOKUP(Advanced!$X2, 'ADVANCED KEY'!$F$49:$F$52, 'ADVANCED KEY'!$G$49:$G$52, ""),
    XLOOKUP(Advanced!$Y2, 'ADVANCED KEY'!$F$55:$F$58, 'ADVANCED KEY'!$G$55:$G$58, "")
)</f>
        <v>Researcher,Recognizer,Information seeker,Incremental Result seeker,Feedback seeker,Networker,Innovator,Experience seeker,Balanced achiever</v>
      </c>
      <c r="M5" s="17" t="str">
        <f t="shared" ref="M5:M286" si="6">IF(ISNUMBER(SEARCH("Resume Enhancer",J:J)),"Great job just focus on taking right feedbacks and not fully depend on feedbacks only ", "") &amp;
IF(ISNUMBER(SEARCH("Plan follower",J:J)), "You have a clear vision and plan, Good going ! ", "") &amp;
IF(ISNUMBER(SEARCH("Academic focused",J:J)), "Keep up as u r doing good just be aware that do not forget to experience practical things by keeping up academics only. ", "") &amp;
IF(ISNUMBER(SEARCH("Passive observer",J:J)), "Doing great just be an active observer and not a passive one.", "") &amp;
IF(AND(ISERROR(SEARCH("Resume Enhancer",J:J)), ISERROR(SEARCH("Plan Follower",J:J)), 
ISERROR(SEARCH("Passive observer",J:J)),
ISERROR(SEARCH("Academic Focused",J:J))), "You are doing great Job . Keep it up!", "")
</f>
        <v>You are doing great Job . Keep it up!</v>
      </c>
      <c r="N5" s="17" t="str">
        <f t="shared" ref="N5:N286" si="7">IF(ISNUMBER(SEARCH("Planned non explorer",L:L)),"Doing Great job, the only thing is u should try to be an explorer and enjoy ur life too :) ", "") &amp;
IF(ISNUMBER(SEARCH("Recognizer",L:L)), "Everything is going good, just don't let yourself be too dependent on compliments from others for validation. ", "") &amp;
IF(ISNUMBER(SEARCH("Instinctive",L:L)), "Great going, just be aware of relying your instincts when your work needs a lot of accuracy.", "") &amp;
IF(ISNUMBER(SEARCH("Overthinker",L:L)), "You are doing amazing dear!. Don't overthink about anything and be happy :)", "") &amp;
IF(ISNUMBER(SEARCH("Grade focused learner",L:L)), "Everything is going good, just be aware of not pressurizing yourself of getting good grades only and not seeking practical experiences.", "") &amp;
IF(ISNUMBER(SEARCH("Result focused",L:L)), "Going great!. Don't focus too much on results, just focus on your learnings and skills and be happy :)", "") &amp;
IF(AND(ISERROR(SEARCH("Grade focused learner",L:L)), ISERROR(SEARCH("Recognizer",L:L)), 
ISERROR(SEARCH("Instinctive",L:L)),
ISERROR(SEARCH("Result focused",L:L)),
ISERROR(SEARCH("Planned non explorer",L:L)),
ISERROR(SEARCH("Overthinker",L:L))), "Going amazing!.Keep working!", "")
</f>
        <v>Everything is going good, just don't let yourself be too dependent on compliments from others for validation. </v>
      </c>
    </row>
    <row r="6">
      <c r="A6" s="12">
        <v>2.0</v>
      </c>
      <c r="B6" s="1" t="str">
        <f>Advanced!M3</f>
        <v>Sania Almeida </v>
      </c>
      <c r="C6" s="13" t="str">
        <f t="shared" si="1"/>
        <v>sania almeida</v>
      </c>
      <c r="D6" s="13">
        <f t="array" ref="D6">IF(ISNUMBER(MATCH(Sheet8!$C6, Basic!$I$2:$I$309, 0)),SUM(
        XLOOKUP(INDEX(Basic!$C$2:$C$309, MATCH(Sheet8!$C6, Basic!$I$2:$I$309, 0)), 'BASIC KEY'!$C$1:$C$4, 'BASIC KEY'!$B$1:$B$4, 0),
        XLOOKUP(INDEX(Basic!$D$2:$D$309, MATCH(Sheet8!$C6, Basic!$I$2:$I$309, 0)), 'BASIC KEY'!$C$7:$C$10, 'BASIC KEY'!$B$7:$B$10, 0),
        XLOOKUP(INDEX(Basic!$E$2:$E$309, MATCH(Sheet8!$C6, Basic!$I$2:$I$309, 0)), 'BASIC KEY'!$C$13:$C$16, 'BASIC KEY'!$B$13:$B$16, 0),
        XLOOKUP(INDEX(Basic!$F$2:$F$309, MATCH(Sheet8!$C6, Basic!$I$2:$I$309, 0)), 'BASIC KEY'!$C$19:$C$22, 'BASIC KEY'!$B$19:$B$22, 0),
        XLOOKUP(INDEX(Basic!$G$2:$G$309, MATCH(Sheet8!$C6, Basic!$I$2:$I$309, 0)), 'BASIC KEY'!$C$25:$C$28, 'BASIC KEY'!$B$25:$B$28, 0)
    ),
    ""
)
</f>
        <v>8</v>
      </c>
      <c r="E6" s="13">
        <f t="array" ref="E6">SUM(
XLOOKUP(Advanced!$C3,'ADVANCED KEY'!$C$1:$C$4,'ADVANCED KEY'!$B$1:$B$4,0),
XLOOKUP(Advanced!$D3,'ADVANCED KEY'!$C$7:$C$10,'ADVANCED KEY'!$B$7:$B$10,0),
XLOOKUP(Advanced!$E3,'ADVANCED KEY'!$C$13:$C$16,'ADVANCED KEY'!$B$13:$B$16,0),
XLOOKUP(Advanced!$F3,'ADVANCED KEY'!$C$19:$C$22,'ADVANCED KEY'!$B$19:$B$22,0),
XLOOKUP(Advanced!$G3,'ADVANCED KEY'!$C$25:$C$28,'ADVANCED KEY'!$B$25:$B$28,0),
XLOOKUP(Advanced!$H3,'ADVANCED KEY'!$C$31:$C$34,'ADVANCED KEY'!$B$31:$B$34,0),
XLOOKUP(Advanced!$I3,'ADVANCED KEY'!$C$37:$C$40,'ADVANCED KEY'!$B$37:$B$40,0),
XLOOKUP(Advanced!$J3,'ADVANCED KEY'!$C$43:$C$46,'ADVANCED KEY'!$B$43:$B$46,0),
XLOOKUP(Advanced!$K3,'ADVANCED KEY'!$C$49:$C$52,'ADVANCED KEY'!$B$49:$B$52,0),
XLOOKUP(Advanced!$L3,'ADVANCED KEY'!$C$55:$C$58,'ADVANCED KEY'!$B$55:$B$58,0)
)</f>
        <v>2</v>
      </c>
      <c r="F6" s="13">
        <f t="shared" si="2"/>
        <v>10</v>
      </c>
      <c r="G6" s="13">
        <f t="shared" si="3"/>
        <v>33.3</v>
      </c>
      <c r="H6" s="13">
        <f t="shared" si="4"/>
        <v>0.461</v>
      </c>
      <c r="I6" s="25">
        <f t="shared" si="5"/>
        <v>146</v>
      </c>
      <c r="J6" s="13" t="str">
        <f t="array" ref="J6">IF(ISNUMBER(MATCH(Sheet8!$C6, Basic!$I$2:$I$309, 0)),TEXTJOIN(",",TRUE,
XLOOKUP(INDEX(Basic!$K$2:$K$309, MATCH(Sheet8!$C6, Basic!$I$2:$I$309, 0)), 'BASIC KEY'!$E$1:$E$4, 'BASIC KEY'!$F$1:$F$4, ""),
XLOOKUP(INDEX(Basic!$L$2:$L$309, MATCH(Sheet8!$C6, Basic!$I$2:$I$309, 0)), 'BASIC KEY'!$E$7:$E$10, 'BASIC KEY'!$F$7:$F$10, ""),
XLOOKUP(INDEX(Basic!$M$2:$M$309, MATCH(Sheet8!$C6, Basic!$I$2:$I$309, 0)), 'BASIC KEY'!$E$13:$E$16, 'BASIC KEY'!$F$13:$F$16, ""),
XLOOKUP(INDEX(Basic!$N$2:$N$309, MATCH(Sheet8!$C6, Basic!$I$2:$I$309, 0)), 'BASIC KEY'!$E$19:$E$22, 'BASIC KEY'!$F$19:$F$22, ""),
XLOOKUP(INDEX(Basic!$O$2:$O$309, MATCH(Sheet8!$C6, Basic!$I$2:$I$309, 0)), 'BASIC KEY'!$E$25:$E$28, 'BASIC KEY'!$F$25:$F$28, "")
),
""
)</f>
        <v>career focused,Growth seeker,Balancer,Pleasant tactful,Self Focused</v>
      </c>
      <c r="L6" s="17" t="str">
        <f t="array" ref="L6">TEXTJOIN(",", TRUE,
    XLOOKUP(Advanced!$P3, 'ADVANCED KEY'!$F$1:$F$4, 'ADVANCED KEY'!$G$1:$G$4, ""),
    XLOOKUP(Advanced!$Q3, 'ADVANCED KEY'!$F$7:$F$10, 'ADVANCED KEY'!$G$7:$G$10, ""),
    XLOOKUP(Advanced!$R3, 'ADVANCED KEY'!$F$13:$F$16, 'ADVANCED KEY'!$G$13:$G$16, ""),
    XLOOKUP(Advanced!$S3, 'ADVANCED KEY'!$F$19:$F$22, 'ADVANCED KEY'!$G$19:$G$22, ""),
    XLOOKUP(Advanced!$T3, 'ADVANCED KEY'!$F$25:$F$28, 'ADVANCED KEY'!$G$25:$G$28, ""),
    XLOOKUP(Advanced!$U3, 'ADVANCED KEY'!$F$31:$F$34, 'ADVANCED KEY'!$G$31:$G$34, ""),
    XLOOKUP(Advanced!$V3, 'ADVANCED KEY'!$F$37:$F$40, 'ADVANCED KEY'!$G$37:$G$40, ""),
    XLOOKUP(Advanced!$W3, 'ADVANCED KEY'!$F$43:$F$46, 'ADVANCED KEY'!$G$43:$G$46, ""),
    XLOOKUP(Advanced!$X3, 'ADVANCED KEY'!$F$49:$F$52, 'ADVANCED KEY'!$G$49:$G$52, ""),
    XLOOKUP(Advanced!$Y3, 'ADVANCED KEY'!$F$55:$F$58, 'ADVANCED KEY'!$G$55:$G$58, "")
)</f>
        <v>Researcher,Task Oriented,Guidelines seeker,Advice seeker,Strength focused,Networker,Smart woker,Experience seeker,Balanced achiever</v>
      </c>
      <c r="M6" s="17" t="str">
        <f t="shared" si="6"/>
        <v>You are doing great Job . Keep it up!</v>
      </c>
      <c r="N6" s="17" t="str">
        <f t="shared" si="7"/>
        <v>Going amazing!.Keep working!</v>
      </c>
    </row>
    <row r="7">
      <c r="A7" s="12">
        <v>3.0</v>
      </c>
      <c r="B7" s="1" t="str">
        <f>Advanced!M4</f>
        <v>Dhyanesh Sudhir Dikkar</v>
      </c>
      <c r="C7" s="13" t="str">
        <f t="shared" si="1"/>
        <v>dhyanesh sudhir dikkar</v>
      </c>
      <c r="D7" s="13">
        <f t="array" ref="D7">IF(ISNUMBER(MATCH(Sheet8!$C7, Basic!$I$2:$I$309, 0)),SUM(
        XLOOKUP(INDEX(Basic!$C$2:$C$309, MATCH(Sheet8!$C7, Basic!$I$2:$I$309, 0)), 'BASIC KEY'!$C$1:$C$4, 'BASIC KEY'!$B$1:$B$4, 0),
        XLOOKUP(INDEX(Basic!$D$2:$D$309, MATCH(Sheet8!$C7, Basic!$I$2:$I$309, 0)), 'BASIC KEY'!$C$7:$C$10, 'BASIC KEY'!$B$7:$B$10, 0),
        XLOOKUP(INDEX(Basic!$E$2:$E$309, MATCH(Sheet8!$C7, Basic!$I$2:$I$309, 0)), 'BASIC KEY'!$C$13:$C$16, 'BASIC KEY'!$B$13:$B$16, 0),
        XLOOKUP(INDEX(Basic!$F$2:$F$309, MATCH(Sheet8!$C7, Basic!$I$2:$I$309, 0)), 'BASIC KEY'!$C$19:$C$22, 'BASIC KEY'!$B$19:$B$22, 0),
        XLOOKUP(INDEX(Basic!$G$2:$G$309, MATCH(Sheet8!$C7, Basic!$I$2:$I$309, 0)), 'BASIC KEY'!$C$25:$C$28, 'BASIC KEY'!$B$25:$B$28, 0)
    ),
    ""
)
</f>
        <v>9</v>
      </c>
      <c r="E7" s="13">
        <f t="array" ref="E7">SUM(
XLOOKUP(Advanced!$C4,'ADVANCED KEY'!$C$1:$C$4,'ADVANCED KEY'!$B$1:$B$4,0),
XLOOKUP(Advanced!$D4,'ADVANCED KEY'!$C$7:$C$10,'ADVANCED KEY'!$B$7:$B$10,0),
XLOOKUP(Advanced!$E4,'ADVANCED KEY'!$C$13:$C$16,'ADVANCED KEY'!$B$13:$B$16,0),
XLOOKUP(Advanced!$F4,'ADVANCED KEY'!$C$19:$C$22,'ADVANCED KEY'!$B$19:$B$22,0),
XLOOKUP(Advanced!$G4,'ADVANCED KEY'!$C$25:$C$28,'ADVANCED KEY'!$B$25:$B$28,0),
XLOOKUP(Advanced!$H4,'ADVANCED KEY'!$C$31:$C$34,'ADVANCED KEY'!$B$31:$B$34,0),
XLOOKUP(Advanced!$I4,'ADVANCED KEY'!$C$37:$C$40,'ADVANCED KEY'!$B$37:$B$40,0),
XLOOKUP(Advanced!$J4,'ADVANCED KEY'!$C$43:$C$46,'ADVANCED KEY'!$B$43:$B$46,0),
XLOOKUP(Advanced!$K4,'ADVANCED KEY'!$C$49:$C$52,'ADVANCED KEY'!$B$49:$B$52,0),
XLOOKUP(Advanced!$L4,'ADVANCED KEY'!$C$55:$C$58,'ADVANCED KEY'!$B$55:$B$58,0)
)</f>
        <v>3</v>
      </c>
      <c r="F7" s="13">
        <f t="shared" si="2"/>
        <v>12</v>
      </c>
      <c r="G7" s="13">
        <f t="shared" si="3"/>
        <v>40</v>
      </c>
      <c r="H7" s="13">
        <f t="shared" si="4"/>
        <v>0.738</v>
      </c>
      <c r="I7" s="25">
        <f t="shared" si="5"/>
        <v>57</v>
      </c>
      <c r="J7" s="13" t="str">
        <f t="array" ref="J7">IF(ISNUMBER(MATCH(Sheet8!$C7, Basic!$I$2:$I$309, 0)),TEXTJOIN(",",TRUE,
XLOOKUP(INDEX(Basic!$K$2:$K$309, MATCH(Sheet8!$C7, Basic!$I$2:$I$309, 0)), 'BASIC KEY'!$E$1:$E$4, 'BASIC KEY'!$F$1:$F$4, ""),
XLOOKUP(INDEX(Basic!$L$2:$L$309, MATCH(Sheet8!$C7, Basic!$I$2:$I$309, 0)), 'BASIC KEY'!$E$7:$E$10, 'BASIC KEY'!$F$7:$F$10, ""),
XLOOKUP(INDEX(Basic!$M$2:$M$309, MATCH(Sheet8!$C7, Basic!$I$2:$I$309, 0)), 'BASIC KEY'!$E$13:$E$16, 'BASIC KEY'!$F$13:$F$16, ""),
XLOOKUP(INDEX(Basic!$N$2:$N$309, MATCH(Sheet8!$C7, Basic!$I$2:$I$309, 0)), 'BASIC KEY'!$E$19:$E$22, 'BASIC KEY'!$F$19:$F$22, ""),
XLOOKUP(INDEX(Basic!$O$2:$O$309, MATCH(Sheet8!$C7, Basic!$I$2:$I$309, 0)), 'BASIC KEY'!$E$25:$E$28, 'BASIC KEY'!$F$25:$F$28, "")
),
""
)</f>
        <v>passionate explorer,Growth seeker,Balancer,Pleasant tactful,Self Focused</v>
      </c>
      <c r="L7" s="17" t="str">
        <f t="array" ref="L7">TEXTJOIN(",", TRUE,
    XLOOKUP(Advanced!$P4, 'ADVANCED KEY'!$F$1:$F$4, 'ADVANCED KEY'!$G$1:$G$4, ""),
    XLOOKUP(Advanced!$Q4, 'ADVANCED KEY'!$F$7:$F$10, 'ADVANCED KEY'!$G$7:$G$10, ""),
    XLOOKUP(Advanced!$R4, 'ADVANCED KEY'!$F$13:$F$16, 'ADVANCED KEY'!$G$13:$G$16, ""),
    XLOOKUP(Advanced!$S4, 'ADVANCED KEY'!$F$19:$F$22, 'ADVANCED KEY'!$G$19:$G$22, ""),
    XLOOKUP(Advanced!$T4, 'ADVANCED KEY'!$F$25:$F$28, 'ADVANCED KEY'!$G$25:$G$28, ""),
    XLOOKUP(Advanced!$U4, 'ADVANCED KEY'!$F$31:$F$34, 'ADVANCED KEY'!$G$31:$G$34, ""),
    XLOOKUP(Advanced!$V4, 'ADVANCED KEY'!$F$37:$F$40, 'ADVANCED KEY'!$G$37:$G$40, ""),
    XLOOKUP(Advanced!$W4, 'ADVANCED KEY'!$F$43:$F$46, 'ADVANCED KEY'!$G$43:$G$46, ""),
    XLOOKUP(Advanced!$X4, 'ADVANCED KEY'!$F$49:$F$52, 'ADVANCED KEY'!$G$49:$G$52, ""),
    XLOOKUP(Advanced!$Y4, 'ADVANCED KEY'!$F$55:$F$58, 'ADVANCED KEY'!$G$55:$G$58, "")
)</f>
        <v>Planned explorer,Skill learner,Information seeker,Reflective,Overthinker,Networker,Blanced thinker,Practical career focused,Short-term goals seeker</v>
      </c>
      <c r="M7" s="17" t="str">
        <f t="shared" si="6"/>
        <v>You are doing great Job . Keep it up!</v>
      </c>
      <c r="N7" s="17" t="str">
        <f t="shared" si="7"/>
        <v>You are doing amazing dear!. Don't overthink about anything and be happy :)</v>
      </c>
    </row>
    <row r="8">
      <c r="A8" s="12">
        <v>4.0</v>
      </c>
      <c r="B8" s="1" t="str">
        <f>Advanced!M5</f>
        <v>Ankit Sahu</v>
      </c>
      <c r="C8" s="13" t="str">
        <f t="shared" si="1"/>
        <v>ankit sahu</v>
      </c>
      <c r="D8" s="13">
        <f t="array" ref="D8">IF(ISNUMBER(MATCH(Sheet8!$C8, Basic!$I$2:$I$309, 0)),SUM(
        XLOOKUP(INDEX(Basic!$C$2:$C$309, MATCH(Sheet8!$C8, Basic!$I$2:$I$309, 0)), 'BASIC KEY'!$C$1:$C$4, 'BASIC KEY'!$B$1:$B$4, 0),
        XLOOKUP(INDEX(Basic!$D$2:$D$309, MATCH(Sheet8!$C8, Basic!$I$2:$I$309, 0)), 'BASIC KEY'!$C$7:$C$10, 'BASIC KEY'!$B$7:$B$10, 0),
        XLOOKUP(INDEX(Basic!$E$2:$E$309, MATCH(Sheet8!$C8, Basic!$I$2:$I$309, 0)), 'BASIC KEY'!$C$13:$C$16, 'BASIC KEY'!$B$13:$B$16, 0),
        XLOOKUP(INDEX(Basic!$F$2:$F$309, MATCH(Sheet8!$C8, Basic!$I$2:$I$309, 0)), 'BASIC KEY'!$C$19:$C$22, 'BASIC KEY'!$B$19:$B$22, 0),
        XLOOKUP(INDEX(Basic!$G$2:$G$309, MATCH(Sheet8!$C8, Basic!$I$2:$I$309, 0)), 'BASIC KEY'!$C$25:$C$28, 'BASIC KEY'!$B$25:$B$28, 0)
    ),
    ""
)
</f>
        <v>7</v>
      </c>
      <c r="E8" s="13">
        <f t="array" ref="E8">SUM(
XLOOKUP(Advanced!$C5,'ADVANCED KEY'!$C$1:$C$4,'ADVANCED KEY'!$B$1:$B$4,0),
XLOOKUP(Advanced!$D5,'ADVANCED KEY'!$C$7:$C$10,'ADVANCED KEY'!$B$7:$B$10,0),
XLOOKUP(Advanced!$E5,'ADVANCED KEY'!$C$13:$C$16,'ADVANCED KEY'!$B$13:$B$16,0),
XLOOKUP(Advanced!$F5,'ADVANCED KEY'!$C$19:$C$22,'ADVANCED KEY'!$B$19:$B$22,0),
XLOOKUP(Advanced!$G5,'ADVANCED KEY'!$C$25:$C$28,'ADVANCED KEY'!$B$25:$B$28,0),
XLOOKUP(Advanced!$H5,'ADVANCED KEY'!$C$31:$C$34,'ADVANCED KEY'!$B$31:$B$34,0),
XLOOKUP(Advanced!$I5,'ADVANCED KEY'!$C$37:$C$40,'ADVANCED KEY'!$B$37:$B$40,0),
XLOOKUP(Advanced!$J5,'ADVANCED KEY'!$C$43:$C$46,'ADVANCED KEY'!$B$43:$B$46,0),
XLOOKUP(Advanced!$K5,'ADVANCED KEY'!$C$49:$C$52,'ADVANCED KEY'!$B$49:$B$52,0),
XLOOKUP(Advanced!$L5,'ADVANCED KEY'!$C$55:$C$58,'ADVANCED KEY'!$B$55:$B$58,0)
)</f>
        <v>6</v>
      </c>
      <c r="F8" s="13">
        <f t="shared" si="2"/>
        <v>13</v>
      </c>
      <c r="G8" s="13">
        <f t="shared" si="3"/>
        <v>43.3</v>
      </c>
      <c r="H8" s="13">
        <f t="shared" si="4"/>
        <v>0.842</v>
      </c>
      <c r="I8" s="25">
        <f t="shared" si="5"/>
        <v>36</v>
      </c>
      <c r="J8" s="13" t="str">
        <f t="array" ref="J8">IF(ISNUMBER(MATCH(Sheet8!$C8, Basic!$I$2:$I$309, 0)),TEXTJOIN(",",TRUE,
XLOOKUP(INDEX(Basic!$K$2:$K$309, MATCH(Sheet8!$C8, Basic!$I$2:$I$309, 0)), 'BASIC KEY'!$E$1:$E$4, 'BASIC KEY'!$F$1:$F$4, ""),
XLOOKUP(INDEX(Basic!$L$2:$L$309, MATCH(Sheet8!$C8, Basic!$I$2:$I$309, 0)), 'BASIC KEY'!$E$7:$E$10, 'BASIC KEY'!$F$7:$F$10, ""),
XLOOKUP(INDEX(Basic!$M$2:$M$309, MATCH(Sheet8!$C8, Basic!$I$2:$I$309, 0)), 'BASIC KEY'!$E$13:$E$16, 'BASIC KEY'!$F$13:$F$16, ""),
XLOOKUP(INDEX(Basic!$N$2:$N$309, MATCH(Sheet8!$C8, Basic!$I$2:$I$309, 0)), 'BASIC KEY'!$E$19:$E$22, 'BASIC KEY'!$F$19:$F$22, ""),
XLOOKUP(INDEX(Basic!$O$2:$O$309, MATCH(Sheet8!$C8, Basic!$I$2:$I$309, 0)), 'BASIC KEY'!$E$25:$E$28, 'BASIC KEY'!$F$25:$F$28, "")
),
""
)</f>
        <v>career focused,Growth seeker,Balancer,Pleasant tactful,Competitor</v>
      </c>
      <c r="L8" s="17" t="str">
        <f t="array" ref="L8">TEXTJOIN(",", TRUE,
    XLOOKUP(Advanced!$P5, 'ADVANCED KEY'!$F$1:$F$4, 'ADVANCED KEY'!$G$1:$G$4, ""),
    XLOOKUP(Advanced!$Q5, 'ADVANCED KEY'!$F$7:$F$10, 'ADVANCED KEY'!$G$7:$G$10, ""),
    XLOOKUP(Advanced!$R5, 'ADVANCED KEY'!$F$13:$F$16, 'ADVANCED KEY'!$G$13:$G$16, ""),
    XLOOKUP(Advanced!$S5, 'ADVANCED KEY'!$F$19:$F$22, 'ADVANCED KEY'!$G$19:$G$22, ""),
    XLOOKUP(Advanced!$T5, 'ADVANCED KEY'!$F$25:$F$28, 'ADVANCED KEY'!$G$25:$G$28, ""),
    XLOOKUP(Advanced!$U5, 'ADVANCED KEY'!$F$31:$F$34, 'ADVANCED KEY'!$G$31:$G$34, ""),
    XLOOKUP(Advanced!$V5, 'ADVANCED KEY'!$F$37:$F$40, 'ADVANCED KEY'!$G$37:$G$40, ""),
    XLOOKUP(Advanced!$W5, 'ADVANCED KEY'!$F$43:$F$46, 'ADVANCED KEY'!$G$43:$G$46, ""),
    XLOOKUP(Advanced!$X5, 'ADVANCED KEY'!$F$49:$F$52, 'ADVANCED KEY'!$G$49:$G$52, ""),
    XLOOKUP(Advanced!$Y5, 'ADVANCED KEY'!$F$55:$F$58, 'ADVANCED KEY'!$G$55:$G$58, "")
)</f>
        <v>Planned explorer,Task Oriented,Guidelines seeker,Incremental Result seeker,Overthinker,Placement focused,Smart woker,Experience seeker,Results focused</v>
      </c>
      <c r="M8" s="17" t="str">
        <f t="shared" si="6"/>
        <v>You are doing great Job . Keep it up!</v>
      </c>
      <c r="N8" s="17" t="str">
        <f t="shared" si="7"/>
        <v>You are doing amazing dear!. Don't overthink about anything and be happy :)</v>
      </c>
    </row>
    <row r="9">
      <c r="A9" s="12">
        <v>5.0</v>
      </c>
      <c r="B9" s="1" t="str">
        <f>Advanced!M6</f>
        <v>Kavya Reddy Y</v>
      </c>
      <c r="C9" s="13" t="str">
        <f t="shared" si="1"/>
        <v>kavya reddy y</v>
      </c>
      <c r="D9" s="13">
        <f t="array" ref="D9">IF(ISNUMBER(MATCH(Sheet8!$C9, Basic!$I$2:$I$309, 0)),SUM(
        XLOOKUP(INDEX(Basic!$C$2:$C$309, MATCH(Sheet8!$C9, Basic!$I$2:$I$309, 0)), 'BASIC KEY'!$C$1:$C$4, 'BASIC KEY'!$B$1:$B$4, 0),
        XLOOKUP(INDEX(Basic!$D$2:$D$309, MATCH(Sheet8!$C9, Basic!$I$2:$I$309, 0)), 'BASIC KEY'!$C$7:$C$10, 'BASIC KEY'!$B$7:$B$10, 0),
        XLOOKUP(INDEX(Basic!$E$2:$E$309, MATCH(Sheet8!$C9, Basic!$I$2:$I$309, 0)), 'BASIC KEY'!$C$13:$C$16, 'BASIC KEY'!$B$13:$B$16, 0),
        XLOOKUP(INDEX(Basic!$F$2:$F$309, MATCH(Sheet8!$C9, Basic!$I$2:$I$309, 0)), 'BASIC KEY'!$C$19:$C$22, 'BASIC KEY'!$B$19:$B$22, 0),
        XLOOKUP(INDEX(Basic!$G$2:$G$309, MATCH(Sheet8!$C9, Basic!$I$2:$I$309, 0)), 'BASIC KEY'!$C$25:$C$28, 'BASIC KEY'!$B$25:$B$28, 0)
    ),
    ""
)
</f>
        <v>9</v>
      </c>
      <c r="E9" s="13">
        <f t="array" ref="E9">SUM(
XLOOKUP(Advanced!$C6,'ADVANCED KEY'!$C$1:$C$4,'ADVANCED KEY'!$B$1:$B$4,0),
XLOOKUP(Advanced!$D6,'ADVANCED KEY'!$C$7:$C$10,'ADVANCED KEY'!$B$7:$B$10,0),
XLOOKUP(Advanced!$E6,'ADVANCED KEY'!$C$13:$C$16,'ADVANCED KEY'!$B$13:$B$16,0),
XLOOKUP(Advanced!$F6,'ADVANCED KEY'!$C$19:$C$22,'ADVANCED KEY'!$B$19:$B$22,0),
XLOOKUP(Advanced!$G6,'ADVANCED KEY'!$C$25:$C$28,'ADVANCED KEY'!$B$25:$B$28,0),
XLOOKUP(Advanced!$H6,'ADVANCED KEY'!$C$31:$C$34,'ADVANCED KEY'!$B$31:$B$34,0),
XLOOKUP(Advanced!$I6,'ADVANCED KEY'!$C$37:$C$40,'ADVANCED KEY'!$B$37:$B$40,0),
XLOOKUP(Advanced!$J6,'ADVANCED KEY'!$C$43:$C$46,'ADVANCED KEY'!$B$43:$B$46,0),
XLOOKUP(Advanced!$K6,'ADVANCED KEY'!$C$49:$C$52,'ADVANCED KEY'!$B$49:$B$52,0),
XLOOKUP(Advanced!$L6,'ADVANCED KEY'!$C$55:$C$58,'ADVANCED KEY'!$B$55:$B$58,0)
)</f>
        <v>3</v>
      </c>
      <c r="F9" s="13">
        <f t="shared" si="2"/>
        <v>12</v>
      </c>
      <c r="G9" s="13">
        <f t="shared" si="3"/>
        <v>40</v>
      </c>
      <c r="H9" s="13">
        <f t="shared" si="4"/>
        <v>0.744</v>
      </c>
      <c r="I9" s="25">
        <f t="shared" si="5"/>
        <v>52</v>
      </c>
      <c r="J9" s="13" t="str">
        <f t="array" ref="J9">IF(ISNUMBER(MATCH(Sheet8!$C9, Basic!$I$2:$I$309, 0)),TEXTJOIN(",",TRUE,
XLOOKUP(INDEX(Basic!$K$2:$K$309, MATCH(Sheet8!$C9, Basic!$I$2:$I$309, 0)), 'BASIC KEY'!$E$1:$E$4, 'BASIC KEY'!$F$1:$F$4, ""),
XLOOKUP(INDEX(Basic!$L$2:$L$309, MATCH(Sheet8!$C9, Basic!$I$2:$I$309, 0)), 'BASIC KEY'!$E$7:$E$10, 'BASIC KEY'!$F$7:$F$10, ""),
XLOOKUP(INDEX(Basic!$M$2:$M$309, MATCH(Sheet8!$C9, Basic!$I$2:$I$309, 0)), 'BASIC KEY'!$E$13:$E$16, 'BASIC KEY'!$F$13:$F$16, ""),
XLOOKUP(INDEX(Basic!$N$2:$N$309, MATCH(Sheet8!$C9, Basic!$I$2:$I$309, 0)), 'BASIC KEY'!$E$19:$E$22, 'BASIC KEY'!$F$19:$F$22, ""),
XLOOKUP(INDEX(Basic!$O$2:$O$309, MATCH(Sheet8!$C9, Basic!$I$2:$I$309, 0)), 'BASIC KEY'!$E$25:$E$28, 'BASIC KEY'!$F$25:$F$28, "")
),
""
)</f>
        <v>passionate explorer,Growth seeker,Balancer,Pleasant tactful,Self Focused</v>
      </c>
      <c r="L9" s="17" t="str">
        <f t="array" ref="L9">TEXTJOIN(",", TRUE,
    XLOOKUP(Advanced!$P6, 'ADVANCED KEY'!$F$1:$F$4, 'ADVANCED KEY'!$G$1:$G$4, ""),
    XLOOKUP(Advanced!$Q6, 'ADVANCED KEY'!$F$7:$F$10, 'ADVANCED KEY'!$G$7:$G$10, ""),
    XLOOKUP(Advanced!$R6, 'ADVANCED KEY'!$F$13:$F$16, 'ADVANCED KEY'!$G$13:$G$16, ""),
    XLOOKUP(Advanced!$S6, 'ADVANCED KEY'!$F$19:$F$22, 'ADVANCED KEY'!$G$19:$G$22, ""),
    XLOOKUP(Advanced!$T6, 'ADVANCED KEY'!$F$25:$F$28, 'ADVANCED KEY'!$G$25:$G$28, ""),
    XLOOKUP(Advanced!$U6, 'ADVANCED KEY'!$F$31:$F$34, 'ADVANCED KEY'!$G$31:$G$34, ""),
    XLOOKUP(Advanced!$V6, 'ADVANCED KEY'!$F$37:$F$40, 'ADVANCED KEY'!$G$37:$G$40, ""),
    XLOOKUP(Advanced!$W6, 'ADVANCED KEY'!$F$43:$F$46, 'ADVANCED KEY'!$G$43:$G$46, ""),
    XLOOKUP(Advanced!$X6, 'ADVANCED KEY'!$F$49:$F$52, 'ADVANCED KEY'!$G$49:$G$52, ""),
    XLOOKUP(Advanced!$Y6, 'ADVANCED KEY'!$F$55:$F$58, 'ADVANCED KEY'!$G$55:$G$58, "")
)</f>
        <v>Adventurous,Challenger,Guidelines seeker,Incremental Result seeker,Self Aware,Balancer,Blanced thinker,Acknowledgement seeker,Short-term goals seeker</v>
      </c>
      <c r="M9" s="17" t="str">
        <f t="shared" si="6"/>
        <v>You are doing great Job . Keep it up!</v>
      </c>
      <c r="N9" s="17" t="str">
        <f t="shared" si="7"/>
        <v>Going amazing!.Keep working!</v>
      </c>
    </row>
    <row r="10">
      <c r="A10" s="12">
        <v>6.0</v>
      </c>
      <c r="B10" s="1" t="str">
        <f>Advanced!M7</f>
        <v>Naman Jain</v>
      </c>
      <c r="C10" s="13" t="str">
        <f t="shared" si="1"/>
        <v>naman jain</v>
      </c>
      <c r="D10" s="13">
        <f t="array" ref="D10">IF(ISNUMBER(MATCH(Sheet8!$C10, Basic!$I$2:$I$309, 0)),SUM(
        XLOOKUP(INDEX(Basic!$C$2:$C$309, MATCH(Sheet8!$C10, Basic!$I$2:$I$309, 0)), 'BASIC KEY'!$C$1:$C$4, 'BASIC KEY'!$B$1:$B$4, 0),
        XLOOKUP(INDEX(Basic!$D$2:$D$309, MATCH(Sheet8!$C10, Basic!$I$2:$I$309, 0)), 'BASIC KEY'!$C$7:$C$10, 'BASIC KEY'!$B$7:$B$10, 0),
        XLOOKUP(INDEX(Basic!$E$2:$E$309, MATCH(Sheet8!$C10, Basic!$I$2:$I$309, 0)), 'BASIC KEY'!$C$13:$C$16, 'BASIC KEY'!$B$13:$B$16, 0),
        XLOOKUP(INDEX(Basic!$F$2:$F$309, MATCH(Sheet8!$C10, Basic!$I$2:$I$309, 0)), 'BASIC KEY'!$C$19:$C$22, 'BASIC KEY'!$B$19:$B$22, 0),
        XLOOKUP(INDEX(Basic!$G$2:$G$309, MATCH(Sheet8!$C10, Basic!$I$2:$I$309, 0)), 'BASIC KEY'!$C$25:$C$28, 'BASIC KEY'!$B$25:$B$28, 0)
    ),
    ""
)
</f>
        <v>7</v>
      </c>
      <c r="E10" s="13">
        <f t="array" ref="E10">SUM(
XLOOKUP(Advanced!$C7,'ADVANCED KEY'!$C$1:$C$4,'ADVANCED KEY'!$B$1:$B$4,0),
XLOOKUP(Advanced!$D7,'ADVANCED KEY'!$C$7:$C$10,'ADVANCED KEY'!$B$7:$B$10,0),
XLOOKUP(Advanced!$E7,'ADVANCED KEY'!$C$13:$C$16,'ADVANCED KEY'!$B$13:$B$16,0),
XLOOKUP(Advanced!$F7,'ADVANCED KEY'!$C$19:$C$22,'ADVANCED KEY'!$B$19:$B$22,0),
XLOOKUP(Advanced!$G7,'ADVANCED KEY'!$C$25:$C$28,'ADVANCED KEY'!$B$25:$B$28,0),
XLOOKUP(Advanced!$H7,'ADVANCED KEY'!$C$31:$C$34,'ADVANCED KEY'!$B$31:$B$34,0),
XLOOKUP(Advanced!$I7,'ADVANCED KEY'!$C$37:$C$40,'ADVANCED KEY'!$B$37:$B$40,0),
XLOOKUP(Advanced!$J7,'ADVANCED KEY'!$C$43:$C$46,'ADVANCED KEY'!$B$43:$B$46,0),
XLOOKUP(Advanced!$K7,'ADVANCED KEY'!$C$49:$C$52,'ADVANCED KEY'!$B$49:$B$52,0),
XLOOKUP(Advanced!$L7,'ADVANCED KEY'!$C$55:$C$58,'ADVANCED KEY'!$B$55:$B$58,0)
)</f>
        <v>7</v>
      </c>
      <c r="F10" s="13">
        <f t="shared" si="2"/>
        <v>14</v>
      </c>
      <c r="G10" s="13">
        <f t="shared" si="3"/>
        <v>46.7</v>
      </c>
      <c r="H10" s="13">
        <f t="shared" si="4"/>
        <v>0.888</v>
      </c>
      <c r="I10" s="25">
        <f t="shared" si="5"/>
        <v>21</v>
      </c>
      <c r="J10" s="13" t="str">
        <f t="array" ref="J10">IF(ISNUMBER(MATCH(Sheet8!$C10, Basic!$I$2:$I$309, 0)),TEXTJOIN(",",TRUE,
XLOOKUP(INDEX(Basic!$K$2:$K$309, MATCH(Sheet8!$C10, Basic!$I$2:$I$309, 0)), 'BASIC KEY'!$E$1:$E$4, 'BASIC KEY'!$F$1:$F$4, ""),
XLOOKUP(INDEX(Basic!$L$2:$L$309, MATCH(Sheet8!$C10, Basic!$I$2:$I$309, 0)), 'BASIC KEY'!$E$7:$E$10, 'BASIC KEY'!$F$7:$F$10, ""),
XLOOKUP(INDEX(Basic!$M$2:$M$309, MATCH(Sheet8!$C10, Basic!$I$2:$I$309, 0)), 'BASIC KEY'!$E$13:$E$16, 'BASIC KEY'!$F$13:$F$16, ""),
XLOOKUP(INDEX(Basic!$N$2:$N$309, MATCH(Sheet8!$C10, Basic!$I$2:$I$309, 0)), 'BASIC KEY'!$E$19:$E$22, 'BASIC KEY'!$F$19:$F$22, ""),
XLOOKUP(INDEX(Basic!$O$2:$O$309, MATCH(Sheet8!$C10, Basic!$I$2:$I$309, 0)), 'BASIC KEY'!$E$25:$E$28, 'BASIC KEY'!$F$25:$F$28, "")
),
""
)</f>
        <v>passionate explorer,Growth seeker,Dedicated learner,Feedback taker,Competitor</v>
      </c>
      <c r="L10" s="17" t="str">
        <f t="array" ref="L10">TEXTJOIN(",", TRUE,
    XLOOKUP(Advanced!$P7, 'ADVANCED KEY'!$F$1:$F$4, 'ADVANCED KEY'!$G$1:$G$4, ""),
    XLOOKUP(Advanced!$Q7, 'ADVANCED KEY'!$F$7:$F$10, 'ADVANCED KEY'!$G$7:$G$10, ""),
    XLOOKUP(Advanced!$R7, 'ADVANCED KEY'!$F$13:$F$16, 'ADVANCED KEY'!$G$13:$G$16, ""),
    XLOOKUP(Advanced!$S7, 'ADVANCED KEY'!$F$19:$F$22, 'ADVANCED KEY'!$G$19:$G$22, ""),
    XLOOKUP(Advanced!$T7, 'ADVANCED KEY'!$F$25:$F$28, 'ADVANCED KEY'!$G$25:$G$28, ""),
    XLOOKUP(Advanced!$U7, 'ADVANCED KEY'!$F$31:$F$34, 'ADVANCED KEY'!$G$31:$G$34, ""),
    XLOOKUP(Advanced!$V7, 'ADVANCED KEY'!$F$37:$F$40, 'ADVANCED KEY'!$G$37:$G$40, ""),
    XLOOKUP(Advanced!$W7, 'ADVANCED KEY'!$F$43:$F$46, 'ADVANCED KEY'!$G$43:$G$46, ""),
    XLOOKUP(Advanced!$X7, 'ADVANCED KEY'!$F$49:$F$52, 'ADVANCED KEY'!$G$49:$G$52, ""),
    XLOOKUP(Advanced!$Y7, 'ADVANCED KEY'!$F$55:$F$58, 'ADVANCED KEY'!$G$55:$G$58, "")
)</f>
        <v>Planned explorer,Skill learner,Guidelines seeker,Incremental Result seeker,Overthinker,Networker,Innovator,Experience seeker,Balanced achiever</v>
      </c>
      <c r="M10" s="17" t="str">
        <f t="shared" si="6"/>
        <v>You are doing great Job . Keep it up!</v>
      </c>
      <c r="N10" s="17" t="str">
        <f t="shared" si="7"/>
        <v>You are doing amazing dear!. Don't overthink about anything and be happy :)</v>
      </c>
    </row>
    <row r="11">
      <c r="A11" s="12">
        <v>7.0</v>
      </c>
      <c r="B11" s="1" t="str">
        <f>Advanced!M8</f>
        <v>Sheth Mili D.</v>
      </c>
      <c r="C11" s="13" t="str">
        <f t="shared" si="1"/>
        <v>sheth mili d.</v>
      </c>
      <c r="D11" s="13">
        <f t="array" ref="D11">IF(ISNUMBER(MATCH(Sheet8!$C11, Basic!$I$2:$I$309, 0)),SUM(
        XLOOKUP(INDEX(Basic!$C$2:$C$309, MATCH(Sheet8!$C11, Basic!$I$2:$I$309, 0)), 'BASIC KEY'!$C$1:$C$4, 'BASIC KEY'!$B$1:$B$4, 0),
        XLOOKUP(INDEX(Basic!$D$2:$D$309, MATCH(Sheet8!$C11, Basic!$I$2:$I$309, 0)), 'BASIC KEY'!$C$7:$C$10, 'BASIC KEY'!$B$7:$B$10, 0),
        XLOOKUP(INDEX(Basic!$E$2:$E$309, MATCH(Sheet8!$C11, Basic!$I$2:$I$309, 0)), 'BASIC KEY'!$C$13:$C$16, 'BASIC KEY'!$B$13:$B$16, 0),
        XLOOKUP(INDEX(Basic!$F$2:$F$309, MATCH(Sheet8!$C11, Basic!$I$2:$I$309, 0)), 'BASIC KEY'!$C$19:$C$22, 'BASIC KEY'!$B$19:$B$22, 0),
        XLOOKUP(INDEX(Basic!$G$2:$G$309, MATCH(Sheet8!$C11, Basic!$I$2:$I$309, 0)), 'BASIC KEY'!$C$25:$C$28, 'BASIC KEY'!$B$25:$B$28, 0)
    ),
    ""
)
</f>
        <v>7</v>
      </c>
      <c r="E11" s="13">
        <f t="array" ref="E11">SUM(
XLOOKUP(Advanced!$C8,'ADVANCED KEY'!$C$1:$C$4,'ADVANCED KEY'!$B$1:$B$4,0),
XLOOKUP(Advanced!$D8,'ADVANCED KEY'!$C$7:$C$10,'ADVANCED KEY'!$B$7:$B$10,0),
XLOOKUP(Advanced!$E8,'ADVANCED KEY'!$C$13:$C$16,'ADVANCED KEY'!$B$13:$B$16,0),
XLOOKUP(Advanced!$F8,'ADVANCED KEY'!$C$19:$C$22,'ADVANCED KEY'!$B$19:$B$22,0),
XLOOKUP(Advanced!$G8,'ADVANCED KEY'!$C$25:$C$28,'ADVANCED KEY'!$B$25:$B$28,0),
XLOOKUP(Advanced!$H8,'ADVANCED KEY'!$C$31:$C$34,'ADVANCED KEY'!$B$31:$B$34,0),
XLOOKUP(Advanced!$I8,'ADVANCED KEY'!$C$37:$C$40,'ADVANCED KEY'!$B$37:$B$40,0),
XLOOKUP(Advanced!$J8,'ADVANCED KEY'!$C$43:$C$46,'ADVANCED KEY'!$B$43:$B$46,0),
XLOOKUP(Advanced!$K8,'ADVANCED KEY'!$C$49:$C$52,'ADVANCED KEY'!$B$49:$B$52,0),
XLOOKUP(Advanced!$L8,'ADVANCED KEY'!$C$55:$C$58,'ADVANCED KEY'!$B$55:$B$58,0)
)</f>
        <v>-1</v>
      </c>
      <c r="F11" s="13">
        <f t="shared" si="2"/>
        <v>6</v>
      </c>
      <c r="G11" s="13">
        <f t="shared" si="3"/>
        <v>20</v>
      </c>
      <c r="H11" s="13">
        <f t="shared" si="4"/>
        <v>0.124</v>
      </c>
      <c r="I11" s="25">
        <f t="shared" si="5"/>
        <v>241</v>
      </c>
      <c r="J11" s="13" t="str">
        <f t="array" ref="J11">IF(ISNUMBER(MATCH(Sheet8!$C11, Basic!$I$2:$I$309, 0)),TEXTJOIN(",",TRUE,
XLOOKUP(INDEX(Basic!$K$2:$K$309, MATCH(Sheet8!$C11, Basic!$I$2:$I$309, 0)), 'BASIC KEY'!$E$1:$E$4, 'BASIC KEY'!$F$1:$F$4, ""),
XLOOKUP(INDEX(Basic!$L$2:$L$309, MATCH(Sheet8!$C11, Basic!$I$2:$I$309, 0)), 'BASIC KEY'!$E$7:$E$10, 'BASIC KEY'!$F$7:$F$10, ""),
XLOOKUP(INDEX(Basic!$M$2:$M$309, MATCH(Sheet8!$C11, Basic!$I$2:$I$309, 0)), 'BASIC KEY'!$E$13:$E$16, 'BASIC KEY'!$F$13:$F$16, ""),
XLOOKUP(INDEX(Basic!$N$2:$N$309, MATCH(Sheet8!$C11, Basic!$I$2:$I$309, 0)), 'BASIC KEY'!$E$19:$E$22, 'BASIC KEY'!$F$19:$F$22, ""),
XLOOKUP(INDEX(Basic!$O$2:$O$309, MATCH(Sheet8!$C11, Basic!$I$2:$I$309, 0)), 'BASIC KEY'!$E$25:$E$28, 'BASIC KEY'!$F$25:$F$28, "")
),
""
)</f>
        <v>passionate explorer,Growth seeker,Balancer,Feedback taker,Self Focused</v>
      </c>
      <c r="L11" s="17" t="str">
        <f t="array" ref="L11">TEXTJOIN(",", TRUE,
    XLOOKUP(Advanced!$P8, 'ADVANCED KEY'!$F$1:$F$4, 'ADVANCED KEY'!$G$1:$G$4, ""),
    XLOOKUP(Advanced!$Q8, 'ADVANCED KEY'!$F$7:$F$10, 'ADVANCED KEY'!$G$7:$G$10, ""),
    XLOOKUP(Advanced!$R8, 'ADVANCED KEY'!$F$13:$F$16, 'ADVANCED KEY'!$G$13:$G$16, ""),
    XLOOKUP(Advanced!$S8, 'ADVANCED KEY'!$F$19:$F$22, 'ADVANCED KEY'!$G$19:$G$22, ""),
    XLOOKUP(Advanced!$T8, 'ADVANCED KEY'!$F$25:$F$28, 'ADVANCED KEY'!$G$25:$G$28, ""),
    XLOOKUP(Advanced!$U8, 'ADVANCED KEY'!$F$31:$F$34, 'ADVANCED KEY'!$G$31:$G$34, ""),
    XLOOKUP(Advanced!$V8, 'ADVANCED KEY'!$F$37:$F$40, 'ADVANCED KEY'!$G$37:$G$40, ""),
    XLOOKUP(Advanced!$W8, 'ADVANCED KEY'!$F$43:$F$46, 'ADVANCED KEY'!$G$43:$G$46, ""),
    XLOOKUP(Advanced!$X8, 'ADVANCED KEY'!$F$49:$F$52, 'ADVANCED KEY'!$G$49:$G$52, ""),
    XLOOKUP(Advanced!$Y8, 'ADVANCED KEY'!$F$55:$F$58, 'ADVANCED KEY'!$G$55:$G$58, "")
)</f>
        <v>Planned explorer,Task Oriented,Information seeker,Incremental Result seeker,Strength focused,Balancer,Smart woker,Acknowledgement seeker,Balanced achiever</v>
      </c>
      <c r="M11" s="17" t="str">
        <f t="shared" si="6"/>
        <v>You are doing great Job . Keep it up!</v>
      </c>
      <c r="N11" s="17" t="str">
        <f t="shared" si="7"/>
        <v>Going amazing!.Keep working!</v>
      </c>
    </row>
    <row r="12">
      <c r="A12" s="12">
        <v>8.0</v>
      </c>
      <c r="B12" s="1" t="str">
        <f>Advanced!M9</f>
        <v>RUTHVIK</v>
      </c>
      <c r="C12" s="13" t="str">
        <f t="shared" si="1"/>
        <v>ruthvik</v>
      </c>
      <c r="D12" s="13">
        <f t="array" ref="D12">IF(ISNUMBER(MATCH(Sheet8!$C12, Basic!$I$2:$I$309, 0)),SUM(
        XLOOKUP(INDEX(Basic!$C$2:$C$309, MATCH(Sheet8!$C12, Basic!$I$2:$I$309, 0)), 'BASIC KEY'!$C$1:$C$4, 'BASIC KEY'!$B$1:$B$4, 0),
        XLOOKUP(INDEX(Basic!$D$2:$D$309, MATCH(Sheet8!$C12, Basic!$I$2:$I$309, 0)), 'BASIC KEY'!$C$7:$C$10, 'BASIC KEY'!$B$7:$B$10, 0),
        XLOOKUP(INDEX(Basic!$E$2:$E$309, MATCH(Sheet8!$C12, Basic!$I$2:$I$309, 0)), 'BASIC KEY'!$C$13:$C$16, 'BASIC KEY'!$B$13:$B$16, 0),
        XLOOKUP(INDEX(Basic!$F$2:$F$309, MATCH(Sheet8!$C12, Basic!$I$2:$I$309, 0)), 'BASIC KEY'!$C$19:$C$22, 'BASIC KEY'!$B$19:$B$22, 0),
        XLOOKUP(INDEX(Basic!$G$2:$G$309, MATCH(Sheet8!$C12, Basic!$I$2:$I$309, 0)), 'BASIC KEY'!$C$25:$C$28, 'BASIC KEY'!$B$25:$B$28, 0)
    ),
    ""
)
</f>
        <v>9</v>
      </c>
      <c r="E12" s="13">
        <f t="array" ref="E12">SUM(
XLOOKUP(Advanced!$C9,'ADVANCED KEY'!$C$1:$C$4,'ADVANCED KEY'!$B$1:$B$4,0),
XLOOKUP(Advanced!$D9,'ADVANCED KEY'!$C$7:$C$10,'ADVANCED KEY'!$B$7:$B$10,0),
XLOOKUP(Advanced!$E9,'ADVANCED KEY'!$C$13:$C$16,'ADVANCED KEY'!$B$13:$B$16,0),
XLOOKUP(Advanced!$F9,'ADVANCED KEY'!$C$19:$C$22,'ADVANCED KEY'!$B$19:$B$22,0),
XLOOKUP(Advanced!$G9,'ADVANCED KEY'!$C$25:$C$28,'ADVANCED KEY'!$B$25:$B$28,0),
XLOOKUP(Advanced!$H9,'ADVANCED KEY'!$C$31:$C$34,'ADVANCED KEY'!$B$31:$B$34,0),
XLOOKUP(Advanced!$I9,'ADVANCED KEY'!$C$37:$C$40,'ADVANCED KEY'!$B$37:$B$40,0),
XLOOKUP(Advanced!$J9,'ADVANCED KEY'!$C$43:$C$46,'ADVANCED KEY'!$B$43:$B$46,0),
XLOOKUP(Advanced!$K9,'ADVANCED KEY'!$C$49:$C$52,'ADVANCED KEY'!$B$49:$B$52,0),
XLOOKUP(Advanced!$L9,'ADVANCED KEY'!$C$55:$C$58,'ADVANCED KEY'!$B$55:$B$58,0)
)</f>
        <v>3</v>
      </c>
      <c r="F12" s="13">
        <f t="shared" si="2"/>
        <v>12</v>
      </c>
      <c r="G12" s="13">
        <f t="shared" si="3"/>
        <v>40</v>
      </c>
      <c r="H12" s="13">
        <f t="shared" si="4"/>
        <v>0.748</v>
      </c>
      <c r="I12" s="25">
        <f t="shared" si="5"/>
        <v>49</v>
      </c>
      <c r="J12" s="13" t="str">
        <f t="array" ref="J12">IF(ISNUMBER(MATCH(Sheet8!$C12, Basic!$I$2:$I$309, 0)),TEXTJOIN(",",TRUE,
XLOOKUP(INDEX(Basic!$K$2:$K$309, MATCH(Sheet8!$C12, Basic!$I$2:$I$309, 0)), 'BASIC KEY'!$E$1:$E$4, 'BASIC KEY'!$F$1:$F$4, ""),
XLOOKUP(INDEX(Basic!$L$2:$L$309, MATCH(Sheet8!$C12, Basic!$I$2:$I$309, 0)), 'BASIC KEY'!$E$7:$E$10, 'BASIC KEY'!$F$7:$F$10, ""),
XLOOKUP(INDEX(Basic!$M$2:$M$309, MATCH(Sheet8!$C12, Basic!$I$2:$I$309, 0)), 'BASIC KEY'!$E$13:$E$16, 'BASIC KEY'!$F$13:$F$16, ""),
XLOOKUP(INDEX(Basic!$N$2:$N$309, MATCH(Sheet8!$C12, Basic!$I$2:$I$309, 0)), 'BASIC KEY'!$E$19:$E$22, 'BASIC KEY'!$F$19:$F$22, ""),
XLOOKUP(INDEX(Basic!$O$2:$O$309, MATCH(Sheet8!$C12, Basic!$I$2:$I$309, 0)), 'BASIC KEY'!$E$25:$E$28, 'BASIC KEY'!$F$25:$F$28, "")
),
""
)</f>
        <v>passionate explorer,Growth seeker,Dedicated learner,Pleasant tactful,Competitor</v>
      </c>
      <c r="L12" s="17" t="str">
        <f t="array" ref="L12">TEXTJOIN(",", TRUE,
    XLOOKUP(Advanced!$P9, 'ADVANCED KEY'!$F$1:$F$4, 'ADVANCED KEY'!$G$1:$G$4, ""),
    XLOOKUP(Advanced!$Q9, 'ADVANCED KEY'!$F$7:$F$10, 'ADVANCED KEY'!$G$7:$G$10, ""),
    XLOOKUP(Advanced!$R9, 'ADVANCED KEY'!$F$13:$F$16, 'ADVANCED KEY'!$G$13:$G$16, ""),
    XLOOKUP(Advanced!$S9, 'ADVANCED KEY'!$F$19:$F$22, 'ADVANCED KEY'!$G$19:$G$22, ""),
    XLOOKUP(Advanced!$T9, 'ADVANCED KEY'!$F$25:$F$28, 'ADVANCED KEY'!$G$25:$G$28, ""),
    XLOOKUP(Advanced!$U9, 'ADVANCED KEY'!$F$31:$F$34, 'ADVANCED KEY'!$G$31:$G$34, ""),
    XLOOKUP(Advanced!$V9, 'ADVANCED KEY'!$F$37:$F$40, 'ADVANCED KEY'!$G$37:$G$40, ""),
    XLOOKUP(Advanced!$W9, 'ADVANCED KEY'!$F$43:$F$46, 'ADVANCED KEY'!$G$43:$G$46, ""),
    XLOOKUP(Advanced!$X9, 'ADVANCED KEY'!$F$49:$F$52, 'ADVANCED KEY'!$G$49:$G$52, ""),
    XLOOKUP(Advanced!$Y9, 'ADVANCED KEY'!$F$55:$F$58, 'ADVANCED KEY'!$G$55:$G$58, "")
)</f>
        <v>Adventurous,Skill learner,Instinctive,Reflective,Self Aware,Balancer,Innovator,Experience seeker,Short-term goals seeker</v>
      </c>
      <c r="M12" s="17" t="str">
        <f t="shared" si="6"/>
        <v>You are doing great Job . Keep it up!</v>
      </c>
      <c r="N12" s="17" t="str">
        <f t="shared" si="7"/>
        <v>Great going, just be aware of relying your instincts when your work needs a lot of accuracy.</v>
      </c>
    </row>
    <row r="13">
      <c r="A13" s="12">
        <v>9.0</v>
      </c>
      <c r="B13" s="1" t="str">
        <f>Advanced!M10</f>
        <v>Dhruv Rishikesh Janakala</v>
      </c>
      <c r="C13" s="13" t="str">
        <f t="shared" si="1"/>
        <v>dhruv rishikesh janakala</v>
      </c>
      <c r="D13" s="13">
        <f t="array" ref="D13">IF(ISNUMBER(MATCH(Sheet8!$C13, Basic!$I$2:$I$309, 0)),SUM(
        XLOOKUP(INDEX(Basic!$C$2:$C$309, MATCH(Sheet8!$C13, Basic!$I$2:$I$309, 0)), 'BASIC KEY'!$C$1:$C$4, 'BASIC KEY'!$B$1:$B$4, 0),
        XLOOKUP(INDEX(Basic!$D$2:$D$309, MATCH(Sheet8!$C13, Basic!$I$2:$I$309, 0)), 'BASIC KEY'!$C$7:$C$10, 'BASIC KEY'!$B$7:$B$10, 0),
        XLOOKUP(INDEX(Basic!$E$2:$E$309, MATCH(Sheet8!$C13, Basic!$I$2:$I$309, 0)), 'BASIC KEY'!$C$13:$C$16, 'BASIC KEY'!$B$13:$B$16, 0),
        XLOOKUP(INDEX(Basic!$F$2:$F$309, MATCH(Sheet8!$C13, Basic!$I$2:$I$309, 0)), 'BASIC KEY'!$C$19:$C$22, 'BASIC KEY'!$B$19:$B$22, 0),
        XLOOKUP(INDEX(Basic!$G$2:$G$309, MATCH(Sheet8!$C13, Basic!$I$2:$I$309, 0)), 'BASIC KEY'!$C$25:$C$28, 'BASIC KEY'!$B$25:$B$28, 0)
    ),
    ""
)
</f>
        <v>8</v>
      </c>
      <c r="E13" s="13">
        <f t="array" ref="E13">SUM(
XLOOKUP(Advanced!$C10,'ADVANCED KEY'!$C$1:$C$4,'ADVANCED KEY'!$B$1:$B$4,0),
XLOOKUP(Advanced!$D10,'ADVANCED KEY'!$C$7:$C$10,'ADVANCED KEY'!$B$7:$B$10,0),
XLOOKUP(Advanced!$E10,'ADVANCED KEY'!$C$13:$C$16,'ADVANCED KEY'!$B$13:$B$16,0),
XLOOKUP(Advanced!$F10,'ADVANCED KEY'!$C$19:$C$22,'ADVANCED KEY'!$B$19:$B$22,0),
XLOOKUP(Advanced!$G10,'ADVANCED KEY'!$C$25:$C$28,'ADVANCED KEY'!$B$25:$B$28,0),
XLOOKUP(Advanced!$H10,'ADVANCED KEY'!$C$31:$C$34,'ADVANCED KEY'!$B$31:$B$34,0),
XLOOKUP(Advanced!$I10,'ADVANCED KEY'!$C$37:$C$40,'ADVANCED KEY'!$B$37:$B$40,0),
XLOOKUP(Advanced!$J10,'ADVANCED KEY'!$C$43:$C$46,'ADVANCED KEY'!$B$43:$B$46,0),
XLOOKUP(Advanced!$K10,'ADVANCED KEY'!$C$49:$C$52,'ADVANCED KEY'!$B$49:$B$52,0),
XLOOKUP(Advanced!$L10,'ADVANCED KEY'!$C$55:$C$58,'ADVANCED KEY'!$B$55:$B$58,0)
)</f>
        <v>2</v>
      </c>
      <c r="F13" s="13">
        <f t="shared" si="2"/>
        <v>10</v>
      </c>
      <c r="G13" s="13">
        <f t="shared" si="3"/>
        <v>33.3</v>
      </c>
      <c r="H13" s="13">
        <f t="shared" si="4"/>
        <v>0.469</v>
      </c>
      <c r="I13" s="25">
        <f t="shared" si="5"/>
        <v>129</v>
      </c>
      <c r="J13" s="13" t="str">
        <f t="array" ref="J13">IF(ISNUMBER(MATCH(Sheet8!$C13, Basic!$I$2:$I$309, 0)),TEXTJOIN(",",TRUE,
XLOOKUP(INDEX(Basic!$K$2:$K$309, MATCH(Sheet8!$C13, Basic!$I$2:$I$309, 0)), 'BASIC KEY'!$E$1:$E$4, 'BASIC KEY'!$F$1:$F$4, ""),
XLOOKUP(INDEX(Basic!$L$2:$L$309, MATCH(Sheet8!$C13, Basic!$I$2:$I$309, 0)), 'BASIC KEY'!$E$7:$E$10, 'BASIC KEY'!$F$7:$F$10, ""),
XLOOKUP(INDEX(Basic!$M$2:$M$309, MATCH(Sheet8!$C13, Basic!$I$2:$I$309, 0)), 'BASIC KEY'!$E$13:$E$16, 'BASIC KEY'!$F$13:$F$16, ""),
XLOOKUP(INDEX(Basic!$N$2:$N$309, MATCH(Sheet8!$C13, Basic!$I$2:$I$309, 0)), 'BASIC KEY'!$E$19:$E$22, 'BASIC KEY'!$F$19:$F$22, ""),
XLOOKUP(INDEX(Basic!$O$2:$O$309, MATCH(Sheet8!$C13, Basic!$I$2:$I$309, 0)), 'BASIC KEY'!$E$25:$E$28, 'BASIC KEY'!$F$25:$F$28, "")
),
""
)</f>
        <v>passionate explorer,Growth seeker,Balancer,Pleasant tactful,Competitor</v>
      </c>
      <c r="L13" s="17" t="str">
        <f t="array" ref="L13">TEXTJOIN(",", TRUE,
    XLOOKUP(Advanced!$P10, 'ADVANCED KEY'!$F$1:$F$4, 'ADVANCED KEY'!$G$1:$G$4, ""),
    XLOOKUP(Advanced!$Q10, 'ADVANCED KEY'!$F$7:$F$10, 'ADVANCED KEY'!$G$7:$G$10, ""),
    XLOOKUP(Advanced!$R10, 'ADVANCED KEY'!$F$13:$F$16, 'ADVANCED KEY'!$G$13:$G$16, ""),
    XLOOKUP(Advanced!$S10, 'ADVANCED KEY'!$F$19:$F$22, 'ADVANCED KEY'!$G$19:$G$22, ""),
    XLOOKUP(Advanced!$T10, 'ADVANCED KEY'!$F$25:$F$28, 'ADVANCED KEY'!$G$25:$G$28, ""),
    XLOOKUP(Advanced!$U10, 'ADVANCED KEY'!$F$31:$F$34, 'ADVANCED KEY'!$G$31:$G$34, ""),
    XLOOKUP(Advanced!$V10, 'ADVANCED KEY'!$F$37:$F$40, 'ADVANCED KEY'!$G$37:$G$40, ""),
    XLOOKUP(Advanced!$W10, 'ADVANCED KEY'!$F$43:$F$46, 'ADVANCED KEY'!$G$43:$G$46, ""),
    XLOOKUP(Advanced!$X10, 'ADVANCED KEY'!$F$49:$F$52, 'ADVANCED KEY'!$G$49:$G$52, ""),
    XLOOKUP(Advanced!$Y10, 'ADVANCED KEY'!$F$55:$F$58, 'ADVANCED KEY'!$G$55:$G$58, "")
)</f>
        <v>Researcher,Recognizer,Information seeker,Incremental Result seeker,Self Aware,Networker,Blanced thinker,Experience seeker,Short-term goals seeker</v>
      </c>
      <c r="M13" s="17" t="str">
        <f t="shared" si="6"/>
        <v>You are doing great Job . Keep it up!</v>
      </c>
      <c r="N13" s="17" t="str">
        <f t="shared" si="7"/>
        <v>Everything is going good, just don't let yourself be too dependent on compliments from others for validation. </v>
      </c>
    </row>
    <row r="14">
      <c r="A14" s="12">
        <v>10.0</v>
      </c>
      <c r="B14" s="1" t="str">
        <f>Advanced!M11</f>
        <v>Shreya Sathyanarayanan </v>
      </c>
      <c r="C14" s="13" t="str">
        <f t="shared" si="1"/>
        <v>shreya sathyanarayanan</v>
      </c>
      <c r="D14" s="13">
        <f t="array" ref="D14">IF(ISNUMBER(MATCH(Sheet8!$C14, Basic!$I$2:$I$309, 0)),SUM(
        XLOOKUP(INDEX(Basic!$C$2:$C$309, MATCH(Sheet8!$C14, Basic!$I$2:$I$309, 0)), 'BASIC KEY'!$C$1:$C$4, 'BASIC KEY'!$B$1:$B$4, 0),
        XLOOKUP(INDEX(Basic!$D$2:$D$309, MATCH(Sheet8!$C14, Basic!$I$2:$I$309, 0)), 'BASIC KEY'!$C$7:$C$10, 'BASIC KEY'!$B$7:$B$10, 0),
        XLOOKUP(INDEX(Basic!$E$2:$E$309, MATCH(Sheet8!$C14, Basic!$I$2:$I$309, 0)), 'BASIC KEY'!$C$13:$C$16, 'BASIC KEY'!$B$13:$B$16, 0),
        XLOOKUP(INDEX(Basic!$F$2:$F$309, MATCH(Sheet8!$C14, Basic!$I$2:$I$309, 0)), 'BASIC KEY'!$C$19:$C$22, 'BASIC KEY'!$B$19:$B$22, 0),
        XLOOKUP(INDEX(Basic!$G$2:$G$309, MATCH(Sheet8!$C14, Basic!$I$2:$I$309, 0)), 'BASIC KEY'!$C$25:$C$28, 'BASIC KEY'!$B$25:$B$28, 0)
    ),
    ""
)
</f>
        <v>7</v>
      </c>
      <c r="E14" s="13">
        <f t="array" ref="E14">SUM(
XLOOKUP(Advanced!$C11,'ADVANCED KEY'!$C$1:$C$4,'ADVANCED KEY'!$B$1:$B$4,0),
XLOOKUP(Advanced!$D11,'ADVANCED KEY'!$C$7:$C$10,'ADVANCED KEY'!$B$7:$B$10,0),
XLOOKUP(Advanced!$E11,'ADVANCED KEY'!$C$13:$C$16,'ADVANCED KEY'!$B$13:$B$16,0),
XLOOKUP(Advanced!$F11,'ADVANCED KEY'!$C$19:$C$22,'ADVANCED KEY'!$B$19:$B$22,0),
XLOOKUP(Advanced!$G11,'ADVANCED KEY'!$C$25:$C$28,'ADVANCED KEY'!$B$25:$B$28,0),
XLOOKUP(Advanced!$H11,'ADVANCED KEY'!$C$31:$C$34,'ADVANCED KEY'!$B$31:$B$34,0),
XLOOKUP(Advanced!$I11,'ADVANCED KEY'!$C$37:$C$40,'ADVANCED KEY'!$B$37:$B$40,0),
XLOOKUP(Advanced!$J11,'ADVANCED KEY'!$C$43:$C$46,'ADVANCED KEY'!$B$43:$B$46,0),
XLOOKUP(Advanced!$K11,'ADVANCED KEY'!$C$49:$C$52,'ADVANCED KEY'!$B$49:$B$52,0),
XLOOKUP(Advanced!$L11,'ADVANCED KEY'!$C$55:$C$58,'ADVANCED KEY'!$B$55:$B$58,0)
)</f>
        <v>-2</v>
      </c>
      <c r="F14" s="13">
        <f t="shared" si="2"/>
        <v>5</v>
      </c>
      <c r="G14" s="13">
        <f t="shared" si="3"/>
        <v>16.7</v>
      </c>
      <c r="H14" s="13">
        <f t="shared" si="4"/>
        <v>0.077</v>
      </c>
      <c r="I14" s="25">
        <f t="shared" si="5"/>
        <v>243</v>
      </c>
      <c r="J14" s="13" t="str">
        <f t="array" ref="J14">IF(ISNUMBER(MATCH(Sheet8!$C14, Basic!$I$2:$I$309, 0)),TEXTJOIN(",",TRUE,
XLOOKUP(INDEX(Basic!$K$2:$K$309, MATCH(Sheet8!$C14, Basic!$I$2:$I$309, 0)), 'BASIC KEY'!$E$1:$E$4, 'BASIC KEY'!$F$1:$F$4, ""),
XLOOKUP(INDEX(Basic!$L$2:$L$309, MATCH(Sheet8!$C14, Basic!$I$2:$I$309, 0)), 'BASIC KEY'!$E$7:$E$10, 'BASIC KEY'!$F$7:$F$10, ""),
XLOOKUP(INDEX(Basic!$M$2:$M$309, MATCH(Sheet8!$C14, Basic!$I$2:$I$309, 0)), 'BASIC KEY'!$E$13:$E$16, 'BASIC KEY'!$F$13:$F$16, ""),
XLOOKUP(INDEX(Basic!$N$2:$N$309, MATCH(Sheet8!$C14, Basic!$I$2:$I$309, 0)), 'BASIC KEY'!$E$19:$E$22, 'BASIC KEY'!$F$19:$F$22, ""),
XLOOKUP(INDEX(Basic!$O$2:$O$309, MATCH(Sheet8!$C14, Basic!$I$2:$I$309, 0)), 'BASIC KEY'!$E$25:$E$28, 'BASIC KEY'!$F$25:$F$28, "")
),
""
)</f>
        <v>career focused,Balanced explorer,Balancer,Pleasant tactful,Self Focused</v>
      </c>
      <c r="L14" s="17" t="str">
        <f t="array" ref="L14">TEXTJOIN(",", TRUE,
    XLOOKUP(Advanced!$P11, 'ADVANCED KEY'!$F$1:$F$4, 'ADVANCED KEY'!$G$1:$G$4, ""),
    XLOOKUP(Advanced!$Q11, 'ADVANCED KEY'!$F$7:$F$10, 'ADVANCED KEY'!$G$7:$G$10, ""),
    XLOOKUP(Advanced!$R11, 'ADVANCED KEY'!$F$13:$F$16, 'ADVANCED KEY'!$G$13:$G$16, ""),
    XLOOKUP(Advanced!$S11, 'ADVANCED KEY'!$F$19:$F$22, 'ADVANCED KEY'!$G$19:$G$22, ""),
    XLOOKUP(Advanced!$T11, 'ADVANCED KEY'!$F$25:$F$28, 'ADVANCED KEY'!$G$25:$G$28, ""),
    XLOOKUP(Advanced!$U11, 'ADVANCED KEY'!$F$31:$F$34, 'ADVANCED KEY'!$G$31:$G$34, ""),
    XLOOKUP(Advanced!$V11, 'ADVANCED KEY'!$F$37:$F$40, 'ADVANCED KEY'!$G$37:$G$40, ""),
    XLOOKUP(Advanced!$W11, 'ADVANCED KEY'!$F$43:$F$46, 'ADVANCED KEY'!$G$43:$G$46, ""),
    XLOOKUP(Advanced!$X11, 'ADVANCED KEY'!$F$49:$F$52, 'ADVANCED KEY'!$G$49:$G$52, ""),
    XLOOKUP(Advanced!$Y11, 'ADVANCED KEY'!$F$55:$F$58, 'ADVANCED KEY'!$G$55:$G$58, "")
)</f>
        <v>Researcher,Skill learner,Instinctive,Reflective,Feedback seeker,Balancer,Systematic Thinker,Acknowledgement seeker,Balanced achiever</v>
      </c>
      <c r="M14" s="17" t="str">
        <f t="shared" si="6"/>
        <v>You are doing great Job . Keep it up!</v>
      </c>
      <c r="N14" s="17" t="str">
        <f t="shared" si="7"/>
        <v>Great going, just be aware of relying your instincts when your work needs a lot of accuracy.</v>
      </c>
    </row>
    <row r="15">
      <c r="A15" s="12">
        <v>11.0</v>
      </c>
      <c r="B15" s="1" t="str">
        <f>Advanced!M12</f>
        <v>Hitesh Badhan </v>
      </c>
      <c r="C15" s="13" t="str">
        <f t="shared" si="1"/>
        <v>hitesh badhan</v>
      </c>
      <c r="D15" s="13">
        <f t="array" ref="D15">IF(ISNUMBER(MATCH(Sheet8!$C15, Basic!$I$2:$I$309, 0)),SUM(
        XLOOKUP(INDEX(Basic!$C$2:$C$309, MATCH(Sheet8!$C15, Basic!$I$2:$I$309, 0)), 'BASIC KEY'!$C$1:$C$4, 'BASIC KEY'!$B$1:$B$4, 0),
        XLOOKUP(INDEX(Basic!$D$2:$D$309, MATCH(Sheet8!$C15, Basic!$I$2:$I$309, 0)), 'BASIC KEY'!$C$7:$C$10, 'BASIC KEY'!$B$7:$B$10, 0),
        XLOOKUP(INDEX(Basic!$E$2:$E$309, MATCH(Sheet8!$C15, Basic!$I$2:$I$309, 0)), 'BASIC KEY'!$C$13:$C$16, 'BASIC KEY'!$B$13:$B$16, 0),
        XLOOKUP(INDEX(Basic!$F$2:$F$309, MATCH(Sheet8!$C15, Basic!$I$2:$I$309, 0)), 'BASIC KEY'!$C$19:$C$22, 'BASIC KEY'!$B$19:$B$22, 0),
        XLOOKUP(INDEX(Basic!$G$2:$G$309, MATCH(Sheet8!$C15, Basic!$I$2:$I$309, 0)), 'BASIC KEY'!$C$25:$C$28, 'BASIC KEY'!$B$25:$B$28, 0)
    ),
    ""
)
</f>
        <v>10</v>
      </c>
      <c r="E15" s="13">
        <f t="array" ref="E15">SUM(
XLOOKUP(Advanced!$C12,'ADVANCED KEY'!$C$1:$C$4,'ADVANCED KEY'!$B$1:$B$4,0),
XLOOKUP(Advanced!$D12,'ADVANCED KEY'!$C$7:$C$10,'ADVANCED KEY'!$B$7:$B$10,0),
XLOOKUP(Advanced!$E12,'ADVANCED KEY'!$C$13:$C$16,'ADVANCED KEY'!$B$13:$B$16,0),
XLOOKUP(Advanced!$F12,'ADVANCED KEY'!$C$19:$C$22,'ADVANCED KEY'!$B$19:$B$22,0),
XLOOKUP(Advanced!$G12,'ADVANCED KEY'!$C$25:$C$28,'ADVANCED KEY'!$B$25:$B$28,0),
XLOOKUP(Advanced!$H12,'ADVANCED KEY'!$C$31:$C$34,'ADVANCED KEY'!$B$31:$B$34,0),
XLOOKUP(Advanced!$I12,'ADVANCED KEY'!$C$37:$C$40,'ADVANCED KEY'!$B$37:$B$40,0),
XLOOKUP(Advanced!$J12,'ADVANCED KEY'!$C$43:$C$46,'ADVANCED KEY'!$B$43:$B$46,0),
XLOOKUP(Advanced!$K12,'ADVANCED KEY'!$C$49:$C$52,'ADVANCED KEY'!$B$49:$B$52,0),
XLOOKUP(Advanced!$L12,'ADVANCED KEY'!$C$55:$C$58,'ADVANCED KEY'!$B$55:$B$58,0)
)</f>
        <v>2</v>
      </c>
      <c r="F15" s="13">
        <f t="shared" si="2"/>
        <v>12</v>
      </c>
      <c r="G15" s="13">
        <f t="shared" si="3"/>
        <v>40</v>
      </c>
      <c r="H15" s="13">
        <f t="shared" si="4"/>
        <v>0.749</v>
      </c>
      <c r="I15" s="25">
        <f t="shared" si="5"/>
        <v>48</v>
      </c>
      <c r="J15" s="13" t="str">
        <f t="array" ref="J15">IF(ISNUMBER(MATCH(Sheet8!$C15, Basic!$I$2:$I$309, 0)),TEXTJOIN(",",TRUE,
XLOOKUP(INDEX(Basic!$K$2:$K$309, MATCH(Sheet8!$C15, Basic!$I$2:$I$309, 0)), 'BASIC KEY'!$E$1:$E$4, 'BASIC KEY'!$F$1:$F$4, ""),
XLOOKUP(INDEX(Basic!$L$2:$L$309, MATCH(Sheet8!$C15, Basic!$I$2:$I$309, 0)), 'BASIC KEY'!$E$7:$E$10, 'BASIC KEY'!$F$7:$F$10, ""),
XLOOKUP(INDEX(Basic!$M$2:$M$309, MATCH(Sheet8!$C15, Basic!$I$2:$I$309, 0)), 'BASIC KEY'!$E$13:$E$16, 'BASIC KEY'!$F$13:$F$16, ""),
XLOOKUP(INDEX(Basic!$N$2:$N$309, MATCH(Sheet8!$C15, Basic!$I$2:$I$309, 0)), 'BASIC KEY'!$E$19:$E$22, 'BASIC KEY'!$F$19:$F$22, ""),
XLOOKUP(INDEX(Basic!$O$2:$O$309, MATCH(Sheet8!$C15, Basic!$I$2:$I$309, 0)), 'BASIC KEY'!$E$25:$E$28, 'BASIC KEY'!$F$25:$F$28, "")
),
""
)</f>
        <v>passionate explorer,Growth seeker,Dedicated learner,Pleasant tactful,Self Focused</v>
      </c>
      <c r="L15" s="17" t="str">
        <f t="array" ref="L15">TEXTJOIN(",", TRUE,
    XLOOKUP(Advanced!$P12, 'ADVANCED KEY'!$F$1:$F$4, 'ADVANCED KEY'!$G$1:$G$4, ""),
    XLOOKUP(Advanced!$Q12, 'ADVANCED KEY'!$F$7:$F$10, 'ADVANCED KEY'!$G$7:$G$10, ""),
    XLOOKUP(Advanced!$R12, 'ADVANCED KEY'!$F$13:$F$16, 'ADVANCED KEY'!$G$13:$G$16, ""),
    XLOOKUP(Advanced!$S12, 'ADVANCED KEY'!$F$19:$F$22, 'ADVANCED KEY'!$G$19:$G$22, ""),
    XLOOKUP(Advanced!$T12, 'ADVANCED KEY'!$F$25:$F$28, 'ADVANCED KEY'!$G$25:$G$28, ""),
    XLOOKUP(Advanced!$U12, 'ADVANCED KEY'!$F$31:$F$34, 'ADVANCED KEY'!$G$31:$G$34, ""),
    XLOOKUP(Advanced!$V12, 'ADVANCED KEY'!$F$37:$F$40, 'ADVANCED KEY'!$G$37:$G$40, ""),
    XLOOKUP(Advanced!$W12, 'ADVANCED KEY'!$F$43:$F$46, 'ADVANCED KEY'!$G$43:$G$46, ""),
    XLOOKUP(Advanced!$X12, 'ADVANCED KEY'!$F$49:$F$52, 'ADVANCED KEY'!$G$49:$G$52, ""),
    XLOOKUP(Advanced!$Y12, 'ADVANCED KEY'!$F$55:$F$58, 'ADVANCED KEY'!$G$55:$G$58, "")
)</f>
        <v>Researcher,Recognizer,Guidelines seeker,Incremental Result seeker,Self Aware,Balancer,Blanced thinker,Acknowledgement seeker,Short-term goals seeker</v>
      </c>
      <c r="M15" s="17" t="str">
        <f t="shared" si="6"/>
        <v>You are doing great Job . Keep it up!</v>
      </c>
      <c r="N15" s="17" t="str">
        <f t="shared" si="7"/>
        <v>Everything is going good, just don't let yourself be too dependent on compliments from others for validation. </v>
      </c>
    </row>
    <row r="16">
      <c r="A16" s="12">
        <v>12.0</v>
      </c>
      <c r="B16" s="1" t="str">
        <f>Advanced!M13</f>
        <v>Nabeel Ghalib</v>
      </c>
      <c r="C16" s="13" t="str">
        <f t="shared" si="1"/>
        <v>nabeel ghalib</v>
      </c>
      <c r="D16" s="13">
        <f t="array" ref="D16">IF(ISNUMBER(MATCH(Sheet8!$C16, Basic!$I$2:$I$309, 0)),SUM(
        XLOOKUP(INDEX(Basic!$C$2:$C$309, MATCH(Sheet8!$C16, Basic!$I$2:$I$309, 0)), 'BASIC KEY'!$C$1:$C$4, 'BASIC KEY'!$B$1:$B$4, 0),
        XLOOKUP(INDEX(Basic!$D$2:$D$309, MATCH(Sheet8!$C16, Basic!$I$2:$I$309, 0)), 'BASIC KEY'!$C$7:$C$10, 'BASIC KEY'!$B$7:$B$10, 0),
        XLOOKUP(INDEX(Basic!$E$2:$E$309, MATCH(Sheet8!$C16, Basic!$I$2:$I$309, 0)), 'BASIC KEY'!$C$13:$C$16, 'BASIC KEY'!$B$13:$B$16, 0),
        XLOOKUP(INDEX(Basic!$F$2:$F$309, MATCH(Sheet8!$C16, Basic!$I$2:$I$309, 0)), 'BASIC KEY'!$C$19:$C$22, 'BASIC KEY'!$B$19:$B$22, 0),
        XLOOKUP(INDEX(Basic!$G$2:$G$309, MATCH(Sheet8!$C16, Basic!$I$2:$I$309, 0)), 'BASIC KEY'!$C$25:$C$28, 'BASIC KEY'!$B$25:$B$28, 0)
    ),
    ""
)
</f>
        <v>5</v>
      </c>
      <c r="E16" s="13">
        <f t="array" ref="E16">SUM(
XLOOKUP(Advanced!$C13,'ADVANCED KEY'!$C$1:$C$4,'ADVANCED KEY'!$B$1:$B$4,0),
XLOOKUP(Advanced!$D13,'ADVANCED KEY'!$C$7:$C$10,'ADVANCED KEY'!$B$7:$B$10,0),
XLOOKUP(Advanced!$E13,'ADVANCED KEY'!$C$13:$C$16,'ADVANCED KEY'!$B$13:$B$16,0),
XLOOKUP(Advanced!$F13,'ADVANCED KEY'!$C$19:$C$22,'ADVANCED KEY'!$B$19:$B$22,0),
XLOOKUP(Advanced!$G13,'ADVANCED KEY'!$C$25:$C$28,'ADVANCED KEY'!$B$25:$B$28,0),
XLOOKUP(Advanced!$H13,'ADVANCED KEY'!$C$31:$C$34,'ADVANCED KEY'!$B$31:$B$34,0),
XLOOKUP(Advanced!$I13,'ADVANCED KEY'!$C$37:$C$40,'ADVANCED KEY'!$B$37:$B$40,0),
XLOOKUP(Advanced!$J13,'ADVANCED KEY'!$C$43:$C$46,'ADVANCED KEY'!$B$43:$B$46,0),
XLOOKUP(Advanced!$K13,'ADVANCED KEY'!$C$49:$C$52,'ADVANCED KEY'!$B$49:$B$52,0),
XLOOKUP(Advanced!$L13,'ADVANCED KEY'!$C$55:$C$58,'ADVANCED KEY'!$B$55:$B$58,0)
)</f>
        <v>3</v>
      </c>
      <c r="F16" s="13">
        <f t="shared" si="2"/>
        <v>8</v>
      </c>
      <c r="G16" s="13">
        <f t="shared" si="3"/>
        <v>26.7</v>
      </c>
      <c r="H16" s="13">
        <f t="shared" si="4"/>
        <v>0.256</v>
      </c>
      <c r="I16" s="25">
        <f t="shared" si="5"/>
        <v>204</v>
      </c>
      <c r="J16" s="13" t="str">
        <f t="array" ref="J16">IF(ISNUMBER(MATCH(Sheet8!$C16, Basic!$I$2:$I$309, 0)),TEXTJOIN(",",TRUE,
XLOOKUP(INDEX(Basic!$K$2:$K$309, MATCH(Sheet8!$C16, Basic!$I$2:$I$309, 0)), 'BASIC KEY'!$E$1:$E$4, 'BASIC KEY'!$F$1:$F$4, ""),
XLOOKUP(INDEX(Basic!$L$2:$L$309, MATCH(Sheet8!$C16, Basic!$I$2:$I$309, 0)), 'BASIC KEY'!$E$7:$E$10, 'BASIC KEY'!$F$7:$F$10, ""),
XLOOKUP(INDEX(Basic!$M$2:$M$309, MATCH(Sheet8!$C16, Basic!$I$2:$I$309, 0)), 'BASIC KEY'!$E$13:$E$16, 'BASIC KEY'!$F$13:$F$16, ""),
XLOOKUP(INDEX(Basic!$N$2:$N$309, MATCH(Sheet8!$C16, Basic!$I$2:$I$309, 0)), 'BASIC KEY'!$E$19:$E$22, 'BASIC KEY'!$F$19:$F$22, ""),
XLOOKUP(INDEX(Basic!$O$2:$O$309, MATCH(Sheet8!$C16, Basic!$I$2:$I$309, 0)), 'BASIC KEY'!$E$25:$E$28, 'BASIC KEY'!$F$25:$F$28, "")
),
""
)</f>
        <v>career focused,Balanced explorer,Balancer,Feedback taker,Self Focused</v>
      </c>
      <c r="L16" s="17" t="str">
        <f t="array" ref="L16">TEXTJOIN(",", TRUE,
    XLOOKUP(Advanced!$P13, 'ADVANCED KEY'!$F$1:$F$4, 'ADVANCED KEY'!$G$1:$G$4, ""),
    XLOOKUP(Advanced!$Q13, 'ADVANCED KEY'!$F$7:$F$10, 'ADVANCED KEY'!$G$7:$G$10, ""),
    XLOOKUP(Advanced!$R13, 'ADVANCED KEY'!$F$13:$F$16, 'ADVANCED KEY'!$G$13:$G$16, ""),
    XLOOKUP(Advanced!$S13, 'ADVANCED KEY'!$F$19:$F$22, 'ADVANCED KEY'!$G$19:$G$22, ""),
    XLOOKUP(Advanced!$T13, 'ADVANCED KEY'!$F$25:$F$28, 'ADVANCED KEY'!$G$25:$G$28, ""),
    XLOOKUP(Advanced!$U13, 'ADVANCED KEY'!$F$31:$F$34, 'ADVANCED KEY'!$G$31:$G$34, ""),
    XLOOKUP(Advanced!$V13, 'ADVANCED KEY'!$F$37:$F$40, 'ADVANCED KEY'!$G$37:$G$40, ""),
    XLOOKUP(Advanced!$W13, 'ADVANCED KEY'!$F$43:$F$46, 'ADVANCED KEY'!$G$43:$G$46, ""),
    XLOOKUP(Advanced!$X13, 'ADVANCED KEY'!$F$49:$F$52, 'ADVANCED KEY'!$G$49:$G$52, ""),
    XLOOKUP(Advanced!$Y13, 'ADVANCED KEY'!$F$55:$F$58, 'ADVANCED KEY'!$G$55:$G$58, "")
)</f>
        <v>Planned explorer,Task Oriented,Guidelines seeker,Incremental Result seeker,Overthinker,Balancer,Blanced thinker,Acknowledgement seeker,Short-term goals seeker</v>
      </c>
      <c r="M16" s="17" t="str">
        <f t="shared" si="6"/>
        <v>You are doing great Job . Keep it up!</v>
      </c>
      <c r="N16" s="17" t="str">
        <f t="shared" si="7"/>
        <v>You are doing amazing dear!. Don't overthink about anything and be happy :)</v>
      </c>
    </row>
    <row r="17">
      <c r="A17" s="12">
        <v>13.0</v>
      </c>
      <c r="B17" s="1" t="str">
        <f>Advanced!M14</f>
        <v>Anay Pund </v>
      </c>
      <c r="C17" s="13" t="str">
        <f t="shared" si="1"/>
        <v>anay pund</v>
      </c>
      <c r="D17" s="13">
        <f t="array" ref="D17">IF(ISNUMBER(MATCH(Sheet8!$C17, Basic!$I$2:$I$309, 0)),SUM(
        XLOOKUP(INDEX(Basic!$C$2:$C$309, MATCH(Sheet8!$C17, Basic!$I$2:$I$309, 0)), 'BASIC KEY'!$C$1:$C$4, 'BASIC KEY'!$B$1:$B$4, 0),
        XLOOKUP(INDEX(Basic!$D$2:$D$309, MATCH(Sheet8!$C17, Basic!$I$2:$I$309, 0)), 'BASIC KEY'!$C$7:$C$10, 'BASIC KEY'!$B$7:$B$10, 0),
        XLOOKUP(INDEX(Basic!$E$2:$E$309, MATCH(Sheet8!$C17, Basic!$I$2:$I$309, 0)), 'BASIC KEY'!$C$13:$C$16, 'BASIC KEY'!$B$13:$B$16, 0),
        XLOOKUP(INDEX(Basic!$F$2:$F$309, MATCH(Sheet8!$C17, Basic!$I$2:$I$309, 0)), 'BASIC KEY'!$C$19:$C$22, 'BASIC KEY'!$B$19:$B$22, 0),
        XLOOKUP(INDEX(Basic!$G$2:$G$309, MATCH(Sheet8!$C17, Basic!$I$2:$I$309, 0)), 'BASIC KEY'!$C$25:$C$28, 'BASIC KEY'!$B$25:$B$28, 0)
    ),
    ""
)
</f>
        <v>7</v>
      </c>
      <c r="E17" s="13">
        <f t="array" ref="E17">SUM(
XLOOKUP(Advanced!$C14,'ADVANCED KEY'!$C$1:$C$4,'ADVANCED KEY'!$B$1:$B$4,0),
XLOOKUP(Advanced!$D14,'ADVANCED KEY'!$C$7:$C$10,'ADVANCED KEY'!$B$7:$B$10,0),
XLOOKUP(Advanced!$E14,'ADVANCED KEY'!$C$13:$C$16,'ADVANCED KEY'!$B$13:$B$16,0),
XLOOKUP(Advanced!$F14,'ADVANCED KEY'!$C$19:$C$22,'ADVANCED KEY'!$B$19:$B$22,0),
XLOOKUP(Advanced!$G14,'ADVANCED KEY'!$C$25:$C$28,'ADVANCED KEY'!$B$25:$B$28,0),
XLOOKUP(Advanced!$H14,'ADVANCED KEY'!$C$31:$C$34,'ADVANCED KEY'!$B$31:$B$34,0),
XLOOKUP(Advanced!$I14,'ADVANCED KEY'!$C$37:$C$40,'ADVANCED KEY'!$B$37:$B$40,0),
XLOOKUP(Advanced!$J14,'ADVANCED KEY'!$C$43:$C$46,'ADVANCED KEY'!$B$43:$B$46,0),
XLOOKUP(Advanced!$K14,'ADVANCED KEY'!$C$49:$C$52,'ADVANCED KEY'!$B$49:$B$52,0),
XLOOKUP(Advanced!$L14,'ADVANCED KEY'!$C$55:$C$58,'ADVANCED KEY'!$B$55:$B$58,0)
)</f>
        <v>1</v>
      </c>
      <c r="F17" s="13">
        <f t="shared" si="2"/>
        <v>8</v>
      </c>
      <c r="G17" s="13">
        <f t="shared" si="3"/>
        <v>26.7</v>
      </c>
      <c r="H17" s="13">
        <f t="shared" si="4"/>
        <v>0.257</v>
      </c>
      <c r="I17" s="25">
        <f t="shared" si="5"/>
        <v>202</v>
      </c>
      <c r="J17" s="13" t="str">
        <f t="array" ref="J17">IF(ISNUMBER(MATCH(Sheet8!$C17, Basic!$I$2:$I$309, 0)),TEXTJOIN(",",TRUE,
XLOOKUP(INDEX(Basic!$K$2:$K$309, MATCH(Sheet8!$C17, Basic!$I$2:$I$309, 0)), 'BASIC KEY'!$E$1:$E$4, 'BASIC KEY'!$F$1:$F$4, ""),
XLOOKUP(INDEX(Basic!$L$2:$L$309, MATCH(Sheet8!$C17, Basic!$I$2:$I$309, 0)), 'BASIC KEY'!$E$7:$E$10, 'BASIC KEY'!$F$7:$F$10, ""),
XLOOKUP(INDEX(Basic!$M$2:$M$309, MATCH(Sheet8!$C17, Basic!$I$2:$I$309, 0)), 'BASIC KEY'!$E$13:$E$16, 'BASIC KEY'!$F$13:$F$16, ""),
XLOOKUP(INDEX(Basic!$N$2:$N$309, MATCH(Sheet8!$C17, Basic!$I$2:$I$309, 0)), 'BASIC KEY'!$E$19:$E$22, 'BASIC KEY'!$F$19:$F$22, ""),
XLOOKUP(INDEX(Basic!$O$2:$O$309, MATCH(Sheet8!$C17, Basic!$I$2:$I$309, 0)), 'BASIC KEY'!$E$25:$E$28, 'BASIC KEY'!$F$25:$F$28, "")
),
""
)</f>
        <v>passionate explorer,Non curious,Balancer,Pleasant tactful,Self Focused</v>
      </c>
      <c r="L17" s="17" t="str">
        <f t="array" ref="L17">TEXTJOIN(",", TRUE,
    XLOOKUP(Advanced!$P14, 'ADVANCED KEY'!$F$1:$F$4, 'ADVANCED KEY'!$G$1:$G$4, ""),
    XLOOKUP(Advanced!$Q14, 'ADVANCED KEY'!$F$7:$F$10, 'ADVANCED KEY'!$G$7:$G$10, ""),
    XLOOKUP(Advanced!$R14, 'ADVANCED KEY'!$F$13:$F$16, 'ADVANCED KEY'!$G$13:$G$16, ""),
    XLOOKUP(Advanced!$S14, 'ADVANCED KEY'!$F$19:$F$22, 'ADVANCED KEY'!$G$19:$G$22, ""),
    XLOOKUP(Advanced!$T14, 'ADVANCED KEY'!$F$25:$F$28, 'ADVANCED KEY'!$G$25:$G$28, ""),
    XLOOKUP(Advanced!$U14, 'ADVANCED KEY'!$F$31:$F$34, 'ADVANCED KEY'!$G$31:$G$34, ""),
    XLOOKUP(Advanced!$V14, 'ADVANCED KEY'!$F$37:$F$40, 'ADVANCED KEY'!$G$37:$G$40, ""),
    XLOOKUP(Advanced!$W14, 'ADVANCED KEY'!$F$43:$F$46, 'ADVANCED KEY'!$G$43:$G$46, ""),
    XLOOKUP(Advanced!$X14, 'ADVANCED KEY'!$F$49:$F$52, 'ADVANCED KEY'!$G$49:$G$52, ""),
    XLOOKUP(Advanced!$Y14, 'ADVANCED KEY'!$F$55:$F$58, 'ADVANCED KEY'!$G$55:$G$58, "")
)</f>
        <v>Researcher,Challenger,Guidelines seeker,Incremental Result seeker,Strength focused,Balancer,Blanced thinker,Experience seeker,Short-term goals seeker</v>
      </c>
      <c r="M17" s="17" t="str">
        <f t="shared" si="6"/>
        <v>You are doing great Job . Keep it up!</v>
      </c>
      <c r="N17" s="17" t="str">
        <f t="shared" si="7"/>
        <v>Going amazing!.Keep working!</v>
      </c>
    </row>
    <row r="18">
      <c r="A18" s="12">
        <v>14.0</v>
      </c>
      <c r="B18" s="1" t="str">
        <f>Advanced!M15</f>
        <v>Hemashree M S</v>
      </c>
      <c r="C18" s="13" t="str">
        <f t="shared" si="1"/>
        <v>hemashree m s</v>
      </c>
      <c r="D18" s="13">
        <f t="array" ref="D18">IF(ISNUMBER(MATCH(Sheet8!$C18, Basic!$I$2:$I$309, 0)),SUM(
        XLOOKUP(INDEX(Basic!$C$2:$C$309, MATCH(Sheet8!$C18, Basic!$I$2:$I$309, 0)), 'BASIC KEY'!$C$1:$C$4, 'BASIC KEY'!$B$1:$B$4, 0),
        XLOOKUP(INDEX(Basic!$D$2:$D$309, MATCH(Sheet8!$C18, Basic!$I$2:$I$309, 0)), 'BASIC KEY'!$C$7:$C$10, 'BASIC KEY'!$B$7:$B$10, 0),
        XLOOKUP(INDEX(Basic!$E$2:$E$309, MATCH(Sheet8!$C18, Basic!$I$2:$I$309, 0)), 'BASIC KEY'!$C$13:$C$16, 'BASIC KEY'!$B$13:$B$16, 0),
        XLOOKUP(INDEX(Basic!$F$2:$F$309, MATCH(Sheet8!$C18, Basic!$I$2:$I$309, 0)), 'BASIC KEY'!$C$19:$C$22, 'BASIC KEY'!$B$19:$B$22, 0),
        XLOOKUP(INDEX(Basic!$G$2:$G$309, MATCH(Sheet8!$C18, Basic!$I$2:$I$309, 0)), 'BASIC KEY'!$C$25:$C$28, 'BASIC KEY'!$B$25:$B$28, 0)
    ),
    ""
)
</f>
        <v>7</v>
      </c>
      <c r="E18" s="13">
        <f t="array" ref="E18">SUM(
XLOOKUP(Advanced!$C15,'ADVANCED KEY'!$C$1:$C$4,'ADVANCED KEY'!$B$1:$B$4,0),
XLOOKUP(Advanced!$D15,'ADVANCED KEY'!$C$7:$C$10,'ADVANCED KEY'!$B$7:$B$10,0),
XLOOKUP(Advanced!$E15,'ADVANCED KEY'!$C$13:$C$16,'ADVANCED KEY'!$B$13:$B$16,0),
XLOOKUP(Advanced!$F15,'ADVANCED KEY'!$C$19:$C$22,'ADVANCED KEY'!$B$19:$B$22,0),
XLOOKUP(Advanced!$G15,'ADVANCED KEY'!$C$25:$C$28,'ADVANCED KEY'!$B$25:$B$28,0),
XLOOKUP(Advanced!$H15,'ADVANCED KEY'!$C$31:$C$34,'ADVANCED KEY'!$B$31:$B$34,0),
XLOOKUP(Advanced!$I15,'ADVANCED KEY'!$C$37:$C$40,'ADVANCED KEY'!$B$37:$B$40,0),
XLOOKUP(Advanced!$J15,'ADVANCED KEY'!$C$43:$C$46,'ADVANCED KEY'!$B$43:$B$46,0),
XLOOKUP(Advanced!$K15,'ADVANCED KEY'!$C$49:$C$52,'ADVANCED KEY'!$B$49:$B$52,0),
XLOOKUP(Advanced!$L15,'ADVANCED KEY'!$C$55:$C$58,'ADVANCED KEY'!$B$55:$B$58,0)
)</f>
        <v>-4</v>
      </c>
      <c r="F18" s="13">
        <f t="shared" si="2"/>
        <v>3</v>
      </c>
      <c r="G18" s="13">
        <f t="shared" si="3"/>
        <v>10</v>
      </c>
      <c r="H18" s="13">
        <f t="shared" si="4"/>
        <v>0.022</v>
      </c>
      <c r="I18" s="25">
        <f t="shared" si="5"/>
        <v>258</v>
      </c>
      <c r="J18" s="13" t="str">
        <f t="array" ref="J18">IF(ISNUMBER(MATCH(Sheet8!$C18, Basic!$I$2:$I$309, 0)),TEXTJOIN(",",TRUE,
XLOOKUP(INDEX(Basic!$K$2:$K$309, MATCH(Sheet8!$C18, Basic!$I$2:$I$309, 0)), 'BASIC KEY'!$E$1:$E$4, 'BASIC KEY'!$F$1:$F$4, ""),
XLOOKUP(INDEX(Basic!$L$2:$L$309, MATCH(Sheet8!$C18, Basic!$I$2:$I$309, 0)), 'BASIC KEY'!$E$7:$E$10, 'BASIC KEY'!$F$7:$F$10, ""),
XLOOKUP(INDEX(Basic!$M$2:$M$309, MATCH(Sheet8!$C18, Basic!$I$2:$I$309, 0)), 'BASIC KEY'!$E$13:$E$16, 'BASIC KEY'!$F$13:$F$16, ""),
XLOOKUP(INDEX(Basic!$N$2:$N$309, MATCH(Sheet8!$C18, Basic!$I$2:$I$309, 0)), 'BASIC KEY'!$E$19:$E$22, 'BASIC KEY'!$F$19:$F$22, ""),
XLOOKUP(INDEX(Basic!$O$2:$O$309, MATCH(Sheet8!$C18, Basic!$I$2:$I$309, 0)), 'BASIC KEY'!$E$25:$E$28, 'BASIC KEY'!$F$25:$F$28, "")
),
""
)</f>
        <v>career focused,Growth seeker,Dedicated learner,Feedback taker,Self Focused</v>
      </c>
      <c r="L18" s="17" t="str">
        <f t="array" ref="L18">TEXTJOIN(",", TRUE,
    XLOOKUP(Advanced!$P15, 'ADVANCED KEY'!$F$1:$F$4, 'ADVANCED KEY'!$G$1:$G$4, ""),
    XLOOKUP(Advanced!$Q15, 'ADVANCED KEY'!$F$7:$F$10, 'ADVANCED KEY'!$G$7:$G$10, ""),
    XLOOKUP(Advanced!$R15, 'ADVANCED KEY'!$F$13:$F$16, 'ADVANCED KEY'!$G$13:$G$16, ""),
    XLOOKUP(Advanced!$S15, 'ADVANCED KEY'!$F$19:$F$22, 'ADVANCED KEY'!$G$19:$G$22, ""),
    XLOOKUP(Advanced!$T15, 'ADVANCED KEY'!$F$25:$F$28, 'ADVANCED KEY'!$G$25:$G$28, ""),
    XLOOKUP(Advanced!$U15, 'ADVANCED KEY'!$F$31:$F$34, 'ADVANCED KEY'!$G$31:$G$34, ""),
    XLOOKUP(Advanced!$V15, 'ADVANCED KEY'!$F$37:$F$40, 'ADVANCED KEY'!$G$37:$G$40, ""),
    XLOOKUP(Advanced!$W15, 'ADVANCED KEY'!$F$43:$F$46, 'ADVANCED KEY'!$G$43:$G$46, ""),
    XLOOKUP(Advanced!$X15, 'ADVANCED KEY'!$F$49:$F$52, 'ADVANCED KEY'!$G$49:$G$52, ""),
    XLOOKUP(Advanced!$Y15, 'ADVANCED KEY'!$F$55:$F$58, 'ADVANCED KEY'!$G$55:$G$58, "")
)</f>
        <v>Researcher,Challenger,Information seeker,Incremental Result seeker,Feedback seeker,Balancer,Blanced thinker,Practical career focused,Short-term goals seeker</v>
      </c>
      <c r="M18" s="17" t="str">
        <f t="shared" si="6"/>
        <v>You are doing great Job . Keep it up!</v>
      </c>
      <c r="N18" s="17" t="str">
        <f t="shared" si="7"/>
        <v>Going amazing!.Keep working!</v>
      </c>
    </row>
    <row r="19">
      <c r="A19" s="12">
        <v>15.0</v>
      </c>
      <c r="B19" s="1" t="str">
        <f>Advanced!M16</f>
        <v>Daksh Sankhla</v>
      </c>
      <c r="C19" s="13" t="str">
        <f t="shared" si="1"/>
        <v>daksh sankhla</v>
      </c>
      <c r="D19" s="13">
        <f t="array" ref="D19">IF(ISNUMBER(MATCH(Sheet8!$C19, Basic!$I$2:$I$309, 0)),SUM(
        XLOOKUP(INDEX(Basic!$C$2:$C$309, MATCH(Sheet8!$C19, Basic!$I$2:$I$309, 0)), 'BASIC KEY'!$C$1:$C$4, 'BASIC KEY'!$B$1:$B$4, 0),
        XLOOKUP(INDEX(Basic!$D$2:$D$309, MATCH(Sheet8!$C19, Basic!$I$2:$I$309, 0)), 'BASIC KEY'!$C$7:$C$10, 'BASIC KEY'!$B$7:$B$10, 0),
        XLOOKUP(INDEX(Basic!$E$2:$E$309, MATCH(Sheet8!$C19, Basic!$I$2:$I$309, 0)), 'BASIC KEY'!$C$13:$C$16, 'BASIC KEY'!$B$13:$B$16, 0),
        XLOOKUP(INDEX(Basic!$F$2:$F$309, MATCH(Sheet8!$C19, Basic!$I$2:$I$309, 0)), 'BASIC KEY'!$C$19:$C$22, 'BASIC KEY'!$B$19:$B$22, 0),
        XLOOKUP(INDEX(Basic!$G$2:$G$309, MATCH(Sheet8!$C19, Basic!$I$2:$I$309, 0)), 'BASIC KEY'!$C$25:$C$28, 'BASIC KEY'!$B$25:$B$28, 0)
    ),
    ""
)
</f>
        <v>7</v>
      </c>
      <c r="E19" s="13">
        <f t="array" ref="E19">SUM(
XLOOKUP(Advanced!$C16,'ADVANCED KEY'!$C$1:$C$4,'ADVANCED KEY'!$B$1:$B$4,0),
XLOOKUP(Advanced!$D16,'ADVANCED KEY'!$C$7:$C$10,'ADVANCED KEY'!$B$7:$B$10,0),
XLOOKUP(Advanced!$E16,'ADVANCED KEY'!$C$13:$C$16,'ADVANCED KEY'!$B$13:$B$16,0),
XLOOKUP(Advanced!$F16,'ADVANCED KEY'!$C$19:$C$22,'ADVANCED KEY'!$B$19:$B$22,0),
XLOOKUP(Advanced!$G16,'ADVANCED KEY'!$C$25:$C$28,'ADVANCED KEY'!$B$25:$B$28,0),
XLOOKUP(Advanced!$H16,'ADVANCED KEY'!$C$31:$C$34,'ADVANCED KEY'!$B$31:$B$34,0),
XLOOKUP(Advanced!$I16,'ADVANCED KEY'!$C$37:$C$40,'ADVANCED KEY'!$B$37:$B$40,0),
XLOOKUP(Advanced!$J16,'ADVANCED KEY'!$C$43:$C$46,'ADVANCED KEY'!$B$43:$B$46,0),
XLOOKUP(Advanced!$K16,'ADVANCED KEY'!$C$49:$C$52,'ADVANCED KEY'!$B$49:$B$52,0),
XLOOKUP(Advanced!$L16,'ADVANCED KEY'!$C$55:$C$58,'ADVANCED KEY'!$B$55:$B$58,0)
)</f>
        <v>3</v>
      </c>
      <c r="F19" s="13">
        <f t="shared" si="2"/>
        <v>10</v>
      </c>
      <c r="G19" s="13">
        <f t="shared" si="3"/>
        <v>33.3</v>
      </c>
      <c r="H19" s="13">
        <f t="shared" si="4"/>
        <v>0.464</v>
      </c>
      <c r="I19" s="25">
        <f t="shared" si="5"/>
        <v>135</v>
      </c>
      <c r="J19" s="13" t="str">
        <f t="array" ref="J19">IF(ISNUMBER(MATCH(Sheet8!$C19, Basic!$I$2:$I$309, 0)),TEXTJOIN(",",TRUE,
XLOOKUP(INDEX(Basic!$K$2:$K$309, MATCH(Sheet8!$C19, Basic!$I$2:$I$309, 0)), 'BASIC KEY'!$E$1:$E$4, 'BASIC KEY'!$F$1:$F$4, ""),
XLOOKUP(INDEX(Basic!$L$2:$L$309, MATCH(Sheet8!$C19, Basic!$I$2:$I$309, 0)), 'BASIC KEY'!$E$7:$E$10, 'BASIC KEY'!$F$7:$F$10, ""),
XLOOKUP(INDEX(Basic!$M$2:$M$309, MATCH(Sheet8!$C19, Basic!$I$2:$I$309, 0)), 'BASIC KEY'!$E$13:$E$16, 'BASIC KEY'!$F$13:$F$16, ""),
XLOOKUP(INDEX(Basic!$N$2:$N$309, MATCH(Sheet8!$C19, Basic!$I$2:$I$309, 0)), 'BASIC KEY'!$E$19:$E$22, 'BASIC KEY'!$F$19:$F$22, ""),
XLOOKUP(INDEX(Basic!$O$2:$O$309, MATCH(Sheet8!$C19, Basic!$I$2:$I$309, 0)), 'BASIC KEY'!$E$25:$E$28, 'BASIC KEY'!$F$25:$F$28, "")
),
""
)</f>
        <v>career focused,Growth seeker,Balancer,Pleasant tactful,Competitor</v>
      </c>
      <c r="L19" s="17" t="str">
        <f t="array" ref="L19">TEXTJOIN(",", TRUE,
    XLOOKUP(Advanced!$P16, 'ADVANCED KEY'!$F$1:$F$4, 'ADVANCED KEY'!$G$1:$G$4, ""),
    XLOOKUP(Advanced!$Q16, 'ADVANCED KEY'!$F$7:$F$10, 'ADVANCED KEY'!$G$7:$G$10, ""),
    XLOOKUP(Advanced!$R16, 'ADVANCED KEY'!$F$13:$F$16, 'ADVANCED KEY'!$G$13:$G$16, ""),
    XLOOKUP(Advanced!$S16, 'ADVANCED KEY'!$F$19:$F$22, 'ADVANCED KEY'!$G$19:$G$22, ""),
    XLOOKUP(Advanced!$T16, 'ADVANCED KEY'!$F$25:$F$28, 'ADVANCED KEY'!$G$25:$G$28, ""),
    XLOOKUP(Advanced!$U16, 'ADVANCED KEY'!$F$31:$F$34, 'ADVANCED KEY'!$G$31:$G$34, ""),
    XLOOKUP(Advanced!$V16, 'ADVANCED KEY'!$F$37:$F$40, 'ADVANCED KEY'!$G$37:$G$40, ""),
    XLOOKUP(Advanced!$W16, 'ADVANCED KEY'!$F$43:$F$46, 'ADVANCED KEY'!$G$43:$G$46, ""),
    XLOOKUP(Advanced!$X16, 'ADVANCED KEY'!$F$49:$F$52, 'ADVANCED KEY'!$G$49:$G$52, ""),
    XLOOKUP(Advanced!$Y16, 'ADVANCED KEY'!$F$55:$F$58, 'ADVANCED KEY'!$G$55:$G$58, "")
)</f>
        <v>Researcher,Task Oriented,Guidelines seeker,Incremental Result seeker,Self Aware,Placement focused,Blanced thinker,Acknowledgement seeker,Detail focused</v>
      </c>
      <c r="M19" s="17" t="str">
        <f t="shared" si="6"/>
        <v>You are doing great Job . Keep it up!</v>
      </c>
      <c r="N19" s="17" t="str">
        <f t="shared" si="7"/>
        <v>Going amazing!.Keep working!</v>
      </c>
    </row>
    <row r="20">
      <c r="A20" s="12">
        <v>16.0</v>
      </c>
      <c r="B20" s="1" t="str">
        <f>Advanced!M17</f>
        <v>Anshika Sharma</v>
      </c>
      <c r="C20" s="13" t="str">
        <f t="shared" si="1"/>
        <v>anshika sharma</v>
      </c>
      <c r="D20" s="13">
        <f t="array" ref="D20">IF(ISNUMBER(MATCH(Sheet8!$C20, Basic!$I$2:$I$309, 0)),SUM(
        XLOOKUP(INDEX(Basic!$C$2:$C$309, MATCH(Sheet8!$C20, Basic!$I$2:$I$309, 0)), 'BASIC KEY'!$C$1:$C$4, 'BASIC KEY'!$B$1:$B$4, 0),
        XLOOKUP(INDEX(Basic!$D$2:$D$309, MATCH(Sheet8!$C20, Basic!$I$2:$I$309, 0)), 'BASIC KEY'!$C$7:$C$10, 'BASIC KEY'!$B$7:$B$10, 0),
        XLOOKUP(INDEX(Basic!$E$2:$E$309, MATCH(Sheet8!$C20, Basic!$I$2:$I$309, 0)), 'BASIC KEY'!$C$13:$C$16, 'BASIC KEY'!$B$13:$B$16, 0),
        XLOOKUP(INDEX(Basic!$F$2:$F$309, MATCH(Sheet8!$C20, Basic!$I$2:$I$309, 0)), 'BASIC KEY'!$C$19:$C$22, 'BASIC KEY'!$B$19:$B$22, 0),
        XLOOKUP(INDEX(Basic!$G$2:$G$309, MATCH(Sheet8!$C20, Basic!$I$2:$I$309, 0)), 'BASIC KEY'!$C$25:$C$28, 'BASIC KEY'!$B$25:$B$28, 0)
    ),
    ""
)
</f>
        <v>9</v>
      </c>
      <c r="E20" s="13">
        <f t="array" ref="E20">SUM(
XLOOKUP(Advanced!$C17,'ADVANCED KEY'!$C$1:$C$4,'ADVANCED KEY'!$B$1:$B$4,0),
XLOOKUP(Advanced!$D17,'ADVANCED KEY'!$C$7:$C$10,'ADVANCED KEY'!$B$7:$B$10,0),
XLOOKUP(Advanced!$E17,'ADVANCED KEY'!$C$13:$C$16,'ADVANCED KEY'!$B$13:$B$16,0),
XLOOKUP(Advanced!$F17,'ADVANCED KEY'!$C$19:$C$22,'ADVANCED KEY'!$B$19:$B$22,0),
XLOOKUP(Advanced!$G17,'ADVANCED KEY'!$C$25:$C$28,'ADVANCED KEY'!$B$25:$B$28,0),
XLOOKUP(Advanced!$H17,'ADVANCED KEY'!$C$31:$C$34,'ADVANCED KEY'!$B$31:$B$34,0),
XLOOKUP(Advanced!$I17,'ADVANCED KEY'!$C$37:$C$40,'ADVANCED KEY'!$B$37:$B$40,0),
XLOOKUP(Advanced!$J17,'ADVANCED KEY'!$C$43:$C$46,'ADVANCED KEY'!$B$43:$B$46,0),
XLOOKUP(Advanced!$K17,'ADVANCED KEY'!$C$49:$C$52,'ADVANCED KEY'!$B$49:$B$52,0),
XLOOKUP(Advanced!$L17,'ADVANCED KEY'!$C$55:$C$58,'ADVANCED KEY'!$B$55:$B$58,0)
)</f>
        <v>4</v>
      </c>
      <c r="F20" s="13">
        <f t="shared" si="2"/>
        <v>13</v>
      </c>
      <c r="G20" s="13">
        <f t="shared" si="3"/>
        <v>43.3</v>
      </c>
      <c r="H20" s="13">
        <f t="shared" si="4"/>
        <v>0.842</v>
      </c>
      <c r="I20" s="25">
        <f t="shared" si="5"/>
        <v>35</v>
      </c>
      <c r="J20" s="13" t="str">
        <f t="array" ref="J20">IF(ISNUMBER(MATCH(Sheet8!$C20, Basic!$I$2:$I$309, 0)),TEXTJOIN(",",TRUE,
XLOOKUP(INDEX(Basic!$K$2:$K$309, MATCH(Sheet8!$C20, Basic!$I$2:$I$309, 0)), 'BASIC KEY'!$E$1:$E$4, 'BASIC KEY'!$F$1:$F$4, ""),
XLOOKUP(INDEX(Basic!$L$2:$L$309, MATCH(Sheet8!$C20, Basic!$I$2:$I$309, 0)), 'BASIC KEY'!$E$7:$E$10, 'BASIC KEY'!$F$7:$F$10, ""),
XLOOKUP(INDEX(Basic!$M$2:$M$309, MATCH(Sheet8!$C20, Basic!$I$2:$I$309, 0)), 'BASIC KEY'!$E$13:$E$16, 'BASIC KEY'!$F$13:$F$16, ""),
XLOOKUP(INDEX(Basic!$N$2:$N$309, MATCH(Sheet8!$C20, Basic!$I$2:$I$309, 0)), 'BASIC KEY'!$E$19:$E$22, 'BASIC KEY'!$F$19:$F$22, ""),
XLOOKUP(INDEX(Basic!$O$2:$O$309, MATCH(Sheet8!$C20, Basic!$I$2:$I$309, 0)), 'BASIC KEY'!$E$25:$E$28, 'BASIC KEY'!$F$25:$F$28, "")
),
""
)</f>
        <v>passionate explorer,Growth seeker,Balancer,Pleasant tactful,Self Focused</v>
      </c>
      <c r="L20" s="17" t="str">
        <f t="array" ref="L20">TEXTJOIN(",", TRUE,
    XLOOKUP(Advanced!$P17, 'ADVANCED KEY'!$F$1:$F$4, 'ADVANCED KEY'!$G$1:$G$4, ""),
    XLOOKUP(Advanced!$Q17, 'ADVANCED KEY'!$F$7:$F$10, 'ADVANCED KEY'!$G$7:$G$10, ""),
    XLOOKUP(Advanced!$R17, 'ADVANCED KEY'!$F$13:$F$16, 'ADVANCED KEY'!$G$13:$G$16, ""),
    XLOOKUP(Advanced!$S17, 'ADVANCED KEY'!$F$19:$F$22, 'ADVANCED KEY'!$G$19:$G$22, ""),
    XLOOKUP(Advanced!$T17, 'ADVANCED KEY'!$F$25:$F$28, 'ADVANCED KEY'!$G$25:$G$28, ""),
    XLOOKUP(Advanced!$U17, 'ADVANCED KEY'!$F$31:$F$34, 'ADVANCED KEY'!$G$31:$G$34, ""),
    XLOOKUP(Advanced!$V17, 'ADVANCED KEY'!$F$37:$F$40, 'ADVANCED KEY'!$G$37:$G$40, ""),
    XLOOKUP(Advanced!$W17, 'ADVANCED KEY'!$F$43:$F$46, 'ADVANCED KEY'!$G$43:$G$46, ""),
    XLOOKUP(Advanced!$X17, 'ADVANCED KEY'!$F$49:$F$52, 'ADVANCED KEY'!$G$49:$G$52, ""),
    XLOOKUP(Advanced!$Y17, 'ADVANCED KEY'!$F$55:$F$58, 'ADVANCED KEY'!$G$55:$G$58, "")
)</f>
        <v>Planned explorer,Skill learner,Guidelines seeker,Reflective,Self Aware,Balancer,Blanced thinker,Acknowledgement seeker,Short-term goals seeker</v>
      </c>
      <c r="M20" s="17" t="str">
        <f t="shared" si="6"/>
        <v>You are doing great Job . Keep it up!</v>
      </c>
      <c r="N20" s="17" t="str">
        <f t="shared" si="7"/>
        <v>Going amazing!.Keep working!</v>
      </c>
    </row>
    <row r="21">
      <c r="A21" s="12">
        <v>17.0</v>
      </c>
      <c r="B21" s="1" t="str">
        <f>Advanced!M18</f>
        <v>Mitali</v>
      </c>
      <c r="C21" s="13" t="str">
        <f t="shared" si="1"/>
        <v>mitali</v>
      </c>
      <c r="D21" s="13">
        <f t="array" ref="D21">IF(ISNUMBER(MATCH(Sheet8!$C21, Basic!$I$2:$I$309, 0)),SUM(
        XLOOKUP(INDEX(Basic!$C$2:$C$309, MATCH(Sheet8!$C21, Basic!$I$2:$I$309, 0)), 'BASIC KEY'!$C$1:$C$4, 'BASIC KEY'!$B$1:$B$4, 0),
        XLOOKUP(INDEX(Basic!$D$2:$D$309, MATCH(Sheet8!$C21, Basic!$I$2:$I$309, 0)), 'BASIC KEY'!$C$7:$C$10, 'BASIC KEY'!$B$7:$B$10, 0),
        XLOOKUP(INDEX(Basic!$E$2:$E$309, MATCH(Sheet8!$C21, Basic!$I$2:$I$309, 0)), 'BASIC KEY'!$C$13:$C$16, 'BASIC KEY'!$B$13:$B$16, 0),
        XLOOKUP(INDEX(Basic!$F$2:$F$309, MATCH(Sheet8!$C21, Basic!$I$2:$I$309, 0)), 'BASIC KEY'!$C$19:$C$22, 'BASIC KEY'!$B$19:$B$22, 0),
        XLOOKUP(INDEX(Basic!$G$2:$G$309, MATCH(Sheet8!$C21, Basic!$I$2:$I$309, 0)), 'BASIC KEY'!$C$25:$C$28, 'BASIC KEY'!$B$25:$B$28, 0)
    ),
    ""
)
</f>
        <v>7</v>
      </c>
      <c r="E21" s="13">
        <f t="array" ref="E21">SUM(
XLOOKUP(Advanced!$C18,'ADVANCED KEY'!$C$1:$C$4,'ADVANCED KEY'!$B$1:$B$4,0),
XLOOKUP(Advanced!$D18,'ADVANCED KEY'!$C$7:$C$10,'ADVANCED KEY'!$B$7:$B$10,0),
XLOOKUP(Advanced!$E18,'ADVANCED KEY'!$C$13:$C$16,'ADVANCED KEY'!$B$13:$B$16,0),
XLOOKUP(Advanced!$F18,'ADVANCED KEY'!$C$19:$C$22,'ADVANCED KEY'!$B$19:$B$22,0),
XLOOKUP(Advanced!$G18,'ADVANCED KEY'!$C$25:$C$28,'ADVANCED KEY'!$B$25:$B$28,0),
XLOOKUP(Advanced!$H18,'ADVANCED KEY'!$C$31:$C$34,'ADVANCED KEY'!$B$31:$B$34,0),
XLOOKUP(Advanced!$I18,'ADVANCED KEY'!$C$37:$C$40,'ADVANCED KEY'!$B$37:$B$40,0),
XLOOKUP(Advanced!$J18,'ADVANCED KEY'!$C$43:$C$46,'ADVANCED KEY'!$B$43:$B$46,0),
XLOOKUP(Advanced!$K18,'ADVANCED KEY'!$C$49:$C$52,'ADVANCED KEY'!$B$49:$B$52,0),
XLOOKUP(Advanced!$L18,'ADVANCED KEY'!$C$55:$C$58,'ADVANCED KEY'!$B$55:$B$58,0)
)</f>
        <v>4</v>
      </c>
      <c r="F21" s="13">
        <f t="shared" si="2"/>
        <v>11</v>
      </c>
      <c r="G21" s="13">
        <f t="shared" si="3"/>
        <v>36.7</v>
      </c>
      <c r="H21" s="13">
        <f t="shared" si="4"/>
        <v>0.626</v>
      </c>
      <c r="I21" s="25">
        <f t="shared" si="5"/>
        <v>76</v>
      </c>
      <c r="J21" s="13" t="str">
        <f t="array" ref="J21">IF(ISNUMBER(MATCH(Sheet8!$C21, Basic!$I$2:$I$309, 0)),TEXTJOIN(",",TRUE,
XLOOKUP(INDEX(Basic!$K$2:$K$309, MATCH(Sheet8!$C21, Basic!$I$2:$I$309, 0)), 'BASIC KEY'!$E$1:$E$4, 'BASIC KEY'!$F$1:$F$4, ""),
XLOOKUP(INDEX(Basic!$L$2:$L$309, MATCH(Sheet8!$C21, Basic!$I$2:$I$309, 0)), 'BASIC KEY'!$E$7:$E$10, 'BASIC KEY'!$F$7:$F$10, ""),
XLOOKUP(INDEX(Basic!$M$2:$M$309, MATCH(Sheet8!$C21, Basic!$I$2:$I$309, 0)), 'BASIC KEY'!$E$13:$E$16, 'BASIC KEY'!$F$13:$F$16, ""),
XLOOKUP(INDEX(Basic!$N$2:$N$309, MATCH(Sheet8!$C21, Basic!$I$2:$I$309, 0)), 'BASIC KEY'!$E$19:$E$22, 'BASIC KEY'!$F$19:$F$22, ""),
XLOOKUP(INDEX(Basic!$O$2:$O$309, MATCH(Sheet8!$C21, Basic!$I$2:$I$309, 0)), 'BASIC KEY'!$E$25:$E$28, 'BASIC KEY'!$F$25:$F$28, "")
),
""
)</f>
        <v>career focused,Balanced explorer,Balancer,Pleasant tactful,Self Focused</v>
      </c>
      <c r="L21" s="17" t="str">
        <f t="array" ref="L21">TEXTJOIN(",", TRUE,
    XLOOKUP(Advanced!$P18, 'ADVANCED KEY'!$F$1:$F$4, 'ADVANCED KEY'!$G$1:$G$4, ""),
    XLOOKUP(Advanced!$Q18, 'ADVANCED KEY'!$F$7:$F$10, 'ADVANCED KEY'!$G$7:$G$10, ""),
    XLOOKUP(Advanced!$R18, 'ADVANCED KEY'!$F$13:$F$16, 'ADVANCED KEY'!$G$13:$G$16, ""),
    XLOOKUP(Advanced!$S18, 'ADVANCED KEY'!$F$19:$F$22, 'ADVANCED KEY'!$G$19:$G$22, ""),
    XLOOKUP(Advanced!$T18, 'ADVANCED KEY'!$F$25:$F$28, 'ADVANCED KEY'!$G$25:$G$28, ""),
    XLOOKUP(Advanced!$U18, 'ADVANCED KEY'!$F$31:$F$34, 'ADVANCED KEY'!$G$31:$G$34, ""),
    XLOOKUP(Advanced!$V18, 'ADVANCED KEY'!$F$37:$F$40, 'ADVANCED KEY'!$G$37:$G$40, ""),
    XLOOKUP(Advanced!$W18, 'ADVANCED KEY'!$F$43:$F$46, 'ADVANCED KEY'!$G$43:$G$46, ""),
    XLOOKUP(Advanced!$X18, 'ADVANCED KEY'!$F$49:$F$52, 'ADVANCED KEY'!$G$49:$G$52, ""),
    XLOOKUP(Advanced!$Y18, 'ADVANCED KEY'!$F$55:$F$58, 'ADVANCED KEY'!$G$55:$G$58, "")
)</f>
        <v>Planned explorer,Challenger,Information seeker,Advice seeker,Strength focused,Balancer,Blanced thinker,Experience seeker,Short-term goals seeker</v>
      </c>
      <c r="M21" s="17" t="str">
        <f t="shared" si="6"/>
        <v>You are doing great Job . Keep it up!</v>
      </c>
      <c r="N21" s="17" t="str">
        <f t="shared" si="7"/>
        <v>Going amazing!.Keep working!</v>
      </c>
    </row>
    <row r="22">
      <c r="A22" s="12">
        <v>18.0</v>
      </c>
      <c r="B22" s="1" t="str">
        <f>Advanced!M19</f>
        <v>Prince</v>
      </c>
      <c r="C22" s="13" t="str">
        <f t="shared" si="1"/>
        <v>prince</v>
      </c>
      <c r="D22" s="13">
        <f t="array" ref="D22">IF(ISNUMBER(MATCH(Sheet8!$C22, Basic!$I$2:$I$309, 0)),SUM(
        XLOOKUP(INDEX(Basic!$C$2:$C$309, MATCH(Sheet8!$C22, Basic!$I$2:$I$309, 0)), 'BASIC KEY'!$C$1:$C$4, 'BASIC KEY'!$B$1:$B$4, 0),
        XLOOKUP(INDEX(Basic!$D$2:$D$309, MATCH(Sheet8!$C22, Basic!$I$2:$I$309, 0)), 'BASIC KEY'!$C$7:$C$10, 'BASIC KEY'!$B$7:$B$10, 0),
        XLOOKUP(INDEX(Basic!$E$2:$E$309, MATCH(Sheet8!$C22, Basic!$I$2:$I$309, 0)), 'BASIC KEY'!$C$13:$C$16, 'BASIC KEY'!$B$13:$B$16, 0),
        XLOOKUP(INDEX(Basic!$F$2:$F$309, MATCH(Sheet8!$C22, Basic!$I$2:$I$309, 0)), 'BASIC KEY'!$C$19:$C$22, 'BASIC KEY'!$B$19:$B$22, 0),
        XLOOKUP(INDEX(Basic!$G$2:$G$309, MATCH(Sheet8!$C22, Basic!$I$2:$I$309, 0)), 'BASIC KEY'!$C$25:$C$28, 'BASIC KEY'!$B$25:$B$28, 0)
    ),
    ""
)
</f>
        <v>8</v>
      </c>
      <c r="E22" s="13">
        <f t="array" ref="E22">SUM(
XLOOKUP(Advanced!$C19,'ADVANCED KEY'!$C$1:$C$4,'ADVANCED KEY'!$B$1:$B$4,0),
XLOOKUP(Advanced!$D19,'ADVANCED KEY'!$C$7:$C$10,'ADVANCED KEY'!$B$7:$B$10,0),
XLOOKUP(Advanced!$E19,'ADVANCED KEY'!$C$13:$C$16,'ADVANCED KEY'!$B$13:$B$16,0),
XLOOKUP(Advanced!$F19,'ADVANCED KEY'!$C$19:$C$22,'ADVANCED KEY'!$B$19:$B$22,0),
XLOOKUP(Advanced!$G19,'ADVANCED KEY'!$C$25:$C$28,'ADVANCED KEY'!$B$25:$B$28,0),
XLOOKUP(Advanced!$H19,'ADVANCED KEY'!$C$31:$C$34,'ADVANCED KEY'!$B$31:$B$34,0),
XLOOKUP(Advanced!$I19,'ADVANCED KEY'!$C$37:$C$40,'ADVANCED KEY'!$B$37:$B$40,0),
XLOOKUP(Advanced!$J19,'ADVANCED KEY'!$C$43:$C$46,'ADVANCED KEY'!$B$43:$B$46,0),
XLOOKUP(Advanced!$K19,'ADVANCED KEY'!$C$49:$C$52,'ADVANCED KEY'!$B$49:$B$52,0),
XLOOKUP(Advanced!$L19,'ADVANCED KEY'!$C$55:$C$58,'ADVANCED KEY'!$B$55:$B$58,0)
)</f>
        <v>4</v>
      </c>
      <c r="F22" s="13">
        <f t="shared" si="2"/>
        <v>12</v>
      </c>
      <c r="G22" s="13">
        <f t="shared" si="3"/>
        <v>40</v>
      </c>
      <c r="H22" s="13">
        <f t="shared" si="4"/>
        <v>0.75</v>
      </c>
      <c r="I22" s="25">
        <f t="shared" si="5"/>
        <v>45</v>
      </c>
      <c r="J22" s="13" t="str">
        <f t="array" ref="J22">IF(ISNUMBER(MATCH(Sheet8!$C22, Basic!$I$2:$I$309, 0)),TEXTJOIN(",",TRUE,
XLOOKUP(INDEX(Basic!$K$2:$K$309, MATCH(Sheet8!$C22, Basic!$I$2:$I$309, 0)), 'BASIC KEY'!$E$1:$E$4, 'BASIC KEY'!$F$1:$F$4, ""),
XLOOKUP(INDEX(Basic!$L$2:$L$309, MATCH(Sheet8!$C22, Basic!$I$2:$I$309, 0)), 'BASIC KEY'!$E$7:$E$10, 'BASIC KEY'!$F$7:$F$10, ""),
XLOOKUP(INDEX(Basic!$M$2:$M$309, MATCH(Sheet8!$C22, Basic!$I$2:$I$309, 0)), 'BASIC KEY'!$E$13:$E$16, 'BASIC KEY'!$F$13:$F$16, ""),
XLOOKUP(INDEX(Basic!$N$2:$N$309, MATCH(Sheet8!$C22, Basic!$I$2:$I$309, 0)), 'BASIC KEY'!$E$19:$E$22, 'BASIC KEY'!$F$19:$F$22, ""),
XLOOKUP(INDEX(Basic!$O$2:$O$309, MATCH(Sheet8!$C22, Basic!$I$2:$I$309, 0)), 'BASIC KEY'!$E$25:$E$28, 'BASIC KEY'!$F$25:$F$28, "")
),
""
)</f>
        <v>career focused,Growth seeker,Balancer,Pleasant tactful,Self Focused</v>
      </c>
      <c r="L22" s="17" t="str">
        <f t="array" ref="L22">TEXTJOIN(",", TRUE,
    XLOOKUP(Advanced!$P19, 'ADVANCED KEY'!$F$1:$F$4, 'ADVANCED KEY'!$G$1:$G$4, ""),
    XLOOKUP(Advanced!$Q19, 'ADVANCED KEY'!$F$7:$F$10, 'ADVANCED KEY'!$G$7:$G$10, ""),
    XLOOKUP(Advanced!$R19, 'ADVANCED KEY'!$F$13:$F$16, 'ADVANCED KEY'!$G$13:$G$16, ""),
    XLOOKUP(Advanced!$S19, 'ADVANCED KEY'!$F$19:$F$22, 'ADVANCED KEY'!$G$19:$G$22, ""),
    XLOOKUP(Advanced!$T19, 'ADVANCED KEY'!$F$25:$F$28, 'ADVANCED KEY'!$G$25:$G$28, ""),
    XLOOKUP(Advanced!$U19, 'ADVANCED KEY'!$F$31:$F$34, 'ADVANCED KEY'!$G$31:$G$34, ""),
    XLOOKUP(Advanced!$V19, 'ADVANCED KEY'!$F$37:$F$40, 'ADVANCED KEY'!$G$37:$G$40, ""),
    XLOOKUP(Advanced!$W19, 'ADVANCED KEY'!$F$43:$F$46, 'ADVANCED KEY'!$G$43:$G$46, ""),
    XLOOKUP(Advanced!$X19, 'ADVANCED KEY'!$F$49:$F$52, 'ADVANCED KEY'!$G$49:$G$52, ""),
    XLOOKUP(Advanced!$Y19, 'ADVANCED KEY'!$F$55:$F$58, 'ADVANCED KEY'!$G$55:$G$58, "")
)</f>
        <v>Adventurous,Skill learner,Information seeker,Incremental Result seeker,Self Aware,Balancer,Systematic Thinker,Future focused learner,Acknowledgement seeker,Short-term goals seeker</v>
      </c>
      <c r="M22" s="17" t="str">
        <f t="shared" si="6"/>
        <v>You are doing great Job . Keep it up!</v>
      </c>
      <c r="N22" s="17" t="str">
        <f t="shared" si="7"/>
        <v>Going amazing!.Keep working!</v>
      </c>
    </row>
    <row r="23">
      <c r="A23" s="12">
        <v>19.0</v>
      </c>
      <c r="B23" s="1" t="str">
        <f>Advanced!M20</f>
        <v>Shiva Krishna Reddy Burra</v>
      </c>
      <c r="C23" s="13" t="str">
        <f t="shared" si="1"/>
        <v>shiva krishna reddy burra</v>
      </c>
      <c r="D23" s="13">
        <f t="array" ref="D23">IF(ISNUMBER(MATCH(Sheet8!$C23, Basic!$I$2:$I$309, 0)),SUM(
        XLOOKUP(INDEX(Basic!$C$2:$C$309, MATCH(Sheet8!$C23, Basic!$I$2:$I$309, 0)), 'BASIC KEY'!$C$1:$C$4, 'BASIC KEY'!$B$1:$B$4, 0),
        XLOOKUP(INDEX(Basic!$D$2:$D$309, MATCH(Sheet8!$C23, Basic!$I$2:$I$309, 0)), 'BASIC KEY'!$C$7:$C$10, 'BASIC KEY'!$B$7:$B$10, 0),
        XLOOKUP(INDEX(Basic!$E$2:$E$309, MATCH(Sheet8!$C23, Basic!$I$2:$I$309, 0)), 'BASIC KEY'!$C$13:$C$16, 'BASIC KEY'!$B$13:$B$16, 0),
        XLOOKUP(INDEX(Basic!$F$2:$F$309, MATCH(Sheet8!$C23, Basic!$I$2:$I$309, 0)), 'BASIC KEY'!$C$19:$C$22, 'BASIC KEY'!$B$19:$B$22, 0),
        XLOOKUP(INDEX(Basic!$G$2:$G$309, MATCH(Sheet8!$C23, Basic!$I$2:$I$309, 0)), 'BASIC KEY'!$C$25:$C$28, 'BASIC KEY'!$B$25:$B$28, 0)
    ),
    ""
)
</f>
        <v>5</v>
      </c>
      <c r="E23" s="13">
        <f t="array" ref="E23">SUM(
XLOOKUP(Advanced!$C20,'ADVANCED KEY'!$C$1:$C$4,'ADVANCED KEY'!$B$1:$B$4,0),
XLOOKUP(Advanced!$D20,'ADVANCED KEY'!$C$7:$C$10,'ADVANCED KEY'!$B$7:$B$10,0),
XLOOKUP(Advanced!$E20,'ADVANCED KEY'!$C$13:$C$16,'ADVANCED KEY'!$B$13:$B$16,0),
XLOOKUP(Advanced!$F20,'ADVANCED KEY'!$C$19:$C$22,'ADVANCED KEY'!$B$19:$B$22,0),
XLOOKUP(Advanced!$G20,'ADVANCED KEY'!$C$25:$C$28,'ADVANCED KEY'!$B$25:$B$28,0),
XLOOKUP(Advanced!$H20,'ADVANCED KEY'!$C$31:$C$34,'ADVANCED KEY'!$B$31:$B$34,0),
XLOOKUP(Advanced!$I20,'ADVANCED KEY'!$C$37:$C$40,'ADVANCED KEY'!$B$37:$B$40,0),
XLOOKUP(Advanced!$J20,'ADVANCED KEY'!$C$43:$C$46,'ADVANCED KEY'!$B$43:$B$46,0),
XLOOKUP(Advanced!$K20,'ADVANCED KEY'!$C$49:$C$52,'ADVANCED KEY'!$B$49:$B$52,0),
XLOOKUP(Advanced!$L20,'ADVANCED KEY'!$C$55:$C$58,'ADVANCED KEY'!$B$55:$B$58,0)
)</f>
        <v>0</v>
      </c>
      <c r="F23" s="13">
        <f t="shared" si="2"/>
        <v>5</v>
      </c>
      <c r="G23" s="13">
        <f t="shared" si="3"/>
        <v>16.7</v>
      </c>
      <c r="H23" s="13">
        <f t="shared" si="4"/>
        <v>0.076</v>
      </c>
      <c r="I23" s="25">
        <f t="shared" si="5"/>
        <v>237</v>
      </c>
      <c r="J23" s="13" t="str">
        <f t="array" ref="J23">IF(ISNUMBER(MATCH(Sheet8!$C23, Basic!$I$2:$I$309, 0)),TEXTJOIN(",",TRUE,
XLOOKUP(INDEX(Basic!$K$2:$K$309, MATCH(Sheet8!$C23, Basic!$I$2:$I$309, 0)), 'BASIC KEY'!$E$1:$E$4, 'BASIC KEY'!$F$1:$F$4, ""),
XLOOKUP(INDEX(Basic!$L$2:$L$309, MATCH(Sheet8!$C23, Basic!$I$2:$I$309, 0)), 'BASIC KEY'!$E$7:$E$10, 'BASIC KEY'!$F$7:$F$10, ""),
XLOOKUP(INDEX(Basic!$M$2:$M$309, MATCH(Sheet8!$C23, Basic!$I$2:$I$309, 0)), 'BASIC KEY'!$E$13:$E$16, 'BASIC KEY'!$F$13:$F$16, ""),
XLOOKUP(INDEX(Basic!$N$2:$N$309, MATCH(Sheet8!$C23, Basic!$I$2:$I$309, 0)), 'BASIC KEY'!$E$19:$E$22, 'BASIC KEY'!$F$19:$F$22, ""),
XLOOKUP(INDEX(Basic!$O$2:$O$309, MATCH(Sheet8!$C23, Basic!$I$2:$I$309, 0)), 'BASIC KEY'!$E$25:$E$28, 'BASIC KEY'!$F$25:$F$28, "")
),
""
)</f>
        <v>Resume enhancer,Growth seeker,Weakend learner,Pleasant tactful,Self Focused</v>
      </c>
      <c r="L23" s="17" t="str">
        <f t="array" ref="L23">TEXTJOIN(",", TRUE,
    XLOOKUP(Advanced!$P20, 'ADVANCED KEY'!$F$1:$F$4, 'ADVANCED KEY'!$G$1:$G$4, ""),
    XLOOKUP(Advanced!$Q20, 'ADVANCED KEY'!$F$7:$F$10, 'ADVANCED KEY'!$G$7:$G$10, ""),
    XLOOKUP(Advanced!$R20, 'ADVANCED KEY'!$F$13:$F$16, 'ADVANCED KEY'!$G$13:$G$16, ""),
    XLOOKUP(Advanced!$S20, 'ADVANCED KEY'!$F$19:$F$22, 'ADVANCED KEY'!$G$19:$G$22, ""),
    XLOOKUP(Advanced!$T20, 'ADVANCED KEY'!$F$25:$F$28, 'ADVANCED KEY'!$G$25:$G$28, ""),
    XLOOKUP(Advanced!$U20, 'ADVANCED KEY'!$F$31:$F$34, 'ADVANCED KEY'!$G$31:$G$34, ""),
    XLOOKUP(Advanced!$V20, 'ADVANCED KEY'!$F$37:$F$40, 'ADVANCED KEY'!$G$37:$G$40, ""),
    XLOOKUP(Advanced!$W20, 'ADVANCED KEY'!$F$43:$F$46, 'ADVANCED KEY'!$G$43:$G$46, ""),
    XLOOKUP(Advanced!$X20, 'ADVANCED KEY'!$F$49:$F$52, 'ADVANCED KEY'!$G$49:$G$52, ""),
    XLOOKUP(Advanced!$Y20, 'ADVANCED KEY'!$F$55:$F$58, 'ADVANCED KEY'!$G$55:$G$58, "")
)</f>
        <v>Adventurous,Challenger,Instinctive,Reflective,Strength focused,Balancer,Smart woker,Practical learner,Experience seeker,Balanced achiever</v>
      </c>
      <c r="M23" s="17" t="str">
        <f t="shared" si="6"/>
        <v>Great job just focus on taking right feedbacks and not fully depend on feedbacks only </v>
      </c>
      <c r="N23" s="17" t="str">
        <f t="shared" si="7"/>
        <v>Great going, just be aware of relying your instincts when your work needs a lot of accuracy.</v>
      </c>
    </row>
    <row r="24">
      <c r="A24" s="12">
        <v>20.0</v>
      </c>
      <c r="B24" s="1" t="str">
        <f>Advanced!M21</f>
        <v>Gayatri Rane</v>
      </c>
      <c r="C24" s="13" t="str">
        <f t="shared" si="1"/>
        <v>gayatri rane</v>
      </c>
      <c r="D24" s="13">
        <f t="array" ref="D24">IF(ISNUMBER(MATCH(Sheet8!$C24, Basic!$I$2:$I$309, 0)),SUM(
        XLOOKUP(INDEX(Basic!$C$2:$C$309, MATCH(Sheet8!$C24, Basic!$I$2:$I$309, 0)), 'BASIC KEY'!$C$1:$C$4, 'BASIC KEY'!$B$1:$B$4, 0),
        XLOOKUP(INDEX(Basic!$D$2:$D$309, MATCH(Sheet8!$C24, Basic!$I$2:$I$309, 0)), 'BASIC KEY'!$C$7:$C$10, 'BASIC KEY'!$B$7:$B$10, 0),
        XLOOKUP(INDEX(Basic!$E$2:$E$309, MATCH(Sheet8!$C24, Basic!$I$2:$I$309, 0)), 'BASIC KEY'!$C$13:$C$16, 'BASIC KEY'!$B$13:$B$16, 0),
        XLOOKUP(INDEX(Basic!$F$2:$F$309, MATCH(Sheet8!$C24, Basic!$I$2:$I$309, 0)), 'BASIC KEY'!$C$19:$C$22, 'BASIC KEY'!$B$19:$B$22, 0),
        XLOOKUP(INDEX(Basic!$G$2:$G$309, MATCH(Sheet8!$C24, Basic!$I$2:$I$309, 0)), 'BASIC KEY'!$C$25:$C$28, 'BASIC KEY'!$B$25:$B$28, 0)
    ),
    ""
)
</f>
        <v>10</v>
      </c>
      <c r="E24" s="13">
        <f t="array" ref="E24">SUM(
XLOOKUP(Advanced!$C21,'ADVANCED KEY'!$C$1:$C$4,'ADVANCED KEY'!$B$1:$B$4,0),
XLOOKUP(Advanced!$D21,'ADVANCED KEY'!$C$7:$C$10,'ADVANCED KEY'!$B$7:$B$10,0),
XLOOKUP(Advanced!$E21,'ADVANCED KEY'!$C$13:$C$16,'ADVANCED KEY'!$B$13:$B$16,0),
XLOOKUP(Advanced!$F21,'ADVANCED KEY'!$C$19:$C$22,'ADVANCED KEY'!$B$19:$B$22,0),
XLOOKUP(Advanced!$G21,'ADVANCED KEY'!$C$25:$C$28,'ADVANCED KEY'!$B$25:$B$28,0),
XLOOKUP(Advanced!$H21,'ADVANCED KEY'!$C$31:$C$34,'ADVANCED KEY'!$B$31:$B$34,0),
XLOOKUP(Advanced!$I21,'ADVANCED KEY'!$C$37:$C$40,'ADVANCED KEY'!$B$37:$B$40,0),
XLOOKUP(Advanced!$J21,'ADVANCED KEY'!$C$43:$C$46,'ADVANCED KEY'!$B$43:$B$46,0),
XLOOKUP(Advanced!$K21,'ADVANCED KEY'!$C$49:$C$52,'ADVANCED KEY'!$B$49:$B$52,0),
XLOOKUP(Advanced!$L21,'ADVANCED KEY'!$C$55:$C$58,'ADVANCED KEY'!$B$55:$B$58,0)
)</f>
        <v>1</v>
      </c>
      <c r="F24" s="13">
        <f t="shared" si="2"/>
        <v>11</v>
      </c>
      <c r="G24" s="13">
        <f t="shared" si="3"/>
        <v>36.7</v>
      </c>
      <c r="H24" s="13">
        <f t="shared" si="4"/>
        <v>0.63</v>
      </c>
      <c r="I24" s="25">
        <f t="shared" si="5"/>
        <v>74</v>
      </c>
      <c r="J24" s="13" t="str">
        <f t="array" ref="J24">IF(ISNUMBER(MATCH(Sheet8!$C24, Basic!$I$2:$I$309, 0)),TEXTJOIN(",",TRUE,
XLOOKUP(INDEX(Basic!$K$2:$K$309, MATCH(Sheet8!$C24, Basic!$I$2:$I$309, 0)), 'BASIC KEY'!$E$1:$E$4, 'BASIC KEY'!$F$1:$F$4, ""),
XLOOKUP(INDEX(Basic!$L$2:$L$309, MATCH(Sheet8!$C24, Basic!$I$2:$I$309, 0)), 'BASIC KEY'!$E$7:$E$10, 'BASIC KEY'!$F$7:$F$10, ""),
XLOOKUP(INDEX(Basic!$M$2:$M$309, MATCH(Sheet8!$C24, Basic!$I$2:$I$309, 0)), 'BASIC KEY'!$E$13:$E$16, 'BASIC KEY'!$F$13:$F$16, ""),
XLOOKUP(INDEX(Basic!$N$2:$N$309, MATCH(Sheet8!$C24, Basic!$I$2:$I$309, 0)), 'BASIC KEY'!$E$19:$E$22, 'BASIC KEY'!$F$19:$F$22, ""),
XLOOKUP(INDEX(Basic!$O$2:$O$309, MATCH(Sheet8!$C24, Basic!$I$2:$I$309, 0)), 'BASIC KEY'!$E$25:$E$28, 'BASIC KEY'!$F$25:$F$28, "")
),
""
)</f>
        <v>passionate explorer,Growth seeker,Dedicated learner,Pleasant tactful,Self Focused</v>
      </c>
      <c r="L24" s="17" t="str">
        <f t="array" ref="L24">TEXTJOIN(",", TRUE,
    XLOOKUP(Advanced!$P21, 'ADVANCED KEY'!$F$1:$F$4, 'ADVANCED KEY'!$G$1:$G$4, ""),
    XLOOKUP(Advanced!$Q21, 'ADVANCED KEY'!$F$7:$F$10, 'ADVANCED KEY'!$G$7:$G$10, ""),
    XLOOKUP(Advanced!$R21, 'ADVANCED KEY'!$F$13:$F$16, 'ADVANCED KEY'!$G$13:$G$16, ""),
    XLOOKUP(Advanced!$S21, 'ADVANCED KEY'!$F$19:$F$22, 'ADVANCED KEY'!$G$19:$G$22, ""),
    XLOOKUP(Advanced!$T21, 'ADVANCED KEY'!$F$25:$F$28, 'ADVANCED KEY'!$G$25:$G$28, ""),
    XLOOKUP(Advanced!$U21, 'ADVANCED KEY'!$F$31:$F$34, 'ADVANCED KEY'!$G$31:$G$34, ""),
    XLOOKUP(Advanced!$V21, 'ADVANCED KEY'!$F$37:$F$40, 'ADVANCED KEY'!$G$37:$G$40, ""),
    XLOOKUP(Advanced!$W21, 'ADVANCED KEY'!$F$43:$F$46, 'ADVANCED KEY'!$G$43:$G$46, ""),
    XLOOKUP(Advanced!$X21, 'ADVANCED KEY'!$F$49:$F$52, 'ADVANCED KEY'!$G$49:$G$52, ""),
    XLOOKUP(Advanced!$Y21, 'ADVANCED KEY'!$F$55:$F$58, 'ADVANCED KEY'!$G$55:$G$58, "")
)</f>
        <v>Researcher,Challenger,Information seeker,Reflective,Self Aware,Balancer,Blanced thinker,Future focused learner,Acknowledgement seeker,Short-term goals seeker</v>
      </c>
      <c r="M24" s="17" t="str">
        <f t="shared" si="6"/>
        <v>You are doing great Job . Keep it up!</v>
      </c>
      <c r="N24" s="17" t="str">
        <f t="shared" si="7"/>
        <v>Going amazing!.Keep working!</v>
      </c>
    </row>
    <row r="25">
      <c r="A25" s="12">
        <v>21.0</v>
      </c>
      <c r="B25" s="1" t="str">
        <f>Advanced!M22</f>
        <v>Pratibha Yaduvanshi</v>
      </c>
      <c r="C25" s="13" t="str">
        <f t="shared" si="1"/>
        <v>pratibha yaduvanshi</v>
      </c>
      <c r="D25" s="13">
        <f t="array" ref="D25">IF(ISNUMBER(MATCH(Sheet8!$C25, Basic!$I$2:$I$309, 0)),SUM(
        XLOOKUP(INDEX(Basic!$C$2:$C$309, MATCH(Sheet8!$C25, Basic!$I$2:$I$309, 0)), 'BASIC KEY'!$C$1:$C$4, 'BASIC KEY'!$B$1:$B$4, 0),
        XLOOKUP(INDEX(Basic!$D$2:$D$309, MATCH(Sheet8!$C25, Basic!$I$2:$I$309, 0)), 'BASIC KEY'!$C$7:$C$10, 'BASIC KEY'!$B$7:$B$10, 0),
        XLOOKUP(INDEX(Basic!$E$2:$E$309, MATCH(Sheet8!$C25, Basic!$I$2:$I$309, 0)), 'BASIC KEY'!$C$13:$C$16, 'BASIC KEY'!$B$13:$B$16, 0),
        XLOOKUP(INDEX(Basic!$F$2:$F$309, MATCH(Sheet8!$C25, Basic!$I$2:$I$309, 0)), 'BASIC KEY'!$C$19:$C$22, 'BASIC KEY'!$B$19:$B$22, 0),
        XLOOKUP(INDEX(Basic!$G$2:$G$309, MATCH(Sheet8!$C25, Basic!$I$2:$I$309, 0)), 'BASIC KEY'!$C$25:$C$28, 'BASIC KEY'!$B$25:$B$28, 0)
    ),
    ""
)
</f>
        <v>7</v>
      </c>
      <c r="E25" s="13">
        <f t="array" ref="E25">SUM(
XLOOKUP(Advanced!$C22,'ADVANCED KEY'!$C$1:$C$4,'ADVANCED KEY'!$B$1:$B$4,0),
XLOOKUP(Advanced!$D22,'ADVANCED KEY'!$C$7:$C$10,'ADVANCED KEY'!$B$7:$B$10,0),
XLOOKUP(Advanced!$E22,'ADVANCED KEY'!$C$13:$C$16,'ADVANCED KEY'!$B$13:$B$16,0),
XLOOKUP(Advanced!$F22,'ADVANCED KEY'!$C$19:$C$22,'ADVANCED KEY'!$B$19:$B$22,0),
XLOOKUP(Advanced!$G22,'ADVANCED KEY'!$C$25:$C$28,'ADVANCED KEY'!$B$25:$B$28,0),
XLOOKUP(Advanced!$H22,'ADVANCED KEY'!$C$31:$C$34,'ADVANCED KEY'!$B$31:$B$34,0),
XLOOKUP(Advanced!$I22,'ADVANCED KEY'!$C$37:$C$40,'ADVANCED KEY'!$B$37:$B$40,0),
XLOOKUP(Advanced!$J22,'ADVANCED KEY'!$C$43:$C$46,'ADVANCED KEY'!$B$43:$B$46,0),
XLOOKUP(Advanced!$K22,'ADVANCED KEY'!$C$49:$C$52,'ADVANCED KEY'!$B$49:$B$52,0),
XLOOKUP(Advanced!$L22,'ADVANCED KEY'!$C$55:$C$58,'ADVANCED KEY'!$B$55:$B$58,0)
)</f>
        <v>3</v>
      </c>
      <c r="F25" s="13">
        <f t="shared" si="2"/>
        <v>10</v>
      </c>
      <c r="G25" s="13">
        <f t="shared" si="3"/>
        <v>33.3</v>
      </c>
      <c r="H25" s="13">
        <f t="shared" si="4"/>
        <v>0.471</v>
      </c>
      <c r="I25" s="25">
        <f t="shared" si="5"/>
        <v>119</v>
      </c>
      <c r="J25" s="13" t="str">
        <f t="array" ref="J25">IF(ISNUMBER(MATCH(Sheet8!$C25, Basic!$I$2:$I$309, 0)),TEXTJOIN(",",TRUE,
XLOOKUP(INDEX(Basic!$K$2:$K$309, MATCH(Sheet8!$C25, Basic!$I$2:$I$309, 0)), 'BASIC KEY'!$E$1:$E$4, 'BASIC KEY'!$F$1:$F$4, ""),
XLOOKUP(INDEX(Basic!$L$2:$L$309, MATCH(Sheet8!$C25, Basic!$I$2:$I$309, 0)), 'BASIC KEY'!$E$7:$E$10, 'BASIC KEY'!$F$7:$F$10, ""),
XLOOKUP(INDEX(Basic!$M$2:$M$309, MATCH(Sheet8!$C25, Basic!$I$2:$I$309, 0)), 'BASIC KEY'!$E$13:$E$16, 'BASIC KEY'!$F$13:$F$16, ""),
XLOOKUP(INDEX(Basic!$N$2:$N$309, MATCH(Sheet8!$C25, Basic!$I$2:$I$309, 0)), 'BASIC KEY'!$E$19:$E$22, 'BASIC KEY'!$F$19:$F$22, ""),
XLOOKUP(INDEX(Basic!$O$2:$O$309, MATCH(Sheet8!$C25, Basic!$I$2:$I$309, 0)), 'BASIC KEY'!$E$25:$E$28, 'BASIC KEY'!$F$25:$F$28, "")
),
""
)</f>
        <v>passionate explorer,Growth seeker,Balancer,Feedback taker,Self Focused</v>
      </c>
      <c r="L25" s="17" t="str">
        <f t="array" ref="L25">TEXTJOIN(",", TRUE,
    XLOOKUP(Advanced!$P22, 'ADVANCED KEY'!$F$1:$F$4, 'ADVANCED KEY'!$G$1:$G$4, ""),
    XLOOKUP(Advanced!$Q22, 'ADVANCED KEY'!$F$7:$F$10, 'ADVANCED KEY'!$G$7:$G$10, ""),
    XLOOKUP(Advanced!$R22, 'ADVANCED KEY'!$F$13:$F$16, 'ADVANCED KEY'!$G$13:$G$16, ""),
    XLOOKUP(Advanced!$S22, 'ADVANCED KEY'!$F$19:$F$22, 'ADVANCED KEY'!$G$19:$G$22, ""),
    XLOOKUP(Advanced!$T22, 'ADVANCED KEY'!$F$25:$F$28, 'ADVANCED KEY'!$G$25:$G$28, ""),
    XLOOKUP(Advanced!$U22, 'ADVANCED KEY'!$F$31:$F$34, 'ADVANCED KEY'!$G$31:$G$34, ""),
    XLOOKUP(Advanced!$V22, 'ADVANCED KEY'!$F$37:$F$40, 'ADVANCED KEY'!$G$37:$G$40, ""),
    XLOOKUP(Advanced!$W22, 'ADVANCED KEY'!$F$43:$F$46, 'ADVANCED KEY'!$G$43:$G$46, ""),
    XLOOKUP(Advanced!$X22, 'ADVANCED KEY'!$F$49:$F$52, 'ADVANCED KEY'!$G$49:$G$52, ""),
    XLOOKUP(Advanced!$Y22, 'ADVANCED KEY'!$F$55:$F$58, 'ADVANCED KEY'!$G$55:$G$58, "")
)</f>
        <v>Adventurous,Skill learner,Information seeker,Reflective,Self Aware,Balancer,Blanced thinker,Future focused learner,Experience seeker,Short-term goals seeker</v>
      </c>
      <c r="M25" s="17" t="str">
        <f t="shared" si="6"/>
        <v>You are doing great Job . Keep it up!</v>
      </c>
      <c r="N25" s="17" t="str">
        <f t="shared" si="7"/>
        <v>Going amazing!.Keep working!</v>
      </c>
    </row>
    <row r="26">
      <c r="A26" s="12">
        <v>22.0</v>
      </c>
      <c r="B26" s="1" t="str">
        <f>Advanced!M23</f>
        <v>Paridhi Gupta</v>
      </c>
      <c r="C26" s="13" t="str">
        <f t="shared" si="1"/>
        <v>paridhi gupta</v>
      </c>
      <c r="D26" s="13">
        <f t="array" ref="D26">IF(ISNUMBER(MATCH(Sheet8!$C26, Basic!$I$2:$I$309, 0)),SUM(
        XLOOKUP(INDEX(Basic!$C$2:$C$309, MATCH(Sheet8!$C26, Basic!$I$2:$I$309, 0)), 'BASIC KEY'!$C$1:$C$4, 'BASIC KEY'!$B$1:$B$4, 0),
        XLOOKUP(INDEX(Basic!$D$2:$D$309, MATCH(Sheet8!$C26, Basic!$I$2:$I$309, 0)), 'BASIC KEY'!$C$7:$C$10, 'BASIC KEY'!$B$7:$B$10, 0),
        XLOOKUP(INDEX(Basic!$E$2:$E$309, MATCH(Sheet8!$C26, Basic!$I$2:$I$309, 0)), 'BASIC KEY'!$C$13:$C$16, 'BASIC KEY'!$B$13:$B$16, 0),
        XLOOKUP(INDEX(Basic!$F$2:$F$309, MATCH(Sheet8!$C26, Basic!$I$2:$I$309, 0)), 'BASIC KEY'!$C$19:$C$22, 'BASIC KEY'!$B$19:$B$22, 0),
        XLOOKUP(INDEX(Basic!$G$2:$G$309, MATCH(Sheet8!$C26, Basic!$I$2:$I$309, 0)), 'BASIC KEY'!$C$25:$C$28, 'BASIC KEY'!$B$25:$B$28, 0)
    ),
    ""
)
</f>
        <v>10</v>
      </c>
      <c r="E26" s="13">
        <f t="array" ref="E26">SUM(
XLOOKUP(Advanced!$C23,'ADVANCED KEY'!$C$1:$C$4,'ADVANCED KEY'!$B$1:$B$4,0),
XLOOKUP(Advanced!$D23,'ADVANCED KEY'!$C$7:$C$10,'ADVANCED KEY'!$B$7:$B$10,0),
XLOOKUP(Advanced!$E23,'ADVANCED KEY'!$C$13:$C$16,'ADVANCED KEY'!$B$13:$B$16,0),
XLOOKUP(Advanced!$F23,'ADVANCED KEY'!$C$19:$C$22,'ADVANCED KEY'!$B$19:$B$22,0),
XLOOKUP(Advanced!$G23,'ADVANCED KEY'!$C$25:$C$28,'ADVANCED KEY'!$B$25:$B$28,0),
XLOOKUP(Advanced!$H23,'ADVANCED KEY'!$C$31:$C$34,'ADVANCED KEY'!$B$31:$B$34,0),
XLOOKUP(Advanced!$I23,'ADVANCED KEY'!$C$37:$C$40,'ADVANCED KEY'!$B$37:$B$40,0),
XLOOKUP(Advanced!$J23,'ADVANCED KEY'!$C$43:$C$46,'ADVANCED KEY'!$B$43:$B$46,0),
XLOOKUP(Advanced!$K23,'ADVANCED KEY'!$C$49:$C$52,'ADVANCED KEY'!$B$49:$B$52,0),
XLOOKUP(Advanced!$L23,'ADVANCED KEY'!$C$55:$C$58,'ADVANCED KEY'!$B$55:$B$58,0)
)</f>
        <v>4</v>
      </c>
      <c r="F26" s="13">
        <f t="shared" si="2"/>
        <v>14</v>
      </c>
      <c r="G26" s="13">
        <f t="shared" si="3"/>
        <v>46.7</v>
      </c>
      <c r="H26" s="13">
        <f t="shared" si="4"/>
        <v>0.885</v>
      </c>
      <c r="I26" s="25">
        <f t="shared" si="5"/>
        <v>21</v>
      </c>
      <c r="J26" s="13" t="str">
        <f t="array" ref="J26">IF(ISNUMBER(MATCH(Sheet8!$C26, Basic!$I$2:$I$309, 0)),TEXTJOIN(",",TRUE,
XLOOKUP(INDEX(Basic!$K$2:$K$309, MATCH(Sheet8!$C26, Basic!$I$2:$I$309, 0)), 'BASIC KEY'!$E$1:$E$4, 'BASIC KEY'!$F$1:$F$4, ""),
XLOOKUP(INDEX(Basic!$L$2:$L$309, MATCH(Sheet8!$C26, Basic!$I$2:$I$309, 0)), 'BASIC KEY'!$E$7:$E$10, 'BASIC KEY'!$F$7:$F$10, ""),
XLOOKUP(INDEX(Basic!$M$2:$M$309, MATCH(Sheet8!$C26, Basic!$I$2:$I$309, 0)), 'BASIC KEY'!$E$13:$E$16, 'BASIC KEY'!$F$13:$F$16, ""),
XLOOKUP(INDEX(Basic!$N$2:$N$309, MATCH(Sheet8!$C26, Basic!$I$2:$I$309, 0)), 'BASIC KEY'!$E$19:$E$22, 'BASIC KEY'!$F$19:$F$22, ""),
XLOOKUP(INDEX(Basic!$O$2:$O$309, MATCH(Sheet8!$C26, Basic!$I$2:$I$309, 0)), 'BASIC KEY'!$E$25:$E$28, 'BASIC KEY'!$F$25:$F$28, "")
),
""
)</f>
        <v>passionate explorer,Growth seeker,Dedicated learner,Pleasant tactful,Self Focused</v>
      </c>
      <c r="L26" s="17" t="str">
        <f t="array" ref="L26">TEXTJOIN(",", TRUE,
    XLOOKUP(Advanced!$P23, 'ADVANCED KEY'!$F$1:$F$4, 'ADVANCED KEY'!$G$1:$G$4, ""),
    XLOOKUP(Advanced!$Q23, 'ADVANCED KEY'!$F$7:$F$10, 'ADVANCED KEY'!$G$7:$G$10, ""),
    XLOOKUP(Advanced!$R23, 'ADVANCED KEY'!$F$13:$F$16, 'ADVANCED KEY'!$G$13:$G$16, ""),
    XLOOKUP(Advanced!$S23, 'ADVANCED KEY'!$F$19:$F$22, 'ADVANCED KEY'!$G$19:$G$22, ""),
    XLOOKUP(Advanced!$T23, 'ADVANCED KEY'!$F$25:$F$28, 'ADVANCED KEY'!$G$25:$G$28, ""),
    XLOOKUP(Advanced!$U23, 'ADVANCED KEY'!$F$31:$F$34, 'ADVANCED KEY'!$G$31:$G$34, ""),
    XLOOKUP(Advanced!$V23, 'ADVANCED KEY'!$F$37:$F$40, 'ADVANCED KEY'!$G$37:$G$40, ""),
    XLOOKUP(Advanced!$W23, 'ADVANCED KEY'!$F$43:$F$46, 'ADVANCED KEY'!$G$43:$G$46, ""),
    XLOOKUP(Advanced!$X23, 'ADVANCED KEY'!$F$49:$F$52, 'ADVANCED KEY'!$G$49:$G$52, ""),
    XLOOKUP(Advanced!$Y23, 'ADVANCED KEY'!$F$55:$F$58, 'ADVANCED KEY'!$G$55:$G$58, "")
)</f>
        <v>Adventurous,Skill learner,Guidelines seeker,Incremental Result seeker,Self Aware,Networker,Blanced thinker,Future focused learner,Experience seeker,Balanced achiever</v>
      </c>
      <c r="M26" s="17" t="str">
        <f t="shared" si="6"/>
        <v>You are doing great Job . Keep it up!</v>
      </c>
      <c r="N26" s="17" t="str">
        <f t="shared" si="7"/>
        <v>Going amazing!.Keep working!</v>
      </c>
    </row>
    <row r="27">
      <c r="A27" s="12">
        <v>23.0</v>
      </c>
      <c r="B27" s="1" t="str">
        <f>Advanced!M24</f>
        <v>Rajni Kant</v>
      </c>
      <c r="C27" s="13" t="str">
        <f t="shared" si="1"/>
        <v>rajni kant</v>
      </c>
      <c r="D27" s="13">
        <f t="array" ref="D27">IF(ISNUMBER(MATCH(Sheet8!$C27, Basic!$I$2:$I$309, 0)),SUM(
        XLOOKUP(INDEX(Basic!$C$2:$C$309, MATCH(Sheet8!$C27, Basic!$I$2:$I$309, 0)), 'BASIC KEY'!$C$1:$C$4, 'BASIC KEY'!$B$1:$B$4, 0),
        XLOOKUP(INDEX(Basic!$D$2:$D$309, MATCH(Sheet8!$C27, Basic!$I$2:$I$309, 0)), 'BASIC KEY'!$C$7:$C$10, 'BASIC KEY'!$B$7:$B$10, 0),
        XLOOKUP(INDEX(Basic!$E$2:$E$309, MATCH(Sheet8!$C27, Basic!$I$2:$I$309, 0)), 'BASIC KEY'!$C$13:$C$16, 'BASIC KEY'!$B$13:$B$16, 0),
        XLOOKUP(INDEX(Basic!$F$2:$F$309, MATCH(Sheet8!$C27, Basic!$I$2:$I$309, 0)), 'BASIC KEY'!$C$19:$C$22, 'BASIC KEY'!$B$19:$B$22, 0),
        XLOOKUP(INDEX(Basic!$G$2:$G$309, MATCH(Sheet8!$C27, Basic!$I$2:$I$309, 0)), 'BASIC KEY'!$C$25:$C$28, 'BASIC KEY'!$B$25:$B$28, 0)
    ),
    ""
)
</f>
        <v>4</v>
      </c>
      <c r="E27" s="13">
        <f t="array" ref="E27">SUM(
XLOOKUP(Advanced!$C24,'ADVANCED KEY'!$C$1:$C$4,'ADVANCED KEY'!$B$1:$B$4,0),
XLOOKUP(Advanced!$D24,'ADVANCED KEY'!$C$7:$C$10,'ADVANCED KEY'!$B$7:$B$10,0),
XLOOKUP(Advanced!$E24,'ADVANCED KEY'!$C$13:$C$16,'ADVANCED KEY'!$B$13:$B$16,0),
XLOOKUP(Advanced!$F24,'ADVANCED KEY'!$C$19:$C$22,'ADVANCED KEY'!$B$19:$B$22,0),
XLOOKUP(Advanced!$G24,'ADVANCED KEY'!$C$25:$C$28,'ADVANCED KEY'!$B$25:$B$28,0),
XLOOKUP(Advanced!$H24,'ADVANCED KEY'!$C$31:$C$34,'ADVANCED KEY'!$B$31:$B$34,0),
XLOOKUP(Advanced!$I24,'ADVANCED KEY'!$C$37:$C$40,'ADVANCED KEY'!$B$37:$B$40,0),
XLOOKUP(Advanced!$J24,'ADVANCED KEY'!$C$43:$C$46,'ADVANCED KEY'!$B$43:$B$46,0),
XLOOKUP(Advanced!$K24,'ADVANCED KEY'!$C$49:$C$52,'ADVANCED KEY'!$B$49:$B$52,0),
XLOOKUP(Advanced!$L24,'ADVANCED KEY'!$C$55:$C$58,'ADVANCED KEY'!$B$55:$B$58,0)
)</f>
        <v>-4</v>
      </c>
      <c r="F27" s="13">
        <f t="shared" si="2"/>
        <v>0</v>
      </c>
      <c r="G27" s="13">
        <f t="shared" si="3"/>
        <v>0</v>
      </c>
      <c r="H27" s="13">
        <f t="shared" si="4"/>
        <v>0</v>
      </c>
      <c r="I27" s="25">
        <f t="shared" si="5"/>
        <v>254</v>
      </c>
      <c r="J27" s="13" t="str">
        <f t="array" ref="J27">IF(ISNUMBER(MATCH(Sheet8!$C27, Basic!$I$2:$I$309, 0)),TEXTJOIN(",",TRUE,
XLOOKUP(INDEX(Basic!$K$2:$K$309, MATCH(Sheet8!$C27, Basic!$I$2:$I$309, 0)), 'BASIC KEY'!$E$1:$E$4, 'BASIC KEY'!$F$1:$F$4, ""),
XLOOKUP(INDEX(Basic!$L$2:$L$309, MATCH(Sheet8!$C27, Basic!$I$2:$I$309, 0)), 'BASIC KEY'!$E$7:$E$10, 'BASIC KEY'!$F$7:$F$10, ""),
XLOOKUP(INDEX(Basic!$M$2:$M$309, MATCH(Sheet8!$C27, Basic!$I$2:$I$309, 0)), 'BASIC KEY'!$E$13:$E$16, 'BASIC KEY'!$F$13:$F$16, ""),
XLOOKUP(INDEX(Basic!$N$2:$N$309, MATCH(Sheet8!$C27, Basic!$I$2:$I$309, 0)), 'BASIC KEY'!$E$19:$E$22, 'BASIC KEY'!$F$19:$F$22, ""),
XLOOKUP(INDEX(Basic!$O$2:$O$309, MATCH(Sheet8!$C27, Basic!$I$2:$I$309, 0)), 'BASIC KEY'!$E$25:$E$28, 'BASIC KEY'!$F$25:$F$28, "")
),
""
)</f>
        <v>career focused,Balanced explorer,Balancer,Feedback taker,Competitor</v>
      </c>
      <c r="L27" s="17" t="str">
        <f t="array" ref="L27">TEXTJOIN(",", TRUE,
    XLOOKUP(Advanced!$P24, 'ADVANCED KEY'!$F$1:$F$4, 'ADVANCED KEY'!$G$1:$G$4, ""),
    XLOOKUP(Advanced!$Q24, 'ADVANCED KEY'!$F$7:$F$10, 'ADVANCED KEY'!$G$7:$G$10, ""),
    XLOOKUP(Advanced!$R24, 'ADVANCED KEY'!$F$13:$F$16, 'ADVANCED KEY'!$G$13:$G$16, ""),
    XLOOKUP(Advanced!$S24, 'ADVANCED KEY'!$F$19:$F$22, 'ADVANCED KEY'!$G$19:$G$22, ""),
    XLOOKUP(Advanced!$T24, 'ADVANCED KEY'!$F$25:$F$28, 'ADVANCED KEY'!$G$25:$G$28, ""),
    XLOOKUP(Advanced!$U24, 'ADVANCED KEY'!$F$31:$F$34, 'ADVANCED KEY'!$G$31:$G$34, ""),
    XLOOKUP(Advanced!$V24, 'ADVANCED KEY'!$F$37:$F$40, 'ADVANCED KEY'!$G$37:$G$40, ""),
    XLOOKUP(Advanced!$W24, 'ADVANCED KEY'!$F$43:$F$46, 'ADVANCED KEY'!$G$43:$G$46, ""),
    XLOOKUP(Advanced!$X24, 'ADVANCED KEY'!$F$49:$F$52, 'ADVANCED KEY'!$G$49:$G$52, ""),
    XLOOKUP(Advanced!$Y24, 'ADVANCED KEY'!$F$55:$F$58, 'ADVANCED KEY'!$G$55:$G$58, "")
)</f>
        <v>Researcher,Task Oriented,Information seeker,Incremental Result seeker,Self Aware,Balancer,Blanced thinker,Practical learner,Experience seeker,Balanced achiever</v>
      </c>
      <c r="M27" s="17" t="str">
        <f t="shared" si="6"/>
        <v>You are doing great Job . Keep it up!</v>
      </c>
      <c r="N27" s="17" t="str">
        <f t="shared" si="7"/>
        <v>Going amazing!.Keep working!</v>
      </c>
    </row>
    <row r="28">
      <c r="A28" s="12">
        <v>24.0</v>
      </c>
      <c r="B28" s="1" t="str">
        <f>Advanced!M25</f>
        <v>Ayush Gour</v>
      </c>
      <c r="C28" s="13" t="str">
        <f t="shared" si="1"/>
        <v>ayush gour</v>
      </c>
      <c r="D28" s="13">
        <f t="array" ref="D28">IF(ISNUMBER(MATCH(Sheet8!$C28, Basic!$I$2:$I$309, 0)),SUM(
        XLOOKUP(INDEX(Basic!$C$2:$C$309, MATCH(Sheet8!$C28, Basic!$I$2:$I$309, 0)), 'BASIC KEY'!$C$1:$C$4, 'BASIC KEY'!$B$1:$B$4, 0),
        XLOOKUP(INDEX(Basic!$D$2:$D$309, MATCH(Sheet8!$C28, Basic!$I$2:$I$309, 0)), 'BASIC KEY'!$C$7:$C$10, 'BASIC KEY'!$B$7:$B$10, 0),
        XLOOKUP(INDEX(Basic!$E$2:$E$309, MATCH(Sheet8!$C28, Basic!$I$2:$I$309, 0)), 'BASIC KEY'!$C$13:$C$16, 'BASIC KEY'!$B$13:$B$16, 0),
        XLOOKUP(INDEX(Basic!$F$2:$F$309, MATCH(Sheet8!$C28, Basic!$I$2:$I$309, 0)), 'BASIC KEY'!$C$19:$C$22, 'BASIC KEY'!$B$19:$B$22, 0),
        XLOOKUP(INDEX(Basic!$G$2:$G$309, MATCH(Sheet8!$C28, Basic!$I$2:$I$309, 0)), 'BASIC KEY'!$C$25:$C$28, 'BASIC KEY'!$B$25:$B$28, 0)
    ),
    ""
)
</f>
        <v>6</v>
      </c>
      <c r="E28" s="13">
        <f t="array" ref="E28">SUM(
XLOOKUP(Advanced!$C25,'ADVANCED KEY'!$C$1:$C$4,'ADVANCED KEY'!$B$1:$B$4,0),
XLOOKUP(Advanced!$D25,'ADVANCED KEY'!$C$7:$C$10,'ADVANCED KEY'!$B$7:$B$10,0),
XLOOKUP(Advanced!$E25,'ADVANCED KEY'!$C$13:$C$16,'ADVANCED KEY'!$B$13:$B$16,0),
XLOOKUP(Advanced!$F25,'ADVANCED KEY'!$C$19:$C$22,'ADVANCED KEY'!$B$19:$B$22,0),
XLOOKUP(Advanced!$G25,'ADVANCED KEY'!$C$25:$C$28,'ADVANCED KEY'!$B$25:$B$28,0),
XLOOKUP(Advanced!$H25,'ADVANCED KEY'!$C$31:$C$34,'ADVANCED KEY'!$B$31:$B$34,0),
XLOOKUP(Advanced!$I25,'ADVANCED KEY'!$C$37:$C$40,'ADVANCED KEY'!$B$37:$B$40,0),
XLOOKUP(Advanced!$J25,'ADVANCED KEY'!$C$43:$C$46,'ADVANCED KEY'!$B$43:$B$46,0),
XLOOKUP(Advanced!$K25,'ADVANCED KEY'!$C$49:$C$52,'ADVANCED KEY'!$B$49:$B$52,0),
XLOOKUP(Advanced!$L25,'ADVANCED KEY'!$C$55:$C$58,'ADVANCED KEY'!$B$55:$B$58,0)
)</f>
        <v>3</v>
      </c>
      <c r="F28" s="13">
        <f t="shared" si="2"/>
        <v>9</v>
      </c>
      <c r="G28" s="13">
        <f t="shared" si="3"/>
        <v>30</v>
      </c>
      <c r="H28" s="13">
        <f t="shared" si="4"/>
        <v>0.36</v>
      </c>
      <c r="I28" s="25">
        <f t="shared" si="5"/>
        <v>164</v>
      </c>
      <c r="J28" s="13" t="str">
        <f t="array" ref="J28">IF(ISNUMBER(MATCH(Sheet8!$C28, Basic!$I$2:$I$309, 0)),TEXTJOIN(",",TRUE,
XLOOKUP(INDEX(Basic!$K$2:$K$309, MATCH(Sheet8!$C28, Basic!$I$2:$I$309, 0)), 'BASIC KEY'!$E$1:$E$4, 'BASIC KEY'!$F$1:$F$4, ""),
XLOOKUP(INDEX(Basic!$L$2:$L$309, MATCH(Sheet8!$C28, Basic!$I$2:$I$309, 0)), 'BASIC KEY'!$E$7:$E$10, 'BASIC KEY'!$F$7:$F$10, ""),
XLOOKUP(INDEX(Basic!$M$2:$M$309, MATCH(Sheet8!$C28, Basic!$I$2:$I$309, 0)), 'BASIC KEY'!$E$13:$E$16, 'BASIC KEY'!$F$13:$F$16, ""),
XLOOKUP(INDEX(Basic!$N$2:$N$309, MATCH(Sheet8!$C28, Basic!$I$2:$I$309, 0)), 'BASIC KEY'!$E$19:$E$22, 'BASIC KEY'!$F$19:$F$22, ""),
XLOOKUP(INDEX(Basic!$O$2:$O$309, MATCH(Sheet8!$C28, Basic!$I$2:$I$309, 0)), 'BASIC KEY'!$E$25:$E$28, 'BASIC KEY'!$F$25:$F$28, "")
),
""
)</f>
        <v>career focused,Balanced explorer,Dedicated learner,Feedback taker,Self Focused</v>
      </c>
      <c r="L28" s="17" t="str">
        <f t="array" ref="L28">TEXTJOIN(",", TRUE,
    XLOOKUP(Advanced!$P25, 'ADVANCED KEY'!$F$1:$F$4, 'ADVANCED KEY'!$G$1:$G$4, ""),
    XLOOKUP(Advanced!$Q25, 'ADVANCED KEY'!$F$7:$F$10, 'ADVANCED KEY'!$G$7:$G$10, ""),
    XLOOKUP(Advanced!$R25, 'ADVANCED KEY'!$F$13:$F$16, 'ADVANCED KEY'!$G$13:$G$16, ""),
    XLOOKUP(Advanced!$S25, 'ADVANCED KEY'!$F$19:$F$22, 'ADVANCED KEY'!$G$19:$G$22, ""),
    XLOOKUP(Advanced!$T25, 'ADVANCED KEY'!$F$25:$F$28, 'ADVANCED KEY'!$G$25:$G$28, ""),
    XLOOKUP(Advanced!$U25, 'ADVANCED KEY'!$F$31:$F$34, 'ADVANCED KEY'!$G$31:$G$34, ""),
    XLOOKUP(Advanced!$V25, 'ADVANCED KEY'!$F$37:$F$40, 'ADVANCED KEY'!$G$37:$G$40, ""),
    XLOOKUP(Advanced!$W25, 'ADVANCED KEY'!$F$43:$F$46, 'ADVANCED KEY'!$G$43:$G$46, ""),
    XLOOKUP(Advanced!$X25, 'ADVANCED KEY'!$F$49:$F$52, 'ADVANCED KEY'!$G$49:$G$52, ""),
    XLOOKUP(Advanced!$Y25, 'ADVANCED KEY'!$F$55:$F$58, 'ADVANCED KEY'!$G$55:$G$58, "")
)</f>
        <v>Adventurous,Task Oriented,Guidelines seeker,Advice seeker,Self Aware,Balancer,Smart woker,Future focused learner,Practical career focused,Balanced achiever</v>
      </c>
      <c r="M28" s="17" t="str">
        <f t="shared" si="6"/>
        <v>You are doing great Job . Keep it up!</v>
      </c>
      <c r="N28" s="17" t="str">
        <f t="shared" si="7"/>
        <v>Going amazing!.Keep working!</v>
      </c>
    </row>
    <row r="29">
      <c r="A29" s="12">
        <v>25.0</v>
      </c>
      <c r="B29" s="1" t="str">
        <f>Advanced!M26</f>
        <v>Diya Shah</v>
      </c>
      <c r="C29" s="13" t="str">
        <f t="shared" si="1"/>
        <v>diya shah</v>
      </c>
      <c r="D29" s="13">
        <f t="array" ref="D29">IF(ISNUMBER(MATCH(Sheet8!$C29, Basic!$I$2:$I$309, 0)),SUM(
        XLOOKUP(INDEX(Basic!$C$2:$C$309, MATCH(Sheet8!$C29, Basic!$I$2:$I$309, 0)), 'BASIC KEY'!$C$1:$C$4, 'BASIC KEY'!$B$1:$B$4, 0),
        XLOOKUP(INDEX(Basic!$D$2:$D$309, MATCH(Sheet8!$C29, Basic!$I$2:$I$309, 0)), 'BASIC KEY'!$C$7:$C$10, 'BASIC KEY'!$B$7:$B$10, 0),
        XLOOKUP(INDEX(Basic!$E$2:$E$309, MATCH(Sheet8!$C29, Basic!$I$2:$I$309, 0)), 'BASIC KEY'!$C$13:$C$16, 'BASIC KEY'!$B$13:$B$16, 0),
        XLOOKUP(INDEX(Basic!$F$2:$F$309, MATCH(Sheet8!$C29, Basic!$I$2:$I$309, 0)), 'BASIC KEY'!$C$19:$C$22, 'BASIC KEY'!$B$19:$B$22, 0),
        XLOOKUP(INDEX(Basic!$G$2:$G$309, MATCH(Sheet8!$C29, Basic!$I$2:$I$309, 0)), 'BASIC KEY'!$C$25:$C$28, 'BASIC KEY'!$B$25:$B$28, 0)
    ),
    ""
)
</f>
        <v>8</v>
      </c>
      <c r="E29" s="13">
        <f t="array" ref="E29">SUM(
XLOOKUP(Advanced!$C26,'ADVANCED KEY'!$C$1:$C$4,'ADVANCED KEY'!$B$1:$B$4,0),
XLOOKUP(Advanced!$D26,'ADVANCED KEY'!$C$7:$C$10,'ADVANCED KEY'!$B$7:$B$10,0),
XLOOKUP(Advanced!$E26,'ADVANCED KEY'!$C$13:$C$16,'ADVANCED KEY'!$B$13:$B$16,0),
XLOOKUP(Advanced!$F26,'ADVANCED KEY'!$C$19:$C$22,'ADVANCED KEY'!$B$19:$B$22,0),
XLOOKUP(Advanced!$G26,'ADVANCED KEY'!$C$25:$C$28,'ADVANCED KEY'!$B$25:$B$28,0),
XLOOKUP(Advanced!$H26,'ADVANCED KEY'!$C$31:$C$34,'ADVANCED KEY'!$B$31:$B$34,0),
XLOOKUP(Advanced!$I26,'ADVANCED KEY'!$C$37:$C$40,'ADVANCED KEY'!$B$37:$B$40,0),
XLOOKUP(Advanced!$J26,'ADVANCED KEY'!$C$43:$C$46,'ADVANCED KEY'!$B$43:$B$46,0),
XLOOKUP(Advanced!$K26,'ADVANCED KEY'!$C$49:$C$52,'ADVANCED KEY'!$B$49:$B$52,0),
XLOOKUP(Advanced!$L26,'ADVANCED KEY'!$C$55:$C$58,'ADVANCED KEY'!$B$55:$B$58,0)
)</f>
        <v>1</v>
      </c>
      <c r="F29" s="13">
        <f t="shared" si="2"/>
        <v>9</v>
      </c>
      <c r="G29" s="13">
        <f t="shared" si="3"/>
        <v>30</v>
      </c>
      <c r="H29" s="13">
        <f t="shared" si="4"/>
        <v>0.362</v>
      </c>
      <c r="I29" s="25">
        <f t="shared" si="5"/>
        <v>161</v>
      </c>
      <c r="J29" s="13" t="str">
        <f t="array" ref="J29">IF(ISNUMBER(MATCH(Sheet8!$C29, Basic!$I$2:$I$309, 0)),TEXTJOIN(",",TRUE,
XLOOKUP(INDEX(Basic!$K$2:$K$309, MATCH(Sheet8!$C29, Basic!$I$2:$I$309, 0)), 'BASIC KEY'!$E$1:$E$4, 'BASIC KEY'!$F$1:$F$4, ""),
XLOOKUP(INDEX(Basic!$L$2:$L$309, MATCH(Sheet8!$C29, Basic!$I$2:$I$309, 0)), 'BASIC KEY'!$E$7:$E$10, 'BASIC KEY'!$F$7:$F$10, ""),
XLOOKUP(INDEX(Basic!$M$2:$M$309, MATCH(Sheet8!$C29, Basic!$I$2:$I$309, 0)), 'BASIC KEY'!$E$13:$E$16, 'BASIC KEY'!$F$13:$F$16, ""),
XLOOKUP(INDEX(Basic!$N$2:$N$309, MATCH(Sheet8!$C29, Basic!$I$2:$I$309, 0)), 'BASIC KEY'!$E$19:$E$22, 'BASIC KEY'!$F$19:$F$22, ""),
XLOOKUP(INDEX(Basic!$O$2:$O$309, MATCH(Sheet8!$C29, Basic!$I$2:$I$309, 0)), 'BASIC KEY'!$E$25:$E$28, 'BASIC KEY'!$F$25:$F$28, "")
),
""
)</f>
        <v>passionate explorer,Balanced explorer,Dedicated learner,Pleasant tactful,Competitor</v>
      </c>
      <c r="L29" s="17" t="str">
        <f t="array" ref="L29">TEXTJOIN(",", TRUE,
    XLOOKUP(Advanced!$P26, 'ADVANCED KEY'!$F$1:$F$4, 'ADVANCED KEY'!$G$1:$G$4, ""),
    XLOOKUP(Advanced!$Q26, 'ADVANCED KEY'!$F$7:$F$10, 'ADVANCED KEY'!$G$7:$G$10, ""),
    XLOOKUP(Advanced!$R26, 'ADVANCED KEY'!$F$13:$F$16, 'ADVANCED KEY'!$G$13:$G$16, ""),
    XLOOKUP(Advanced!$S26, 'ADVANCED KEY'!$F$19:$F$22, 'ADVANCED KEY'!$G$19:$G$22, ""),
    XLOOKUP(Advanced!$T26, 'ADVANCED KEY'!$F$25:$F$28, 'ADVANCED KEY'!$G$25:$G$28, ""),
    XLOOKUP(Advanced!$U26, 'ADVANCED KEY'!$F$31:$F$34, 'ADVANCED KEY'!$G$31:$G$34, ""),
    XLOOKUP(Advanced!$V26, 'ADVANCED KEY'!$F$37:$F$40, 'ADVANCED KEY'!$G$37:$G$40, ""),
    XLOOKUP(Advanced!$W26, 'ADVANCED KEY'!$F$43:$F$46, 'ADVANCED KEY'!$G$43:$G$46, ""),
    XLOOKUP(Advanced!$X26, 'ADVANCED KEY'!$F$49:$F$52, 'ADVANCED KEY'!$G$49:$G$52, ""),
    XLOOKUP(Advanced!$Y26, 'ADVANCED KEY'!$F$55:$F$58, 'ADVANCED KEY'!$G$55:$G$58, "")
)</f>
        <v>Researcher,Skill learner,Information seeker,Reflective,Self Aware,Balancer,Blanced thinker,Future focused learner,Acknowledgement seeker,Detail focused</v>
      </c>
      <c r="M29" s="17" t="str">
        <f t="shared" si="6"/>
        <v>You are doing great Job . Keep it up!</v>
      </c>
      <c r="N29" s="17" t="str">
        <f t="shared" si="7"/>
        <v>Going amazing!.Keep working!</v>
      </c>
    </row>
    <row r="30">
      <c r="A30" s="12">
        <v>26.0</v>
      </c>
      <c r="B30" s="1" t="str">
        <f>Advanced!M27</f>
        <v>Ujjal Roy</v>
      </c>
      <c r="C30" s="13" t="str">
        <f t="shared" si="1"/>
        <v>ujjal roy</v>
      </c>
      <c r="D30" s="13">
        <f t="array" ref="D30">IF(ISNUMBER(MATCH(Sheet8!$C30, Basic!$I$2:$I$309, 0)),SUM(
        XLOOKUP(INDEX(Basic!$C$2:$C$309, MATCH(Sheet8!$C30, Basic!$I$2:$I$309, 0)), 'BASIC KEY'!$C$1:$C$4, 'BASIC KEY'!$B$1:$B$4, 0),
        XLOOKUP(INDEX(Basic!$D$2:$D$309, MATCH(Sheet8!$C30, Basic!$I$2:$I$309, 0)), 'BASIC KEY'!$C$7:$C$10, 'BASIC KEY'!$B$7:$B$10, 0),
        XLOOKUP(INDEX(Basic!$E$2:$E$309, MATCH(Sheet8!$C30, Basic!$I$2:$I$309, 0)), 'BASIC KEY'!$C$13:$C$16, 'BASIC KEY'!$B$13:$B$16, 0),
        XLOOKUP(INDEX(Basic!$F$2:$F$309, MATCH(Sheet8!$C30, Basic!$I$2:$I$309, 0)), 'BASIC KEY'!$C$19:$C$22, 'BASIC KEY'!$B$19:$B$22, 0),
        XLOOKUP(INDEX(Basic!$G$2:$G$309, MATCH(Sheet8!$C30, Basic!$I$2:$I$309, 0)), 'BASIC KEY'!$C$25:$C$28, 'BASIC KEY'!$B$25:$B$28, 0)
    ),
    ""
)
</f>
        <v>6</v>
      </c>
      <c r="E30" s="13">
        <f t="array" ref="E30">SUM(
XLOOKUP(Advanced!$C27,'ADVANCED KEY'!$C$1:$C$4,'ADVANCED KEY'!$B$1:$B$4,0),
XLOOKUP(Advanced!$D27,'ADVANCED KEY'!$C$7:$C$10,'ADVANCED KEY'!$B$7:$B$10,0),
XLOOKUP(Advanced!$E27,'ADVANCED KEY'!$C$13:$C$16,'ADVANCED KEY'!$B$13:$B$16,0),
XLOOKUP(Advanced!$F27,'ADVANCED KEY'!$C$19:$C$22,'ADVANCED KEY'!$B$19:$B$22,0),
XLOOKUP(Advanced!$G27,'ADVANCED KEY'!$C$25:$C$28,'ADVANCED KEY'!$B$25:$B$28,0),
XLOOKUP(Advanced!$H27,'ADVANCED KEY'!$C$31:$C$34,'ADVANCED KEY'!$B$31:$B$34,0),
XLOOKUP(Advanced!$I27,'ADVANCED KEY'!$C$37:$C$40,'ADVANCED KEY'!$B$37:$B$40,0),
XLOOKUP(Advanced!$J27,'ADVANCED KEY'!$C$43:$C$46,'ADVANCED KEY'!$B$43:$B$46,0),
XLOOKUP(Advanced!$K27,'ADVANCED KEY'!$C$49:$C$52,'ADVANCED KEY'!$B$49:$B$52,0),
XLOOKUP(Advanced!$L27,'ADVANCED KEY'!$C$55:$C$58,'ADVANCED KEY'!$B$55:$B$58,0)
)</f>
        <v>-2</v>
      </c>
      <c r="F30" s="13">
        <f t="shared" si="2"/>
        <v>4</v>
      </c>
      <c r="G30" s="13">
        <f t="shared" si="3"/>
        <v>13.3</v>
      </c>
      <c r="H30" s="13">
        <f t="shared" si="4"/>
        <v>0.031</v>
      </c>
      <c r="I30" s="25">
        <f t="shared" si="5"/>
        <v>247</v>
      </c>
      <c r="J30" s="13" t="str">
        <f t="array" ref="J30">IF(ISNUMBER(MATCH(Sheet8!$C30, Basic!$I$2:$I$309, 0)),TEXTJOIN(",",TRUE,
XLOOKUP(INDEX(Basic!$K$2:$K$309, MATCH(Sheet8!$C30, Basic!$I$2:$I$309, 0)), 'BASIC KEY'!$E$1:$E$4, 'BASIC KEY'!$F$1:$F$4, ""),
XLOOKUP(INDEX(Basic!$L$2:$L$309, MATCH(Sheet8!$C30, Basic!$I$2:$I$309, 0)), 'BASIC KEY'!$E$7:$E$10, 'BASIC KEY'!$F$7:$F$10, ""),
XLOOKUP(INDEX(Basic!$M$2:$M$309, MATCH(Sheet8!$C30, Basic!$I$2:$I$309, 0)), 'BASIC KEY'!$E$13:$E$16, 'BASIC KEY'!$F$13:$F$16, ""),
XLOOKUP(INDEX(Basic!$N$2:$N$309, MATCH(Sheet8!$C30, Basic!$I$2:$I$309, 0)), 'BASIC KEY'!$E$19:$E$22, 'BASIC KEY'!$F$19:$F$22, ""),
XLOOKUP(INDEX(Basic!$O$2:$O$309, MATCH(Sheet8!$C30, Basic!$I$2:$I$309, 0)), 'BASIC KEY'!$E$25:$E$28, 'BASIC KEY'!$F$25:$F$28, "")
),
""
)</f>
        <v>passionate explorer,Growth seeker,Weakend learner,Feedback taker,Self Focused</v>
      </c>
      <c r="L30" s="17" t="str">
        <f t="array" ref="L30">TEXTJOIN(",", TRUE,
    XLOOKUP(Advanced!$P27, 'ADVANCED KEY'!$F$1:$F$4, 'ADVANCED KEY'!$G$1:$G$4, ""),
    XLOOKUP(Advanced!$Q27, 'ADVANCED KEY'!$F$7:$F$10, 'ADVANCED KEY'!$G$7:$G$10, ""),
    XLOOKUP(Advanced!$R27, 'ADVANCED KEY'!$F$13:$F$16, 'ADVANCED KEY'!$G$13:$G$16, ""),
    XLOOKUP(Advanced!$S27, 'ADVANCED KEY'!$F$19:$F$22, 'ADVANCED KEY'!$G$19:$G$22, ""),
    XLOOKUP(Advanced!$T27, 'ADVANCED KEY'!$F$25:$F$28, 'ADVANCED KEY'!$G$25:$G$28, ""),
    XLOOKUP(Advanced!$U27, 'ADVANCED KEY'!$F$31:$F$34, 'ADVANCED KEY'!$G$31:$G$34, ""),
    XLOOKUP(Advanced!$V27, 'ADVANCED KEY'!$F$37:$F$40, 'ADVANCED KEY'!$G$37:$G$40, ""),
    XLOOKUP(Advanced!$W27, 'ADVANCED KEY'!$F$43:$F$46, 'ADVANCED KEY'!$G$43:$G$46, ""),
    XLOOKUP(Advanced!$X27, 'ADVANCED KEY'!$F$49:$F$52, 'ADVANCED KEY'!$G$49:$G$52, ""),
    XLOOKUP(Advanced!$Y27, 'ADVANCED KEY'!$F$55:$F$58, 'ADVANCED KEY'!$G$55:$G$58, "")
)</f>
        <v>Adventurous,Challenger,Instinctive,Incremental Result seeker,Feedback seeker,Networker,Smart woker,Practical learner,Practical career focused,Short-term goals seeker</v>
      </c>
      <c r="M30" s="17" t="str">
        <f t="shared" si="6"/>
        <v>You are doing great Job . Keep it up!</v>
      </c>
      <c r="N30" s="17" t="str">
        <f t="shared" si="7"/>
        <v>Great going, just be aware of relying your instincts when your work needs a lot of accuracy.</v>
      </c>
    </row>
    <row r="31">
      <c r="A31" s="12">
        <v>27.0</v>
      </c>
      <c r="B31" s="1" t="str">
        <f>Advanced!M28</f>
        <v>Saumitra Chaubey </v>
      </c>
      <c r="C31" s="13" t="str">
        <f t="shared" si="1"/>
        <v>saumitra chaubey</v>
      </c>
      <c r="D31" s="13">
        <f t="array" ref="D31">IF(ISNUMBER(MATCH(Sheet8!$C31, Basic!$I$2:$I$309, 0)),SUM(
        XLOOKUP(INDEX(Basic!$C$2:$C$309, MATCH(Sheet8!$C31, Basic!$I$2:$I$309, 0)), 'BASIC KEY'!$C$1:$C$4, 'BASIC KEY'!$B$1:$B$4, 0),
        XLOOKUP(INDEX(Basic!$D$2:$D$309, MATCH(Sheet8!$C31, Basic!$I$2:$I$309, 0)), 'BASIC KEY'!$C$7:$C$10, 'BASIC KEY'!$B$7:$B$10, 0),
        XLOOKUP(INDEX(Basic!$E$2:$E$309, MATCH(Sheet8!$C31, Basic!$I$2:$I$309, 0)), 'BASIC KEY'!$C$13:$C$16, 'BASIC KEY'!$B$13:$B$16, 0),
        XLOOKUP(INDEX(Basic!$F$2:$F$309, MATCH(Sheet8!$C31, Basic!$I$2:$I$309, 0)), 'BASIC KEY'!$C$19:$C$22, 'BASIC KEY'!$B$19:$B$22, 0),
        XLOOKUP(INDEX(Basic!$G$2:$G$309, MATCH(Sheet8!$C31, Basic!$I$2:$I$309, 0)), 'BASIC KEY'!$C$25:$C$28, 'BASIC KEY'!$B$25:$B$28, 0)
    ),
    ""
)
</f>
        <v>7</v>
      </c>
      <c r="E31" s="13">
        <f t="array" ref="E31">SUM(
XLOOKUP(Advanced!$C28,'ADVANCED KEY'!$C$1:$C$4,'ADVANCED KEY'!$B$1:$B$4,0),
XLOOKUP(Advanced!$D28,'ADVANCED KEY'!$C$7:$C$10,'ADVANCED KEY'!$B$7:$B$10,0),
XLOOKUP(Advanced!$E28,'ADVANCED KEY'!$C$13:$C$16,'ADVANCED KEY'!$B$13:$B$16,0),
XLOOKUP(Advanced!$F28,'ADVANCED KEY'!$C$19:$C$22,'ADVANCED KEY'!$B$19:$B$22,0),
XLOOKUP(Advanced!$G28,'ADVANCED KEY'!$C$25:$C$28,'ADVANCED KEY'!$B$25:$B$28,0),
XLOOKUP(Advanced!$H28,'ADVANCED KEY'!$C$31:$C$34,'ADVANCED KEY'!$B$31:$B$34,0),
XLOOKUP(Advanced!$I28,'ADVANCED KEY'!$C$37:$C$40,'ADVANCED KEY'!$B$37:$B$40,0),
XLOOKUP(Advanced!$J28,'ADVANCED KEY'!$C$43:$C$46,'ADVANCED KEY'!$B$43:$B$46,0),
XLOOKUP(Advanced!$K28,'ADVANCED KEY'!$C$49:$C$52,'ADVANCED KEY'!$B$49:$B$52,0),
XLOOKUP(Advanced!$L28,'ADVANCED KEY'!$C$55:$C$58,'ADVANCED KEY'!$B$55:$B$58,0)
)</f>
        <v>3</v>
      </c>
      <c r="F31" s="13">
        <f t="shared" si="2"/>
        <v>10</v>
      </c>
      <c r="G31" s="13">
        <f t="shared" si="3"/>
        <v>33.3</v>
      </c>
      <c r="H31" s="13">
        <f t="shared" si="4"/>
        <v>0.467</v>
      </c>
      <c r="I31" s="25">
        <f t="shared" si="5"/>
        <v>126</v>
      </c>
      <c r="J31" s="13" t="str">
        <f t="array" ref="J31">IF(ISNUMBER(MATCH(Sheet8!$C31, Basic!$I$2:$I$309, 0)),TEXTJOIN(",",TRUE,
XLOOKUP(INDEX(Basic!$K$2:$K$309, MATCH(Sheet8!$C31, Basic!$I$2:$I$309, 0)), 'BASIC KEY'!$E$1:$E$4, 'BASIC KEY'!$F$1:$F$4, ""),
XLOOKUP(INDEX(Basic!$L$2:$L$309, MATCH(Sheet8!$C31, Basic!$I$2:$I$309, 0)), 'BASIC KEY'!$E$7:$E$10, 'BASIC KEY'!$F$7:$F$10, ""),
XLOOKUP(INDEX(Basic!$M$2:$M$309, MATCH(Sheet8!$C31, Basic!$I$2:$I$309, 0)), 'BASIC KEY'!$E$13:$E$16, 'BASIC KEY'!$F$13:$F$16, ""),
XLOOKUP(INDEX(Basic!$N$2:$N$309, MATCH(Sheet8!$C31, Basic!$I$2:$I$309, 0)), 'BASIC KEY'!$E$19:$E$22, 'BASIC KEY'!$F$19:$F$22, ""),
XLOOKUP(INDEX(Basic!$O$2:$O$309, MATCH(Sheet8!$C31, Basic!$I$2:$I$309, 0)), 'BASIC KEY'!$E$25:$E$28, 'BASIC KEY'!$F$25:$F$28, "")
),
""
)</f>
        <v>passionate explorer,Balanced explorer,Balancer,Pleasant tactful,Competitor</v>
      </c>
      <c r="L31" s="17" t="str">
        <f t="array" ref="L31">TEXTJOIN(",", TRUE,
    XLOOKUP(Advanced!$P28, 'ADVANCED KEY'!$F$1:$F$4, 'ADVANCED KEY'!$G$1:$G$4, ""),
    XLOOKUP(Advanced!$Q28, 'ADVANCED KEY'!$F$7:$F$10, 'ADVANCED KEY'!$G$7:$G$10, ""),
    XLOOKUP(Advanced!$R28, 'ADVANCED KEY'!$F$13:$F$16, 'ADVANCED KEY'!$G$13:$G$16, ""),
    XLOOKUP(Advanced!$S28, 'ADVANCED KEY'!$F$19:$F$22, 'ADVANCED KEY'!$G$19:$G$22, ""),
    XLOOKUP(Advanced!$T28, 'ADVANCED KEY'!$F$25:$F$28, 'ADVANCED KEY'!$G$25:$G$28, ""),
    XLOOKUP(Advanced!$U28, 'ADVANCED KEY'!$F$31:$F$34, 'ADVANCED KEY'!$G$31:$G$34, ""),
    XLOOKUP(Advanced!$V28, 'ADVANCED KEY'!$F$37:$F$40, 'ADVANCED KEY'!$G$37:$G$40, ""),
    XLOOKUP(Advanced!$W28, 'ADVANCED KEY'!$F$43:$F$46, 'ADVANCED KEY'!$G$43:$G$46, ""),
    XLOOKUP(Advanced!$X28, 'ADVANCED KEY'!$F$49:$F$52, 'ADVANCED KEY'!$G$49:$G$52, ""),
    XLOOKUP(Advanced!$Y28, 'ADVANCED KEY'!$F$55:$F$58, 'ADVANCED KEY'!$G$55:$G$58, "")
)</f>
        <v>Planned explorer,Task Oriented,Guidelines seeker,Reflective,Feedback seeker,Balancer,Systematic Thinker,Future focused learner,Practical career focused,Balanced achiever</v>
      </c>
      <c r="M31" s="17" t="str">
        <f t="shared" si="6"/>
        <v>You are doing great Job . Keep it up!</v>
      </c>
      <c r="N31" s="17" t="str">
        <f t="shared" si="7"/>
        <v>Going amazing!.Keep working!</v>
      </c>
    </row>
    <row r="32">
      <c r="A32" s="12">
        <v>28.0</v>
      </c>
      <c r="B32" s="1" t="str">
        <f>Advanced!M29</f>
        <v>Dinesh Kumar</v>
      </c>
      <c r="C32" s="13" t="str">
        <f t="shared" si="1"/>
        <v>dinesh kumar</v>
      </c>
      <c r="D32" s="13">
        <f t="array" ref="D32">IF(ISNUMBER(MATCH(Sheet8!$C32, Basic!$I$2:$I$309, 0)),SUM(
        XLOOKUP(INDEX(Basic!$C$2:$C$309, MATCH(Sheet8!$C32, Basic!$I$2:$I$309, 0)), 'BASIC KEY'!$C$1:$C$4, 'BASIC KEY'!$B$1:$B$4, 0),
        XLOOKUP(INDEX(Basic!$D$2:$D$309, MATCH(Sheet8!$C32, Basic!$I$2:$I$309, 0)), 'BASIC KEY'!$C$7:$C$10, 'BASIC KEY'!$B$7:$B$10, 0),
        XLOOKUP(INDEX(Basic!$E$2:$E$309, MATCH(Sheet8!$C32, Basic!$I$2:$I$309, 0)), 'BASIC KEY'!$C$13:$C$16, 'BASIC KEY'!$B$13:$B$16, 0),
        XLOOKUP(INDEX(Basic!$F$2:$F$309, MATCH(Sheet8!$C32, Basic!$I$2:$I$309, 0)), 'BASIC KEY'!$C$19:$C$22, 'BASIC KEY'!$B$19:$B$22, 0),
        XLOOKUP(INDEX(Basic!$G$2:$G$309, MATCH(Sheet8!$C32, Basic!$I$2:$I$309, 0)), 'BASIC KEY'!$C$25:$C$28, 'BASIC KEY'!$B$25:$B$28, 0)
    ),
    ""
)
</f>
        <v>7</v>
      </c>
      <c r="E32" s="13">
        <f t="array" ref="E32">SUM(
XLOOKUP(Advanced!$C29,'ADVANCED KEY'!$C$1:$C$4,'ADVANCED KEY'!$B$1:$B$4,0),
XLOOKUP(Advanced!$D29,'ADVANCED KEY'!$C$7:$C$10,'ADVANCED KEY'!$B$7:$B$10,0),
XLOOKUP(Advanced!$E29,'ADVANCED KEY'!$C$13:$C$16,'ADVANCED KEY'!$B$13:$B$16,0),
XLOOKUP(Advanced!$F29,'ADVANCED KEY'!$C$19:$C$22,'ADVANCED KEY'!$B$19:$B$22,0),
XLOOKUP(Advanced!$G29,'ADVANCED KEY'!$C$25:$C$28,'ADVANCED KEY'!$B$25:$B$28,0),
XLOOKUP(Advanced!$H29,'ADVANCED KEY'!$C$31:$C$34,'ADVANCED KEY'!$B$31:$B$34,0),
XLOOKUP(Advanced!$I29,'ADVANCED KEY'!$C$37:$C$40,'ADVANCED KEY'!$B$37:$B$40,0),
XLOOKUP(Advanced!$J29,'ADVANCED KEY'!$C$43:$C$46,'ADVANCED KEY'!$B$43:$B$46,0),
XLOOKUP(Advanced!$K29,'ADVANCED KEY'!$C$49:$C$52,'ADVANCED KEY'!$B$49:$B$52,0),
XLOOKUP(Advanced!$L29,'ADVANCED KEY'!$C$55:$C$58,'ADVANCED KEY'!$B$55:$B$58,0)
)</f>
        <v>3</v>
      </c>
      <c r="F32" s="13">
        <f t="shared" si="2"/>
        <v>10</v>
      </c>
      <c r="G32" s="13">
        <f t="shared" si="3"/>
        <v>33.3</v>
      </c>
      <c r="H32" s="13">
        <f t="shared" si="4"/>
        <v>0.469</v>
      </c>
      <c r="I32" s="25">
        <f t="shared" si="5"/>
        <v>122</v>
      </c>
      <c r="J32" s="13" t="str">
        <f t="array" ref="J32">IF(ISNUMBER(MATCH(Sheet8!$C32, Basic!$I$2:$I$309, 0)),TEXTJOIN(",",TRUE,
XLOOKUP(INDEX(Basic!$K$2:$K$309, MATCH(Sheet8!$C32, Basic!$I$2:$I$309, 0)), 'BASIC KEY'!$E$1:$E$4, 'BASIC KEY'!$F$1:$F$4, ""),
XLOOKUP(INDEX(Basic!$L$2:$L$309, MATCH(Sheet8!$C32, Basic!$I$2:$I$309, 0)), 'BASIC KEY'!$E$7:$E$10, 'BASIC KEY'!$F$7:$F$10, ""),
XLOOKUP(INDEX(Basic!$M$2:$M$309, MATCH(Sheet8!$C32, Basic!$I$2:$I$309, 0)), 'BASIC KEY'!$E$13:$E$16, 'BASIC KEY'!$F$13:$F$16, ""),
XLOOKUP(INDEX(Basic!$N$2:$N$309, MATCH(Sheet8!$C32, Basic!$I$2:$I$309, 0)), 'BASIC KEY'!$E$19:$E$22, 'BASIC KEY'!$F$19:$F$22, ""),
XLOOKUP(INDEX(Basic!$O$2:$O$309, MATCH(Sheet8!$C32, Basic!$I$2:$I$309, 0)), 'BASIC KEY'!$E$25:$E$28, 'BASIC KEY'!$F$25:$F$28, "")
),
""
)</f>
        <v>passionate explorer,Growth seeker,Balancer,Dtermined Doer,Competitor</v>
      </c>
      <c r="L32" s="17" t="str">
        <f t="array" ref="L32">TEXTJOIN(",", TRUE,
    XLOOKUP(Advanced!$P29, 'ADVANCED KEY'!$F$1:$F$4, 'ADVANCED KEY'!$G$1:$G$4, ""),
    XLOOKUP(Advanced!$Q29, 'ADVANCED KEY'!$F$7:$F$10, 'ADVANCED KEY'!$G$7:$G$10, ""),
    XLOOKUP(Advanced!$R29, 'ADVANCED KEY'!$F$13:$F$16, 'ADVANCED KEY'!$G$13:$G$16, ""),
    XLOOKUP(Advanced!$S29, 'ADVANCED KEY'!$F$19:$F$22, 'ADVANCED KEY'!$G$19:$G$22, ""),
    XLOOKUP(Advanced!$T29, 'ADVANCED KEY'!$F$25:$F$28, 'ADVANCED KEY'!$G$25:$G$28, ""),
    XLOOKUP(Advanced!$U29, 'ADVANCED KEY'!$F$31:$F$34, 'ADVANCED KEY'!$G$31:$G$34, ""),
    XLOOKUP(Advanced!$V29, 'ADVANCED KEY'!$F$37:$F$40, 'ADVANCED KEY'!$G$37:$G$40, ""),
    XLOOKUP(Advanced!$W29, 'ADVANCED KEY'!$F$43:$F$46, 'ADVANCED KEY'!$G$43:$G$46, ""),
    XLOOKUP(Advanced!$X29, 'ADVANCED KEY'!$F$49:$F$52, 'ADVANCED KEY'!$G$49:$G$52, ""),
    XLOOKUP(Advanced!$Y29, 'ADVANCED KEY'!$F$55:$F$58, 'ADVANCED KEY'!$G$55:$G$58, "")
)</f>
        <v>Adventurous,Task Oriented,Other's approval seeker,Advice seeker,Self Aware,Balancer,Blanced thinker,Practical learner,Experience seeker,Detail focused</v>
      </c>
      <c r="M32" s="17" t="str">
        <f t="shared" si="6"/>
        <v>You are doing great Job . Keep it up!</v>
      </c>
      <c r="N32" s="17" t="str">
        <f t="shared" si="7"/>
        <v>Going amazing!.Keep working!</v>
      </c>
    </row>
    <row r="33">
      <c r="A33" s="12">
        <v>29.0</v>
      </c>
      <c r="B33" s="1" t="str">
        <f>Advanced!M30</f>
        <v>Samruddhi Jha </v>
      </c>
      <c r="C33" s="13" t="str">
        <f t="shared" si="1"/>
        <v>samruddhi jha</v>
      </c>
      <c r="D33" s="13">
        <f t="array" ref="D33">IF(ISNUMBER(MATCH(Sheet8!$C33, Basic!$I$2:$I$309, 0)),SUM(
        XLOOKUP(INDEX(Basic!$C$2:$C$309, MATCH(Sheet8!$C33, Basic!$I$2:$I$309, 0)), 'BASIC KEY'!$C$1:$C$4, 'BASIC KEY'!$B$1:$B$4, 0),
        XLOOKUP(INDEX(Basic!$D$2:$D$309, MATCH(Sheet8!$C33, Basic!$I$2:$I$309, 0)), 'BASIC KEY'!$C$7:$C$10, 'BASIC KEY'!$B$7:$B$10, 0),
        XLOOKUP(INDEX(Basic!$E$2:$E$309, MATCH(Sheet8!$C33, Basic!$I$2:$I$309, 0)), 'BASIC KEY'!$C$13:$C$16, 'BASIC KEY'!$B$13:$B$16, 0),
        XLOOKUP(INDEX(Basic!$F$2:$F$309, MATCH(Sheet8!$C33, Basic!$I$2:$I$309, 0)), 'BASIC KEY'!$C$19:$C$22, 'BASIC KEY'!$B$19:$B$22, 0),
        XLOOKUP(INDEX(Basic!$G$2:$G$309, MATCH(Sheet8!$C33, Basic!$I$2:$I$309, 0)), 'BASIC KEY'!$C$25:$C$28, 'BASIC KEY'!$B$25:$B$28, 0)
    ),
    ""
)
</f>
        <v>9</v>
      </c>
      <c r="E33" s="13">
        <f t="array" ref="E33">SUM(
XLOOKUP(Advanced!$C30,'ADVANCED KEY'!$C$1:$C$4,'ADVANCED KEY'!$B$1:$B$4,0),
XLOOKUP(Advanced!$D30,'ADVANCED KEY'!$C$7:$C$10,'ADVANCED KEY'!$B$7:$B$10,0),
XLOOKUP(Advanced!$E30,'ADVANCED KEY'!$C$13:$C$16,'ADVANCED KEY'!$B$13:$B$16,0),
XLOOKUP(Advanced!$F30,'ADVANCED KEY'!$C$19:$C$22,'ADVANCED KEY'!$B$19:$B$22,0),
XLOOKUP(Advanced!$G30,'ADVANCED KEY'!$C$25:$C$28,'ADVANCED KEY'!$B$25:$B$28,0),
XLOOKUP(Advanced!$H30,'ADVANCED KEY'!$C$31:$C$34,'ADVANCED KEY'!$B$31:$B$34,0),
XLOOKUP(Advanced!$I30,'ADVANCED KEY'!$C$37:$C$40,'ADVANCED KEY'!$B$37:$B$40,0),
XLOOKUP(Advanced!$J30,'ADVANCED KEY'!$C$43:$C$46,'ADVANCED KEY'!$B$43:$B$46,0),
XLOOKUP(Advanced!$K30,'ADVANCED KEY'!$C$49:$C$52,'ADVANCED KEY'!$B$49:$B$52,0),
XLOOKUP(Advanced!$L30,'ADVANCED KEY'!$C$55:$C$58,'ADVANCED KEY'!$B$55:$B$58,0)
)</f>
        <v>1</v>
      </c>
      <c r="F33" s="13">
        <f t="shared" si="2"/>
        <v>10</v>
      </c>
      <c r="G33" s="13">
        <f t="shared" si="3"/>
        <v>33.3</v>
      </c>
      <c r="H33" s="13">
        <f t="shared" si="4"/>
        <v>0.47</v>
      </c>
      <c r="I33" s="25">
        <f t="shared" si="5"/>
        <v>120</v>
      </c>
      <c r="J33" s="13" t="str">
        <f t="array" ref="J33">IF(ISNUMBER(MATCH(Sheet8!$C33, Basic!$I$2:$I$309, 0)),TEXTJOIN(",",TRUE,
XLOOKUP(INDEX(Basic!$K$2:$K$309, MATCH(Sheet8!$C33, Basic!$I$2:$I$309, 0)), 'BASIC KEY'!$E$1:$E$4, 'BASIC KEY'!$F$1:$F$4, ""),
XLOOKUP(INDEX(Basic!$L$2:$L$309, MATCH(Sheet8!$C33, Basic!$I$2:$I$309, 0)), 'BASIC KEY'!$E$7:$E$10, 'BASIC KEY'!$F$7:$F$10, ""),
XLOOKUP(INDEX(Basic!$M$2:$M$309, MATCH(Sheet8!$C33, Basic!$I$2:$I$309, 0)), 'BASIC KEY'!$E$13:$E$16, 'BASIC KEY'!$F$13:$F$16, ""),
XLOOKUP(INDEX(Basic!$N$2:$N$309, MATCH(Sheet8!$C33, Basic!$I$2:$I$309, 0)), 'BASIC KEY'!$E$19:$E$22, 'BASIC KEY'!$F$19:$F$22, ""),
XLOOKUP(INDEX(Basic!$O$2:$O$309, MATCH(Sheet8!$C33, Basic!$I$2:$I$309, 0)), 'BASIC KEY'!$E$25:$E$28, 'BASIC KEY'!$F$25:$F$28, "")
),
""
)</f>
        <v>passionate explorer,Growth seeker,Dedicated learner,Pleasant tactful,Competitor</v>
      </c>
      <c r="L33" s="17" t="str">
        <f t="array" ref="L33">TEXTJOIN(",", TRUE,
    XLOOKUP(Advanced!$P30, 'ADVANCED KEY'!$F$1:$F$4, 'ADVANCED KEY'!$G$1:$G$4, ""),
    XLOOKUP(Advanced!$Q30, 'ADVANCED KEY'!$F$7:$F$10, 'ADVANCED KEY'!$G$7:$G$10, ""),
    XLOOKUP(Advanced!$R30, 'ADVANCED KEY'!$F$13:$F$16, 'ADVANCED KEY'!$G$13:$G$16, ""),
    XLOOKUP(Advanced!$S30, 'ADVANCED KEY'!$F$19:$F$22, 'ADVANCED KEY'!$G$19:$G$22, ""),
    XLOOKUP(Advanced!$T30, 'ADVANCED KEY'!$F$25:$F$28, 'ADVANCED KEY'!$G$25:$G$28, ""),
    XLOOKUP(Advanced!$U30, 'ADVANCED KEY'!$F$31:$F$34, 'ADVANCED KEY'!$G$31:$G$34, ""),
    XLOOKUP(Advanced!$V30, 'ADVANCED KEY'!$F$37:$F$40, 'ADVANCED KEY'!$G$37:$G$40, ""),
    XLOOKUP(Advanced!$W30, 'ADVANCED KEY'!$F$43:$F$46, 'ADVANCED KEY'!$G$43:$G$46, ""),
    XLOOKUP(Advanced!$X30, 'ADVANCED KEY'!$F$49:$F$52, 'ADVANCED KEY'!$G$49:$G$52, ""),
    XLOOKUP(Advanced!$Y30, 'ADVANCED KEY'!$F$55:$F$58, 'ADVANCED KEY'!$G$55:$G$58, "")
)</f>
        <v>Researcher,Task Oriented,Guidelines seeker,Incremental Result seeker,Self Aware,Balancer,Smart woker,Competitive learner,Practical career focused,Short-term goals seeker</v>
      </c>
      <c r="M33" s="17" t="str">
        <f t="shared" si="6"/>
        <v>You are doing great Job . Keep it up!</v>
      </c>
      <c r="N33" s="17" t="str">
        <f t="shared" si="7"/>
        <v>Going amazing!.Keep working!</v>
      </c>
    </row>
    <row r="34">
      <c r="A34" s="12">
        <v>30.0</v>
      </c>
      <c r="B34" s="1" t="str">
        <f>Advanced!M31</f>
        <v>Sahil Singh</v>
      </c>
      <c r="C34" s="13" t="str">
        <f t="shared" si="1"/>
        <v>sahil singh</v>
      </c>
      <c r="D34" s="13">
        <f t="array" ref="D34">IF(ISNUMBER(MATCH(Sheet8!$C34, Basic!$I$2:$I$309, 0)),SUM(
        XLOOKUP(INDEX(Basic!$C$2:$C$309, MATCH(Sheet8!$C34, Basic!$I$2:$I$309, 0)), 'BASIC KEY'!$C$1:$C$4, 'BASIC KEY'!$B$1:$B$4, 0),
        XLOOKUP(INDEX(Basic!$D$2:$D$309, MATCH(Sheet8!$C34, Basic!$I$2:$I$309, 0)), 'BASIC KEY'!$C$7:$C$10, 'BASIC KEY'!$B$7:$B$10, 0),
        XLOOKUP(INDEX(Basic!$E$2:$E$309, MATCH(Sheet8!$C34, Basic!$I$2:$I$309, 0)), 'BASIC KEY'!$C$13:$C$16, 'BASIC KEY'!$B$13:$B$16, 0),
        XLOOKUP(INDEX(Basic!$F$2:$F$309, MATCH(Sheet8!$C34, Basic!$I$2:$I$309, 0)), 'BASIC KEY'!$C$19:$C$22, 'BASIC KEY'!$B$19:$B$22, 0),
        XLOOKUP(INDEX(Basic!$G$2:$G$309, MATCH(Sheet8!$C34, Basic!$I$2:$I$309, 0)), 'BASIC KEY'!$C$25:$C$28, 'BASIC KEY'!$B$25:$B$28, 0)
    ),
    ""
)
</f>
        <v>5</v>
      </c>
      <c r="E34" s="13">
        <f t="array" ref="E34">SUM(
XLOOKUP(Advanced!$C31,'ADVANCED KEY'!$C$1:$C$4,'ADVANCED KEY'!$B$1:$B$4,0),
XLOOKUP(Advanced!$D31,'ADVANCED KEY'!$C$7:$C$10,'ADVANCED KEY'!$B$7:$B$10,0),
XLOOKUP(Advanced!$E31,'ADVANCED KEY'!$C$13:$C$16,'ADVANCED KEY'!$B$13:$B$16,0),
XLOOKUP(Advanced!$F31,'ADVANCED KEY'!$C$19:$C$22,'ADVANCED KEY'!$B$19:$B$22,0),
XLOOKUP(Advanced!$G31,'ADVANCED KEY'!$C$25:$C$28,'ADVANCED KEY'!$B$25:$B$28,0),
XLOOKUP(Advanced!$H31,'ADVANCED KEY'!$C$31:$C$34,'ADVANCED KEY'!$B$31:$B$34,0),
XLOOKUP(Advanced!$I31,'ADVANCED KEY'!$C$37:$C$40,'ADVANCED KEY'!$B$37:$B$40,0),
XLOOKUP(Advanced!$J31,'ADVANCED KEY'!$C$43:$C$46,'ADVANCED KEY'!$B$43:$B$46,0),
XLOOKUP(Advanced!$K31,'ADVANCED KEY'!$C$49:$C$52,'ADVANCED KEY'!$B$49:$B$52,0),
XLOOKUP(Advanced!$L31,'ADVANCED KEY'!$C$55:$C$58,'ADVANCED KEY'!$B$55:$B$58,0)
)</f>
        <v>0</v>
      </c>
      <c r="F34" s="13">
        <f t="shared" si="2"/>
        <v>5</v>
      </c>
      <c r="G34" s="13">
        <f t="shared" si="3"/>
        <v>16.7</v>
      </c>
      <c r="H34" s="13">
        <f t="shared" si="4"/>
        <v>0.071</v>
      </c>
      <c r="I34" s="25">
        <f t="shared" si="5"/>
        <v>230</v>
      </c>
      <c r="J34" s="13" t="str">
        <f t="array" ref="J34">IF(ISNUMBER(MATCH(Sheet8!$C34, Basic!$I$2:$I$309, 0)),TEXTJOIN(",",TRUE,
XLOOKUP(INDEX(Basic!$K$2:$K$309, MATCH(Sheet8!$C34, Basic!$I$2:$I$309, 0)), 'BASIC KEY'!$E$1:$E$4, 'BASIC KEY'!$F$1:$F$4, ""),
XLOOKUP(INDEX(Basic!$L$2:$L$309, MATCH(Sheet8!$C34, Basic!$I$2:$I$309, 0)), 'BASIC KEY'!$E$7:$E$10, 'BASIC KEY'!$F$7:$F$10, ""),
XLOOKUP(INDEX(Basic!$M$2:$M$309, MATCH(Sheet8!$C34, Basic!$I$2:$I$309, 0)), 'BASIC KEY'!$E$13:$E$16, 'BASIC KEY'!$F$13:$F$16, ""),
XLOOKUP(INDEX(Basic!$N$2:$N$309, MATCH(Sheet8!$C34, Basic!$I$2:$I$309, 0)), 'BASIC KEY'!$E$19:$E$22, 'BASIC KEY'!$F$19:$F$22, ""),
XLOOKUP(INDEX(Basic!$O$2:$O$309, MATCH(Sheet8!$C34, Basic!$I$2:$I$309, 0)), 'BASIC KEY'!$E$25:$E$28, 'BASIC KEY'!$F$25:$F$28, "")
),
""
)</f>
        <v>career focused,Growth seeker,Balancer,Feedback taker,Competitor</v>
      </c>
      <c r="L34" s="17" t="str">
        <f t="array" ref="L34">TEXTJOIN(",", TRUE,
    XLOOKUP(Advanced!$P31, 'ADVANCED KEY'!$F$1:$F$4, 'ADVANCED KEY'!$G$1:$G$4, ""),
    XLOOKUP(Advanced!$Q31, 'ADVANCED KEY'!$F$7:$F$10, 'ADVANCED KEY'!$G$7:$G$10, ""),
    XLOOKUP(Advanced!$R31, 'ADVANCED KEY'!$F$13:$F$16, 'ADVANCED KEY'!$G$13:$G$16, ""),
    XLOOKUP(Advanced!$S31, 'ADVANCED KEY'!$F$19:$F$22, 'ADVANCED KEY'!$G$19:$G$22, ""),
    XLOOKUP(Advanced!$T31, 'ADVANCED KEY'!$F$25:$F$28, 'ADVANCED KEY'!$G$25:$G$28, ""),
    XLOOKUP(Advanced!$U31, 'ADVANCED KEY'!$F$31:$F$34, 'ADVANCED KEY'!$G$31:$G$34, ""),
    XLOOKUP(Advanced!$V31, 'ADVANCED KEY'!$F$37:$F$40, 'ADVANCED KEY'!$G$37:$G$40, ""),
    XLOOKUP(Advanced!$W31, 'ADVANCED KEY'!$F$43:$F$46, 'ADVANCED KEY'!$G$43:$G$46, ""),
    XLOOKUP(Advanced!$X31, 'ADVANCED KEY'!$F$49:$F$52, 'ADVANCED KEY'!$G$49:$G$52, ""),
    XLOOKUP(Advanced!$Y31, 'ADVANCED KEY'!$F$55:$F$58, 'ADVANCED KEY'!$G$55:$G$58, "")
)</f>
        <v>Researcher,Task Oriented,Information seeker,Incremental Result seeker,Self Aware,Balancer,Systematic Thinker,Future focused learner,Acknowledgement seeker,Balanced achiever</v>
      </c>
      <c r="M34" s="17" t="str">
        <f t="shared" si="6"/>
        <v>You are doing great Job . Keep it up!</v>
      </c>
      <c r="N34" s="17" t="str">
        <f t="shared" si="7"/>
        <v>Going amazing!.Keep working!</v>
      </c>
    </row>
    <row r="35">
      <c r="A35" s="12">
        <v>31.0</v>
      </c>
      <c r="B35" s="1" t="str">
        <f>Advanced!M32</f>
        <v>Aarzoo Baliyan</v>
      </c>
      <c r="C35" s="13" t="str">
        <f t="shared" si="1"/>
        <v>aarzoo baliyan</v>
      </c>
      <c r="D35" s="13">
        <f t="array" ref="D35">IF(ISNUMBER(MATCH(Sheet8!$C35, Basic!$I$2:$I$309, 0)),SUM(
        XLOOKUP(INDEX(Basic!$C$2:$C$309, MATCH(Sheet8!$C35, Basic!$I$2:$I$309, 0)), 'BASIC KEY'!$C$1:$C$4, 'BASIC KEY'!$B$1:$B$4, 0),
        XLOOKUP(INDEX(Basic!$D$2:$D$309, MATCH(Sheet8!$C35, Basic!$I$2:$I$309, 0)), 'BASIC KEY'!$C$7:$C$10, 'BASIC KEY'!$B$7:$B$10, 0),
        XLOOKUP(INDEX(Basic!$E$2:$E$309, MATCH(Sheet8!$C35, Basic!$I$2:$I$309, 0)), 'BASIC KEY'!$C$13:$C$16, 'BASIC KEY'!$B$13:$B$16, 0),
        XLOOKUP(INDEX(Basic!$F$2:$F$309, MATCH(Sheet8!$C35, Basic!$I$2:$I$309, 0)), 'BASIC KEY'!$C$19:$C$22, 'BASIC KEY'!$B$19:$B$22, 0),
        XLOOKUP(INDEX(Basic!$G$2:$G$309, MATCH(Sheet8!$C35, Basic!$I$2:$I$309, 0)), 'BASIC KEY'!$C$25:$C$28, 'BASIC KEY'!$B$25:$B$28, 0)
    ),
    ""
)
</f>
        <v>7</v>
      </c>
      <c r="E35" s="13">
        <f t="array" ref="E35">SUM(
XLOOKUP(Advanced!$C32,'ADVANCED KEY'!$C$1:$C$4,'ADVANCED KEY'!$B$1:$B$4,0),
XLOOKUP(Advanced!$D32,'ADVANCED KEY'!$C$7:$C$10,'ADVANCED KEY'!$B$7:$B$10,0),
XLOOKUP(Advanced!$E32,'ADVANCED KEY'!$C$13:$C$16,'ADVANCED KEY'!$B$13:$B$16,0),
XLOOKUP(Advanced!$F32,'ADVANCED KEY'!$C$19:$C$22,'ADVANCED KEY'!$B$19:$B$22,0),
XLOOKUP(Advanced!$G32,'ADVANCED KEY'!$C$25:$C$28,'ADVANCED KEY'!$B$25:$B$28,0),
XLOOKUP(Advanced!$H32,'ADVANCED KEY'!$C$31:$C$34,'ADVANCED KEY'!$B$31:$B$34,0),
XLOOKUP(Advanced!$I32,'ADVANCED KEY'!$C$37:$C$40,'ADVANCED KEY'!$B$37:$B$40,0),
XLOOKUP(Advanced!$J32,'ADVANCED KEY'!$C$43:$C$46,'ADVANCED KEY'!$B$43:$B$46,0),
XLOOKUP(Advanced!$K32,'ADVANCED KEY'!$C$49:$C$52,'ADVANCED KEY'!$B$49:$B$52,0),
XLOOKUP(Advanced!$L32,'ADVANCED KEY'!$C$55:$C$58,'ADVANCED KEY'!$B$55:$B$58,0)
)</f>
        <v>1</v>
      </c>
      <c r="F35" s="13">
        <f t="shared" si="2"/>
        <v>8</v>
      </c>
      <c r="G35" s="13">
        <f t="shared" si="3"/>
        <v>26.7</v>
      </c>
      <c r="H35" s="13">
        <f t="shared" si="4"/>
        <v>0.255</v>
      </c>
      <c r="I35" s="25">
        <f t="shared" si="5"/>
        <v>191</v>
      </c>
      <c r="J35" s="13" t="str">
        <f t="array" ref="J35">IF(ISNUMBER(MATCH(Sheet8!$C35, Basic!$I$2:$I$309, 0)),TEXTJOIN(",",TRUE,
XLOOKUP(INDEX(Basic!$K$2:$K$309, MATCH(Sheet8!$C35, Basic!$I$2:$I$309, 0)), 'BASIC KEY'!$E$1:$E$4, 'BASIC KEY'!$F$1:$F$4, ""),
XLOOKUP(INDEX(Basic!$L$2:$L$309, MATCH(Sheet8!$C35, Basic!$I$2:$I$309, 0)), 'BASIC KEY'!$E$7:$E$10, 'BASIC KEY'!$F$7:$F$10, ""),
XLOOKUP(INDEX(Basic!$M$2:$M$309, MATCH(Sheet8!$C35, Basic!$I$2:$I$309, 0)), 'BASIC KEY'!$E$13:$E$16, 'BASIC KEY'!$F$13:$F$16, ""),
XLOOKUP(INDEX(Basic!$N$2:$N$309, MATCH(Sheet8!$C35, Basic!$I$2:$I$309, 0)), 'BASIC KEY'!$E$19:$E$22, 'BASIC KEY'!$F$19:$F$22, ""),
XLOOKUP(INDEX(Basic!$O$2:$O$309, MATCH(Sheet8!$C35, Basic!$I$2:$I$309, 0)), 'BASIC KEY'!$E$25:$E$28, 'BASIC KEY'!$F$25:$F$28, "")
),
""
)</f>
        <v>career focused,Growth seeker,Balancer,Pleasant tactful,Competitor</v>
      </c>
      <c r="L35" s="17" t="str">
        <f t="array" ref="L35">TEXTJOIN(",", TRUE,
    XLOOKUP(Advanced!$P32, 'ADVANCED KEY'!$F$1:$F$4, 'ADVANCED KEY'!$G$1:$G$4, ""),
    XLOOKUP(Advanced!$Q32, 'ADVANCED KEY'!$F$7:$F$10, 'ADVANCED KEY'!$G$7:$G$10, ""),
    XLOOKUP(Advanced!$R32, 'ADVANCED KEY'!$F$13:$F$16, 'ADVANCED KEY'!$G$13:$G$16, ""),
    XLOOKUP(Advanced!$S32, 'ADVANCED KEY'!$F$19:$F$22, 'ADVANCED KEY'!$G$19:$G$22, ""),
    XLOOKUP(Advanced!$T32, 'ADVANCED KEY'!$F$25:$F$28, 'ADVANCED KEY'!$G$25:$G$28, ""),
    XLOOKUP(Advanced!$U32, 'ADVANCED KEY'!$F$31:$F$34, 'ADVANCED KEY'!$G$31:$G$34, ""),
    XLOOKUP(Advanced!$V32, 'ADVANCED KEY'!$F$37:$F$40, 'ADVANCED KEY'!$G$37:$G$40, ""),
    XLOOKUP(Advanced!$W32, 'ADVANCED KEY'!$F$43:$F$46, 'ADVANCED KEY'!$G$43:$G$46, ""),
    XLOOKUP(Advanced!$X32, 'ADVANCED KEY'!$F$49:$F$52, 'ADVANCED KEY'!$G$49:$G$52, ""),
    XLOOKUP(Advanced!$Y32, 'ADVANCED KEY'!$F$55:$F$58, 'ADVANCED KEY'!$G$55:$G$58, "")
)</f>
        <v>Planned explorer,Skill learner,Information seeker,Incremental Result seeker,Strength focused,Networker,Blanced thinker,Competitive learner,Practical career focused,Balanced achiever</v>
      </c>
      <c r="M35" s="17" t="str">
        <f t="shared" si="6"/>
        <v>You are doing great Job . Keep it up!</v>
      </c>
      <c r="N35" s="17" t="str">
        <f t="shared" si="7"/>
        <v>Going amazing!.Keep working!</v>
      </c>
    </row>
    <row r="36">
      <c r="A36" s="12">
        <v>32.0</v>
      </c>
      <c r="B36" s="1" t="str">
        <f>Advanced!M33</f>
        <v>Gamini Sai Mahindra</v>
      </c>
      <c r="C36" s="13" t="str">
        <f t="shared" si="1"/>
        <v>gamini sai mahindra</v>
      </c>
      <c r="D36" s="13">
        <f t="array" ref="D36">IF(ISNUMBER(MATCH(Sheet8!$C36, Basic!$I$2:$I$309, 0)),SUM(
        XLOOKUP(INDEX(Basic!$C$2:$C$309, MATCH(Sheet8!$C36, Basic!$I$2:$I$309, 0)), 'BASIC KEY'!$C$1:$C$4, 'BASIC KEY'!$B$1:$B$4, 0),
        XLOOKUP(INDEX(Basic!$D$2:$D$309, MATCH(Sheet8!$C36, Basic!$I$2:$I$309, 0)), 'BASIC KEY'!$C$7:$C$10, 'BASIC KEY'!$B$7:$B$10, 0),
        XLOOKUP(INDEX(Basic!$E$2:$E$309, MATCH(Sheet8!$C36, Basic!$I$2:$I$309, 0)), 'BASIC KEY'!$C$13:$C$16, 'BASIC KEY'!$B$13:$B$16, 0),
        XLOOKUP(INDEX(Basic!$F$2:$F$309, MATCH(Sheet8!$C36, Basic!$I$2:$I$309, 0)), 'BASIC KEY'!$C$19:$C$22, 'BASIC KEY'!$B$19:$B$22, 0),
        XLOOKUP(INDEX(Basic!$G$2:$G$309, MATCH(Sheet8!$C36, Basic!$I$2:$I$309, 0)), 'BASIC KEY'!$C$25:$C$28, 'BASIC KEY'!$B$25:$B$28, 0)
    ),
    ""
)
</f>
        <v>6</v>
      </c>
      <c r="E36" s="13">
        <f t="array" ref="E36">SUM(
XLOOKUP(Advanced!$C33,'ADVANCED KEY'!$C$1:$C$4,'ADVANCED KEY'!$B$1:$B$4,0),
XLOOKUP(Advanced!$D33,'ADVANCED KEY'!$C$7:$C$10,'ADVANCED KEY'!$B$7:$B$10,0),
XLOOKUP(Advanced!$E33,'ADVANCED KEY'!$C$13:$C$16,'ADVANCED KEY'!$B$13:$B$16,0),
XLOOKUP(Advanced!$F33,'ADVANCED KEY'!$C$19:$C$22,'ADVANCED KEY'!$B$19:$B$22,0),
XLOOKUP(Advanced!$G33,'ADVANCED KEY'!$C$25:$C$28,'ADVANCED KEY'!$B$25:$B$28,0),
XLOOKUP(Advanced!$H33,'ADVANCED KEY'!$C$31:$C$34,'ADVANCED KEY'!$B$31:$B$34,0),
XLOOKUP(Advanced!$I33,'ADVANCED KEY'!$C$37:$C$40,'ADVANCED KEY'!$B$37:$B$40,0),
XLOOKUP(Advanced!$J33,'ADVANCED KEY'!$C$43:$C$46,'ADVANCED KEY'!$B$43:$B$46,0),
XLOOKUP(Advanced!$K33,'ADVANCED KEY'!$C$49:$C$52,'ADVANCED KEY'!$B$49:$B$52,0),
XLOOKUP(Advanced!$L33,'ADVANCED KEY'!$C$55:$C$58,'ADVANCED KEY'!$B$55:$B$58,0)
)</f>
        <v>4</v>
      </c>
      <c r="F36" s="13">
        <f t="shared" si="2"/>
        <v>10</v>
      </c>
      <c r="G36" s="13">
        <f t="shared" si="3"/>
        <v>33.3</v>
      </c>
      <c r="H36" s="13">
        <f t="shared" si="4"/>
        <v>0.468</v>
      </c>
      <c r="I36" s="25">
        <f t="shared" si="5"/>
        <v>122</v>
      </c>
      <c r="J36" s="13" t="str">
        <f t="array" ref="J36">IF(ISNUMBER(MATCH(Sheet8!$C36, Basic!$I$2:$I$309, 0)),TEXTJOIN(",",TRUE,
XLOOKUP(INDEX(Basic!$K$2:$K$309, MATCH(Sheet8!$C36, Basic!$I$2:$I$309, 0)), 'BASIC KEY'!$E$1:$E$4, 'BASIC KEY'!$F$1:$F$4, ""),
XLOOKUP(INDEX(Basic!$L$2:$L$309, MATCH(Sheet8!$C36, Basic!$I$2:$I$309, 0)), 'BASIC KEY'!$E$7:$E$10, 'BASIC KEY'!$F$7:$F$10, ""),
XLOOKUP(INDEX(Basic!$M$2:$M$309, MATCH(Sheet8!$C36, Basic!$I$2:$I$309, 0)), 'BASIC KEY'!$E$13:$E$16, 'BASIC KEY'!$F$13:$F$16, ""),
XLOOKUP(INDEX(Basic!$N$2:$N$309, MATCH(Sheet8!$C36, Basic!$I$2:$I$309, 0)), 'BASIC KEY'!$E$19:$E$22, 'BASIC KEY'!$F$19:$F$22, ""),
XLOOKUP(INDEX(Basic!$O$2:$O$309, MATCH(Sheet8!$C36, Basic!$I$2:$I$309, 0)), 'BASIC KEY'!$E$25:$E$28, 'BASIC KEY'!$F$25:$F$28, "")
),
""
)</f>
        <v>career focused,Growth seeker,Balancer,Dtermined Doer,Competitor</v>
      </c>
      <c r="L36" s="17" t="str">
        <f t="array" ref="L36">TEXTJOIN(",", TRUE,
    XLOOKUP(Advanced!$P33, 'ADVANCED KEY'!$F$1:$F$4, 'ADVANCED KEY'!$G$1:$G$4, ""),
    XLOOKUP(Advanced!$Q33, 'ADVANCED KEY'!$F$7:$F$10, 'ADVANCED KEY'!$G$7:$G$10, ""),
    XLOOKUP(Advanced!$R33, 'ADVANCED KEY'!$F$13:$F$16, 'ADVANCED KEY'!$G$13:$G$16, ""),
    XLOOKUP(Advanced!$S33, 'ADVANCED KEY'!$F$19:$F$22, 'ADVANCED KEY'!$G$19:$G$22, ""),
    XLOOKUP(Advanced!$T33, 'ADVANCED KEY'!$F$25:$F$28, 'ADVANCED KEY'!$G$25:$G$28, ""),
    XLOOKUP(Advanced!$U33, 'ADVANCED KEY'!$F$31:$F$34, 'ADVANCED KEY'!$G$31:$G$34, ""),
    XLOOKUP(Advanced!$V33, 'ADVANCED KEY'!$F$37:$F$40, 'ADVANCED KEY'!$G$37:$G$40, ""),
    XLOOKUP(Advanced!$W33, 'ADVANCED KEY'!$F$43:$F$46, 'ADVANCED KEY'!$G$43:$G$46, ""),
    XLOOKUP(Advanced!$X33, 'ADVANCED KEY'!$F$49:$F$52, 'ADVANCED KEY'!$G$49:$G$52, ""),
    XLOOKUP(Advanced!$Y33, 'ADVANCED KEY'!$F$55:$F$58, 'ADVANCED KEY'!$G$55:$G$58, "")
)</f>
        <v>Adventurous,Challenger,Guidelines seeker,Incremental Result seeker,Strength focused,Balancer,Blanced thinker,Future focused learner,Experience seeker,Short-term goals seeker</v>
      </c>
      <c r="M36" s="17" t="str">
        <f t="shared" si="6"/>
        <v>You are doing great Job . Keep it up!</v>
      </c>
      <c r="N36" s="17" t="str">
        <f t="shared" si="7"/>
        <v>Going amazing!.Keep working!</v>
      </c>
    </row>
    <row r="37">
      <c r="A37" s="12">
        <v>33.0</v>
      </c>
      <c r="B37" s="1" t="str">
        <f>Advanced!M34</f>
        <v>Malaika khan</v>
      </c>
      <c r="C37" s="13" t="str">
        <f t="shared" si="1"/>
        <v>malaika khan</v>
      </c>
      <c r="D37" s="13">
        <f t="array" ref="D37">IF(ISNUMBER(MATCH(Sheet8!$C37, Basic!$I$2:$I$309, 0)),SUM(
        XLOOKUP(INDEX(Basic!$C$2:$C$309, MATCH(Sheet8!$C37, Basic!$I$2:$I$309, 0)), 'BASIC KEY'!$C$1:$C$4, 'BASIC KEY'!$B$1:$B$4, 0),
        XLOOKUP(INDEX(Basic!$D$2:$D$309, MATCH(Sheet8!$C37, Basic!$I$2:$I$309, 0)), 'BASIC KEY'!$C$7:$C$10, 'BASIC KEY'!$B$7:$B$10, 0),
        XLOOKUP(INDEX(Basic!$E$2:$E$309, MATCH(Sheet8!$C37, Basic!$I$2:$I$309, 0)), 'BASIC KEY'!$C$13:$C$16, 'BASIC KEY'!$B$13:$B$16, 0),
        XLOOKUP(INDEX(Basic!$F$2:$F$309, MATCH(Sheet8!$C37, Basic!$I$2:$I$309, 0)), 'BASIC KEY'!$C$19:$C$22, 'BASIC KEY'!$B$19:$B$22, 0),
        XLOOKUP(INDEX(Basic!$G$2:$G$309, MATCH(Sheet8!$C37, Basic!$I$2:$I$309, 0)), 'BASIC KEY'!$C$25:$C$28, 'BASIC KEY'!$B$25:$B$28, 0)
    ),
    ""
)
</f>
        <v>8</v>
      </c>
      <c r="E37" s="13">
        <f t="array" ref="E37">SUM(
XLOOKUP(Advanced!$C34,'ADVANCED KEY'!$C$1:$C$4,'ADVANCED KEY'!$B$1:$B$4,0),
XLOOKUP(Advanced!$D34,'ADVANCED KEY'!$C$7:$C$10,'ADVANCED KEY'!$B$7:$B$10,0),
XLOOKUP(Advanced!$E34,'ADVANCED KEY'!$C$13:$C$16,'ADVANCED KEY'!$B$13:$B$16,0),
XLOOKUP(Advanced!$F34,'ADVANCED KEY'!$C$19:$C$22,'ADVANCED KEY'!$B$19:$B$22,0),
XLOOKUP(Advanced!$G34,'ADVANCED KEY'!$C$25:$C$28,'ADVANCED KEY'!$B$25:$B$28,0),
XLOOKUP(Advanced!$H34,'ADVANCED KEY'!$C$31:$C$34,'ADVANCED KEY'!$B$31:$B$34,0),
XLOOKUP(Advanced!$I34,'ADVANCED KEY'!$C$37:$C$40,'ADVANCED KEY'!$B$37:$B$40,0),
XLOOKUP(Advanced!$J34,'ADVANCED KEY'!$C$43:$C$46,'ADVANCED KEY'!$B$43:$B$46,0),
XLOOKUP(Advanced!$K34,'ADVANCED KEY'!$C$49:$C$52,'ADVANCED KEY'!$B$49:$B$52,0),
XLOOKUP(Advanced!$L34,'ADVANCED KEY'!$C$55:$C$58,'ADVANCED KEY'!$B$55:$B$58,0)
)</f>
        <v>0</v>
      </c>
      <c r="F37" s="13">
        <f t="shared" si="2"/>
        <v>8</v>
      </c>
      <c r="G37" s="13">
        <f t="shared" si="3"/>
        <v>26.7</v>
      </c>
      <c r="H37" s="13">
        <f t="shared" si="4"/>
        <v>0.257</v>
      </c>
      <c r="I37" s="25">
        <f t="shared" si="5"/>
        <v>189</v>
      </c>
      <c r="J37" s="13" t="str">
        <f t="array" ref="J37">IF(ISNUMBER(MATCH(Sheet8!$C37, Basic!$I$2:$I$309, 0)),TEXTJOIN(",",TRUE,
XLOOKUP(INDEX(Basic!$K$2:$K$309, MATCH(Sheet8!$C37, Basic!$I$2:$I$309, 0)), 'BASIC KEY'!$E$1:$E$4, 'BASIC KEY'!$F$1:$F$4, ""),
XLOOKUP(INDEX(Basic!$L$2:$L$309, MATCH(Sheet8!$C37, Basic!$I$2:$I$309, 0)), 'BASIC KEY'!$E$7:$E$10, 'BASIC KEY'!$F$7:$F$10, ""),
XLOOKUP(INDEX(Basic!$M$2:$M$309, MATCH(Sheet8!$C37, Basic!$I$2:$I$309, 0)), 'BASIC KEY'!$E$13:$E$16, 'BASIC KEY'!$F$13:$F$16, ""),
XLOOKUP(INDEX(Basic!$N$2:$N$309, MATCH(Sheet8!$C37, Basic!$I$2:$I$309, 0)), 'BASIC KEY'!$E$19:$E$22, 'BASIC KEY'!$F$19:$F$22, ""),
XLOOKUP(INDEX(Basic!$O$2:$O$309, MATCH(Sheet8!$C37, Basic!$I$2:$I$309, 0)), 'BASIC KEY'!$E$25:$E$28, 'BASIC KEY'!$F$25:$F$28, "")
),
""
)</f>
        <v>career focused,Growth seeker,Balancer,Pleasant tactful,Self Focused</v>
      </c>
      <c r="L37" s="17" t="str">
        <f t="array" ref="L37">TEXTJOIN(",", TRUE,
    XLOOKUP(Advanced!$P34, 'ADVANCED KEY'!$F$1:$F$4, 'ADVANCED KEY'!$G$1:$G$4, ""),
    XLOOKUP(Advanced!$Q34, 'ADVANCED KEY'!$F$7:$F$10, 'ADVANCED KEY'!$G$7:$G$10, ""),
    XLOOKUP(Advanced!$R34, 'ADVANCED KEY'!$F$13:$F$16, 'ADVANCED KEY'!$G$13:$G$16, ""),
    XLOOKUP(Advanced!$S34, 'ADVANCED KEY'!$F$19:$F$22, 'ADVANCED KEY'!$G$19:$G$22, ""),
    XLOOKUP(Advanced!$T34, 'ADVANCED KEY'!$F$25:$F$28, 'ADVANCED KEY'!$G$25:$G$28, ""),
    XLOOKUP(Advanced!$U34, 'ADVANCED KEY'!$F$31:$F$34, 'ADVANCED KEY'!$G$31:$G$34, ""),
    XLOOKUP(Advanced!$V34, 'ADVANCED KEY'!$F$37:$F$40, 'ADVANCED KEY'!$G$37:$G$40, ""),
    XLOOKUP(Advanced!$W34, 'ADVANCED KEY'!$F$43:$F$46, 'ADVANCED KEY'!$G$43:$G$46, ""),
    XLOOKUP(Advanced!$X34, 'ADVANCED KEY'!$F$49:$F$52, 'ADVANCED KEY'!$G$49:$G$52, ""),
    XLOOKUP(Advanced!$Y34, 'ADVANCED KEY'!$F$55:$F$58, 'ADVANCED KEY'!$G$55:$G$58, "")
)</f>
        <v>Adventurous,Skill learner,Information seeker,Incremental Result seeker,Strength focused,Networker,Blanced thinker,Future focused learner,Acknowledgement seeker,Balanced achiever</v>
      </c>
      <c r="M37" s="17" t="str">
        <f t="shared" si="6"/>
        <v>You are doing great Job . Keep it up!</v>
      </c>
      <c r="N37" s="17" t="str">
        <f t="shared" si="7"/>
        <v>Going amazing!.Keep working!</v>
      </c>
    </row>
    <row r="38">
      <c r="A38" s="12">
        <v>34.0</v>
      </c>
      <c r="B38" s="1" t="str">
        <f>Advanced!M35</f>
        <v>Sanjana Siva Shankar</v>
      </c>
      <c r="C38" s="13" t="str">
        <f t="shared" si="1"/>
        <v>sanjana siva shankar</v>
      </c>
      <c r="D38" s="13">
        <f t="array" ref="D38">IF(ISNUMBER(MATCH(Sheet8!$C38, Basic!$I$2:$I$309, 0)),SUM(
        XLOOKUP(INDEX(Basic!$C$2:$C$309, MATCH(Sheet8!$C38, Basic!$I$2:$I$309, 0)), 'BASIC KEY'!$C$1:$C$4, 'BASIC KEY'!$B$1:$B$4, 0),
        XLOOKUP(INDEX(Basic!$D$2:$D$309, MATCH(Sheet8!$C38, Basic!$I$2:$I$309, 0)), 'BASIC KEY'!$C$7:$C$10, 'BASIC KEY'!$B$7:$B$10, 0),
        XLOOKUP(INDEX(Basic!$E$2:$E$309, MATCH(Sheet8!$C38, Basic!$I$2:$I$309, 0)), 'BASIC KEY'!$C$13:$C$16, 'BASIC KEY'!$B$13:$B$16, 0),
        XLOOKUP(INDEX(Basic!$F$2:$F$309, MATCH(Sheet8!$C38, Basic!$I$2:$I$309, 0)), 'BASIC KEY'!$C$19:$C$22, 'BASIC KEY'!$B$19:$B$22, 0),
        XLOOKUP(INDEX(Basic!$G$2:$G$309, MATCH(Sheet8!$C38, Basic!$I$2:$I$309, 0)), 'BASIC KEY'!$C$25:$C$28, 'BASIC KEY'!$B$25:$B$28, 0)
    ),
    ""
)
</f>
        <v>7</v>
      </c>
      <c r="E38" s="13">
        <f t="array" ref="E38">SUM(
XLOOKUP(Advanced!$C35,'ADVANCED KEY'!$C$1:$C$4,'ADVANCED KEY'!$B$1:$B$4,0),
XLOOKUP(Advanced!$D35,'ADVANCED KEY'!$C$7:$C$10,'ADVANCED KEY'!$B$7:$B$10,0),
XLOOKUP(Advanced!$E35,'ADVANCED KEY'!$C$13:$C$16,'ADVANCED KEY'!$B$13:$B$16,0),
XLOOKUP(Advanced!$F35,'ADVANCED KEY'!$C$19:$C$22,'ADVANCED KEY'!$B$19:$B$22,0),
XLOOKUP(Advanced!$G35,'ADVANCED KEY'!$C$25:$C$28,'ADVANCED KEY'!$B$25:$B$28,0),
XLOOKUP(Advanced!$H35,'ADVANCED KEY'!$C$31:$C$34,'ADVANCED KEY'!$B$31:$B$34,0),
XLOOKUP(Advanced!$I35,'ADVANCED KEY'!$C$37:$C$40,'ADVANCED KEY'!$B$37:$B$40,0),
XLOOKUP(Advanced!$J35,'ADVANCED KEY'!$C$43:$C$46,'ADVANCED KEY'!$B$43:$B$46,0),
XLOOKUP(Advanced!$K35,'ADVANCED KEY'!$C$49:$C$52,'ADVANCED KEY'!$B$49:$B$52,0),
XLOOKUP(Advanced!$L35,'ADVANCED KEY'!$C$55:$C$58,'ADVANCED KEY'!$B$55:$B$58,0)
)</f>
        <v>0</v>
      </c>
      <c r="F38" s="13">
        <f t="shared" si="2"/>
        <v>7</v>
      </c>
      <c r="G38" s="13">
        <f t="shared" si="3"/>
        <v>23.3</v>
      </c>
      <c r="H38" s="13">
        <f t="shared" si="4"/>
        <v>0.177</v>
      </c>
      <c r="I38" s="25">
        <f t="shared" si="5"/>
        <v>205</v>
      </c>
      <c r="J38" s="13" t="str">
        <f t="array" ref="J38">IF(ISNUMBER(MATCH(Sheet8!$C38, Basic!$I$2:$I$309, 0)),TEXTJOIN(",",TRUE,
XLOOKUP(INDEX(Basic!$K$2:$K$309, MATCH(Sheet8!$C38, Basic!$I$2:$I$309, 0)), 'BASIC KEY'!$E$1:$E$4, 'BASIC KEY'!$F$1:$F$4, ""),
XLOOKUP(INDEX(Basic!$L$2:$L$309, MATCH(Sheet8!$C38, Basic!$I$2:$I$309, 0)), 'BASIC KEY'!$E$7:$E$10, 'BASIC KEY'!$F$7:$F$10, ""),
XLOOKUP(INDEX(Basic!$M$2:$M$309, MATCH(Sheet8!$C38, Basic!$I$2:$I$309, 0)), 'BASIC KEY'!$E$13:$E$16, 'BASIC KEY'!$F$13:$F$16, ""),
XLOOKUP(INDEX(Basic!$N$2:$N$309, MATCH(Sheet8!$C38, Basic!$I$2:$I$309, 0)), 'BASIC KEY'!$E$19:$E$22, 'BASIC KEY'!$F$19:$F$22, ""),
XLOOKUP(INDEX(Basic!$O$2:$O$309, MATCH(Sheet8!$C38, Basic!$I$2:$I$309, 0)), 'BASIC KEY'!$E$25:$E$28, 'BASIC KEY'!$F$25:$F$28, "")
),
""
)</f>
        <v>career focused,Balanced explorer,Balancer,Pleasant tactful,Self Focused</v>
      </c>
      <c r="L38" s="17" t="str">
        <f t="array" ref="L38">TEXTJOIN(",", TRUE,
    XLOOKUP(Advanced!$P35, 'ADVANCED KEY'!$F$1:$F$4, 'ADVANCED KEY'!$G$1:$G$4, ""),
    XLOOKUP(Advanced!$Q35, 'ADVANCED KEY'!$F$7:$F$10, 'ADVANCED KEY'!$G$7:$G$10, ""),
    XLOOKUP(Advanced!$R35, 'ADVANCED KEY'!$F$13:$F$16, 'ADVANCED KEY'!$G$13:$G$16, ""),
    XLOOKUP(Advanced!$S35, 'ADVANCED KEY'!$F$19:$F$22, 'ADVANCED KEY'!$G$19:$G$22, ""),
    XLOOKUP(Advanced!$T35, 'ADVANCED KEY'!$F$25:$F$28, 'ADVANCED KEY'!$G$25:$G$28, ""),
    XLOOKUP(Advanced!$U35, 'ADVANCED KEY'!$F$31:$F$34, 'ADVANCED KEY'!$G$31:$G$34, ""),
    XLOOKUP(Advanced!$V35, 'ADVANCED KEY'!$F$37:$F$40, 'ADVANCED KEY'!$G$37:$G$40, ""),
    XLOOKUP(Advanced!$W35, 'ADVANCED KEY'!$F$43:$F$46, 'ADVANCED KEY'!$G$43:$G$46, ""),
    XLOOKUP(Advanced!$X35, 'ADVANCED KEY'!$F$49:$F$52, 'ADVANCED KEY'!$G$49:$G$52, ""),
    XLOOKUP(Advanced!$Y35, 'ADVANCED KEY'!$F$55:$F$58, 'ADVANCED KEY'!$G$55:$G$58, "")
)</f>
        <v>Researcher,Skill learner,Information seeker,Incremental Result seeker,Self Aware,Balancer,Blanced thinker,Future focused learner,Experience seeker,Short-term goals seeker</v>
      </c>
      <c r="M38" s="17" t="str">
        <f t="shared" si="6"/>
        <v>You are doing great Job . Keep it up!</v>
      </c>
      <c r="N38" s="17" t="str">
        <f t="shared" si="7"/>
        <v>Going amazing!.Keep working!</v>
      </c>
    </row>
    <row r="39">
      <c r="A39" s="12">
        <v>35.0</v>
      </c>
      <c r="B39" s="1" t="str">
        <f>Advanced!M36</f>
        <v>Mitra Gopal</v>
      </c>
      <c r="C39" s="13" t="str">
        <f t="shared" si="1"/>
        <v>mitra gopal</v>
      </c>
      <c r="D39" s="13">
        <f t="array" ref="D39">IF(ISNUMBER(MATCH(Sheet8!$C39, Basic!$I$2:$I$309, 0)),SUM(
        XLOOKUP(INDEX(Basic!$C$2:$C$309, MATCH(Sheet8!$C39, Basic!$I$2:$I$309, 0)), 'BASIC KEY'!$C$1:$C$4, 'BASIC KEY'!$B$1:$B$4, 0),
        XLOOKUP(INDEX(Basic!$D$2:$D$309, MATCH(Sheet8!$C39, Basic!$I$2:$I$309, 0)), 'BASIC KEY'!$C$7:$C$10, 'BASIC KEY'!$B$7:$B$10, 0),
        XLOOKUP(INDEX(Basic!$E$2:$E$309, MATCH(Sheet8!$C39, Basic!$I$2:$I$309, 0)), 'BASIC KEY'!$C$13:$C$16, 'BASIC KEY'!$B$13:$B$16, 0),
        XLOOKUP(INDEX(Basic!$F$2:$F$309, MATCH(Sheet8!$C39, Basic!$I$2:$I$309, 0)), 'BASIC KEY'!$C$19:$C$22, 'BASIC KEY'!$B$19:$B$22, 0),
        XLOOKUP(INDEX(Basic!$G$2:$G$309, MATCH(Sheet8!$C39, Basic!$I$2:$I$309, 0)), 'BASIC KEY'!$C$25:$C$28, 'BASIC KEY'!$B$25:$B$28, 0)
    ),
    ""
)
</f>
        <v>9</v>
      </c>
      <c r="E39" s="13">
        <f t="array" ref="E39">SUM(
XLOOKUP(Advanced!$C36,'ADVANCED KEY'!$C$1:$C$4,'ADVANCED KEY'!$B$1:$B$4,0),
XLOOKUP(Advanced!$D36,'ADVANCED KEY'!$C$7:$C$10,'ADVANCED KEY'!$B$7:$B$10,0),
XLOOKUP(Advanced!$E36,'ADVANCED KEY'!$C$13:$C$16,'ADVANCED KEY'!$B$13:$B$16,0),
XLOOKUP(Advanced!$F36,'ADVANCED KEY'!$C$19:$C$22,'ADVANCED KEY'!$B$19:$B$22,0),
XLOOKUP(Advanced!$G36,'ADVANCED KEY'!$C$25:$C$28,'ADVANCED KEY'!$B$25:$B$28,0),
XLOOKUP(Advanced!$H36,'ADVANCED KEY'!$C$31:$C$34,'ADVANCED KEY'!$B$31:$B$34,0),
XLOOKUP(Advanced!$I36,'ADVANCED KEY'!$C$37:$C$40,'ADVANCED KEY'!$B$37:$B$40,0),
XLOOKUP(Advanced!$J36,'ADVANCED KEY'!$C$43:$C$46,'ADVANCED KEY'!$B$43:$B$46,0),
XLOOKUP(Advanced!$K36,'ADVANCED KEY'!$C$49:$C$52,'ADVANCED KEY'!$B$49:$B$52,0),
XLOOKUP(Advanced!$L36,'ADVANCED KEY'!$C$55:$C$58,'ADVANCED KEY'!$B$55:$B$58,0)
)</f>
        <v>1</v>
      </c>
      <c r="F39" s="13">
        <f t="shared" si="2"/>
        <v>10</v>
      </c>
      <c r="G39" s="13">
        <f t="shared" si="3"/>
        <v>33.3</v>
      </c>
      <c r="H39" s="13">
        <f t="shared" si="4"/>
        <v>0.466</v>
      </c>
      <c r="I39" s="25">
        <f t="shared" si="5"/>
        <v>124</v>
      </c>
      <c r="J39" s="13" t="str">
        <f t="array" ref="J39">IF(ISNUMBER(MATCH(Sheet8!$C39, Basic!$I$2:$I$309, 0)),TEXTJOIN(",",TRUE,
XLOOKUP(INDEX(Basic!$K$2:$K$309, MATCH(Sheet8!$C39, Basic!$I$2:$I$309, 0)), 'BASIC KEY'!$E$1:$E$4, 'BASIC KEY'!$F$1:$F$4, ""),
XLOOKUP(INDEX(Basic!$L$2:$L$309, MATCH(Sheet8!$C39, Basic!$I$2:$I$309, 0)), 'BASIC KEY'!$E$7:$E$10, 'BASIC KEY'!$F$7:$F$10, ""),
XLOOKUP(INDEX(Basic!$M$2:$M$309, MATCH(Sheet8!$C39, Basic!$I$2:$I$309, 0)), 'BASIC KEY'!$E$13:$E$16, 'BASIC KEY'!$F$13:$F$16, ""),
XLOOKUP(INDEX(Basic!$N$2:$N$309, MATCH(Sheet8!$C39, Basic!$I$2:$I$309, 0)), 'BASIC KEY'!$E$19:$E$22, 'BASIC KEY'!$F$19:$F$22, ""),
XLOOKUP(INDEX(Basic!$O$2:$O$309, MATCH(Sheet8!$C39, Basic!$I$2:$I$309, 0)), 'BASIC KEY'!$E$25:$E$28, 'BASIC KEY'!$F$25:$F$28, "")
),
""
)</f>
        <v>career focused,Growth seeker,Dedicated learner,Pleasant tactful,Self Focused</v>
      </c>
      <c r="L39" s="17" t="str">
        <f t="array" ref="L39">TEXTJOIN(",", TRUE,
    XLOOKUP(Advanced!$P36, 'ADVANCED KEY'!$F$1:$F$4, 'ADVANCED KEY'!$G$1:$G$4, ""),
    XLOOKUP(Advanced!$Q36, 'ADVANCED KEY'!$F$7:$F$10, 'ADVANCED KEY'!$G$7:$G$10, ""),
    XLOOKUP(Advanced!$R36, 'ADVANCED KEY'!$F$13:$F$16, 'ADVANCED KEY'!$G$13:$G$16, ""),
    XLOOKUP(Advanced!$S36, 'ADVANCED KEY'!$F$19:$F$22, 'ADVANCED KEY'!$G$19:$G$22, ""),
    XLOOKUP(Advanced!$T36, 'ADVANCED KEY'!$F$25:$F$28, 'ADVANCED KEY'!$G$25:$G$28, ""),
    XLOOKUP(Advanced!$U36, 'ADVANCED KEY'!$F$31:$F$34, 'ADVANCED KEY'!$G$31:$G$34, ""),
    XLOOKUP(Advanced!$V36, 'ADVANCED KEY'!$F$37:$F$40, 'ADVANCED KEY'!$G$37:$G$40, ""),
    XLOOKUP(Advanced!$W36, 'ADVANCED KEY'!$F$43:$F$46, 'ADVANCED KEY'!$G$43:$G$46, ""),
    XLOOKUP(Advanced!$X36, 'ADVANCED KEY'!$F$49:$F$52, 'ADVANCED KEY'!$G$49:$G$52, ""),
    XLOOKUP(Advanced!$Y36, 'ADVANCED KEY'!$F$55:$F$58, 'ADVANCED KEY'!$G$55:$G$58, "")
)</f>
        <v>Researcher,Skill learner,Instinctive,Reflective,Self Aware,Balancer,Smart woker,Future focused learner,Experience seeker,Short-term goals seeker</v>
      </c>
      <c r="M39" s="17" t="str">
        <f t="shared" si="6"/>
        <v>You are doing great Job . Keep it up!</v>
      </c>
      <c r="N39" s="17" t="str">
        <f t="shared" si="7"/>
        <v>Great going, just be aware of relying your instincts when your work needs a lot of accuracy.</v>
      </c>
    </row>
    <row r="40">
      <c r="A40" s="12">
        <v>36.0</v>
      </c>
      <c r="B40" s="1" t="str">
        <f>Advanced!M37</f>
        <v>Keerthana Elsa Mammen </v>
      </c>
      <c r="C40" s="13" t="str">
        <f t="shared" si="1"/>
        <v>keerthana elsa mammen</v>
      </c>
      <c r="D40" s="13">
        <f t="array" ref="D40">IF(ISNUMBER(MATCH(Sheet8!$C40, Basic!$I$2:$I$309, 0)),SUM(
        XLOOKUP(INDEX(Basic!$C$2:$C$309, MATCH(Sheet8!$C40, Basic!$I$2:$I$309, 0)), 'BASIC KEY'!$C$1:$C$4, 'BASIC KEY'!$B$1:$B$4, 0),
        XLOOKUP(INDEX(Basic!$D$2:$D$309, MATCH(Sheet8!$C40, Basic!$I$2:$I$309, 0)), 'BASIC KEY'!$C$7:$C$10, 'BASIC KEY'!$B$7:$B$10, 0),
        XLOOKUP(INDEX(Basic!$E$2:$E$309, MATCH(Sheet8!$C40, Basic!$I$2:$I$309, 0)), 'BASIC KEY'!$C$13:$C$16, 'BASIC KEY'!$B$13:$B$16, 0),
        XLOOKUP(INDEX(Basic!$F$2:$F$309, MATCH(Sheet8!$C40, Basic!$I$2:$I$309, 0)), 'BASIC KEY'!$C$19:$C$22, 'BASIC KEY'!$B$19:$B$22, 0),
        XLOOKUP(INDEX(Basic!$G$2:$G$309, MATCH(Sheet8!$C40, Basic!$I$2:$I$309, 0)), 'BASIC KEY'!$C$25:$C$28, 'BASIC KEY'!$B$25:$B$28, 0)
    ),
    ""
)
</f>
        <v>9</v>
      </c>
      <c r="E40" s="13">
        <f t="array" ref="E40">SUM(
XLOOKUP(Advanced!$C37,'ADVANCED KEY'!$C$1:$C$4,'ADVANCED KEY'!$B$1:$B$4,0),
XLOOKUP(Advanced!$D37,'ADVANCED KEY'!$C$7:$C$10,'ADVANCED KEY'!$B$7:$B$10,0),
XLOOKUP(Advanced!$E37,'ADVANCED KEY'!$C$13:$C$16,'ADVANCED KEY'!$B$13:$B$16,0),
XLOOKUP(Advanced!$F37,'ADVANCED KEY'!$C$19:$C$22,'ADVANCED KEY'!$B$19:$B$22,0),
XLOOKUP(Advanced!$G37,'ADVANCED KEY'!$C$25:$C$28,'ADVANCED KEY'!$B$25:$B$28,0),
XLOOKUP(Advanced!$H37,'ADVANCED KEY'!$C$31:$C$34,'ADVANCED KEY'!$B$31:$B$34,0),
XLOOKUP(Advanced!$I37,'ADVANCED KEY'!$C$37:$C$40,'ADVANCED KEY'!$B$37:$B$40,0),
XLOOKUP(Advanced!$J37,'ADVANCED KEY'!$C$43:$C$46,'ADVANCED KEY'!$B$43:$B$46,0),
XLOOKUP(Advanced!$K37,'ADVANCED KEY'!$C$49:$C$52,'ADVANCED KEY'!$B$49:$B$52,0),
XLOOKUP(Advanced!$L37,'ADVANCED KEY'!$C$55:$C$58,'ADVANCED KEY'!$B$55:$B$58,0)
)</f>
        <v>2</v>
      </c>
      <c r="F40" s="13">
        <f t="shared" si="2"/>
        <v>11</v>
      </c>
      <c r="G40" s="13">
        <f t="shared" si="3"/>
        <v>36.7</v>
      </c>
      <c r="H40" s="13">
        <f t="shared" si="4"/>
        <v>0.614</v>
      </c>
      <c r="I40" s="25">
        <f t="shared" si="5"/>
        <v>77</v>
      </c>
      <c r="J40" s="13" t="str">
        <f t="array" ref="J40">IF(ISNUMBER(MATCH(Sheet8!$C40, Basic!$I$2:$I$309, 0)),TEXTJOIN(",",TRUE,
XLOOKUP(INDEX(Basic!$K$2:$K$309, MATCH(Sheet8!$C40, Basic!$I$2:$I$309, 0)), 'BASIC KEY'!$E$1:$E$4, 'BASIC KEY'!$F$1:$F$4, ""),
XLOOKUP(INDEX(Basic!$L$2:$L$309, MATCH(Sheet8!$C40, Basic!$I$2:$I$309, 0)), 'BASIC KEY'!$E$7:$E$10, 'BASIC KEY'!$F$7:$F$10, ""),
XLOOKUP(INDEX(Basic!$M$2:$M$309, MATCH(Sheet8!$C40, Basic!$I$2:$I$309, 0)), 'BASIC KEY'!$E$13:$E$16, 'BASIC KEY'!$F$13:$F$16, ""),
XLOOKUP(INDEX(Basic!$N$2:$N$309, MATCH(Sheet8!$C40, Basic!$I$2:$I$309, 0)), 'BASIC KEY'!$E$19:$E$22, 'BASIC KEY'!$F$19:$F$22, ""),
XLOOKUP(INDEX(Basic!$O$2:$O$309, MATCH(Sheet8!$C40, Basic!$I$2:$I$309, 0)), 'BASIC KEY'!$E$25:$E$28, 'BASIC KEY'!$F$25:$F$28, "")
),
""
)</f>
        <v>passionate explorer,Growth seeker,Balancer,Pleasant tactful,Self Focused</v>
      </c>
      <c r="L40" s="17" t="str">
        <f t="array" ref="L40">TEXTJOIN(",", TRUE,
    XLOOKUP(Advanced!$P37, 'ADVANCED KEY'!$F$1:$F$4, 'ADVANCED KEY'!$G$1:$G$4, ""),
    XLOOKUP(Advanced!$Q37, 'ADVANCED KEY'!$F$7:$F$10, 'ADVANCED KEY'!$G$7:$G$10, ""),
    XLOOKUP(Advanced!$R37, 'ADVANCED KEY'!$F$13:$F$16, 'ADVANCED KEY'!$G$13:$G$16, ""),
    XLOOKUP(Advanced!$S37, 'ADVANCED KEY'!$F$19:$F$22, 'ADVANCED KEY'!$G$19:$G$22, ""),
    XLOOKUP(Advanced!$T37, 'ADVANCED KEY'!$F$25:$F$28, 'ADVANCED KEY'!$G$25:$G$28, ""),
    XLOOKUP(Advanced!$U37, 'ADVANCED KEY'!$F$31:$F$34, 'ADVANCED KEY'!$G$31:$G$34, ""),
    XLOOKUP(Advanced!$V37, 'ADVANCED KEY'!$F$37:$F$40, 'ADVANCED KEY'!$G$37:$G$40, ""),
    XLOOKUP(Advanced!$W37, 'ADVANCED KEY'!$F$43:$F$46, 'ADVANCED KEY'!$G$43:$G$46, ""),
    XLOOKUP(Advanced!$X37, 'ADVANCED KEY'!$F$49:$F$52, 'ADVANCED KEY'!$G$49:$G$52, ""),
    XLOOKUP(Advanced!$Y37, 'ADVANCED KEY'!$F$55:$F$58, 'ADVANCED KEY'!$G$55:$G$58, "")
)</f>
        <v>Adventurous,Task Oriented,Information seeker,Incremental Result seeker,Self Aware,Balancer,Blanced thinker,Future focused learner,Experience seeker,Detail focused</v>
      </c>
      <c r="M40" s="17" t="str">
        <f t="shared" si="6"/>
        <v>You are doing great Job . Keep it up!</v>
      </c>
      <c r="N40" s="17" t="str">
        <f t="shared" si="7"/>
        <v>Going amazing!.Keep working!</v>
      </c>
    </row>
    <row r="41">
      <c r="A41" s="12">
        <v>37.0</v>
      </c>
      <c r="B41" s="1" t="str">
        <f>Advanced!M38</f>
        <v>Siddhi Vilas Shilkar</v>
      </c>
      <c r="C41" s="13" t="str">
        <f t="shared" si="1"/>
        <v>siddhi vilas shilkar</v>
      </c>
      <c r="D41" s="13">
        <f t="array" ref="D41">IF(ISNUMBER(MATCH(Sheet8!$C41, Basic!$I$2:$I$309, 0)),SUM(
        XLOOKUP(INDEX(Basic!$C$2:$C$309, MATCH(Sheet8!$C41, Basic!$I$2:$I$309, 0)), 'BASIC KEY'!$C$1:$C$4, 'BASIC KEY'!$B$1:$B$4, 0),
        XLOOKUP(INDEX(Basic!$D$2:$D$309, MATCH(Sheet8!$C41, Basic!$I$2:$I$309, 0)), 'BASIC KEY'!$C$7:$C$10, 'BASIC KEY'!$B$7:$B$10, 0),
        XLOOKUP(INDEX(Basic!$E$2:$E$309, MATCH(Sheet8!$C41, Basic!$I$2:$I$309, 0)), 'BASIC KEY'!$C$13:$C$16, 'BASIC KEY'!$B$13:$B$16, 0),
        XLOOKUP(INDEX(Basic!$F$2:$F$309, MATCH(Sheet8!$C41, Basic!$I$2:$I$309, 0)), 'BASIC KEY'!$C$19:$C$22, 'BASIC KEY'!$B$19:$B$22, 0),
        XLOOKUP(INDEX(Basic!$G$2:$G$309, MATCH(Sheet8!$C41, Basic!$I$2:$I$309, 0)), 'BASIC KEY'!$C$25:$C$28, 'BASIC KEY'!$B$25:$B$28, 0)
    ),
    ""
)
</f>
        <v>9</v>
      </c>
      <c r="E41" s="13">
        <f t="array" ref="E41">SUM(
XLOOKUP(Advanced!$C38,'ADVANCED KEY'!$C$1:$C$4,'ADVANCED KEY'!$B$1:$B$4,0),
XLOOKUP(Advanced!$D38,'ADVANCED KEY'!$C$7:$C$10,'ADVANCED KEY'!$B$7:$B$10,0),
XLOOKUP(Advanced!$E38,'ADVANCED KEY'!$C$13:$C$16,'ADVANCED KEY'!$B$13:$B$16,0),
XLOOKUP(Advanced!$F38,'ADVANCED KEY'!$C$19:$C$22,'ADVANCED KEY'!$B$19:$B$22,0),
XLOOKUP(Advanced!$G38,'ADVANCED KEY'!$C$25:$C$28,'ADVANCED KEY'!$B$25:$B$28,0),
XLOOKUP(Advanced!$H38,'ADVANCED KEY'!$C$31:$C$34,'ADVANCED KEY'!$B$31:$B$34,0),
XLOOKUP(Advanced!$I38,'ADVANCED KEY'!$C$37:$C$40,'ADVANCED KEY'!$B$37:$B$40,0),
XLOOKUP(Advanced!$J38,'ADVANCED KEY'!$C$43:$C$46,'ADVANCED KEY'!$B$43:$B$46,0),
XLOOKUP(Advanced!$K38,'ADVANCED KEY'!$C$49:$C$52,'ADVANCED KEY'!$B$49:$B$52,0),
XLOOKUP(Advanced!$L38,'ADVANCED KEY'!$C$55:$C$58,'ADVANCED KEY'!$B$55:$B$58,0)
)</f>
        <v>3</v>
      </c>
      <c r="F41" s="13">
        <f t="shared" si="2"/>
        <v>12</v>
      </c>
      <c r="G41" s="13">
        <f t="shared" si="3"/>
        <v>40</v>
      </c>
      <c r="H41" s="13">
        <f t="shared" si="4"/>
        <v>0.739</v>
      </c>
      <c r="I41" s="25">
        <f t="shared" si="5"/>
        <v>47</v>
      </c>
      <c r="J41" s="13" t="str">
        <f t="array" ref="J41">IF(ISNUMBER(MATCH(Sheet8!$C41, Basic!$I$2:$I$309, 0)),TEXTJOIN(",",TRUE,
XLOOKUP(INDEX(Basic!$K$2:$K$309, MATCH(Sheet8!$C41, Basic!$I$2:$I$309, 0)), 'BASIC KEY'!$E$1:$E$4, 'BASIC KEY'!$F$1:$F$4, ""),
XLOOKUP(INDEX(Basic!$L$2:$L$309, MATCH(Sheet8!$C41, Basic!$I$2:$I$309, 0)), 'BASIC KEY'!$E$7:$E$10, 'BASIC KEY'!$F$7:$F$10, ""),
XLOOKUP(INDEX(Basic!$M$2:$M$309, MATCH(Sheet8!$C41, Basic!$I$2:$I$309, 0)), 'BASIC KEY'!$E$13:$E$16, 'BASIC KEY'!$F$13:$F$16, ""),
XLOOKUP(INDEX(Basic!$N$2:$N$309, MATCH(Sheet8!$C41, Basic!$I$2:$I$309, 0)), 'BASIC KEY'!$E$19:$E$22, 'BASIC KEY'!$F$19:$F$22, ""),
XLOOKUP(INDEX(Basic!$O$2:$O$309, MATCH(Sheet8!$C41, Basic!$I$2:$I$309, 0)), 'BASIC KEY'!$E$25:$E$28, 'BASIC KEY'!$F$25:$F$28, "")
),
""
)</f>
        <v>passionate explorer,Growth seeker,Balancer,Pleasant tactful,Self Focused</v>
      </c>
      <c r="L41" s="17" t="str">
        <f t="array" ref="L41">TEXTJOIN(",", TRUE,
    XLOOKUP(Advanced!$P38, 'ADVANCED KEY'!$F$1:$F$4, 'ADVANCED KEY'!$G$1:$G$4, ""),
    XLOOKUP(Advanced!$Q38, 'ADVANCED KEY'!$F$7:$F$10, 'ADVANCED KEY'!$G$7:$G$10, ""),
    XLOOKUP(Advanced!$R38, 'ADVANCED KEY'!$F$13:$F$16, 'ADVANCED KEY'!$G$13:$G$16, ""),
    XLOOKUP(Advanced!$S38, 'ADVANCED KEY'!$F$19:$F$22, 'ADVANCED KEY'!$G$19:$G$22, ""),
    XLOOKUP(Advanced!$T38, 'ADVANCED KEY'!$F$25:$F$28, 'ADVANCED KEY'!$G$25:$G$28, ""),
    XLOOKUP(Advanced!$U38, 'ADVANCED KEY'!$F$31:$F$34, 'ADVANCED KEY'!$G$31:$G$34, ""),
    XLOOKUP(Advanced!$V38, 'ADVANCED KEY'!$F$37:$F$40, 'ADVANCED KEY'!$G$37:$G$40, ""),
    XLOOKUP(Advanced!$W38, 'ADVANCED KEY'!$F$43:$F$46, 'ADVANCED KEY'!$G$43:$G$46, ""),
    XLOOKUP(Advanced!$X38, 'ADVANCED KEY'!$F$49:$F$52, 'ADVANCED KEY'!$G$49:$G$52, ""),
    XLOOKUP(Advanced!$Y38, 'ADVANCED KEY'!$F$55:$F$58, 'ADVANCED KEY'!$G$55:$G$58, "")
)</f>
        <v>Adventurous,Task Oriented,Information seeker,Incremental Result seeker,Self Aware,Balancer,Innovator,Future focused learner,Experience seeker,Short-term goals seeker</v>
      </c>
      <c r="M41" s="17" t="str">
        <f t="shared" si="6"/>
        <v>You are doing great Job . Keep it up!</v>
      </c>
      <c r="N41" s="17" t="str">
        <f t="shared" si="7"/>
        <v>Going amazing!.Keep working!</v>
      </c>
    </row>
    <row r="42">
      <c r="A42" s="12">
        <v>38.0</v>
      </c>
      <c r="B42" s="1" t="str">
        <f>Advanced!M39</f>
        <v>MADHAV SHARMA .</v>
      </c>
      <c r="C42" s="13" t="str">
        <f t="shared" si="1"/>
        <v>madhav sharma .</v>
      </c>
      <c r="D42" s="13">
        <f t="array" ref="D42">IF(ISNUMBER(MATCH(Sheet8!$C42, Basic!$I$2:$I$309, 0)),SUM(
        XLOOKUP(INDEX(Basic!$C$2:$C$309, MATCH(Sheet8!$C42, Basic!$I$2:$I$309, 0)), 'BASIC KEY'!$C$1:$C$4, 'BASIC KEY'!$B$1:$B$4, 0),
        XLOOKUP(INDEX(Basic!$D$2:$D$309, MATCH(Sheet8!$C42, Basic!$I$2:$I$309, 0)), 'BASIC KEY'!$C$7:$C$10, 'BASIC KEY'!$B$7:$B$10, 0),
        XLOOKUP(INDEX(Basic!$E$2:$E$309, MATCH(Sheet8!$C42, Basic!$I$2:$I$309, 0)), 'BASIC KEY'!$C$13:$C$16, 'BASIC KEY'!$B$13:$B$16, 0),
        XLOOKUP(INDEX(Basic!$F$2:$F$309, MATCH(Sheet8!$C42, Basic!$I$2:$I$309, 0)), 'BASIC KEY'!$C$19:$C$22, 'BASIC KEY'!$B$19:$B$22, 0),
        XLOOKUP(INDEX(Basic!$G$2:$G$309, MATCH(Sheet8!$C42, Basic!$I$2:$I$309, 0)), 'BASIC KEY'!$C$25:$C$28, 'BASIC KEY'!$B$25:$B$28, 0)
    ),
    ""
)
</f>
        <v>2</v>
      </c>
      <c r="E42" s="13">
        <f t="array" ref="E42">SUM(
XLOOKUP(Advanced!$C39,'ADVANCED KEY'!$C$1:$C$4,'ADVANCED KEY'!$B$1:$B$4,0),
XLOOKUP(Advanced!$D39,'ADVANCED KEY'!$C$7:$C$10,'ADVANCED KEY'!$B$7:$B$10,0),
XLOOKUP(Advanced!$E39,'ADVANCED KEY'!$C$13:$C$16,'ADVANCED KEY'!$B$13:$B$16,0),
XLOOKUP(Advanced!$F39,'ADVANCED KEY'!$C$19:$C$22,'ADVANCED KEY'!$B$19:$B$22,0),
XLOOKUP(Advanced!$G39,'ADVANCED KEY'!$C$25:$C$28,'ADVANCED KEY'!$B$25:$B$28,0),
XLOOKUP(Advanced!$H39,'ADVANCED KEY'!$C$31:$C$34,'ADVANCED KEY'!$B$31:$B$34,0),
XLOOKUP(Advanced!$I39,'ADVANCED KEY'!$C$37:$C$40,'ADVANCED KEY'!$B$37:$B$40,0),
XLOOKUP(Advanced!$J39,'ADVANCED KEY'!$C$43:$C$46,'ADVANCED KEY'!$B$43:$B$46,0),
XLOOKUP(Advanced!$K39,'ADVANCED KEY'!$C$49:$C$52,'ADVANCED KEY'!$B$49:$B$52,0),
XLOOKUP(Advanced!$L39,'ADVANCED KEY'!$C$55:$C$58,'ADVANCED KEY'!$B$55:$B$58,0)
)</f>
        <v>8</v>
      </c>
      <c r="F42" s="13">
        <f t="shared" si="2"/>
        <v>10</v>
      </c>
      <c r="G42" s="13">
        <f t="shared" si="3"/>
        <v>33.3</v>
      </c>
      <c r="H42" s="13">
        <f t="shared" si="4"/>
        <v>0.471</v>
      </c>
      <c r="I42" s="25">
        <f t="shared" si="5"/>
        <v>116</v>
      </c>
      <c r="J42" s="13" t="str">
        <f t="array" ref="J42">IF(ISNUMBER(MATCH(Sheet8!$C42, Basic!$I$2:$I$309, 0)),TEXTJOIN(",",TRUE,
XLOOKUP(INDEX(Basic!$K$2:$K$309, MATCH(Sheet8!$C42, Basic!$I$2:$I$309, 0)), 'BASIC KEY'!$E$1:$E$4, 'BASIC KEY'!$F$1:$F$4, ""),
XLOOKUP(INDEX(Basic!$L$2:$L$309, MATCH(Sheet8!$C42, Basic!$I$2:$I$309, 0)), 'BASIC KEY'!$E$7:$E$10, 'BASIC KEY'!$F$7:$F$10, ""),
XLOOKUP(INDEX(Basic!$M$2:$M$309, MATCH(Sheet8!$C42, Basic!$I$2:$I$309, 0)), 'BASIC KEY'!$E$13:$E$16, 'BASIC KEY'!$F$13:$F$16, ""),
XLOOKUP(INDEX(Basic!$N$2:$N$309, MATCH(Sheet8!$C42, Basic!$I$2:$I$309, 0)), 'BASIC KEY'!$E$19:$E$22, 'BASIC KEY'!$F$19:$F$22, ""),
XLOOKUP(INDEX(Basic!$O$2:$O$309, MATCH(Sheet8!$C42, Basic!$I$2:$I$309, 0)), 'BASIC KEY'!$E$25:$E$28, 'BASIC KEY'!$F$25:$F$28, "")
),
""
)</f>
        <v>Resume enhancer,Growth seeker,Balancer,Pause strategist,Competitor</v>
      </c>
      <c r="L42" s="17" t="str">
        <f t="array" ref="L42">TEXTJOIN(",", TRUE,
    XLOOKUP(Advanced!$P39, 'ADVANCED KEY'!$F$1:$F$4, 'ADVANCED KEY'!$G$1:$G$4, ""),
    XLOOKUP(Advanced!$Q39, 'ADVANCED KEY'!$F$7:$F$10, 'ADVANCED KEY'!$G$7:$G$10, ""),
    XLOOKUP(Advanced!$R39, 'ADVANCED KEY'!$F$13:$F$16, 'ADVANCED KEY'!$G$13:$G$16, ""),
    XLOOKUP(Advanced!$S39, 'ADVANCED KEY'!$F$19:$F$22, 'ADVANCED KEY'!$G$19:$G$22, ""),
    XLOOKUP(Advanced!$T39, 'ADVANCED KEY'!$F$25:$F$28, 'ADVANCED KEY'!$G$25:$G$28, ""),
    XLOOKUP(Advanced!$U39, 'ADVANCED KEY'!$F$31:$F$34, 'ADVANCED KEY'!$G$31:$G$34, ""),
    XLOOKUP(Advanced!$V39, 'ADVANCED KEY'!$F$37:$F$40, 'ADVANCED KEY'!$G$37:$G$40, ""),
    XLOOKUP(Advanced!$W39, 'ADVANCED KEY'!$F$43:$F$46, 'ADVANCED KEY'!$G$43:$G$46, ""),
    XLOOKUP(Advanced!$X39, 'ADVANCED KEY'!$F$49:$F$52, 'ADVANCED KEY'!$G$49:$G$52, ""),
    XLOOKUP(Advanced!$Y39, 'ADVANCED KEY'!$F$55:$F$58, 'ADVANCED KEY'!$G$55:$G$58, "")
)</f>
        <v>Researcher,Challenger,Other's approval seeker,Result focused,Overthinker,Balancer,Blanced thinker,Competitive learner,Experience seeker,Detail focused</v>
      </c>
      <c r="M42" s="17" t="str">
        <f t="shared" si="6"/>
        <v>Great job just focus on taking right feedbacks and not fully depend on feedbacks only </v>
      </c>
      <c r="N42" s="17" t="str">
        <f t="shared" si="7"/>
        <v>You are doing amazing dear!. Don't overthink about anything and be happy :)Going great!. Don't focus too much on results, just focus on your learnings and skills and be happy :)</v>
      </c>
    </row>
    <row r="43">
      <c r="A43" s="12">
        <v>39.0</v>
      </c>
      <c r="B43" s="1" t="str">
        <f>Advanced!M40</f>
        <v>Rishav Kumar Patel</v>
      </c>
      <c r="C43" s="13" t="str">
        <f t="shared" si="1"/>
        <v>rishav kumar patel</v>
      </c>
      <c r="D43" s="13">
        <f t="array" ref="D43">IF(ISNUMBER(MATCH(Sheet8!$C43, Basic!$I$2:$I$309, 0)),SUM(
        XLOOKUP(INDEX(Basic!$C$2:$C$309, MATCH(Sheet8!$C43, Basic!$I$2:$I$309, 0)), 'BASIC KEY'!$C$1:$C$4, 'BASIC KEY'!$B$1:$B$4, 0),
        XLOOKUP(INDEX(Basic!$D$2:$D$309, MATCH(Sheet8!$C43, Basic!$I$2:$I$309, 0)), 'BASIC KEY'!$C$7:$C$10, 'BASIC KEY'!$B$7:$B$10, 0),
        XLOOKUP(INDEX(Basic!$E$2:$E$309, MATCH(Sheet8!$C43, Basic!$I$2:$I$309, 0)), 'BASIC KEY'!$C$13:$C$16, 'BASIC KEY'!$B$13:$B$16, 0),
        XLOOKUP(INDEX(Basic!$F$2:$F$309, MATCH(Sheet8!$C43, Basic!$I$2:$I$309, 0)), 'BASIC KEY'!$C$19:$C$22, 'BASIC KEY'!$B$19:$B$22, 0),
        XLOOKUP(INDEX(Basic!$G$2:$G$309, MATCH(Sheet8!$C43, Basic!$I$2:$I$309, 0)), 'BASIC KEY'!$C$25:$C$28, 'BASIC KEY'!$B$25:$B$28, 0)
    ),
    ""
)
</f>
        <v>6</v>
      </c>
      <c r="E43" s="13">
        <f t="array" ref="E43">SUM(
XLOOKUP(Advanced!$C40,'ADVANCED KEY'!$C$1:$C$4,'ADVANCED KEY'!$B$1:$B$4,0),
XLOOKUP(Advanced!$D40,'ADVANCED KEY'!$C$7:$C$10,'ADVANCED KEY'!$B$7:$B$10,0),
XLOOKUP(Advanced!$E40,'ADVANCED KEY'!$C$13:$C$16,'ADVANCED KEY'!$B$13:$B$16,0),
XLOOKUP(Advanced!$F40,'ADVANCED KEY'!$C$19:$C$22,'ADVANCED KEY'!$B$19:$B$22,0),
XLOOKUP(Advanced!$G40,'ADVANCED KEY'!$C$25:$C$28,'ADVANCED KEY'!$B$25:$B$28,0),
XLOOKUP(Advanced!$H40,'ADVANCED KEY'!$C$31:$C$34,'ADVANCED KEY'!$B$31:$B$34,0),
XLOOKUP(Advanced!$I40,'ADVANCED KEY'!$C$37:$C$40,'ADVANCED KEY'!$B$37:$B$40,0),
XLOOKUP(Advanced!$J40,'ADVANCED KEY'!$C$43:$C$46,'ADVANCED KEY'!$B$43:$B$46,0),
XLOOKUP(Advanced!$K40,'ADVANCED KEY'!$C$49:$C$52,'ADVANCED KEY'!$B$49:$B$52,0),
XLOOKUP(Advanced!$L40,'ADVANCED KEY'!$C$55:$C$58,'ADVANCED KEY'!$B$55:$B$58,0)
)</f>
        <v>1</v>
      </c>
      <c r="F43" s="13">
        <f t="shared" si="2"/>
        <v>7</v>
      </c>
      <c r="G43" s="13">
        <f t="shared" si="3"/>
        <v>23.3</v>
      </c>
      <c r="H43" s="13">
        <f t="shared" si="4"/>
        <v>0.181</v>
      </c>
      <c r="I43" s="25">
        <f t="shared" si="5"/>
        <v>200</v>
      </c>
      <c r="J43" s="13" t="str">
        <f t="array" ref="J43">IF(ISNUMBER(MATCH(Sheet8!$C43, Basic!$I$2:$I$309, 0)),TEXTJOIN(",",TRUE,
XLOOKUP(INDEX(Basic!$K$2:$K$309, MATCH(Sheet8!$C43, Basic!$I$2:$I$309, 0)), 'BASIC KEY'!$E$1:$E$4, 'BASIC KEY'!$F$1:$F$4, ""),
XLOOKUP(INDEX(Basic!$L$2:$L$309, MATCH(Sheet8!$C43, Basic!$I$2:$I$309, 0)), 'BASIC KEY'!$E$7:$E$10, 'BASIC KEY'!$F$7:$F$10, ""),
XLOOKUP(INDEX(Basic!$M$2:$M$309, MATCH(Sheet8!$C43, Basic!$I$2:$I$309, 0)), 'BASIC KEY'!$E$13:$E$16, 'BASIC KEY'!$F$13:$F$16, ""),
XLOOKUP(INDEX(Basic!$N$2:$N$309, MATCH(Sheet8!$C43, Basic!$I$2:$I$309, 0)), 'BASIC KEY'!$E$19:$E$22, 'BASIC KEY'!$F$19:$F$22, ""),
XLOOKUP(INDEX(Basic!$O$2:$O$309, MATCH(Sheet8!$C43, Basic!$I$2:$I$309, 0)), 'BASIC KEY'!$E$25:$E$28, 'BASIC KEY'!$F$25:$F$28, "")
),
""
)</f>
        <v>career focused,Growth seeker,Balancer,Feedback taker,Self Focused</v>
      </c>
      <c r="L43" s="17" t="str">
        <f t="array" ref="L43">TEXTJOIN(",", TRUE,
    XLOOKUP(Advanced!$P40, 'ADVANCED KEY'!$F$1:$F$4, 'ADVANCED KEY'!$G$1:$G$4, ""),
    XLOOKUP(Advanced!$Q40, 'ADVANCED KEY'!$F$7:$F$10, 'ADVANCED KEY'!$G$7:$G$10, ""),
    XLOOKUP(Advanced!$R40, 'ADVANCED KEY'!$F$13:$F$16, 'ADVANCED KEY'!$G$13:$G$16, ""),
    XLOOKUP(Advanced!$S40, 'ADVANCED KEY'!$F$19:$F$22, 'ADVANCED KEY'!$G$19:$G$22, ""),
    XLOOKUP(Advanced!$T40, 'ADVANCED KEY'!$F$25:$F$28, 'ADVANCED KEY'!$G$25:$G$28, ""),
    XLOOKUP(Advanced!$U40, 'ADVANCED KEY'!$F$31:$F$34, 'ADVANCED KEY'!$G$31:$G$34, ""),
    XLOOKUP(Advanced!$V40, 'ADVANCED KEY'!$F$37:$F$40, 'ADVANCED KEY'!$G$37:$G$40, ""),
    XLOOKUP(Advanced!$W40, 'ADVANCED KEY'!$F$43:$F$46, 'ADVANCED KEY'!$G$43:$G$46, ""),
    XLOOKUP(Advanced!$X40, 'ADVANCED KEY'!$F$49:$F$52, 'ADVANCED KEY'!$G$49:$G$52, ""),
    XLOOKUP(Advanced!$Y40, 'ADVANCED KEY'!$F$55:$F$58, 'ADVANCED KEY'!$G$55:$G$58, "")
)</f>
        <v>Adventurous,Skill learner,Information seeker,Incremental Result seeker,Strength focused,Balancer,Blanced thinker,Future focused learner,Experience seeker,Short-term goals seeker</v>
      </c>
      <c r="M43" s="17" t="str">
        <f t="shared" si="6"/>
        <v>You are doing great Job . Keep it up!</v>
      </c>
      <c r="N43" s="17" t="str">
        <f t="shared" si="7"/>
        <v>Going amazing!.Keep working!</v>
      </c>
    </row>
    <row r="44">
      <c r="A44" s="12">
        <v>40.0</v>
      </c>
      <c r="B44" s="1" t="str">
        <f>Advanced!M41</f>
        <v>Rishav Kumar Patel</v>
      </c>
      <c r="C44" s="13" t="str">
        <f t="shared" si="1"/>
        <v>rishav kumar patel</v>
      </c>
      <c r="D44" s="13">
        <f t="array" ref="D44">IF(ISNUMBER(MATCH(Sheet8!$C44, Basic!$I$2:$I$309, 0)),SUM(
        XLOOKUP(INDEX(Basic!$C$2:$C$309, MATCH(Sheet8!$C44, Basic!$I$2:$I$309, 0)), 'BASIC KEY'!$C$1:$C$4, 'BASIC KEY'!$B$1:$B$4, 0),
        XLOOKUP(INDEX(Basic!$D$2:$D$309, MATCH(Sheet8!$C44, Basic!$I$2:$I$309, 0)), 'BASIC KEY'!$C$7:$C$10, 'BASIC KEY'!$B$7:$B$10, 0),
        XLOOKUP(INDEX(Basic!$E$2:$E$309, MATCH(Sheet8!$C44, Basic!$I$2:$I$309, 0)), 'BASIC KEY'!$C$13:$C$16, 'BASIC KEY'!$B$13:$B$16, 0),
        XLOOKUP(INDEX(Basic!$F$2:$F$309, MATCH(Sheet8!$C44, Basic!$I$2:$I$309, 0)), 'BASIC KEY'!$C$19:$C$22, 'BASIC KEY'!$B$19:$B$22, 0),
        XLOOKUP(INDEX(Basic!$G$2:$G$309, MATCH(Sheet8!$C44, Basic!$I$2:$I$309, 0)), 'BASIC KEY'!$C$25:$C$28, 'BASIC KEY'!$B$25:$B$28, 0)
    ),
    ""
)
</f>
        <v>6</v>
      </c>
      <c r="E44" s="13">
        <f t="array" ref="E44">SUM(
XLOOKUP(Advanced!$C41,'ADVANCED KEY'!$C$1:$C$4,'ADVANCED KEY'!$B$1:$B$4,0),
XLOOKUP(Advanced!$D41,'ADVANCED KEY'!$C$7:$C$10,'ADVANCED KEY'!$B$7:$B$10,0),
XLOOKUP(Advanced!$E41,'ADVANCED KEY'!$C$13:$C$16,'ADVANCED KEY'!$B$13:$B$16,0),
XLOOKUP(Advanced!$F41,'ADVANCED KEY'!$C$19:$C$22,'ADVANCED KEY'!$B$19:$B$22,0),
XLOOKUP(Advanced!$G41,'ADVANCED KEY'!$C$25:$C$28,'ADVANCED KEY'!$B$25:$B$28,0),
XLOOKUP(Advanced!$H41,'ADVANCED KEY'!$C$31:$C$34,'ADVANCED KEY'!$B$31:$B$34,0),
XLOOKUP(Advanced!$I41,'ADVANCED KEY'!$C$37:$C$40,'ADVANCED KEY'!$B$37:$B$40,0),
XLOOKUP(Advanced!$J41,'ADVANCED KEY'!$C$43:$C$46,'ADVANCED KEY'!$B$43:$B$46,0),
XLOOKUP(Advanced!$K41,'ADVANCED KEY'!$C$49:$C$52,'ADVANCED KEY'!$B$49:$B$52,0),
XLOOKUP(Advanced!$L41,'ADVANCED KEY'!$C$55:$C$58,'ADVANCED KEY'!$B$55:$B$58,0)
)</f>
        <v>0</v>
      </c>
      <c r="F44" s="13">
        <f t="shared" si="2"/>
        <v>6</v>
      </c>
      <c r="G44" s="13">
        <f t="shared" si="3"/>
        <v>20</v>
      </c>
      <c r="H44" s="13">
        <f t="shared" si="4"/>
        <v>0.116</v>
      </c>
      <c r="I44" s="25">
        <f t="shared" si="5"/>
        <v>215</v>
      </c>
      <c r="J44" s="13" t="str">
        <f t="array" ref="J44">IF(ISNUMBER(MATCH(Sheet8!$C44, Basic!$I$2:$I$309, 0)),TEXTJOIN(",",TRUE,
XLOOKUP(INDEX(Basic!$K$2:$K$309, MATCH(Sheet8!$C44, Basic!$I$2:$I$309, 0)), 'BASIC KEY'!$E$1:$E$4, 'BASIC KEY'!$F$1:$F$4, ""),
XLOOKUP(INDEX(Basic!$L$2:$L$309, MATCH(Sheet8!$C44, Basic!$I$2:$I$309, 0)), 'BASIC KEY'!$E$7:$E$10, 'BASIC KEY'!$F$7:$F$10, ""),
XLOOKUP(INDEX(Basic!$M$2:$M$309, MATCH(Sheet8!$C44, Basic!$I$2:$I$309, 0)), 'BASIC KEY'!$E$13:$E$16, 'BASIC KEY'!$F$13:$F$16, ""),
XLOOKUP(INDEX(Basic!$N$2:$N$309, MATCH(Sheet8!$C44, Basic!$I$2:$I$309, 0)), 'BASIC KEY'!$E$19:$E$22, 'BASIC KEY'!$F$19:$F$22, ""),
XLOOKUP(INDEX(Basic!$O$2:$O$309, MATCH(Sheet8!$C44, Basic!$I$2:$I$309, 0)), 'BASIC KEY'!$E$25:$E$28, 'BASIC KEY'!$F$25:$F$28, "")
),
""
)</f>
        <v>career focused,Growth seeker,Balancer,Feedback taker,Self Focused</v>
      </c>
      <c r="L44" s="17" t="str">
        <f t="array" ref="L44">TEXTJOIN(",", TRUE,
    XLOOKUP(Advanced!$P41, 'ADVANCED KEY'!$F$1:$F$4, 'ADVANCED KEY'!$G$1:$G$4, ""),
    XLOOKUP(Advanced!$Q41, 'ADVANCED KEY'!$F$7:$F$10, 'ADVANCED KEY'!$G$7:$G$10, ""),
    XLOOKUP(Advanced!$R41, 'ADVANCED KEY'!$F$13:$F$16, 'ADVANCED KEY'!$G$13:$G$16, ""),
    XLOOKUP(Advanced!$S41, 'ADVANCED KEY'!$F$19:$F$22, 'ADVANCED KEY'!$G$19:$G$22, ""),
    XLOOKUP(Advanced!$T41, 'ADVANCED KEY'!$F$25:$F$28, 'ADVANCED KEY'!$G$25:$G$28, ""),
    XLOOKUP(Advanced!$U41, 'ADVANCED KEY'!$F$31:$F$34, 'ADVANCED KEY'!$G$31:$G$34, ""),
    XLOOKUP(Advanced!$V41, 'ADVANCED KEY'!$F$37:$F$40, 'ADVANCED KEY'!$G$37:$G$40, ""),
    XLOOKUP(Advanced!$W41, 'ADVANCED KEY'!$F$43:$F$46, 'ADVANCED KEY'!$G$43:$G$46, ""),
    XLOOKUP(Advanced!$X41, 'ADVANCED KEY'!$F$49:$F$52, 'ADVANCED KEY'!$G$49:$G$52, ""),
    XLOOKUP(Advanced!$Y41, 'ADVANCED KEY'!$F$55:$F$58, 'ADVANCED KEY'!$G$55:$G$58, "")
)</f>
        <v>Researcher,Skill learner,Information seeker,Incremental Result seeker,Self Aware,Balancer,Blanced thinker,Future focused learner,Experience seeker,Short-term goals seeker</v>
      </c>
      <c r="M44" s="17" t="str">
        <f t="shared" si="6"/>
        <v>You are doing great Job . Keep it up!</v>
      </c>
      <c r="N44" s="17" t="str">
        <f t="shared" si="7"/>
        <v>Going amazing!.Keep working!</v>
      </c>
    </row>
    <row r="45">
      <c r="A45" s="12">
        <v>41.0</v>
      </c>
      <c r="B45" s="1" t="str">
        <f>Advanced!M42</f>
        <v>Aditya Sharma </v>
      </c>
      <c r="C45" s="13" t="str">
        <f t="shared" si="1"/>
        <v>aditya sharma</v>
      </c>
      <c r="D45" s="13">
        <f t="array" ref="D45">IF(ISNUMBER(MATCH(Sheet8!$C45, Basic!$I$2:$I$309, 0)),SUM(
        XLOOKUP(INDEX(Basic!$C$2:$C$309, MATCH(Sheet8!$C45, Basic!$I$2:$I$309, 0)), 'BASIC KEY'!$C$1:$C$4, 'BASIC KEY'!$B$1:$B$4, 0),
        XLOOKUP(INDEX(Basic!$D$2:$D$309, MATCH(Sheet8!$C45, Basic!$I$2:$I$309, 0)), 'BASIC KEY'!$C$7:$C$10, 'BASIC KEY'!$B$7:$B$10, 0),
        XLOOKUP(INDEX(Basic!$E$2:$E$309, MATCH(Sheet8!$C45, Basic!$I$2:$I$309, 0)), 'BASIC KEY'!$C$13:$C$16, 'BASIC KEY'!$B$13:$B$16, 0),
        XLOOKUP(INDEX(Basic!$F$2:$F$309, MATCH(Sheet8!$C45, Basic!$I$2:$I$309, 0)), 'BASIC KEY'!$C$19:$C$22, 'BASIC KEY'!$B$19:$B$22, 0),
        XLOOKUP(INDEX(Basic!$G$2:$G$309, MATCH(Sheet8!$C45, Basic!$I$2:$I$309, 0)), 'BASIC KEY'!$C$25:$C$28, 'BASIC KEY'!$B$25:$B$28, 0)
    ),
    ""
)
</f>
        <v>6</v>
      </c>
      <c r="E45" s="13">
        <f t="array" ref="E45">SUM(
XLOOKUP(Advanced!$C42,'ADVANCED KEY'!$C$1:$C$4,'ADVANCED KEY'!$B$1:$B$4,0),
XLOOKUP(Advanced!$D42,'ADVANCED KEY'!$C$7:$C$10,'ADVANCED KEY'!$B$7:$B$10,0),
XLOOKUP(Advanced!$E42,'ADVANCED KEY'!$C$13:$C$16,'ADVANCED KEY'!$B$13:$B$16,0),
XLOOKUP(Advanced!$F42,'ADVANCED KEY'!$C$19:$C$22,'ADVANCED KEY'!$B$19:$B$22,0),
XLOOKUP(Advanced!$G42,'ADVANCED KEY'!$C$25:$C$28,'ADVANCED KEY'!$B$25:$B$28,0),
XLOOKUP(Advanced!$H42,'ADVANCED KEY'!$C$31:$C$34,'ADVANCED KEY'!$B$31:$B$34,0),
XLOOKUP(Advanced!$I42,'ADVANCED KEY'!$C$37:$C$40,'ADVANCED KEY'!$B$37:$B$40,0),
XLOOKUP(Advanced!$J42,'ADVANCED KEY'!$C$43:$C$46,'ADVANCED KEY'!$B$43:$B$46,0),
XLOOKUP(Advanced!$K42,'ADVANCED KEY'!$C$49:$C$52,'ADVANCED KEY'!$B$49:$B$52,0),
XLOOKUP(Advanced!$L42,'ADVANCED KEY'!$C$55:$C$58,'ADVANCED KEY'!$B$55:$B$58,0)
)</f>
        <v>6</v>
      </c>
      <c r="F45" s="13">
        <f t="shared" si="2"/>
        <v>12</v>
      </c>
      <c r="G45" s="13">
        <f t="shared" si="3"/>
        <v>40</v>
      </c>
      <c r="H45" s="13">
        <f t="shared" si="4"/>
        <v>0.739</v>
      </c>
      <c r="I45" s="25">
        <f t="shared" si="5"/>
        <v>47</v>
      </c>
      <c r="J45" s="13" t="str">
        <f t="array" ref="J45">IF(ISNUMBER(MATCH(Sheet8!$C45, Basic!$I$2:$I$309, 0)),TEXTJOIN(",",TRUE,
XLOOKUP(INDEX(Basic!$K$2:$K$309, MATCH(Sheet8!$C45, Basic!$I$2:$I$309, 0)), 'BASIC KEY'!$E$1:$E$4, 'BASIC KEY'!$F$1:$F$4, ""),
XLOOKUP(INDEX(Basic!$L$2:$L$309, MATCH(Sheet8!$C45, Basic!$I$2:$I$309, 0)), 'BASIC KEY'!$E$7:$E$10, 'BASIC KEY'!$F$7:$F$10, ""),
XLOOKUP(INDEX(Basic!$M$2:$M$309, MATCH(Sheet8!$C45, Basic!$I$2:$I$309, 0)), 'BASIC KEY'!$E$13:$E$16, 'BASIC KEY'!$F$13:$F$16, ""),
XLOOKUP(INDEX(Basic!$N$2:$N$309, MATCH(Sheet8!$C45, Basic!$I$2:$I$309, 0)), 'BASIC KEY'!$E$19:$E$22, 'BASIC KEY'!$F$19:$F$22, ""),
XLOOKUP(INDEX(Basic!$O$2:$O$309, MATCH(Sheet8!$C45, Basic!$I$2:$I$309, 0)), 'BASIC KEY'!$E$25:$E$28, 'BASIC KEY'!$F$25:$F$28, "")
),
""
)</f>
        <v>career focused,Balanced explorer,Weakend learner,Pleasant tactful,Self Focused</v>
      </c>
      <c r="L45" s="17" t="str">
        <f t="array" ref="L45">TEXTJOIN(",", TRUE,
    XLOOKUP(Advanced!$P42, 'ADVANCED KEY'!$F$1:$F$4, 'ADVANCED KEY'!$G$1:$G$4, ""),
    XLOOKUP(Advanced!$Q42, 'ADVANCED KEY'!$F$7:$F$10, 'ADVANCED KEY'!$G$7:$G$10, ""),
    XLOOKUP(Advanced!$R42, 'ADVANCED KEY'!$F$13:$F$16, 'ADVANCED KEY'!$G$13:$G$16, ""),
    XLOOKUP(Advanced!$S42, 'ADVANCED KEY'!$F$19:$F$22, 'ADVANCED KEY'!$G$19:$G$22, ""),
    XLOOKUP(Advanced!$T42, 'ADVANCED KEY'!$F$25:$F$28, 'ADVANCED KEY'!$G$25:$G$28, ""),
    XLOOKUP(Advanced!$U42, 'ADVANCED KEY'!$F$31:$F$34, 'ADVANCED KEY'!$G$31:$G$34, ""),
    XLOOKUP(Advanced!$V42, 'ADVANCED KEY'!$F$37:$F$40, 'ADVANCED KEY'!$G$37:$G$40, ""),
    XLOOKUP(Advanced!$W42, 'ADVANCED KEY'!$F$43:$F$46, 'ADVANCED KEY'!$G$43:$G$46, ""),
    XLOOKUP(Advanced!$X42, 'ADVANCED KEY'!$F$49:$F$52, 'ADVANCED KEY'!$G$49:$G$52, ""),
    XLOOKUP(Advanced!$Y42, 'ADVANCED KEY'!$F$55:$F$58, 'ADVANCED KEY'!$G$55:$G$58, "")
)</f>
        <v>Planned explorer,Task Oriented,Guidelines seeker,Advice seeker,Strength focused,Internship focused,Blanced thinker,Future focused learner,Acknowledgement seeker,Short-term goals seeker</v>
      </c>
      <c r="M45" s="17" t="str">
        <f t="shared" si="6"/>
        <v>You are doing great Job . Keep it up!</v>
      </c>
      <c r="N45" s="17" t="str">
        <f t="shared" si="7"/>
        <v>Going amazing!.Keep working!</v>
      </c>
    </row>
    <row r="46">
      <c r="A46" s="12">
        <v>42.0</v>
      </c>
      <c r="B46" s="1" t="str">
        <f>Advanced!M43</f>
        <v>Kanishk Singhania </v>
      </c>
      <c r="C46" s="13" t="str">
        <f t="shared" si="1"/>
        <v>kanishk singhania</v>
      </c>
      <c r="D46" s="13">
        <f t="array" ref="D46">IF(ISNUMBER(MATCH(Sheet8!$C46, Basic!$I$2:$I$309, 0)),SUM(
        XLOOKUP(INDEX(Basic!$C$2:$C$309, MATCH(Sheet8!$C46, Basic!$I$2:$I$309, 0)), 'BASIC KEY'!$C$1:$C$4, 'BASIC KEY'!$B$1:$B$4, 0),
        XLOOKUP(INDEX(Basic!$D$2:$D$309, MATCH(Sheet8!$C46, Basic!$I$2:$I$309, 0)), 'BASIC KEY'!$C$7:$C$10, 'BASIC KEY'!$B$7:$B$10, 0),
        XLOOKUP(INDEX(Basic!$E$2:$E$309, MATCH(Sheet8!$C46, Basic!$I$2:$I$309, 0)), 'BASIC KEY'!$C$13:$C$16, 'BASIC KEY'!$B$13:$B$16, 0),
        XLOOKUP(INDEX(Basic!$F$2:$F$309, MATCH(Sheet8!$C46, Basic!$I$2:$I$309, 0)), 'BASIC KEY'!$C$19:$C$22, 'BASIC KEY'!$B$19:$B$22, 0),
        XLOOKUP(INDEX(Basic!$G$2:$G$309, MATCH(Sheet8!$C46, Basic!$I$2:$I$309, 0)), 'BASIC KEY'!$C$25:$C$28, 'BASIC KEY'!$B$25:$B$28, 0)
    ),
    ""
)
</f>
        <v>8</v>
      </c>
      <c r="E46" s="13">
        <f t="array" ref="E46">SUM(
XLOOKUP(Advanced!$C43,'ADVANCED KEY'!$C$1:$C$4,'ADVANCED KEY'!$B$1:$B$4,0),
XLOOKUP(Advanced!$D43,'ADVANCED KEY'!$C$7:$C$10,'ADVANCED KEY'!$B$7:$B$10,0),
XLOOKUP(Advanced!$E43,'ADVANCED KEY'!$C$13:$C$16,'ADVANCED KEY'!$B$13:$B$16,0),
XLOOKUP(Advanced!$F43,'ADVANCED KEY'!$C$19:$C$22,'ADVANCED KEY'!$B$19:$B$22,0),
XLOOKUP(Advanced!$G43,'ADVANCED KEY'!$C$25:$C$28,'ADVANCED KEY'!$B$25:$B$28,0),
XLOOKUP(Advanced!$H43,'ADVANCED KEY'!$C$31:$C$34,'ADVANCED KEY'!$B$31:$B$34,0),
XLOOKUP(Advanced!$I43,'ADVANCED KEY'!$C$37:$C$40,'ADVANCED KEY'!$B$37:$B$40,0),
XLOOKUP(Advanced!$J43,'ADVANCED KEY'!$C$43:$C$46,'ADVANCED KEY'!$B$43:$B$46,0),
XLOOKUP(Advanced!$K43,'ADVANCED KEY'!$C$49:$C$52,'ADVANCED KEY'!$B$49:$B$52,0),
XLOOKUP(Advanced!$L43,'ADVANCED KEY'!$C$55:$C$58,'ADVANCED KEY'!$B$55:$B$58,0)
)</f>
        <v>2</v>
      </c>
      <c r="F46" s="13">
        <f t="shared" si="2"/>
        <v>10</v>
      </c>
      <c r="G46" s="13">
        <f t="shared" si="3"/>
        <v>33.3</v>
      </c>
      <c r="H46" s="13">
        <f t="shared" si="4"/>
        <v>0.471</v>
      </c>
      <c r="I46" s="25">
        <f t="shared" si="5"/>
        <v>115</v>
      </c>
      <c r="J46" s="13" t="str">
        <f t="array" ref="J46">IF(ISNUMBER(MATCH(Sheet8!$C46, Basic!$I$2:$I$309, 0)),TEXTJOIN(",",TRUE,
XLOOKUP(INDEX(Basic!$K$2:$K$309, MATCH(Sheet8!$C46, Basic!$I$2:$I$309, 0)), 'BASIC KEY'!$E$1:$E$4, 'BASIC KEY'!$F$1:$F$4, ""),
XLOOKUP(INDEX(Basic!$L$2:$L$309, MATCH(Sheet8!$C46, Basic!$I$2:$I$309, 0)), 'BASIC KEY'!$E$7:$E$10, 'BASIC KEY'!$F$7:$F$10, ""),
XLOOKUP(INDEX(Basic!$M$2:$M$309, MATCH(Sheet8!$C46, Basic!$I$2:$I$309, 0)), 'BASIC KEY'!$E$13:$E$16, 'BASIC KEY'!$F$13:$F$16, ""),
XLOOKUP(INDEX(Basic!$N$2:$N$309, MATCH(Sheet8!$C46, Basic!$I$2:$I$309, 0)), 'BASIC KEY'!$E$19:$E$22, 'BASIC KEY'!$F$19:$F$22, ""),
XLOOKUP(INDEX(Basic!$O$2:$O$309, MATCH(Sheet8!$C46, Basic!$I$2:$I$309, 0)), 'BASIC KEY'!$E$25:$E$28, 'BASIC KEY'!$F$25:$F$28, "")
),
""
)</f>
        <v>passionate explorer,Balanced explorer,Dedicated learner,Pleasant tactful,Competitor</v>
      </c>
      <c r="L46" s="17" t="str">
        <f t="array" ref="L46">TEXTJOIN(",", TRUE,
    XLOOKUP(Advanced!$P43, 'ADVANCED KEY'!$F$1:$F$4, 'ADVANCED KEY'!$G$1:$G$4, ""),
    XLOOKUP(Advanced!$Q43, 'ADVANCED KEY'!$F$7:$F$10, 'ADVANCED KEY'!$G$7:$G$10, ""),
    XLOOKUP(Advanced!$R43, 'ADVANCED KEY'!$F$13:$F$16, 'ADVANCED KEY'!$G$13:$G$16, ""),
    XLOOKUP(Advanced!$S43, 'ADVANCED KEY'!$F$19:$F$22, 'ADVANCED KEY'!$G$19:$G$22, ""),
    XLOOKUP(Advanced!$T43, 'ADVANCED KEY'!$F$25:$F$28, 'ADVANCED KEY'!$G$25:$G$28, ""),
    XLOOKUP(Advanced!$U43, 'ADVANCED KEY'!$F$31:$F$34, 'ADVANCED KEY'!$G$31:$G$34, ""),
    XLOOKUP(Advanced!$V43, 'ADVANCED KEY'!$F$37:$F$40, 'ADVANCED KEY'!$G$37:$G$40, ""),
    XLOOKUP(Advanced!$W43, 'ADVANCED KEY'!$F$43:$F$46, 'ADVANCED KEY'!$G$43:$G$46, ""),
    XLOOKUP(Advanced!$X43, 'ADVANCED KEY'!$F$49:$F$52, 'ADVANCED KEY'!$G$49:$G$52, ""),
    XLOOKUP(Advanced!$Y43, 'ADVANCED KEY'!$F$55:$F$58, 'ADVANCED KEY'!$G$55:$G$58, "")
)</f>
        <v>Researcher,Recognizer,Guidelines seeker,Incremental Result seeker,Strength focused,Balancer,Innovator,Future focused learner,Practical career focused,Balanced achiever</v>
      </c>
      <c r="M46" s="17" t="str">
        <f t="shared" si="6"/>
        <v>You are doing great Job . Keep it up!</v>
      </c>
      <c r="N46" s="17" t="str">
        <f t="shared" si="7"/>
        <v>Everything is going good, just don't let yourself be too dependent on compliments from others for validation. </v>
      </c>
    </row>
    <row r="47">
      <c r="A47" s="12">
        <v>43.0</v>
      </c>
      <c r="B47" s="1" t="str">
        <f>Advanced!M44</f>
        <v>Niyati </v>
      </c>
      <c r="C47" s="13" t="str">
        <f t="shared" si="1"/>
        <v>niyati</v>
      </c>
      <c r="D47" s="13">
        <f t="array" ref="D47">IF(ISNUMBER(MATCH(Sheet8!$C47, Basic!$I$2:$I$309, 0)),SUM(
        XLOOKUP(INDEX(Basic!$C$2:$C$309, MATCH(Sheet8!$C47, Basic!$I$2:$I$309, 0)), 'BASIC KEY'!$C$1:$C$4, 'BASIC KEY'!$B$1:$B$4, 0),
        XLOOKUP(INDEX(Basic!$D$2:$D$309, MATCH(Sheet8!$C47, Basic!$I$2:$I$309, 0)), 'BASIC KEY'!$C$7:$C$10, 'BASIC KEY'!$B$7:$B$10, 0),
        XLOOKUP(INDEX(Basic!$E$2:$E$309, MATCH(Sheet8!$C47, Basic!$I$2:$I$309, 0)), 'BASIC KEY'!$C$13:$C$16, 'BASIC KEY'!$B$13:$B$16, 0),
        XLOOKUP(INDEX(Basic!$F$2:$F$309, MATCH(Sheet8!$C47, Basic!$I$2:$I$309, 0)), 'BASIC KEY'!$C$19:$C$22, 'BASIC KEY'!$B$19:$B$22, 0),
        XLOOKUP(INDEX(Basic!$G$2:$G$309, MATCH(Sheet8!$C47, Basic!$I$2:$I$309, 0)), 'BASIC KEY'!$C$25:$C$28, 'BASIC KEY'!$B$25:$B$28, 0)
    ),
    ""
)
</f>
        <v>9</v>
      </c>
      <c r="E47" s="13">
        <f t="array" ref="E47">SUM(
XLOOKUP(Advanced!$C44,'ADVANCED KEY'!$C$1:$C$4,'ADVANCED KEY'!$B$1:$B$4,0),
XLOOKUP(Advanced!$D44,'ADVANCED KEY'!$C$7:$C$10,'ADVANCED KEY'!$B$7:$B$10,0),
XLOOKUP(Advanced!$E44,'ADVANCED KEY'!$C$13:$C$16,'ADVANCED KEY'!$B$13:$B$16,0),
XLOOKUP(Advanced!$F44,'ADVANCED KEY'!$C$19:$C$22,'ADVANCED KEY'!$B$19:$B$22,0),
XLOOKUP(Advanced!$G44,'ADVANCED KEY'!$C$25:$C$28,'ADVANCED KEY'!$B$25:$B$28,0),
XLOOKUP(Advanced!$H44,'ADVANCED KEY'!$C$31:$C$34,'ADVANCED KEY'!$B$31:$B$34,0),
XLOOKUP(Advanced!$I44,'ADVANCED KEY'!$C$37:$C$40,'ADVANCED KEY'!$B$37:$B$40,0),
XLOOKUP(Advanced!$J44,'ADVANCED KEY'!$C$43:$C$46,'ADVANCED KEY'!$B$43:$B$46,0),
XLOOKUP(Advanced!$K44,'ADVANCED KEY'!$C$49:$C$52,'ADVANCED KEY'!$B$49:$B$52,0),
XLOOKUP(Advanced!$L44,'ADVANCED KEY'!$C$55:$C$58,'ADVANCED KEY'!$B$55:$B$58,0)
)</f>
        <v>-4</v>
      </c>
      <c r="F47" s="13">
        <f t="shared" si="2"/>
        <v>5</v>
      </c>
      <c r="G47" s="13">
        <f t="shared" si="3"/>
        <v>16.7</v>
      </c>
      <c r="H47" s="13">
        <f t="shared" si="4"/>
        <v>0.075</v>
      </c>
      <c r="I47" s="25">
        <f t="shared" si="5"/>
        <v>217</v>
      </c>
      <c r="J47" s="13" t="str">
        <f t="array" ref="J47">IF(ISNUMBER(MATCH(Sheet8!$C47, Basic!$I$2:$I$309, 0)),TEXTJOIN(",",TRUE,
XLOOKUP(INDEX(Basic!$K$2:$K$309, MATCH(Sheet8!$C47, Basic!$I$2:$I$309, 0)), 'BASIC KEY'!$E$1:$E$4, 'BASIC KEY'!$F$1:$F$4, ""),
XLOOKUP(INDEX(Basic!$L$2:$L$309, MATCH(Sheet8!$C47, Basic!$I$2:$I$309, 0)), 'BASIC KEY'!$E$7:$E$10, 'BASIC KEY'!$F$7:$F$10, ""),
XLOOKUP(INDEX(Basic!$M$2:$M$309, MATCH(Sheet8!$C47, Basic!$I$2:$I$309, 0)), 'BASIC KEY'!$E$13:$E$16, 'BASIC KEY'!$F$13:$F$16, ""),
XLOOKUP(INDEX(Basic!$N$2:$N$309, MATCH(Sheet8!$C47, Basic!$I$2:$I$309, 0)), 'BASIC KEY'!$E$19:$E$22, 'BASIC KEY'!$F$19:$F$22, ""),
XLOOKUP(INDEX(Basic!$O$2:$O$309, MATCH(Sheet8!$C47, Basic!$I$2:$I$309, 0)), 'BASIC KEY'!$E$25:$E$28, 'BASIC KEY'!$F$25:$F$28, "")
),
""
)</f>
        <v>career focused,Growth seeker,Dedicated learner,Pleasant tactful,Self Focused</v>
      </c>
      <c r="L47" s="17" t="str">
        <f t="array" ref="L47">TEXTJOIN(",", TRUE,
    XLOOKUP(Advanced!$P44, 'ADVANCED KEY'!$F$1:$F$4, 'ADVANCED KEY'!$G$1:$G$4, ""),
    XLOOKUP(Advanced!$Q44, 'ADVANCED KEY'!$F$7:$F$10, 'ADVANCED KEY'!$G$7:$G$10, ""),
    XLOOKUP(Advanced!$R44, 'ADVANCED KEY'!$F$13:$F$16, 'ADVANCED KEY'!$G$13:$G$16, ""),
    XLOOKUP(Advanced!$S44, 'ADVANCED KEY'!$F$19:$F$22, 'ADVANCED KEY'!$G$19:$G$22, ""),
    XLOOKUP(Advanced!$T44, 'ADVANCED KEY'!$F$25:$F$28, 'ADVANCED KEY'!$G$25:$G$28, ""),
    XLOOKUP(Advanced!$U44, 'ADVANCED KEY'!$F$31:$F$34, 'ADVANCED KEY'!$G$31:$G$34, ""),
    XLOOKUP(Advanced!$V44, 'ADVANCED KEY'!$F$37:$F$40, 'ADVANCED KEY'!$G$37:$G$40, ""),
    XLOOKUP(Advanced!$W44, 'ADVANCED KEY'!$F$43:$F$46, 'ADVANCED KEY'!$G$43:$G$46, ""),
    XLOOKUP(Advanced!$X44, 'ADVANCED KEY'!$F$49:$F$52, 'ADVANCED KEY'!$G$49:$G$52, ""),
    XLOOKUP(Advanced!$Y44, 'ADVANCED KEY'!$F$55:$F$58, 'ADVANCED KEY'!$G$55:$G$58, "")
)</f>
        <v>Researcher,Task Oriented,Other's approval seeker,Incremental Result seeker,Self Aware,Balancer,Blanced thinker,Practical learner,Practical career focused,Short-term goals seeker</v>
      </c>
      <c r="M47" s="17" t="str">
        <f t="shared" si="6"/>
        <v>You are doing great Job . Keep it up!</v>
      </c>
      <c r="N47" s="17" t="str">
        <f t="shared" si="7"/>
        <v>Going amazing!.Keep working!</v>
      </c>
    </row>
    <row r="48">
      <c r="A48" s="12">
        <v>44.0</v>
      </c>
      <c r="B48" s="1" t="str">
        <f>Advanced!M45</f>
        <v>Divyanshu</v>
      </c>
      <c r="C48" s="13" t="str">
        <f t="shared" si="1"/>
        <v>divyanshu</v>
      </c>
      <c r="D48" s="13">
        <f t="array" ref="D48">IF(ISNUMBER(MATCH(Sheet8!$C48, Basic!$I$2:$I$309, 0)),SUM(
        XLOOKUP(INDEX(Basic!$C$2:$C$309, MATCH(Sheet8!$C48, Basic!$I$2:$I$309, 0)), 'BASIC KEY'!$C$1:$C$4, 'BASIC KEY'!$B$1:$B$4, 0),
        XLOOKUP(INDEX(Basic!$D$2:$D$309, MATCH(Sheet8!$C48, Basic!$I$2:$I$309, 0)), 'BASIC KEY'!$C$7:$C$10, 'BASIC KEY'!$B$7:$B$10, 0),
        XLOOKUP(INDEX(Basic!$E$2:$E$309, MATCH(Sheet8!$C48, Basic!$I$2:$I$309, 0)), 'BASIC KEY'!$C$13:$C$16, 'BASIC KEY'!$B$13:$B$16, 0),
        XLOOKUP(INDEX(Basic!$F$2:$F$309, MATCH(Sheet8!$C48, Basic!$I$2:$I$309, 0)), 'BASIC KEY'!$C$19:$C$22, 'BASIC KEY'!$B$19:$B$22, 0),
        XLOOKUP(INDEX(Basic!$G$2:$G$309, MATCH(Sheet8!$C48, Basic!$I$2:$I$309, 0)), 'BASIC KEY'!$C$25:$C$28, 'BASIC KEY'!$B$25:$B$28, 0)
    ),
    ""
)
</f>
        <v>8</v>
      </c>
      <c r="E48" s="13">
        <f t="array" ref="E48">SUM(
XLOOKUP(Advanced!$C45,'ADVANCED KEY'!$C$1:$C$4,'ADVANCED KEY'!$B$1:$B$4,0),
XLOOKUP(Advanced!$D45,'ADVANCED KEY'!$C$7:$C$10,'ADVANCED KEY'!$B$7:$B$10,0),
XLOOKUP(Advanced!$E45,'ADVANCED KEY'!$C$13:$C$16,'ADVANCED KEY'!$B$13:$B$16,0),
XLOOKUP(Advanced!$F45,'ADVANCED KEY'!$C$19:$C$22,'ADVANCED KEY'!$B$19:$B$22,0),
XLOOKUP(Advanced!$G45,'ADVANCED KEY'!$C$25:$C$28,'ADVANCED KEY'!$B$25:$B$28,0),
XLOOKUP(Advanced!$H45,'ADVANCED KEY'!$C$31:$C$34,'ADVANCED KEY'!$B$31:$B$34,0),
XLOOKUP(Advanced!$I45,'ADVANCED KEY'!$C$37:$C$40,'ADVANCED KEY'!$B$37:$B$40,0),
XLOOKUP(Advanced!$J45,'ADVANCED KEY'!$C$43:$C$46,'ADVANCED KEY'!$B$43:$B$46,0),
XLOOKUP(Advanced!$K45,'ADVANCED KEY'!$C$49:$C$52,'ADVANCED KEY'!$B$49:$B$52,0),
XLOOKUP(Advanced!$L45,'ADVANCED KEY'!$C$55:$C$58,'ADVANCED KEY'!$B$55:$B$58,0)
)</f>
        <v>0</v>
      </c>
      <c r="F48" s="13">
        <f t="shared" si="2"/>
        <v>8</v>
      </c>
      <c r="G48" s="13">
        <f t="shared" si="3"/>
        <v>26.7</v>
      </c>
      <c r="H48" s="13">
        <f t="shared" si="4"/>
        <v>0.252</v>
      </c>
      <c r="I48" s="25">
        <f t="shared" si="5"/>
        <v>183</v>
      </c>
      <c r="J48" s="13" t="str">
        <f t="array" ref="J48">IF(ISNUMBER(MATCH(Sheet8!$C48, Basic!$I$2:$I$309, 0)),TEXTJOIN(",",TRUE,
XLOOKUP(INDEX(Basic!$K$2:$K$309, MATCH(Sheet8!$C48, Basic!$I$2:$I$309, 0)), 'BASIC KEY'!$E$1:$E$4, 'BASIC KEY'!$F$1:$F$4, ""),
XLOOKUP(INDEX(Basic!$L$2:$L$309, MATCH(Sheet8!$C48, Basic!$I$2:$I$309, 0)), 'BASIC KEY'!$E$7:$E$10, 'BASIC KEY'!$F$7:$F$10, ""),
XLOOKUP(INDEX(Basic!$M$2:$M$309, MATCH(Sheet8!$C48, Basic!$I$2:$I$309, 0)), 'BASIC KEY'!$E$13:$E$16, 'BASIC KEY'!$F$13:$F$16, ""),
XLOOKUP(INDEX(Basic!$N$2:$N$309, MATCH(Sheet8!$C48, Basic!$I$2:$I$309, 0)), 'BASIC KEY'!$E$19:$E$22, 'BASIC KEY'!$F$19:$F$22, ""),
XLOOKUP(INDEX(Basic!$O$2:$O$309, MATCH(Sheet8!$C48, Basic!$I$2:$I$309, 0)), 'BASIC KEY'!$E$25:$E$28, 'BASIC KEY'!$F$25:$F$28, "")
),
""
)</f>
        <v>career focused,Growth seeker,Dedicated learner,Pleasant tactful,Competitor</v>
      </c>
      <c r="L48" s="17" t="str">
        <f t="array" ref="L48">TEXTJOIN(",", TRUE,
    XLOOKUP(Advanced!$P45, 'ADVANCED KEY'!$F$1:$F$4, 'ADVANCED KEY'!$G$1:$G$4, ""),
    XLOOKUP(Advanced!$Q45, 'ADVANCED KEY'!$F$7:$F$10, 'ADVANCED KEY'!$G$7:$G$10, ""),
    XLOOKUP(Advanced!$R45, 'ADVANCED KEY'!$F$13:$F$16, 'ADVANCED KEY'!$G$13:$G$16, ""),
    XLOOKUP(Advanced!$S45, 'ADVANCED KEY'!$F$19:$F$22, 'ADVANCED KEY'!$G$19:$G$22, ""),
    XLOOKUP(Advanced!$T45, 'ADVANCED KEY'!$F$25:$F$28, 'ADVANCED KEY'!$G$25:$G$28, ""),
    XLOOKUP(Advanced!$U45, 'ADVANCED KEY'!$F$31:$F$34, 'ADVANCED KEY'!$G$31:$G$34, ""),
    XLOOKUP(Advanced!$V45, 'ADVANCED KEY'!$F$37:$F$40, 'ADVANCED KEY'!$G$37:$G$40, ""),
    XLOOKUP(Advanced!$W45, 'ADVANCED KEY'!$F$43:$F$46, 'ADVANCED KEY'!$G$43:$G$46, ""),
    XLOOKUP(Advanced!$X45, 'ADVANCED KEY'!$F$49:$F$52, 'ADVANCED KEY'!$G$49:$G$52, ""),
    XLOOKUP(Advanced!$Y45, 'ADVANCED KEY'!$F$55:$F$58, 'ADVANCED KEY'!$G$55:$G$58, "")
)</f>
        <v>Researcher,Task Oriented,Information seeker,Incremental Result seeker,Self Aware,Networker,Blanced thinker,Competitive learner,Acknowledgement seeker,Short-term goals seeker</v>
      </c>
      <c r="M48" s="17" t="str">
        <f t="shared" si="6"/>
        <v>You are doing great Job . Keep it up!</v>
      </c>
      <c r="N48" s="17" t="str">
        <f t="shared" si="7"/>
        <v>Going amazing!.Keep working!</v>
      </c>
    </row>
    <row r="49">
      <c r="A49" s="12">
        <v>45.0</v>
      </c>
      <c r="B49" s="1" t="str">
        <f>Advanced!M46</f>
        <v>Shailly Sahay</v>
      </c>
      <c r="C49" s="13" t="str">
        <f t="shared" si="1"/>
        <v>shailly sahay</v>
      </c>
      <c r="D49" s="13">
        <f t="array" ref="D49">IF(ISNUMBER(MATCH(Sheet8!$C49, Basic!$I$2:$I$309, 0)),SUM(
        XLOOKUP(INDEX(Basic!$C$2:$C$309, MATCH(Sheet8!$C49, Basic!$I$2:$I$309, 0)), 'BASIC KEY'!$C$1:$C$4, 'BASIC KEY'!$B$1:$B$4, 0),
        XLOOKUP(INDEX(Basic!$D$2:$D$309, MATCH(Sheet8!$C49, Basic!$I$2:$I$309, 0)), 'BASIC KEY'!$C$7:$C$10, 'BASIC KEY'!$B$7:$B$10, 0),
        XLOOKUP(INDEX(Basic!$E$2:$E$309, MATCH(Sheet8!$C49, Basic!$I$2:$I$309, 0)), 'BASIC KEY'!$C$13:$C$16, 'BASIC KEY'!$B$13:$B$16, 0),
        XLOOKUP(INDEX(Basic!$F$2:$F$309, MATCH(Sheet8!$C49, Basic!$I$2:$I$309, 0)), 'BASIC KEY'!$C$19:$C$22, 'BASIC KEY'!$B$19:$B$22, 0),
        XLOOKUP(INDEX(Basic!$G$2:$G$309, MATCH(Sheet8!$C49, Basic!$I$2:$I$309, 0)), 'BASIC KEY'!$C$25:$C$28, 'BASIC KEY'!$B$25:$B$28, 0)
    ),
    ""
)
</f>
        <v>9</v>
      </c>
      <c r="E49" s="13">
        <f t="array" ref="E49">SUM(
XLOOKUP(Advanced!$C46,'ADVANCED KEY'!$C$1:$C$4,'ADVANCED KEY'!$B$1:$B$4,0),
XLOOKUP(Advanced!$D46,'ADVANCED KEY'!$C$7:$C$10,'ADVANCED KEY'!$B$7:$B$10,0),
XLOOKUP(Advanced!$E46,'ADVANCED KEY'!$C$13:$C$16,'ADVANCED KEY'!$B$13:$B$16,0),
XLOOKUP(Advanced!$F46,'ADVANCED KEY'!$C$19:$C$22,'ADVANCED KEY'!$B$19:$B$22,0),
XLOOKUP(Advanced!$G46,'ADVANCED KEY'!$C$25:$C$28,'ADVANCED KEY'!$B$25:$B$28,0),
XLOOKUP(Advanced!$H46,'ADVANCED KEY'!$C$31:$C$34,'ADVANCED KEY'!$B$31:$B$34,0),
XLOOKUP(Advanced!$I46,'ADVANCED KEY'!$C$37:$C$40,'ADVANCED KEY'!$B$37:$B$40,0),
XLOOKUP(Advanced!$J46,'ADVANCED KEY'!$C$43:$C$46,'ADVANCED KEY'!$B$43:$B$46,0),
XLOOKUP(Advanced!$K46,'ADVANCED KEY'!$C$49:$C$52,'ADVANCED KEY'!$B$49:$B$52,0),
XLOOKUP(Advanced!$L46,'ADVANCED KEY'!$C$55:$C$58,'ADVANCED KEY'!$B$55:$B$58,0)
)</f>
        <v>2</v>
      </c>
      <c r="F49" s="13">
        <f t="shared" si="2"/>
        <v>11</v>
      </c>
      <c r="G49" s="13">
        <f t="shared" si="3"/>
        <v>36.7</v>
      </c>
      <c r="H49" s="13">
        <f t="shared" si="4"/>
        <v>0.612</v>
      </c>
      <c r="I49" s="25">
        <f t="shared" si="5"/>
        <v>78</v>
      </c>
      <c r="J49" s="13" t="str">
        <f t="array" ref="J49">IF(ISNUMBER(MATCH(Sheet8!$C49, Basic!$I$2:$I$309, 0)),TEXTJOIN(",",TRUE,
XLOOKUP(INDEX(Basic!$K$2:$K$309, MATCH(Sheet8!$C49, Basic!$I$2:$I$309, 0)), 'BASIC KEY'!$E$1:$E$4, 'BASIC KEY'!$F$1:$F$4, ""),
XLOOKUP(INDEX(Basic!$L$2:$L$309, MATCH(Sheet8!$C49, Basic!$I$2:$I$309, 0)), 'BASIC KEY'!$E$7:$E$10, 'BASIC KEY'!$F$7:$F$10, ""),
XLOOKUP(INDEX(Basic!$M$2:$M$309, MATCH(Sheet8!$C49, Basic!$I$2:$I$309, 0)), 'BASIC KEY'!$E$13:$E$16, 'BASIC KEY'!$F$13:$F$16, ""),
XLOOKUP(INDEX(Basic!$N$2:$N$309, MATCH(Sheet8!$C49, Basic!$I$2:$I$309, 0)), 'BASIC KEY'!$E$19:$E$22, 'BASIC KEY'!$F$19:$F$22, ""),
XLOOKUP(INDEX(Basic!$O$2:$O$309, MATCH(Sheet8!$C49, Basic!$I$2:$I$309, 0)), 'BASIC KEY'!$E$25:$E$28, 'BASIC KEY'!$F$25:$F$28, "")
),
""
)</f>
        <v>career focused,Growth seeker,Dedicated learner,Pleasant tactful,Self Focused</v>
      </c>
      <c r="L49" s="17" t="str">
        <f t="array" ref="L49">TEXTJOIN(",", TRUE,
    XLOOKUP(Advanced!$P46, 'ADVANCED KEY'!$F$1:$F$4, 'ADVANCED KEY'!$G$1:$G$4, ""),
    XLOOKUP(Advanced!$Q46, 'ADVANCED KEY'!$F$7:$F$10, 'ADVANCED KEY'!$G$7:$G$10, ""),
    XLOOKUP(Advanced!$R46, 'ADVANCED KEY'!$F$13:$F$16, 'ADVANCED KEY'!$G$13:$G$16, ""),
    XLOOKUP(Advanced!$S46, 'ADVANCED KEY'!$F$19:$F$22, 'ADVANCED KEY'!$G$19:$G$22, ""),
    XLOOKUP(Advanced!$T46, 'ADVANCED KEY'!$F$25:$F$28, 'ADVANCED KEY'!$G$25:$G$28, ""),
    XLOOKUP(Advanced!$U46, 'ADVANCED KEY'!$F$31:$F$34, 'ADVANCED KEY'!$G$31:$G$34, ""),
    XLOOKUP(Advanced!$V46, 'ADVANCED KEY'!$F$37:$F$40, 'ADVANCED KEY'!$G$37:$G$40, ""),
    XLOOKUP(Advanced!$W46, 'ADVANCED KEY'!$F$43:$F$46, 'ADVANCED KEY'!$G$43:$G$46, ""),
    XLOOKUP(Advanced!$X46, 'ADVANCED KEY'!$F$49:$F$52, 'ADVANCED KEY'!$G$49:$G$52, ""),
    XLOOKUP(Advanced!$Y46, 'ADVANCED KEY'!$F$55:$F$58, 'ADVANCED KEY'!$G$55:$G$58, "")
)</f>
        <v>Adventurous,Task Oriented,Information seeker,Incremental Result seeker,Overthinker,Balancer,Smart woker,Future focused learner,Acknowledgement seeker,Short-term goals seeker</v>
      </c>
      <c r="M49" s="17" t="str">
        <f t="shared" si="6"/>
        <v>You are doing great Job . Keep it up!</v>
      </c>
      <c r="N49" s="17" t="str">
        <f t="shared" si="7"/>
        <v>You are doing amazing dear!. Don't overthink about anything and be happy :)</v>
      </c>
    </row>
    <row r="50">
      <c r="A50" s="12">
        <v>46.0</v>
      </c>
      <c r="B50" s="1" t="str">
        <f>Advanced!M47</f>
        <v>VISHESH TRIPATHI</v>
      </c>
      <c r="C50" s="13" t="str">
        <f t="shared" si="1"/>
        <v>vishesh tripathi</v>
      </c>
      <c r="D50" s="13">
        <f t="array" ref="D50">IF(ISNUMBER(MATCH(Sheet8!$C50, Basic!$I$2:$I$309, 0)),SUM(
        XLOOKUP(INDEX(Basic!$C$2:$C$309, MATCH(Sheet8!$C50, Basic!$I$2:$I$309, 0)), 'BASIC KEY'!$C$1:$C$4, 'BASIC KEY'!$B$1:$B$4, 0),
        XLOOKUP(INDEX(Basic!$D$2:$D$309, MATCH(Sheet8!$C50, Basic!$I$2:$I$309, 0)), 'BASIC KEY'!$C$7:$C$10, 'BASIC KEY'!$B$7:$B$10, 0),
        XLOOKUP(INDEX(Basic!$E$2:$E$309, MATCH(Sheet8!$C50, Basic!$I$2:$I$309, 0)), 'BASIC KEY'!$C$13:$C$16, 'BASIC KEY'!$B$13:$B$16, 0),
        XLOOKUP(INDEX(Basic!$F$2:$F$309, MATCH(Sheet8!$C50, Basic!$I$2:$I$309, 0)), 'BASIC KEY'!$C$19:$C$22, 'BASIC KEY'!$B$19:$B$22, 0),
        XLOOKUP(INDEX(Basic!$G$2:$G$309, MATCH(Sheet8!$C50, Basic!$I$2:$I$309, 0)), 'BASIC KEY'!$C$25:$C$28, 'BASIC KEY'!$B$25:$B$28, 0)
    ),
    ""
)
</f>
        <v>9</v>
      </c>
      <c r="E50" s="13">
        <f t="array" ref="E50">SUM(
XLOOKUP(Advanced!$C47,'ADVANCED KEY'!$C$1:$C$4,'ADVANCED KEY'!$B$1:$B$4,0),
XLOOKUP(Advanced!$D47,'ADVANCED KEY'!$C$7:$C$10,'ADVANCED KEY'!$B$7:$B$10,0),
XLOOKUP(Advanced!$E47,'ADVANCED KEY'!$C$13:$C$16,'ADVANCED KEY'!$B$13:$B$16,0),
XLOOKUP(Advanced!$F47,'ADVANCED KEY'!$C$19:$C$22,'ADVANCED KEY'!$B$19:$B$22,0),
XLOOKUP(Advanced!$G47,'ADVANCED KEY'!$C$25:$C$28,'ADVANCED KEY'!$B$25:$B$28,0),
XLOOKUP(Advanced!$H47,'ADVANCED KEY'!$C$31:$C$34,'ADVANCED KEY'!$B$31:$B$34,0),
XLOOKUP(Advanced!$I47,'ADVANCED KEY'!$C$37:$C$40,'ADVANCED KEY'!$B$37:$B$40,0),
XLOOKUP(Advanced!$J47,'ADVANCED KEY'!$C$43:$C$46,'ADVANCED KEY'!$B$43:$B$46,0),
XLOOKUP(Advanced!$K47,'ADVANCED KEY'!$C$49:$C$52,'ADVANCED KEY'!$B$49:$B$52,0),
XLOOKUP(Advanced!$L47,'ADVANCED KEY'!$C$55:$C$58,'ADVANCED KEY'!$B$55:$B$58,0)
)</f>
        <v>5</v>
      </c>
      <c r="F50" s="13">
        <f t="shared" si="2"/>
        <v>14</v>
      </c>
      <c r="G50" s="13">
        <f t="shared" si="3"/>
        <v>46.7</v>
      </c>
      <c r="H50" s="13">
        <f t="shared" si="4"/>
        <v>0.877</v>
      </c>
      <c r="I50" s="25">
        <f t="shared" si="5"/>
        <v>23</v>
      </c>
      <c r="J50" s="13" t="str">
        <f t="array" ref="J50">IF(ISNUMBER(MATCH(Sheet8!$C50, Basic!$I$2:$I$309, 0)),TEXTJOIN(",",TRUE,
XLOOKUP(INDEX(Basic!$K$2:$K$309, MATCH(Sheet8!$C50, Basic!$I$2:$I$309, 0)), 'BASIC KEY'!$E$1:$E$4, 'BASIC KEY'!$F$1:$F$4, ""),
XLOOKUP(INDEX(Basic!$L$2:$L$309, MATCH(Sheet8!$C50, Basic!$I$2:$I$309, 0)), 'BASIC KEY'!$E$7:$E$10, 'BASIC KEY'!$F$7:$F$10, ""),
XLOOKUP(INDEX(Basic!$M$2:$M$309, MATCH(Sheet8!$C50, Basic!$I$2:$I$309, 0)), 'BASIC KEY'!$E$13:$E$16, 'BASIC KEY'!$F$13:$F$16, ""),
XLOOKUP(INDEX(Basic!$N$2:$N$309, MATCH(Sheet8!$C50, Basic!$I$2:$I$309, 0)), 'BASIC KEY'!$E$19:$E$22, 'BASIC KEY'!$F$19:$F$22, ""),
XLOOKUP(INDEX(Basic!$O$2:$O$309, MATCH(Sheet8!$C50, Basic!$I$2:$I$309, 0)), 'BASIC KEY'!$E$25:$E$28, 'BASIC KEY'!$F$25:$F$28, "")
),
""
)</f>
        <v>passionate explorer,Growth seeker,Dedicated learner,Pleasant tactful,Competitor</v>
      </c>
      <c r="L50" s="17" t="str">
        <f t="array" ref="L50">TEXTJOIN(",", TRUE,
    XLOOKUP(Advanced!$P47, 'ADVANCED KEY'!$F$1:$F$4, 'ADVANCED KEY'!$G$1:$G$4, ""),
    XLOOKUP(Advanced!$Q47, 'ADVANCED KEY'!$F$7:$F$10, 'ADVANCED KEY'!$G$7:$G$10, ""),
    XLOOKUP(Advanced!$R47, 'ADVANCED KEY'!$F$13:$F$16, 'ADVANCED KEY'!$G$13:$G$16, ""),
    XLOOKUP(Advanced!$S47, 'ADVANCED KEY'!$F$19:$F$22, 'ADVANCED KEY'!$G$19:$G$22, ""),
    XLOOKUP(Advanced!$T47, 'ADVANCED KEY'!$F$25:$F$28, 'ADVANCED KEY'!$G$25:$G$28, ""),
    XLOOKUP(Advanced!$U47, 'ADVANCED KEY'!$F$31:$F$34, 'ADVANCED KEY'!$G$31:$G$34, ""),
    XLOOKUP(Advanced!$V47, 'ADVANCED KEY'!$F$37:$F$40, 'ADVANCED KEY'!$G$37:$G$40, ""),
    XLOOKUP(Advanced!$W47, 'ADVANCED KEY'!$F$43:$F$46, 'ADVANCED KEY'!$G$43:$G$46, ""),
    XLOOKUP(Advanced!$X47, 'ADVANCED KEY'!$F$49:$F$52, 'ADVANCED KEY'!$G$49:$G$52, ""),
    XLOOKUP(Advanced!$Y47, 'ADVANCED KEY'!$F$55:$F$58, 'ADVANCED KEY'!$G$55:$G$58, "")
)</f>
        <v>Planned explorer,Skill learner,Guidelines seeker,Reflective,Overthinker,Balancer,Innovator,Practical learner,Practical career focused,Short-term goals seeker</v>
      </c>
      <c r="M50" s="17" t="str">
        <f t="shared" si="6"/>
        <v>You are doing great Job . Keep it up!</v>
      </c>
      <c r="N50" s="17" t="str">
        <f t="shared" si="7"/>
        <v>You are doing amazing dear!. Don't overthink about anything and be happy :)</v>
      </c>
    </row>
    <row r="51">
      <c r="A51" s="12">
        <v>47.0</v>
      </c>
      <c r="B51" s="1" t="str">
        <f>Advanced!M48</f>
        <v>Kausik Pattanaik</v>
      </c>
      <c r="C51" s="13" t="str">
        <f t="shared" si="1"/>
        <v>kausik pattanaik</v>
      </c>
      <c r="D51" s="13">
        <f t="array" ref="D51">IF(ISNUMBER(MATCH(Sheet8!$C51, Basic!$I$2:$I$309, 0)),SUM(
        XLOOKUP(INDEX(Basic!$C$2:$C$309, MATCH(Sheet8!$C51, Basic!$I$2:$I$309, 0)), 'BASIC KEY'!$C$1:$C$4, 'BASIC KEY'!$B$1:$B$4, 0),
        XLOOKUP(INDEX(Basic!$D$2:$D$309, MATCH(Sheet8!$C51, Basic!$I$2:$I$309, 0)), 'BASIC KEY'!$C$7:$C$10, 'BASIC KEY'!$B$7:$B$10, 0),
        XLOOKUP(INDEX(Basic!$E$2:$E$309, MATCH(Sheet8!$C51, Basic!$I$2:$I$309, 0)), 'BASIC KEY'!$C$13:$C$16, 'BASIC KEY'!$B$13:$B$16, 0),
        XLOOKUP(INDEX(Basic!$F$2:$F$309, MATCH(Sheet8!$C51, Basic!$I$2:$I$309, 0)), 'BASIC KEY'!$C$19:$C$22, 'BASIC KEY'!$B$19:$B$22, 0),
        XLOOKUP(INDEX(Basic!$G$2:$G$309, MATCH(Sheet8!$C51, Basic!$I$2:$I$309, 0)), 'BASIC KEY'!$C$25:$C$28, 'BASIC KEY'!$B$25:$B$28, 0)
    ),
    ""
)
</f>
        <v>6</v>
      </c>
      <c r="E51" s="13">
        <f t="array" ref="E51">SUM(
XLOOKUP(Advanced!$C48,'ADVANCED KEY'!$C$1:$C$4,'ADVANCED KEY'!$B$1:$B$4,0),
XLOOKUP(Advanced!$D48,'ADVANCED KEY'!$C$7:$C$10,'ADVANCED KEY'!$B$7:$B$10,0),
XLOOKUP(Advanced!$E48,'ADVANCED KEY'!$C$13:$C$16,'ADVANCED KEY'!$B$13:$B$16,0),
XLOOKUP(Advanced!$F48,'ADVANCED KEY'!$C$19:$C$22,'ADVANCED KEY'!$B$19:$B$22,0),
XLOOKUP(Advanced!$G48,'ADVANCED KEY'!$C$25:$C$28,'ADVANCED KEY'!$B$25:$B$28,0),
XLOOKUP(Advanced!$H48,'ADVANCED KEY'!$C$31:$C$34,'ADVANCED KEY'!$B$31:$B$34,0),
XLOOKUP(Advanced!$I48,'ADVANCED KEY'!$C$37:$C$40,'ADVANCED KEY'!$B$37:$B$40,0),
XLOOKUP(Advanced!$J48,'ADVANCED KEY'!$C$43:$C$46,'ADVANCED KEY'!$B$43:$B$46,0),
XLOOKUP(Advanced!$K48,'ADVANCED KEY'!$C$49:$C$52,'ADVANCED KEY'!$B$49:$B$52,0),
XLOOKUP(Advanced!$L48,'ADVANCED KEY'!$C$55:$C$58,'ADVANCED KEY'!$B$55:$B$58,0)
)</f>
        <v>4</v>
      </c>
      <c r="F51" s="13">
        <f t="shared" si="2"/>
        <v>10</v>
      </c>
      <c r="G51" s="13">
        <f t="shared" si="3"/>
        <v>33.3</v>
      </c>
      <c r="H51" s="13">
        <f t="shared" si="4"/>
        <v>0.472</v>
      </c>
      <c r="I51" s="25">
        <f t="shared" si="5"/>
        <v>111</v>
      </c>
      <c r="J51" s="13" t="str">
        <f t="array" ref="J51">IF(ISNUMBER(MATCH(Sheet8!$C51, Basic!$I$2:$I$309, 0)),TEXTJOIN(",",TRUE,
XLOOKUP(INDEX(Basic!$K$2:$K$309, MATCH(Sheet8!$C51, Basic!$I$2:$I$309, 0)), 'BASIC KEY'!$E$1:$E$4, 'BASIC KEY'!$F$1:$F$4, ""),
XLOOKUP(INDEX(Basic!$L$2:$L$309, MATCH(Sheet8!$C51, Basic!$I$2:$I$309, 0)), 'BASIC KEY'!$E$7:$E$10, 'BASIC KEY'!$F$7:$F$10, ""),
XLOOKUP(INDEX(Basic!$M$2:$M$309, MATCH(Sheet8!$C51, Basic!$I$2:$I$309, 0)), 'BASIC KEY'!$E$13:$E$16, 'BASIC KEY'!$F$13:$F$16, ""),
XLOOKUP(INDEX(Basic!$N$2:$N$309, MATCH(Sheet8!$C51, Basic!$I$2:$I$309, 0)), 'BASIC KEY'!$E$19:$E$22, 'BASIC KEY'!$F$19:$F$22, ""),
XLOOKUP(INDEX(Basic!$O$2:$O$309, MATCH(Sheet8!$C51, Basic!$I$2:$I$309, 0)), 'BASIC KEY'!$E$25:$E$28, 'BASIC KEY'!$F$25:$F$28, "")
),
""
)</f>
        <v>career focused,Balanced explorer,Balancer,Pleasant tactful,Competitor</v>
      </c>
      <c r="L51" s="17" t="str">
        <f t="array" ref="L51">TEXTJOIN(",", TRUE,
    XLOOKUP(Advanced!$P48, 'ADVANCED KEY'!$F$1:$F$4, 'ADVANCED KEY'!$G$1:$G$4, ""),
    XLOOKUP(Advanced!$Q48, 'ADVANCED KEY'!$F$7:$F$10, 'ADVANCED KEY'!$G$7:$G$10, ""),
    XLOOKUP(Advanced!$R48, 'ADVANCED KEY'!$F$13:$F$16, 'ADVANCED KEY'!$G$13:$G$16, ""),
    XLOOKUP(Advanced!$S48, 'ADVANCED KEY'!$F$19:$F$22, 'ADVANCED KEY'!$G$19:$G$22, ""),
    XLOOKUP(Advanced!$T48, 'ADVANCED KEY'!$F$25:$F$28, 'ADVANCED KEY'!$G$25:$G$28, ""),
    XLOOKUP(Advanced!$U48, 'ADVANCED KEY'!$F$31:$F$34, 'ADVANCED KEY'!$G$31:$G$34, ""),
    XLOOKUP(Advanced!$V48, 'ADVANCED KEY'!$F$37:$F$40, 'ADVANCED KEY'!$G$37:$G$40, ""),
    XLOOKUP(Advanced!$W48, 'ADVANCED KEY'!$F$43:$F$46, 'ADVANCED KEY'!$G$43:$G$46, ""),
    XLOOKUP(Advanced!$X48, 'ADVANCED KEY'!$F$49:$F$52, 'ADVANCED KEY'!$G$49:$G$52, ""),
    XLOOKUP(Advanced!$Y48, 'ADVANCED KEY'!$F$55:$F$58, 'ADVANCED KEY'!$G$55:$G$58, "")
)</f>
        <v>Researcher,Task Oriented,Guidelines seeker,Incremental Result seeker,Feedback seeker,Placement focused,Innovator,Future focused learner,Experience seeker,Short-term goals seeker</v>
      </c>
      <c r="M51" s="17" t="str">
        <f t="shared" si="6"/>
        <v>You are doing great Job . Keep it up!</v>
      </c>
      <c r="N51" s="17" t="str">
        <f t="shared" si="7"/>
        <v>Going amazing!.Keep working!</v>
      </c>
    </row>
    <row r="52">
      <c r="A52" s="12">
        <v>48.0</v>
      </c>
      <c r="B52" s="1" t="str">
        <f>Advanced!M49</f>
        <v>Sneha U Shet</v>
      </c>
      <c r="C52" s="13" t="str">
        <f t="shared" si="1"/>
        <v>sneha u shet</v>
      </c>
      <c r="D52" s="13">
        <f t="array" ref="D52">IF(ISNUMBER(MATCH(Sheet8!$C52, Basic!$I$2:$I$309, 0)),SUM(
        XLOOKUP(INDEX(Basic!$C$2:$C$309, MATCH(Sheet8!$C52, Basic!$I$2:$I$309, 0)), 'BASIC KEY'!$C$1:$C$4, 'BASIC KEY'!$B$1:$B$4, 0),
        XLOOKUP(INDEX(Basic!$D$2:$D$309, MATCH(Sheet8!$C52, Basic!$I$2:$I$309, 0)), 'BASIC KEY'!$C$7:$C$10, 'BASIC KEY'!$B$7:$B$10, 0),
        XLOOKUP(INDEX(Basic!$E$2:$E$309, MATCH(Sheet8!$C52, Basic!$I$2:$I$309, 0)), 'BASIC KEY'!$C$13:$C$16, 'BASIC KEY'!$B$13:$B$16, 0),
        XLOOKUP(INDEX(Basic!$F$2:$F$309, MATCH(Sheet8!$C52, Basic!$I$2:$I$309, 0)), 'BASIC KEY'!$C$19:$C$22, 'BASIC KEY'!$B$19:$B$22, 0),
        XLOOKUP(INDEX(Basic!$G$2:$G$309, MATCH(Sheet8!$C52, Basic!$I$2:$I$309, 0)), 'BASIC KEY'!$C$25:$C$28, 'BASIC KEY'!$B$25:$B$28, 0)
    ),
    ""
)
</f>
        <v>10</v>
      </c>
      <c r="E52" s="13">
        <f t="array" ref="E52">SUM(
XLOOKUP(Advanced!$C49,'ADVANCED KEY'!$C$1:$C$4,'ADVANCED KEY'!$B$1:$B$4,0),
XLOOKUP(Advanced!$D49,'ADVANCED KEY'!$C$7:$C$10,'ADVANCED KEY'!$B$7:$B$10,0),
XLOOKUP(Advanced!$E49,'ADVANCED KEY'!$C$13:$C$16,'ADVANCED KEY'!$B$13:$B$16,0),
XLOOKUP(Advanced!$F49,'ADVANCED KEY'!$C$19:$C$22,'ADVANCED KEY'!$B$19:$B$22,0),
XLOOKUP(Advanced!$G49,'ADVANCED KEY'!$C$25:$C$28,'ADVANCED KEY'!$B$25:$B$28,0),
XLOOKUP(Advanced!$H49,'ADVANCED KEY'!$C$31:$C$34,'ADVANCED KEY'!$B$31:$B$34,0),
XLOOKUP(Advanced!$I49,'ADVANCED KEY'!$C$37:$C$40,'ADVANCED KEY'!$B$37:$B$40,0),
XLOOKUP(Advanced!$J49,'ADVANCED KEY'!$C$43:$C$46,'ADVANCED KEY'!$B$43:$B$46,0),
XLOOKUP(Advanced!$K49,'ADVANCED KEY'!$C$49:$C$52,'ADVANCED KEY'!$B$49:$B$52,0),
XLOOKUP(Advanced!$L49,'ADVANCED KEY'!$C$55:$C$58,'ADVANCED KEY'!$B$55:$B$58,0)
)</f>
        <v>0</v>
      </c>
      <c r="F52" s="13">
        <f t="shared" si="2"/>
        <v>10</v>
      </c>
      <c r="G52" s="13">
        <f t="shared" si="3"/>
        <v>33.3</v>
      </c>
      <c r="H52" s="13">
        <f t="shared" si="4"/>
        <v>0.474</v>
      </c>
      <c r="I52" s="25">
        <f t="shared" si="5"/>
        <v>108</v>
      </c>
      <c r="J52" s="13" t="str">
        <f t="array" ref="J52">IF(ISNUMBER(MATCH(Sheet8!$C52, Basic!$I$2:$I$309, 0)),TEXTJOIN(",",TRUE,
XLOOKUP(INDEX(Basic!$K$2:$K$309, MATCH(Sheet8!$C52, Basic!$I$2:$I$309, 0)), 'BASIC KEY'!$E$1:$E$4, 'BASIC KEY'!$F$1:$F$4, ""),
XLOOKUP(INDEX(Basic!$L$2:$L$309, MATCH(Sheet8!$C52, Basic!$I$2:$I$309, 0)), 'BASIC KEY'!$E$7:$E$10, 'BASIC KEY'!$F$7:$F$10, ""),
XLOOKUP(INDEX(Basic!$M$2:$M$309, MATCH(Sheet8!$C52, Basic!$I$2:$I$309, 0)), 'BASIC KEY'!$E$13:$E$16, 'BASIC KEY'!$F$13:$F$16, ""),
XLOOKUP(INDEX(Basic!$N$2:$N$309, MATCH(Sheet8!$C52, Basic!$I$2:$I$309, 0)), 'BASIC KEY'!$E$19:$E$22, 'BASIC KEY'!$F$19:$F$22, ""),
XLOOKUP(INDEX(Basic!$O$2:$O$309, MATCH(Sheet8!$C52, Basic!$I$2:$I$309, 0)), 'BASIC KEY'!$E$25:$E$28, 'BASIC KEY'!$F$25:$F$28, "")
),
""
)</f>
        <v>passionate explorer,Growth seeker,Dedicated learner,Pleasant tactful,Self Focused</v>
      </c>
      <c r="L52" s="17" t="str">
        <f t="array" ref="L52">TEXTJOIN(",", TRUE,
    XLOOKUP(Advanced!$P49, 'ADVANCED KEY'!$F$1:$F$4, 'ADVANCED KEY'!$G$1:$G$4, ""),
    XLOOKUP(Advanced!$Q49, 'ADVANCED KEY'!$F$7:$F$10, 'ADVANCED KEY'!$G$7:$G$10, ""),
    XLOOKUP(Advanced!$R49, 'ADVANCED KEY'!$F$13:$F$16, 'ADVANCED KEY'!$G$13:$G$16, ""),
    XLOOKUP(Advanced!$S49, 'ADVANCED KEY'!$F$19:$F$22, 'ADVANCED KEY'!$G$19:$G$22, ""),
    XLOOKUP(Advanced!$T49, 'ADVANCED KEY'!$F$25:$F$28, 'ADVANCED KEY'!$G$25:$G$28, ""),
    XLOOKUP(Advanced!$U49, 'ADVANCED KEY'!$F$31:$F$34, 'ADVANCED KEY'!$G$31:$G$34, ""),
    XLOOKUP(Advanced!$V49, 'ADVANCED KEY'!$F$37:$F$40, 'ADVANCED KEY'!$G$37:$G$40, ""),
    XLOOKUP(Advanced!$W49, 'ADVANCED KEY'!$F$43:$F$46, 'ADVANCED KEY'!$G$43:$G$46, ""),
    XLOOKUP(Advanced!$X49, 'ADVANCED KEY'!$F$49:$F$52, 'ADVANCED KEY'!$G$49:$G$52, ""),
    XLOOKUP(Advanced!$Y49, 'ADVANCED KEY'!$F$55:$F$58, 'ADVANCED KEY'!$G$55:$G$58, "")
)</f>
        <v>Planned explorer,Skill learner,Information seeker,Incremental Result seeker,Feedback seeker,Balancer,Blanced thinker,Future focused learner,Experience seeker,Balanced achiever</v>
      </c>
      <c r="M52" s="17" t="str">
        <f t="shared" si="6"/>
        <v>You are doing great Job . Keep it up!</v>
      </c>
      <c r="N52" s="17" t="str">
        <f t="shared" si="7"/>
        <v>Going amazing!.Keep working!</v>
      </c>
    </row>
    <row r="53">
      <c r="A53" s="12">
        <v>49.0</v>
      </c>
      <c r="B53" s="1" t="str">
        <f>Advanced!M50</f>
        <v>Priyanka Neogi</v>
      </c>
      <c r="C53" s="13" t="str">
        <f t="shared" si="1"/>
        <v>priyanka neogi</v>
      </c>
      <c r="D53" s="13">
        <f t="array" ref="D53">IF(ISNUMBER(MATCH(Sheet8!$C53, Basic!$I$2:$I$309, 0)),SUM(
        XLOOKUP(INDEX(Basic!$C$2:$C$309, MATCH(Sheet8!$C53, Basic!$I$2:$I$309, 0)), 'BASIC KEY'!$C$1:$C$4, 'BASIC KEY'!$B$1:$B$4, 0),
        XLOOKUP(INDEX(Basic!$D$2:$D$309, MATCH(Sheet8!$C53, Basic!$I$2:$I$309, 0)), 'BASIC KEY'!$C$7:$C$10, 'BASIC KEY'!$B$7:$B$10, 0),
        XLOOKUP(INDEX(Basic!$E$2:$E$309, MATCH(Sheet8!$C53, Basic!$I$2:$I$309, 0)), 'BASIC KEY'!$C$13:$C$16, 'BASIC KEY'!$B$13:$B$16, 0),
        XLOOKUP(INDEX(Basic!$F$2:$F$309, MATCH(Sheet8!$C53, Basic!$I$2:$I$309, 0)), 'BASIC KEY'!$C$19:$C$22, 'BASIC KEY'!$B$19:$B$22, 0),
        XLOOKUP(INDEX(Basic!$G$2:$G$309, MATCH(Sheet8!$C53, Basic!$I$2:$I$309, 0)), 'BASIC KEY'!$C$25:$C$28, 'BASIC KEY'!$B$25:$B$28, 0)
    ),
    ""
)
</f>
        <v>8</v>
      </c>
      <c r="E53" s="13">
        <f t="array" ref="E53">SUM(
XLOOKUP(Advanced!$C50,'ADVANCED KEY'!$C$1:$C$4,'ADVANCED KEY'!$B$1:$B$4,0),
XLOOKUP(Advanced!$D50,'ADVANCED KEY'!$C$7:$C$10,'ADVANCED KEY'!$B$7:$B$10,0),
XLOOKUP(Advanced!$E50,'ADVANCED KEY'!$C$13:$C$16,'ADVANCED KEY'!$B$13:$B$16,0),
XLOOKUP(Advanced!$F50,'ADVANCED KEY'!$C$19:$C$22,'ADVANCED KEY'!$B$19:$B$22,0),
XLOOKUP(Advanced!$G50,'ADVANCED KEY'!$C$25:$C$28,'ADVANCED KEY'!$B$25:$B$28,0),
XLOOKUP(Advanced!$H50,'ADVANCED KEY'!$C$31:$C$34,'ADVANCED KEY'!$B$31:$B$34,0),
XLOOKUP(Advanced!$I50,'ADVANCED KEY'!$C$37:$C$40,'ADVANCED KEY'!$B$37:$B$40,0),
XLOOKUP(Advanced!$J50,'ADVANCED KEY'!$C$43:$C$46,'ADVANCED KEY'!$B$43:$B$46,0),
XLOOKUP(Advanced!$K50,'ADVANCED KEY'!$C$49:$C$52,'ADVANCED KEY'!$B$49:$B$52,0),
XLOOKUP(Advanced!$L50,'ADVANCED KEY'!$C$55:$C$58,'ADVANCED KEY'!$B$55:$B$58,0)
)</f>
        <v>3</v>
      </c>
      <c r="F53" s="13">
        <f t="shared" si="2"/>
        <v>11</v>
      </c>
      <c r="G53" s="13">
        <f t="shared" si="3"/>
        <v>36.7</v>
      </c>
      <c r="H53" s="13">
        <f t="shared" si="4"/>
        <v>0.614</v>
      </c>
      <c r="I53" s="25">
        <f t="shared" si="5"/>
        <v>74</v>
      </c>
      <c r="J53" s="13" t="str">
        <f t="array" ref="J53">IF(ISNUMBER(MATCH(Sheet8!$C53, Basic!$I$2:$I$309, 0)),TEXTJOIN(",",TRUE,
XLOOKUP(INDEX(Basic!$K$2:$K$309, MATCH(Sheet8!$C53, Basic!$I$2:$I$309, 0)), 'BASIC KEY'!$E$1:$E$4, 'BASIC KEY'!$F$1:$F$4, ""),
XLOOKUP(INDEX(Basic!$L$2:$L$309, MATCH(Sheet8!$C53, Basic!$I$2:$I$309, 0)), 'BASIC KEY'!$E$7:$E$10, 'BASIC KEY'!$F$7:$F$10, ""),
XLOOKUP(INDEX(Basic!$M$2:$M$309, MATCH(Sheet8!$C53, Basic!$I$2:$I$309, 0)), 'BASIC KEY'!$E$13:$E$16, 'BASIC KEY'!$F$13:$F$16, ""),
XLOOKUP(INDEX(Basic!$N$2:$N$309, MATCH(Sheet8!$C53, Basic!$I$2:$I$309, 0)), 'BASIC KEY'!$E$19:$E$22, 'BASIC KEY'!$F$19:$F$22, ""),
XLOOKUP(INDEX(Basic!$O$2:$O$309, MATCH(Sheet8!$C53, Basic!$I$2:$I$309, 0)), 'BASIC KEY'!$E$25:$E$28, 'BASIC KEY'!$F$25:$F$28, "")
),
""
)</f>
        <v>career focused,Growth seeker,Dedicated learner,Pleasant tactful,Competitor</v>
      </c>
      <c r="L53" s="17" t="str">
        <f t="array" ref="L53">TEXTJOIN(",", TRUE,
    XLOOKUP(Advanced!$P50, 'ADVANCED KEY'!$F$1:$F$4, 'ADVANCED KEY'!$G$1:$G$4, ""),
    XLOOKUP(Advanced!$Q50, 'ADVANCED KEY'!$F$7:$F$10, 'ADVANCED KEY'!$G$7:$G$10, ""),
    XLOOKUP(Advanced!$R50, 'ADVANCED KEY'!$F$13:$F$16, 'ADVANCED KEY'!$G$13:$G$16, ""),
    XLOOKUP(Advanced!$S50, 'ADVANCED KEY'!$F$19:$F$22, 'ADVANCED KEY'!$G$19:$G$22, ""),
    XLOOKUP(Advanced!$T50, 'ADVANCED KEY'!$F$25:$F$28, 'ADVANCED KEY'!$G$25:$G$28, ""),
    XLOOKUP(Advanced!$U50, 'ADVANCED KEY'!$F$31:$F$34, 'ADVANCED KEY'!$G$31:$G$34, ""),
    XLOOKUP(Advanced!$V50, 'ADVANCED KEY'!$F$37:$F$40, 'ADVANCED KEY'!$G$37:$G$40, ""),
    XLOOKUP(Advanced!$W50, 'ADVANCED KEY'!$F$43:$F$46, 'ADVANCED KEY'!$G$43:$G$46, ""),
    XLOOKUP(Advanced!$X50, 'ADVANCED KEY'!$F$49:$F$52, 'ADVANCED KEY'!$G$49:$G$52, ""),
    XLOOKUP(Advanced!$Y50, 'ADVANCED KEY'!$F$55:$F$58, 'ADVANCED KEY'!$G$55:$G$58, "")
)</f>
        <v>Researcher,Challenger,Information seeker,Incremental Result seeker,Self Aware,Balancer,Blanced thinker,Competitive learner,Experience seeker,Detail focused</v>
      </c>
      <c r="M53" s="17" t="str">
        <f t="shared" si="6"/>
        <v>You are doing great Job . Keep it up!</v>
      </c>
      <c r="N53" s="17" t="str">
        <f t="shared" si="7"/>
        <v>Going amazing!.Keep working!</v>
      </c>
    </row>
    <row r="54">
      <c r="A54" s="12">
        <v>50.0</v>
      </c>
      <c r="B54" s="1" t="str">
        <f>Advanced!M51</f>
        <v>Rakhi Kamboj</v>
      </c>
      <c r="C54" s="13" t="str">
        <f t="shared" si="1"/>
        <v>rakhi kamboj</v>
      </c>
      <c r="D54" s="13">
        <f t="array" ref="D54">IF(ISNUMBER(MATCH(Sheet8!$C54, Basic!$I$2:$I$309, 0)),SUM(
        XLOOKUP(INDEX(Basic!$C$2:$C$309, MATCH(Sheet8!$C54, Basic!$I$2:$I$309, 0)), 'BASIC KEY'!$C$1:$C$4, 'BASIC KEY'!$B$1:$B$4, 0),
        XLOOKUP(INDEX(Basic!$D$2:$D$309, MATCH(Sheet8!$C54, Basic!$I$2:$I$309, 0)), 'BASIC KEY'!$C$7:$C$10, 'BASIC KEY'!$B$7:$B$10, 0),
        XLOOKUP(INDEX(Basic!$E$2:$E$309, MATCH(Sheet8!$C54, Basic!$I$2:$I$309, 0)), 'BASIC KEY'!$C$13:$C$16, 'BASIC KEY'!$B$13:$B$16, 0),
        XLOOKUP(INDEX(Basic!$F$2:$F$309, MATCH(Sheet8!$C54, Basic!$I$2:$I$309, 0)), 'BASIC KEY'!$C$19:$C$22, 'BASIC KEY'!$B$19:$B$22, 0),
        XLOOKUP(INDEX(Basic!$G$2:$G$309, MATCH(Sheet8!$C54, Basic!$I$2:$I$309, 0)), 'BASIC KEY'!$C$25:$C$28, 'BASIC KEY'!$B$25:$B$28, 0)
    ),
    ""
)
</f>
        <v>8</v>
      </c>
      <c r="E54" s="13">
        <f t="array" ref="E54">SUM(
XLOOKUP(Advanced!$C51,'ADVANCED KEY'!$C$1:$C$4,'ADVANCED KEY'!$B$1:$B$4,0),
XLOOKUP(Advanced!$D51,'ADVANCED KEY'!$C$7:$C$10,'ADVANCED KEY'!$B$7:$B$10,0),
XLOOKUP(Advanced!$E51,'ADVANCED KEY'!$C$13:$C$16,'ADVANCED KEY'!$B$13:$B$16,0),
XLOOKUP(Advanced!$F51,'ADVANCED KEY'!$C$19:$C$22,'ADVANCED KEY'!$B$19:$B$22,0),
XLOOKUP(Advanced!$G51,'ADVANCED KEY'!$C$25:$C$28,'ADVANCED KEY'!$B$25:$B$28,0),
XLOOKUP(Advanced!$H51,'ADVANCED KEY'!$C$31:$C$34,'ADVANCED KEY'!$B$31:$B$34,0),
XLOOKUP(Advanced!$I51,'ADVANCED KEY'!$C$37:$C$40,'ADVANCED KEY'!$B$37:$B$40,0),
XLOOKUP(Advanced!$J51,'ADVANCED KEY'!$C$43:$C$46,'ADVANCED KEY'!$B$43:$B$46,0),
XLOOKUP(Advanced!$K51,'ADVANCED KEY'!$C$49:$C$52,'ADVANCED KEY'!$B$49:$B$52,0),
XLOOKUP(Advanced!$L51,'ADVANCED KEY'!$C$55:$C$58,'ADVANCED KEY'!$B$55:$B$58,0)
)</f>
        <v>1</v>
      </c>
      <c r="F54" s="13">
        <f t="shared" si="2"/>
        <v>9</v>
      </c>
      <c r="G54" s="13">
        <f t="shared" si="3"/>
        <v>30</v>
      </c>
      <c r="H54" s="13">
        <f t="shared" si="4"/>
        <v>0.362</v>
      </c>
      <c r="I54" s="25">
        <f t="shared" si="5"/>
        <v>146</v>
      </c>
      <c r="J54" s="13" t="str">
        <f t="array" ref="J54">IF(ISNUMBER(MATCH(Sheet8!$C54, Basic!$I$2:$I$309, 0)),TEXTJOIN(",",TRUE,
XLOOKUP(INDEX(Basic!$K$2:$K$309, MATCH(Sheet8!$C54, Basic!$I$2:$I$309, 0)), 'BASIC KEY'!$E$1:$E$4, 'BASIC KEY'!$F$1:$F$4, ""),
XLOOKUP(INDEX(Basic!$L$2:$L$309, MATCH(Sheet8!$C54, Basic!$I$2:$I$309, 0)), 'BASIC KEY'!$E$7:$E$10, 'BASIC KEY'!$F$7:$F$10, ""),
XLOOKUP(INDEX(Basic!$M$2:$M$309, MATCH(Sheet8!$C54, Basic!$I$2:$I$309, 0)), 'BASIC KEY'!$E$13:$E$16, 'BASIC KEY'!$F$13:$F$16, ""),
XLOOKUP(INDEX(Basic!$N$2:$N$309, MATCH(Sheet8!$C54, Basic!$I$2:$I$309, 0)), 'BASIC KEY'!$E$19:$E$22, 'BASIC KEY'!$F$19:$F$22, ""),
XLOOKUP(INDEX(Basic!$O$2:$O$309, MATCH(Sheet8!$C54, Basic!$I$2:$I$309, 0)), 'BASIC KEY'!$E$25:$E$28, 'BASIC KEY'!$F$25:$F$28, "")
),
""
)</f>
        <v>career focused,Growth seeker,Balancer,Pleasant tactful,Self Focused</v>
      </c>
      <c r="L54" s="17" t="str">
        <f t="array" ref="L54">TEXTJOIN(",", TRUE,
    XLOOKUP(Advanced!$P51, 'ADVANCED KEY'!$F$1:$F$4, 'ADVANCED KEY'!$G$1:$G$4, ""),
    XLOOKUP(Advanced!$Q51, 'ADVANCED KEY'!$F$7:$F$10, 'ADVANCED KEY'!$G$7:$G$10, ""),
    XLOOKUP(Advanced!$R51, 'ADVANCED KEY'!$F$13:$F$16, 'ADVANCED KEY'!$G$13:$G$16, ""),
    XLOOKUP(Advanced!$S51, 'ADVANCED KEY'!$F$19:$F$22, 'ADVANCED KEY'!$G$19:$G$22, ""),
    XLOOKUP(Advanced!$T51, 'ADVANCED KEY'!$F$25:$F$28, 'ADVANCED KEY'!$G$25:$G$28, ""),
    XLOOKUP(Advanced!$U51, 'ADVANCED KEY'!$F$31:$F$34, 'ADVANCED KEY'!$G$31:$G$34, ""),
    XLOOKUP(Advanced!$V51, 'ADVANCED KEY'!$F$37:$F$40, 'ADVANCED KEY'!$G$37:$G$40, ""),
    XLOOKUP(Advanced!$W51, 'ADVANCED KEY'!$F$43:$F$46, 'ADVANCED KEY'!$G$43:$G$46, ""),
    XLOOKUP(Advanced!$X51, 'ADVANCED KEY'!$F$49:$F$52, 'ADVANCED KEY'!$G$49:$G$52, ""),
    XLOOKUP(Advanced!$Y51, 'ADVANCED KEY'!$F$55:$F$58, 'ADVANCED KEY'!$G$55:$G$58, "")
)</f>
        <v>Researcher,Task Oriented,Information seeker,Reflective,Self Aware,Balancer,Innovator,Competitive learner,Acknowledgement seeker,Balanced achiever</v>
      </c>
      <c r="M54" s="17" t="str">
        <f t="shared" si="6"/>
        <v>You are doing great Job . Keep it up!</v>
      </c>
      <c r="N54" s="17" t="str">
        <f t="shared" si="7"/>
        <v>Going amazing!.Keep working!</v>
      </c>
    </row>
    <row r="55">
      <c r="A55" s="12">
        <v>51.0</v>
      </c>
      <c r="B55" s="1" t="str">
        <f>Advanced!M52</f>
        <v>Gokul Singh Shah</v>
      </c>
      <c r="C55" s="13" t="str">
        <f t="shared" si="1"/>
        <v>gokul singh shah</v>
      </c>
      <c r="D55" s="13">
        <f t="array" ref="D55">IF(ISNUMBER(MATCH(Sheet8!$C55, Basic!$I$2:$I$309, 0)),SUM(
        XLOOKUP(INDEX(Basic!$C$2:$C$309, MATCH(Sheet8!$C55, Basic!$I$2:$I$309, 0)), 'BASIC KEY'!$C$1:$C$4, 'BASIC KEY'!$B$1:$B$4, 0),
        XLOOKUP(INDEX(Basic!$D$2:$D$309, MATCH(Sheet8!$C55, Basic!$I$2:$I$309, 0)), 'BASIC KEY'!$C$7:$C$10, 'BASIC KEY'!$B$7:$B$10, 0),
        XLOOKUP(INDEX(Basic!$E$2:$E$309, MATCH(Sheet8!$C55, Basic!$I$2:$I$309, 0)), 'BASIC KEY'!$C$13:$C$16, 'BASIC KEY'!$B$13:$B$16, 0),
        XLOOKUP(INDEX(Basic!$F$2:$F$309, MATCH(Sheet8!$C55, Basic!$I$2:$I$309, 0)), 'BASIC KEY'!$C$19:$C$22, 'BASIC KEY'!$B$19:$B$22, 0),
        XLOOKUP(INDEX(Basic!$G$2:$G$309, MATCH(Sheet8!$C55, Basic!$I$2:$I$309, 0)), 'BASIC KEY'!$C$25:$C$28, 'BASIC KEY'!$B$25:$B$28, 0)
    ),
    ""
)
</f>
        <v>8</v>
      </c>
      <c r="E55" s="13">
        <f t="array" ref="E55">SUM(
XLOOKUP(Advanced!$C52,'ADVANCED KEY'!$C$1:$C$4,'ADVANCED KEY'!$B$1:$B$4,0),
XLOOKUP(Advanced!$D52,'ADVANCED KEY'!$C$7:$C$10,'ADVANCED KEY'!$B$7:$B$10,0),
XLOOKUP(Advanced!$E52,'ADVANCED KEY'!$C$13:$C$16,'ADVANCED KEY'!$B$13:$B$16,0),
XLOOKUP(Advanced!$F52,'ADVANCED KEY'!$C$19:$C$22,'ADVANCED KEY'!$B$19:$B$22,0),
XLOOKUP(Advanced!$G52,'ADVANCED KEY'!$C$25:$C$28,'ADVANCED KEY'!$B$25:$B$28,0),
XLOOKUP(Advanced!$H52,'ADVANCED KEY'!$C$31:$C$34,'ADVANCED KEY'!$B$31:$B$34,0),
XLOOKUP(Advanced!$I52,'ADVANCED KEY'!$C$37:$C$40,'ADVANCED KEY'!$B$37:$B$40,0),
XLOOKUP(Advanced!$J52,'ADVANCED KEY'!$C$43:$C$46,'ADVANCED KEY'!$B$43:$B$46,0),
XLOOKUP(Advanced!$K52,'ADVANCED KEY'!$C$49:$C$52,'ADVANCED KEY'!$B$49:$B$52,0),
XLOOKUP(Advanced!$L52,'ADVANCED KEY'!$C$55:$C$58,'ADVANCED KEY'!$B$55:$B$58,0)
)</f>
        <v>0</v>
      </c>
      <c r="F55" s="13">
        <f t="shared" si="2"/>
        <v>8</v>
      </c>
      <c r="G55" s="13">
        <f t="shared" si="3"/>
        <v>26.7</v>
      </c>
      <c r="H55" s="13">
        <f t="shared" si="4"/>
        <v>0.26</v>
      </c>
      <c r="I55" s="25">
        <f t="shared" si="5"/>
        <v>176</v>
      </c>
      <c r="J55" s="13" t="str">
        <f t="array" ref="J55">IF(ISNUMBER(MATCH(Sheet8!$C55, Basic!$I$2:$I$309, 0)),TEXTJOIN(",",TRUE,
XLOOKUP(INDEX(Basic!$K$2:$K$309, MATCH(Sheet8!$C55, Basic!$I$2:$I$309, 0)), 'BASIC KEY'!$E$1:$E$4, 'BASIC KEY'!$F$1:$F$4, ""),
XLOOKUP(INDEX(Basic!$L$2:$L$309, MATCH(Sheet8!$C55, Basic!$I$2:$I$309, 0)), 'BASIC KEY'!$E$7:$E$10, 'BASIC KEY'!$F$7:$F$10, ""),
XLOOKUP(INDEX(Basic!$M$2:$M$309, MATCH(Sheet8!$C55, Basic!$I$2:$I$309, 0)), 'BASIC KEY'!$E$13:$E$16, 'BASIC KEY'!$F$13:$F$16, ""),
XLOOKUP(INDEX(Basic!$N$2:$N$309, MATCH(Sheet8!$C55, Basic!$I$2:$I$309, 0)), 'BASIC KEY'!$E$19:$E$22, 'BASIC KEY'!$F$19:$F$22, ""),
XLOOKUP(INDEX(Basic!$O$2:$O$309, MATCH(Sheet8!$C55, Basic!$I$2:$I$309, 0)), 'BASIC KEY'!$E$25:$E$28, 'BASIC KEY'!$F$25:$F$28, "")
),
""
)</f>
        <v>career focused,Growth seeker,Balancer,Pleasant tactful,Self Focused</v>
      </c>
      <c r="L55" s="17" t="str">
        <f t="array" ref="L55">TEXTJOIN(",", TRUE,
    XLOOKUP(Advanced!$P52, 'ADVANCED KEY'!$F$1:$F$4, 'ADVANCED KEY'!$G$1:$G$4, ""),
    XLOOKUP(Advanced!$Q52, 'ADVANCED KEY'!$F$7:$F$10, 'ADVANCED KEY'!$G$7:$G$10, ""),
    XLOOKUP(Advanced!$R52, 'ADVANCED KEY'!$F$13:$F$16, 'ADVANCED KEY'!$G$13:$G$16, ""),
    XLOOKUP(Advanced!$S52, 'ADVANCED KEY'!$F$19:$F$22, 'ADVANCED KEY'!$G$19:$G$22, ""),
    XLOOKUP(Advanced!$T52, 'ADVANCED KEY'!$F$25:$F$28, 'ADVANCED KEY'!$G$25:$G$28, ""),
    XLOOKUP(Advanced!$U52, 'ADVANCED KEY'!$F$31:$F$34, 'ADVANCED KEY'!$G$31:$G$34, ""),
    XLOOKUP(Advanced!$V52, 'ADVANCED KEY'!$F$37:$F$40, 'ADVANCED KEY'!$G$37:$G$40, ""),
    XLOOKUP(Advanced!$W52, 'ADVANCED KEY'!$F$43:$F$46, 'ADVANCED KEY'!$G$43:$G$46, ""),
    XLOOKUP(Advanced!$X52, 'ADVANCED KEY'!$F$49:$F$52, 'ADVANCED KEY'!$G$49:$G$52, ""),
    XLOOKUP(Advanced!$Y52, 'ADVANCED KEY'!$F$55:$F$58, 'ADVANCED KEY'!$G$55:$G$58, "")
)</f>
        <v>Adventurous,Skill learner,Information seeker,Incremental Result seeker,Self Aware,Balancer,Smart woker,Practical learner,Acknowledgement seeker,Short-term goals seeker</v>
      </c>
      <c r="M55" s="17" t="str">
        <f t="shared" si="6"/>
        <v>You are doing great Job . Keep it up!</v>
      </c>
      <c r="N55" s="17" t="str">
        <f t="shared" si="7"/>
        <v>Going amazing!.Keep working!</v>
      </c>
    </row>
    <row r="56">
      <c r="A56" s="12">
        <v>52.0</v>
      </c>
      <c r="B56" s="1" t="str">
        <f>Advanced!M53</f>
        <v>Sakshi </v>
      </c>
      <c r="C56" s="13" t="str">
        <f t="shared" si="1"/>
        <v>sakshi</v>
      </c>
      <c r="D56" s="13">
        <f t="array" ref="D56">IF(ISNUMBER(MATCH(Sheet8!$C56, Basic!$I$2:$I$309, 0)),SUM(
        XLOOKUP(INDEX(Basic!$C$2:$C$309, MATCH(Sheet8!$C56, Basic!$I$2:$I$309, 0)), 'BASIC KEY'!$C$1:$C$4, 'BASIC KEY'!$B$1:$B$4, 0),
        XLOOKUP(INDEX(Basic!$D$2:$D$309, MATCH(Sheet8!$C56, Basic!$I$2:$I$309, 0)), 'BASIC KEY'!$C$7:$C$10, 'BASIC KEY'!$B$7:$B$10, 0),
        XLOOKUP(INDEX(Basic!$E$2:$E$309, MATCH(Sheet8!$C56, Basic!$I$2:$I$309, 0)), 'BASIC KEY'!$C$13:$C$16, 'BASIC KEY'!$B$13:$B$16, 0),
        XLOOKUP(INDEX(Basic!$F$2:$F$309, MATCH(Sheet8!$C56, Basic!$I$2:$I$309, 0)), 'BASIC KEY'!$C$19:$C$22, 'BASIC KEY'!$B$19:$B$22, 0),
        XLOOKUP(INDEX(Basic!$G$2:$G$309, MATCH(Sheet8!$C56, Basic!$I$2:$I$309, 0)), 'BASIC KEY'!$C$25:$C$28, 'BASIC KEY'!$B$25:$B$28, 0)
    ),
    ""
)
</f>
        <v>9</v>
      </c>
      <c r="E56" s="13">
        <f t="array" ref="E56">SUM(
XLOOKUP(Advanced!$C53,'ADVANCED KEY'!$C$1:$C$4,'ADVANCED KEY'!$B$1:$B$4,0),
XLOOKUP(Advanced!$D53,'ADVANCED KEY'!$C$7:$C$10,'ADVANCED KEY'!$B$7:$B$10,0),
XLOOKUP(Advanced!$E53,'ADVANCED KEY'!$C$13:$C$16,'ADVANCED KEY'!$B$13:$B$16,0),
XLOOKUP(Advanced!$F53,'ADVANCED KEY'!$C$19:$C$22,'ADVANCED KEY'!$B$19:$B$22,0),
XLOOKUP(Advanced!$G53,'ADVANCED KEY'!$C$25:$C$28,'ADVANCED KEY'!$B$25:$B$28,0),
XLOOKUP(Advanced!$H53,'ADVANCED KEY'!$C$31:$C$34,'ADVANCED KEY'!$B$31:$B$34,0),
XLOOKUP(Advanced!$I53,'ADVANCED KEY'!$C$37:$C$40,'ADVANCED KEY'!$B$37:$B$40,0),
XLOOKUP(Advanced!$J53,'ADVANCED KEY'!$C$43:$C$46,'ADVANCED KEY'!$B$43:$B$46,0),
XLOOKUP(Advanced!$K53,'ADVANCED KEY'!$C$49:$C$52,'ADVANCED KEY'!$B$49:$B$52,0),
XLOOKUP(Advanced!$L53,'ADVANCED KEY'!$C$55:$C$58,'ADVANCED KEY'!$B$55:$B$58,0)
)</f>
        <v>2</v>
      </c>
      <c r="F56" s="13">
        <f t="shared" si="2"/>
        <v>11</v>
      </c>
      <c r="G56" s="13">
        <f t="shared" si="3"/>
        <v>36.7</v>
      </c>
      <c r="H56" s="13">
        <f t="shared" si="4"/>
        <v>0.613</v>
      </c>
      <c r="I56" s="25">
        <f t="shared" si="5"/>
        <v>75</v>
      </c>
      <c r="J56" s="13" t="str">
        <f t="array" ref="J56">IF(ISNUMBER(MATCH(Sheet8!$C56, Basic!$I$2:$I$309, 0)),TEXTJOIN(",",TRUE,
XLOOKUP(INDEX(Basic!$K$2:$K$309, MATCH(Sheet8!$C56, Basic!$I$2:$I$309, 0)), 'BASIC KEY'!$E$1:$E$4, 'BASIC KEY'!$F$1:$F$4, ""),
XLOOKUP(INDEX(Basic!$L$2:$L$309, MATCH(Sheet8!$C56, Basic!$I$2:$I$309, 0)), 'BASIC KEY'!$E$7:$E$10, 'BASIC KEY'!$F$7:$F$10, ""),
XLOOKUP(INDEX(Basic!$M$2:$M$309, MATCH(Sheet8!$C56, Basic!$I$2:$I$309, 0)), 'BASIC KEY'!$E$13:$E$16, 'BASIC KEY'!$F$13:$F$16, ""),
XLOOKUP(INDEX(Basic!$N$2:$N$309, MATCH(Sheet8!$C56, Basic!$I$2:$I$309, 0)), 'BASIC KEY'!$E$19:$E$22, 'BASIC KEY'!$F$19:$F$22, ""),
XLOOKUP(INDEX(Basic!$O$2:$O$309, MATCH(Sheet8!$C56, Basic!$I$2:$I$309, 0)), 'BASIC KEY'!$E$25:$E$28, 'BASIC KEY'!$F$25:$F$28, "")
),
""
)</f>
        <v>passionate explorer,Growth seeker,Balancer,Pleasant tactful,Self Focused</v>
      </c>
      <c r="L56" s="17" t="str">
        <f t="array" ref="L56">TEXTJOIN(",", TRUE,
    XLOOKUP(Advanced!$P53, 'ADVANCED KEY'!$F$1:$F$4, 'ADVANCED KEY'!$G$1:$G$4, ""),
    XLOOKUP(Advanced!$Q53, 'ADVANCED KEY'!$F$7:$F$10, 'ADVANCED KEY'!$G$7:$G$10, ""),
    XLOOKUP(Advanced!$R53, 'ADVANCED KEY'!$F$13:$F$16, 'ADVANCED KEY'!$G$13:$G$16, ""),
    XLOOKUP(Advanced!$S53, 'ADVANCED KEY'!$F$19:$F$22, 'ADVANCED KEY'!$G$19:$G$22, ""),
    XLOOKUP(Advanced!$T53, 'ADVANCED KEY'!$F$25:$F$28, 'ADVANCED KEY'!$G$25:$G$28, ""),
    XLOOKUP(Advanced!$U53, 'ADVANCED KEY'!$F$31:$F$34, 'ADVANCED KEY'!$G$31:$G$34, ""),
    XLOOKUP(Advanced!$V53, 'ADVANCED KEY'!$F$37:$F$40, 'ADVANCED KEY'!$G$37:$G$40, ""),
    XLOOKUP(Advanced!$W53, 'ADVANCED KEY'!$F$43:$F$46, 'ADVANCED KEY'!$G$43:$G$46, ""),
    XLOOKUP(Advanced!$X53, 'ADVANCED KEY'!$F$49:$F$52, 'ADVANCED KEY'!$G$49:$G$52, ""),
    XLOOKUP(Advanced!$Y53, 'ADVANCED KEY'!$F$55:$F$58, 'ADVANCED KEY'!$G$55:$G$58, "")
)</f>
        <v>Researcher,Challenger,Guidelines seeker,Incremental Result seeker,Self Aware,Balancer,Blanced thinker,Future focused learner,Acknowledgement seeker,Short-term goals seeker</v>
      </c>
      <c r="M56" s="17" t="str">
        <f t="shared" si="6"/>
        <v>You are doing great Job . Keep it up!</v>
      </c>
      <c r="N56" s="17" t="str">
        <f t="shared" si="7"/>
        <v>Going amazing!.Keep working!</v>
      </c>
    </row>
    <row r="57">
      <c r="A57" s="12">
        <v>53.0</v>
      </c>
      <c r="B57" s="1" t="str">
        <f>Advanced!M54</f>
        <v>Shankar Kumar Nanda</v>
      </c>
      <c r="C57" s="13" t="str">
        <f t="shared" si="1"/>
        <v>shankar kumar nanda</v>
      </c>
      <c r="D57" s="13">
        <f t="array" ref="D57">IF(ISNUMBER(MATCH(Sheet8!$C57, Basic!$I$2:$I$309, 0)),SUM(
        XLOOKUP(INDEX(Basic!$C$2:$C$309, MATCH(Sheet8!$C57, Basic!$I$2:$I$309, 0)), 'BASIC KEY'!$C$1:$C$4, 'BASIC KEY'!$B$1:$B$4, 0),
        XLOOKUP(INDEX(Basic!$D$2:$D$309, MATCH(Sheet8!$C57, Basic!$I$2:$I$309, 0)), 'BASIC KEY'!$C$7:$C$10, 'BASIC KEY'!$B$7:$B$10, 0),
        XLOOKUP(INDEX(Basic!$E$2:$E$309, MATCH(Sheet8!$C57, Basic!$I$2:$I$309, 0)), 'BASIC KEY'!$C$13:$C$16, 'BASIC KEY'!$B$13:$B$16, 0),
        XLOOKUP(INDEX(Basic!$F$2:$F$309, MATCH(Sheet8!$C57, Basic!$I$2:$I$309, 0)), 'BASIC KEY'!$C$19:$C$22, 'BASIC KEY'!$B$19:$B$22, 0),
        XLOOKUP(INDEX(Basic!$G$2:$G$309, MATCH(Sheet8!$C57, Basic!$I$2:$I$309, 0)), 'BASIC KEY'!$C$25:$C$28, 'BASIC KEY'!$B$25:$B$28, 0)
    ),
    ""
)
</f>
        <v>8</v>
      </c>
      <c r="E57" s="13">
        <f t="array" ref="E57">SUM(
XLOOKUP(Advanced!$C54,'ADVANCED KEY'!$C$1:$C$4,'ADVANCED KEY'!$B$1:$B$4,0),
XLOOKUP(Advanced!$D54,'ADVANCED KEY'!$C$7:$C$10,'ADVANCED KEY'!$B$7:$B$10,0),
XLOOKUP(Advanced!$E54,'ADVANCED KEY'!$C$13:$C$16,'ADVANCED KEY'!$B$13:$B$16,0),
XLOOKUP(Advanced!$F54,'ADVANCED KEY'!$C$19:$C$22,'ADVANCED KEY'!$B$19:$B$22,0),
XLOOKUP(Advanced!$G54,'ADVANCED KEY'!$C$25:$C$28,'ADVANCED KEY'!$B$25:$B$28,0),
XLOOKUP(Advanced!$H54,'ADVANCED KEY'!$C$31:$C$34,'ADVANCED KEY'!$B$31:$B$34,0),
XLOOKUP(Advanced!$I54,'ADVANCED KEY'!$C$37:$C$40,'ADVANCED KEY'!$B$37:$B$40,0),
XLOOKUP(Advanced!$J54,'ADVANCED KEY'!$C$43:$C$46,'ADVANCED KEY'!$B$43:$B$46,0),
XLOOKUP(Advanced!$K54,'ADVANCED KEY'!$C$49:$C$52,'ADVANCED KEY'!$B$49:$B$52,0),
XLOOKUP(Advanced!$L54,'ADVANCED KEY'!$C$55:$C$58,'ADVANCED KEY'!$B$55:$B$58,0)
)</f>
        <v>3</v>
      </c>
      <c r="F57" s="13">
        <f t="shared" si="2"/>
        <v>11</v>
      </c>
      <c r="G57" s="13">
        <f t="shared" si="3"/>
        <v>36.7</v>
      </c>
      <c r="H57" s="13">
        <f t="shared" si="4"/>
        <v>0.616</v>
      </c>
      <c r="I57" s="25">
        <f t="shared" si="5"/>
        <v>73</v>
      </c>
      <c r="J57" s="13" t="str">
        <f t="array" ref="J57">IF(ISNUMBER(MATCH(Sheet8!$C57, Basic!$I$2:$I$309, 0)),TEXTJOIN(",",TRUE,
XLOOKUP(INDEX(Basic!$K$2:$K$309, MATCH(Sheet8!$C57, Basic!$I$2:$I$309, 0)), 'BASIC KEY'!$E$1:$E$4, 'BASIC KEY'!$F$1:$F$4, ""),
XLOOKUP(INDEX(Basic!$L$2:$L$309, MATCH(Sheet8!$C57, Basic!$I$2:$I$309, 0)), 'BASIC KEY'!$E$7:$E$10, 'BASIC KEY'!$F$7:$F$10, ""),
XLOOKUP(INDEX(Basic!$M$2:$M$309, MATCH(Sheet8!$C57, Basic!$I$2:$I$309, 0)), 'BASIC KEY'!$E$13:$E$16, 'BASIC KEY'!$F$13:$F$16, ""),
XLOOKUP(INDEX(Basic!$N$2:$N$309, MATCH(Sheet8!$C57, Basic!$I$2:$I$309, 0)), 'BASIC KEY'!$E$19:$E$22, 'BASIC KEY'!$F$19:$F$22, ""),
XLOOKUP(INDEX(Basic!$O$2:$O$309, MATCH(Sheet8!$C57, Basic!$I$2:$I$309, 0)), 'BASIC KEY'!$E$25:$E$28, 'BASIC KEY'!$F$25:$F$28, "")
),
""
)</f>
        <v>career focused,Growth seeker,Balancer,Pleasant tactful,Self Focused</v>
      </c>
      <c r="L57" s="17" t="str">
        <f t="array" ref="L57">TEXTJOIN(",", TRUE,
    XLOOKUP(Advanced!$P54, 'ADVANCED KEY'!$F$1:$F$4, 'ADVANCED KEY'!$G$1:$G$4, ""),
    XLOOKUP(Advanced!$Q54, 'ADVANCED KEY'!$F$7:$F$10, 'ADVANCED KEY'!$G$7:$G$10, ""),
    XLOOKUP(Advanced!$R54, 'ADVANCED KEY'!$F$13:$F$16, 'ADVANCED KEY'!$G$13:$G$16, ""),
    XLOOKUP(Advanced!$S54, 'ADVANCED KEY'!$F$19:$F$22, 'ADVANCED KEY'!$G$19:$G$22, ""),
    XLOOKUP(Advanced!$T54, 'ADVANCED KEY'!$F$25:$F$28, 'ADVANCED KEY'!$G$25:$G$28, ""),
    XLOOKUP(Advanced!$U54, 'ADVANCED KEY'!$F$31:$F$34, 'ADVANCED KEY'!$G$31:$G$34, ""),
    XLOOKUP(Advanced!$V54, 'ADVANCED KEY'!$F$37:$F$40, 'ADVANCED KEY'!$G$37:$G$40, ""),
    XLOOKUP(Advanced!$W54, 'ADVANCED KEY'!$F$43:$F$46, 'ADVANCED KEY'!$G$43:$G$46, ""),
    XLOOKUP(Advanced!$X54, 'ADVANCED KEY'!$F$49:$F$52, 'ADVANCED KEY'!$G$49:$G$52, ""),
    XLOOKUP(Advanced!$Y54, 'ADVANCED KEY'!$F$55:$F$58, 'ADVANCED KEY'!$G$55:$G$58, "")
)</f>
        <v>Adventurous,Skill learner,Information seeker,Incremental Result seeker,Self Aware,Balancer,Blanced thinker,Future focused learner,Experience seeker,Detail focused</v>
      </c>
      <c r="M57" s="17" t="str">
        <f t="shared" si="6"/>
        <v>You are doing great Job . Keep it up!</v>
      </c>
      <c r="N57" s="17" t="str">
        <f t="shared" si="7"/>
        <v>Going amazing!.Keep working!</v>
      </c>
    </row>
    <row r="58">
      <c r="A58" s="12">
        <v>54.0</v>
      </c>
      <c r="B58" s="1" t="str">
        <f>Advanced!M55</f>
        <v>Puja nahak</v>
      </c>
      <c r="C58" s="13" t="str">
        <f t="shared" si="1"/>
        <v>puja nahak</v>
      </c>
      <c r="D58" s="13">
        <f t="array" ref="D58">IF(ISNUMBER(MATCH(Sheet8!$C58, Basic!$I$2:$I$309, 0)),SUM(
        XLOOKUP(INDEX(Basic!$C$2:$C$309, MATCH(Sheet8!$C58, Basic!$I$2:$I$309, 0)), 'BASIC KEY'!$C$1:$C$4, 'BASIC KEY'!$B$1:$B$4, 0),
        XLOOKUP(INDEX(Basic!$D$2:$D$309, MATCH(Sheet8!$C58, Basic!$I$2:$I$309, 0)), 'BASIC KEY'!$C$7:$C$10, 'BASIC KEY'!$B$7:$B$10, 0),
        XLOOKUP(INDEX(Basic!$E$2:$E$309, MATCH(Sheet8!$C58, Basic!$I$2:$I$309, 0)), 'BASIC KEY'!$C$13:$C$16, 'BASIC KEY'!$B$13:$B$16, 0),
        XLOOKUP(INDEX(Basic!$F$2:$F$309, MATCH(Sheet8!$C58, Basic!$I$2:$I$309, 0)), 'BASIC KEY'!$C$19:$C$22, 'BASIC KEY'!$B$19:$B$22, 0),
        XLOOKUP(INDEX(Basic!$G$2:$G$309, MATCH(Sheet8!$C58, Basic!$I$2:$I$309, 0)), 'BASIC KEY'!$C$25:$C$28, 'BASIC KEY'!$B$25:$B$28, 0)
    ),
    ""
)
</f>
        <v>5</v>
      </c>
      <c r="E58" s="13">
        <f t="array" ref="E58">SUM(
XLOOKUP(Advanced!$C55,'ADVANCED KEY'!$C$1:$C$4,'ADVANCED KEY'!$B$1:$B$4,0),
XLOOKUP(Advanced!$D55,'ADVANCED KEY'!$C$7:$C$10,'ADVANCED KEY'!$B$7:$B$10,0),
XLOOKUP(Advanced!$E55,'ADVANCED KEY'!$C$13:$C$16,'ADVANCED KEY'!$B$13:$B$16,0),
XLOOKUP(Advanced!$F55,'ADVANCED KEY'!$C$19:$C$22,'ADVANCED KEY'!$B$19:$B$22,0),
XLOOKUP(Advanced!$G55,'ADVANCED KEY'!$C$25:$C$28,'ADVANCED KEY'!$B$25:$B$28,0),
XLOOKUP(Advanced!$H55,'ADVANCED KEY'!$C$31:$C$34,'ADVANCED KEY'!$B$31:$B$34,0),
XLOOKUP(Advanced!$I55,'ADVANCED KEY'!$C$37:$C$40,'ADVANCED KEY'!$B$37:$B$40,0),
XLOOKUP(Advanced!$J55,'ADVANCED KEY'!$C$43:$C$46,'ADVANCED KEY'!$B$43:$B$46,0),
XLOOKUP(Advanced!$K55,'ADVANCED KEY'!$C$49:$C$52,'ADVANCED KEY'!$B$49:$B$52,0),
XLOOKUP(Advanced!$L55,'ADVANCED KEY'!$C$55:$C$58,'ADVANCED KEY'!$B$55:$B$58,0)
)</f>
        <v>3</v>
      </c>
      <c r="F58" s="13">
        <f t="shared" si="2"/>
        <v>8</v>
      </c>
      <c r="G58" s="13">
        <f t="shared" si="3"/>
        <v>26.7</v>
      </c>
      <c r="H58" s="13">
        <f t="shared" si="4"/>
        <v>0.263</v>
      </c>
      <c r="I58" s="25">
        <f t="shared" si="5"/>
        <v>173</v>
      </c>
      <c r="J58" s="13" t="str">
        <f t="array" ref="J58">IF(ISNUMBER(MATCH(Sheet8!$C58, Basic!$I$2:$I$309, 0)),TEXTJOIN(",",TRUE,
XLOOKUP(INDEX(Basic!$K$2:$K$309, MATCH(Sheet8!$C58, Basic!$I$2:$I$309, 0)), 'BASIC KEY'!$E$1:$E$4, 'BASIC KEY'!$F$1:$F$4, ""),
XLOOKUP(INDEX(Basic!$L$2:$L$309, MATCH(Sheet8!$C58, Basic!$I$2:$I$309, 0)), 'BASIC KEY'!$E$7:$E$10, 'BASIC KEY'!$F$7:$F$10, ""),
XLOOKUP(INDEX(Basic!$M$2:$M$309, MATCH(Sheet8!$C58, Basic!$I$2:$I$309, 0)), 'BASIC KEY'!$E$13:$E$16, 'BASIC KEY'!$F$13:$F$16, ""),
XLOOKUP(INDEX(Basic!$N$2:$N$309, MATCH(Sheet8!$C58, Basic!$I$2:$I$309, 0)), 'BASIC KEY'!$E$19:$E$22, 'BASIC KEY'!$F$19:$F$22, ""),
XLOOKUP(INDEX(Basic!$O$2:$O$309, MATCH(Sheet8!$C58, Basic!$I$2:$I$309, 0)), 'BASIC KEY'!$E$25:$E$28, 'BASIC KEY'!$F$25:$F$28, "")
),
""
)</f>
        <v>career focused,Growth seeker,Balancer,Feedback taker,Competitor</v>
      </c>
      <c r="L58" s="17" t="str">
        <f t="array" ref="L58">TEXTJOIN(",", TRUE,
    XLOOKUP(Advanced!$P55, 'ADVANCED KEY'!$F$1:$F$4, 'ADVANCED KEY'!$G$1:$G$4, ""),
    XLOOKUP(Advanced!$Q55, 'ADVANCED KEY'!$F$7:$F$10, 'ADVANCED KEY'!$G$7:$G$10, ""),
    XLOOKUP(Advanced!$R55, 'ADVANCED KEY'!$F$13:$F$16, 'ADVANCED KEY'!$G$13:$G$16, ""),
    XLOOKUP(Advanced!$S55, 'ADVANCED KEY'!$F$19:$F$22, 'ADVANCED KEY'!$G$19:$G$22, ""),
    XLOOKUP(Advanced!$T55, 'ADVANCED KEY'!$F$25:$F$28, 'ADVANCED KEY'!$G$25:$G$28, ""),
    XLOOKUP(Advanced!$U55, 'ADVANCED KEY'!$F$31:$F$34, 'ADVANCED KEY'!$G$31:$G$34, ""),
    XLOOKUP(Advanced!$V55, 'ADVANCED KEY'!$F$37:$F$40, 'ADVANCED KEY'!$G$37:$G$40, ""),
    XLOOKUP(Advanced!$W55, 'ADVANCED KEY'!$F$43:$F$46, 'ADVANCED KEY'!$G$43:$G$46, ""),
    XLOOKUP(Advanced!$X55, 'ADVANCED KEY'!$F$49:$F$52, 'ADVANCED KEY'!$G$49:$G$52, ""),
    XLOOKUP(Advanced!$Y55, 'ADVANCED KEY'!$F$55:$F$58, 'ADVANCED KEY'!$G$55:$G$58, "")
)</f>
        <v>Planned explorer,Skill learner,Information seeker,Reflective,Self Aware,Balancer,Blanced thinker,Future focused learner,Acknowledgement seeker,Short-term goals seeker</v>
      </c>
      <c r="M58" s="17" t="str">
        <f t="shared" si="6"/>
        <v>You are doing great Job . Keep it up!</v>
      </c>
      <c r="N58" s="17" t="str">
        <f t="shared" si="7"/>
        <v>Going amazing!.Keep working!</v>
      </c>
    </row>
    <row r="59">
      <c r="A59" s="12">
        <v>55.0</v>
      </c>
      <c r="B59" s="1" t="str">
        <f>Advanced!M56</f>
        <v>Saumya Chandra</v>
      </c>
      <c r="C59" s="13" t="str">
        <f t="shared" si="1"/>
        <v>saumya chandra</v>
      </c>
      <c r="D59" s="13">
        <f t="array" ref="D59">IF(ISNUMBER(MATCH(Sheet8!$C59, Basic!$I$2:$I$309, 0)),SUM(
        XLOOKUP(INDEX(Basic!$C$2:$C$309, MATCH(Sheet8!$C59, Basic!$I$2:$I$309, 0)), 'BASIC KEY'!$C$1:$C$4, 'BASIC KEY'!$B$1:$B$4, 0),
        XLOOKUP(INDEX(Basic!$D$2:$D$309, MATCH(Sheet8!$C59, Basic!$I$2:$I$309, 0)), 'BASIC KEY'!$C$7:$C$10, 'BASIC KEY'!$B$7:$B$10, 0),
        XLOOKUP(INDEX(Basic!$E$2:$E$309, MATCH(Sheet8!$C59, Basic!$I$2:$I$309, 0)), 'BASIC KEY'!$C$13:$C$16, 'BASIC KEY'!$B$13:$B$16, 0),
        XLOOKUP(INDEX(Basic!$F$2:$F$309, MATCH(Sheet8!$C59, Basic!$I$2:$I$309, 0)), 'BASIC KEY'!$C$19:$C$22, 'BASIC KEY'!$B$19:$B$22, 0),
        XLOOKUP(INDEX(Basic!$G$2:$G$309, MATCH(Sheet8!$C59, Basic!$I$2:$I$309, 0)), 'BASIC KEY'!$C$25:$C$28, 'BASIC KEY'!$B$25:$B$28, 0)
    ),
    ""
)
</f>
        <v>7</v>
      </c>
      <c r="E59" s="13">
        <f t="array" ref="E59">SUM(
XLOOKUP(Advanced!$C56,'ADVANCED KEY'!$C$1:$C$4,'ADVANCED KEY'!$B$1:$B$4,0),
XLOOKUP(Advanced!$D56,'ADVANCED KEY'!$C$7:$C$10,'ADVANCED KEY'!$B$7:$B$10,0),
XLOOKUP(Advanced!$E56,'ADVANCED KEY'!$C$13:$C$16,'ADVANCED KEY'!$B$13:$B$16,0),
XLOOKUP(Advanced!$F56,'ADVANCED KEY'!$C$19:$C$22,'ADVANCED KEY'!$B$19:$B$22,0),
XLOOKUP(Advanced!$G56,'ADVANCED KEY'!$C$25:$C$28,'ADVANCED KEY'!$B$25:$B$28,0),
XLOOKUP(Advanced!$H56,'ADVANCED KEY'!$C$31:$C$34,'ADVANCED KEY'!$B$31:$B$34,0),
XLOOKUP(Advanced!$I56,'ADVANCED KEY'!$C$37:$C$40,'ADVANCED KEY'!$B$37:$B$40,0),
XLOOKUP(Advanced!$J56,'ADVANCED KEY'!$C$43:$C$46,'ADVANCED KEY'!$B$43:$B$46,0),
XLOOKUP(Advanced!$K56,'ADVANCED KEY'!$C$49:$C$52,'ADVANCED KEY'!$B$49:$B$52,0),
XLOOKUP(Advanced!$L56,'ADVANCED KEY'!$C$55:$C$58,'ADVANCED KEY'!$B$55:$B$58,0)
)</f>
        <v>3</v>
      </c>
      <c r="F59" s="13">
        <f t="shared" si="2"/>
        <v>10</v>
      </c>
      <c r="G59" s="13">
        <f t="shared" si="3"/>
        <v>33.3</v>
      </c>
      <c r="H59" s="13">
        <f t="shared" si="4"/>
        <v>0.476</v>
      </c>
      <c r="I59" s="25">
        <f t="shared" si="5"/>
        <v>97</v>
      </c>
      <c r="J59" s="13" t="str">
        <f t="array" ref="J59">IF(ISNUMBER(MATCH(Sheet8!$C59, Basic!$I$2:$I$309, 0)),TEXTJOIN(",",TRUE,
XLOOKUP(INDEX(Basic!$K$2:$K$309, MATCH(Sheet8!$C59, Basic!$I$2:$I$309, 0)), 'BASIC KEY'!$E$1:$E$4, 'BASIC KEY'!$F$1:$F$4, ""),
XLOOKUP(INDEX(Basic!$L$2:$L$309, MATCH(Sheet8!$C59, Basic!$I$2:$I$309, 0)), 'BASIC KEY'!$E$7:$E$10, 'BASIC KEY'!$F$7:$F$10, ""),
XLOOKUP(INDEX(Basic!$M$2:$M$309, MATCH(Sheet8!$C59, Basic!$I$2:$I$309, 0)), 'BASIC KEY'!$E$13:$E$16, 'BASIC KEY'!$F$13:$F$16, ""),
XLOOKUP(INDEX(Basic!$N$2:$N$309, MATCH(Sheet8!$C59, Basic!$I$2:$I$309, 0)), 'BASIC KEY'!$E$19:$E$22, 'BASIC KEY'!$F$19:$F$22, ""),
XLOOKUP(INDEX(Basic!$O$2:$O$309, MATCH(Sheet8!$C59, Basic!$I$2:$I$309, 0)), 'BASIC KEY'!$E$25:$E$28, 'BASIC KEY'!$F$25:$F$28, "")
),
""
)</f>
        <v>career focused,Growth seeker,Dedicated learner,Feedback taker,Self Focused</v>
      </c>
      <c r="L59" s="17" t="str">
        <f t="array" ref="L59">TEXTJOIN(",", TRUE,
    XLOOKUP(Advanced!$P56, 'ADVANCED KEY'!$F$1:$F$4, 'ADVANCED KEY'!$G$1:$G$4, ""),
    XLOOKUP(Advanced!$Q56, 'ADVANCED KEY'!$F$7:$F$10, 'ADVANCED KEY'!$G$7:$G$10, ""),
    XLOOKUP(Advanced!$R56, 'ADVANCED KEY'!$F$13:$F$16, 'ADVANCED KEY'!$G$13:$G$16, ""),
    XLOOKUP(Advanced!$S56, 'ADVANCED KEY'!$F$19:$F$22, 'ADVANCED KEY'!$G$19:$G$22, ""),
    XLOOKUP(Advanced!$T56, 'ADVANCED KEY'!$F$25:$F$28, 'ADVANCED KEY'!$G$25:$G$28, ""),
    XLOOKUP(Advanced!$U56, 'ADVANCED KEY'!$F$31:$F$34, 'ADVANCED KEY'!$G$31:$G$34, ""),
    XLOOKUP(Advanced!$V56, 'ADVANCED KEY'!$F$37:$F$40, 'ADVANCED KEY'!$G$37:$G$40, ""),
    XLOOKUP(Advanced!$W56, 'ADVANCED KEY'!$F$43:$F$46, 'ADVANCED KEY'!$G$43:$G$46, ""),
    XLOOKUP(Advanced!$X56, 'ADVANCED KEY'!$F$49:$F$52, 'ADVANCED KEY'!$G$49:$G$52, ""),
    XLOOKUP(Advanced!$Y56, 'ADVANCED KEY'!$F$55:$F$58, 'ADVANCED KEY'!$G$55:$G$58, "")
)</f>
        <v>Researcher,Challenger,Guidelines seeker,Incremental Result seeker,Self Aware,Balancer,Blanced thinker,Future focused learner,Acknowledgement seeker,Detail focused</v>
      </c>
      <c r="M59" s="17" t="str">
        <f t="shared" si="6"/>
        <v>You are doing great Job . Keep it up!</v>
      </c>
      <c r="N59" s="17" t="str">
        <f t="shared" si="7"/>
        <v>Going amazing!.Keep working!</v>
      </c>
    </row>
    <row r="60">
      <c r="A60" s="12">
        <v>56.0</v>
      </c>
      <c r="B60" s="1" t="str">
        <f>Advanced!M57</f>
        <v>RAHUL RAJ ABHISHEK</v>
      </c>
      <c r="C60" s="13" t="str">
        <f t="shared" si="1"/>
        <v>rahul raj abhishek</v>
      </c>
      <c r="D60" s="13">
        <f t="array" ref="D60">IF(ISNUMBER(MATCH(Sheet8!$C60, Basic!$I$2:$I$309, 0)),SUM(
        XLOOKUP(INDEX(Basic!$C$2:$C$309, MATCH(Sheet8!$C60, Basic!$I$2:$I$309, 0)), 'BASIC KEY'!$C$1:$C$4, 'BASIC KEY'!$B$1:$B$4, 0),
        XLOOKUP(INDEX(Basic!$D$2:$D$309, MATCH(Sheet8!$C60, Basic!$I$2:$I$309, 0)), 'BASIC KEY'!$C$7:$C$10, 'BASIC KEY'!$B$7:$B$10, 0),
        XLOOKUP(INDEX(Basic!$E$2:$E$309, MATCH(Sheet8!$C60, Basic!$I$2:$I$309, 0)), 'BASIC KEY'!$C$13:$C$16, 'BASIC KEY'!$B$13:$B$16, 0),
        XLOOKUP(INDEX(Basic!$F$2:$F$309, MATCH(Sheet8!$C60, Basic!$I$2:$I$309, 0)), 'BASIC KEY'!$C$19:$C$22, 'BASIC KEY'!$B$19:$B$22, 0),
        XLOOKUP(INDEX(Basic!$G$2:$G$309, MATCH(Sheet8!$C60, Basic!$I$2:$I$309, 0)), 'BASIC KEY'!$C$25:$C$28, 'BASIC KEY'!$B$25:$B$28, 0)
    ),
    ""
)
</f>
        <v>9</v>
      </c>
      <c r="E60" s="13">
        <f t="array" ref="E60">SUM(
XLOOKUP(Advanced!$C57,'ADVANCED KEY'!$C$1:$C$4,'ADVANCED KEY'!$B$1:$B$4,0),
XLOOKUP(Advanced!$D57,'ADVANCED KEY'!$C$7:$C$10,'ADVANCED KEY'!$B$7:$B$10,0),
XLOOKUP(Advanced!$E57,'ADVANCED KEY'!$C$13:$C$16,'ADVANCED KEY'!$B$13:$B$16,0),
XLOOKUP(Advanced!$F57,'ADVANCED KEY'!$C$19:$C$22,'ADVANCED KEY'!$B$19:$B$22,0),
XLOOKUP(Advanced!$G57,'ADVANCED KEY'!$C$25:$C$28,'ADVANCED KEY'!$B$25:$B$28,0),
XLOOKUP(Advanced!$H57,'ADVANCED KEY'!$C$31:$C$34,'ADVANCED KEY'!$B$31:$B$34,0),
XLOOKUP(Advanced!$I57,'ADVANCED KEY'!$C$37:$C$40,'ADVANCED KEY'!$B$37:$B$40,0),
XLOOKUP(Advanced!$J57,'ADVANCED KEY'!$C$43:$C$46,'ADVANCED KEY'!$B$43:$B$46,0),
XLOOKUP(Advanced!$K57,'ADVANCED KEY'!$C$49:$C$52,'ADVANCED KEY'!$B$49:$B$52,0),
XLOOKUP(Advanced!$L57,'ADVANCED KEY'!$C$55:$C$58,'ADVANCED KEY'!$B$55:$B$58,0)
)</f>
        <v>-1</v>
      </c>
      <c r="F60" s="13">
        <f t="shared" si="2"/>
        <v>8</v>
      </c>
      <c r="G60" s="13">
        <f t="shared" si="3"/>
        <v>26.7</v>
      </c>
      <c r="H60" s="13">
        <f t="shared" si="4"/>
        <v>0.265</v>
      </c>
      <c r="I60" s="25">
        <f t="shared" si="5"/>
        <v>171</v>
      </c>
      <c r="J60" s="13" t="str">
        <f t="array" ref="J60">IF(ISNUMBER(MATCH(Sheet8!$C60, Basic!$I$2:$I$309, 0)),TEXTJOIN(",",TRUE,
XLOOKUP(INDEX(Basic!$K$2:$K$309, MATCH(Sheet8!$C60, Basic!$I$2:$I$309, 0)), 'BASIC KEY'!$E$1:$E$4, 'BASIC KEY'!$F$1:$F$4, ""),
XLOOKUP(INDEX(Basic!$L$2:$L$309, MATCH(Sheet8!$C60, Basic!$I$2:$I$309, 0)), 'BASIC KEY'!$E$7:$E$10, 'BASIC KEY'!$F$7:$F$10, ""),
XLOOKUP(INDEX(Basic!$M$2:$M$309, MATCH(Sheet8!$C60, Basic!$I$2:$I$309, 0)), 'BASIC KEY'!$E$13:$E$16, 'BASIC KEY'!$F$13:$F$16, ""),
XLOOKUP(INDEX(Basic!$N$2:$N$309, MATCH(Sheet8!$C60, Basic!$I$2:$I$309, 0)), 'BASIC KEY'!$E$19:$E$22, 'BASIC KEY'!$F$19:$F$22, ""),
XLOOKUP(INDEX(Basic!$O$2:$O$309, MATCH(Sheet8!$C60, Basic!$I$2:$I$309, 0)), 'BASIC KEY'!$E$25:$E$28, 'BASIC KEY'!$F$25:$F$28, "")
),
""
)</f>
        <v>passionate explorer,Balanced explorer,Dedicated learner,Pleasant tactful,Self Focused</v>
      </c>
      <c r="L60" s="17" t="str">
        <f t="array" ref="L60">TEXTJOIN(",", TRUE,
    XLOOKUP(Advanced!$P57, 'ADVANCED KEY'!$F$1:$F$4, 'ADVANCED KEY'!$G$1:$G$4, ""),
    XLOOKUP(Advanced!$Q57, 'ADVANCED KEY'!$F$7:$F$10, 'ADVANCED KEY'!$G$7:$G$10, ""),
    XLOOKUP(Advanced!$R57, 'ADVANCED KEY'!$F$13:$F$16, 'ADVANCED KEY'!$G$13:$G$16, ""),
    XLOOKUP(Advanced!$S57, 'ADVANCED KEY'!$F$19:$F$22, 'ADVANCED KEY'!$G$19:$G$22, ""),
    XLOOKUP(Advanced!$T57, 'ADVANCED KEY'!$F$25:$F$28, 'ADVANCED KEY'!$G$25:$G$28, ""),
    XLOOKUP(Advanced!$U57, 'ADVANCED KEY'!$F$31:$F$34, 'ADVANCED KEY'!$G$31:$G$34, ""),
    XLOOKUP(Advanced!$V57, 'ADVANCED KEY'!$F$37:$F$40, 'ADVANCED KEY'!$G$37:$G$40, ""),
    XLOOKUP(Advanced!$W57, 'ADVANCED KEY'!$F$43:$F$46, 'ADVANCED KEY'!$G$43:$G$46, ""),
    XLOOKUP(Advanced!$X57, 'ADVANCED KEY'!$F$49:$F$52, 'ADVANCED KEY'!$G$49:$G$52, ""),
    XLOOKUP(Advanced!$Y57, 'ADVANCED KEY'!$F$55:$F$58, 'ADVANCED KEY'!$G$55:$G$58, "")
)</f>
        <v>Researcher,Skill learner,Instinctive,Incremental Result seeker,Overthinker,Networker,Smart woker,Practical learner,Acknowledgement seeker,Short-term goals seeker</v>
      </c>
      <c r="M60" s="17" t="str">
        <f t="shared" si="6"/>
        <v>You are doing great Job . Keep it up!</v>
      </c>
      <c r="N60" s="17" t="str">
        <f t="shared" si="7"/>
        <v>Great going, just be aware of relying your instincts when your work needs a lot of accuracy.You are doing amazing dear!. Don't overthink about anything and be happy :)</v>
      </c>
    </row>
    <row r="61">
      <c r="A61" s="12">
        <v>57.0</v>
      </c>
      <c r="B61" s="1" t="str">
        <f>Advanced!M58</f>
        <v>KAPADIYA JAINY MANOJBHAI</v>
      </c>
      <c r="C61" s="13" t="str">
        <f t="shared" si="1"/>
        <v>kapadiya jainy manojbhai</v>
      </c>
      <c r="D61" s="13">
        <f t="array" ref="D61">IF(ISNUMBER(MATCH(Sheet8!$C61, Basic!$I$2:$I$309, 0)),SUM(
        XLOOKUP(INDEX(Basic!$C$2:$C$309, MATCH(Sheet8!$C61, Basic!$I$2:$I$309, 0)), 'BASIC KEY'!$C$1:$C$4, 'BASIC KEY'!$B$1:$B$4, 0),
        XLOOKUP(INDEX(Basic!$D$2:$D$309, MATCH(Sheet8!$C61, Basic!$I$2:$I$309, 0)), 'BASIC KEY'!$C$7:$C$10, 'BASIC KEY'!$B$7:$B$10, 0),
        XLOOKUP(INDEX(Basic!$E$2:$E$309, MATCH(Sheet8!$C61, Basic!$I$2:$I$309, 0)), 'BASIC KEY'!$C$13:$C$16, 'BASIC KEY'!$B$13:$B$16, 0),
        XLOOKUP(INDEX(Basic!$F$2:$F$309, MATCH(Sheet8!$C61, Basic!$I$2:$I$309, 0)), 'BASIC KEY'!$C$19:$C$22, 'BASIC KEY'!$B$19:$B$22, 0),
        XLOOKUP(INDEX(Basic!$G$2:$G$309, MATCH(Sheet8!$C61, Basic!$I$2:$I$309, 0)), 'BASIC KEY'!$C$25:$C$28, 'BASIC KEY'!$B$25:$B$28, 0)
    ),
    ""
)
</f>
        <v>8</v>
      </c>
      <c r="E61" s="13">
        <f t="array" ref="E61">SUM(
XLOOKUP(Advanced!$C58,'ADVANCED KEY'!$C$1:$C$4,'ADVANCED KEY'!$B$1:$B$4,0),
XLOOKUP(Advanced!$D58,'ADVANCED KEY'!$C$7:$C$10,'ADVANCED KEY'!$B$7:$B$10,0),
XLOOKUP(Advanced!$E58,'ADVANCED KEY'!$C$13:$C$16,'ADVANCED KEY'!$B$13:$B$16,0),
XLOOKUP(Advanced!$F58,'ADVANCED KEY'!$C$19:$C$22,'ADVANCED KEY'!$B$19:$B$22,0),
XLOOKUP(Advanced!$G58,'ADVANCED KEY'!$C$25:$C$28,'ADVANCED KEY'!$B$25:$B$28,0),
XLOOKUP(Advanced!$H58,'ADVANCED KEY'!$C$31:$C$34,'ADVANCED KEY'!$B$31:$B$34,0),
XLOOKUP(Advanced!$I58,'ADVANCED KEY'!$C$37:$C$40,'ADVANCED KEY'!$B$37:$B$40,0),
XLOOKUP(Advanced!$J58,'ADVANCED KEY'!$C$43:$C$46,'ADVANCED KEY'!$B$43:$B$46,0),
XLOOKUP(Advanced!$K58,'ADVANCED KEY'!$C$49:$C$52,'ADVANCED KEY'!$B$49:$B$52,0),
XLOOKUP(Advanced!$L58,'ADVANCED KEY'!$C$55:$C$58,'ADVANCED KEY'!$B$55:$B$58,0)
)</f>
        <v>-1</v>
      </c>
      <c r="F61" s="13">
        <f t="shared" si="2"/>
        <v>7</v>
      </c>
      <c r="G61" s="13">
        <f t="shared" si="3"/>
        <v>23.3</v>
      </c>
      <c r="H61" s="13">
        <f t="shared" si="4"/>
        <v>0.187</v>
      </c>
      <c r="I61" s="25">
        <f t="shared" si="5"/>
        <v>184</v>
      </c>
      <c r="J61" s="13" t="str">
        <f t="array" ref="J61">IF(ISNUMBER(MATCH(Sheet8!$C61, Basic!$I$2:$I$309, 0)),TEXTJOIN(",",TRUE,
XLOOKUP(INDEX(Basic!$K$2:$K$309, MATCH(Sheet8!$C61, Basic!$I$2:$I$309, 0)), 'BASIC KEY'!$E$1:$E$4, 'BASIC KEY'!$F$1:$F$4, ""),
XLOOKUP(INDEX(Basic!$L$2:$L$309, MATCH(Sheet8!$C61, Basic!$I$2:$I$309, 0)), 'BASIC KEY'!$E$7:$E$10, 'BASIC KEY'!$F$7:$F$10, ""),
XLOOKUP(INDEX(Basic!$M$2:$M$309, MATCH(Sheet8!$C61, Basic!$I$2:$I$309, 0)), 'BASIC KEY'!$E$13:$E$16, 'BASIC KEY'!$F$13:$F$16, ""),
XLOOKUP(INDEX(Basic!$N$2:$N$309, MATCH(Sheet8!$C61, Basic!$I$2:$I$309, 0)), 'BASIC KEY'!$E$19:$E$22, 'BASIC KEY'!$F$19:$F$22, ""),
XLOOKUP(INDEX(Basic!$O$2:$O$309, MATCH(Sheet8!$C61, Basic!$I$2:$I$309, 0)), 'BASIC KEY'!$E$25:$E$28, 'BASIC KEY'!$F$25:$F$28, "")
),
""
)</f>
        <v>career focused,Growth seeker,Balancer,Pleasant tactful,Self Focused</v>
      </c>
      <c r="L61" s="17" t="str">
        <f t="array" ref="L61">TEXTJOIN(",", TRUE,
    XLOOKUP(Advanced!$P58, 'ADVANCED KEY'!$F$1:$F$4, 'ADVANCED KEY'!$G$1:$G$4, ""),
    XLOOKUP(Advanced!$Q58, 'ADVANCED KEY'!$F$7:$F$10, 'ADVANCED KEY'!$G$7:$G$10, ""),
    XLOOKUP(Advanced!$R58, 'ADVANCED KEY'!$F$13:$F$16, 'ADVANCED KEY'!$G$13:$G$16, ""),
    XLOOKUP(Advanced!$S58, 'ADVANCED KEY'!$F$19:$F$22, 'ADVANCED KEY'!$G$19:$G$22, ""),
    XLOOKUP(Advanced!$T58, 'ADVANCED KEY'!$F$25:$F$28, 'ADVANCED KEY'!$G$25:$G$28, ""),
    XLOOKUP(Advanced!$U58, 'ADVANCED KEY'!$F$31:$F$34, 'ADVANCED KEY'!$G$31:$G$34, ""),
    XLOOKUP(Advanced!$V58, 'ADVANCED KEY'!$F$37:$F$40, 'ADVANCED KEY'!$G$37:$G$40, ""),
    XLOOKUP(Advanced!$W58, 'ADVANCED KEY'!$F$43:$F$46, 'ADVANCED KEY'!$G$43:$G$46, ""),
    XLOOKUP(Advanced!$X58, 'ADVANCED KEY'!$F$49:$F$52, 'ADVANCED KEY'!$G$49:$G$52, ""),
    XLOOKUP(Advanced!$Y58, 'ADVANCED KEY'!$F$55:$F$58, 'ADVANCED KEY'!$G$55:$G$58, "")
)</f>
        <v>Researcher,Task Oriented,Information seeker,Reflective,Self Aware,Balancer,Blanced thinker,Future focused learner,Experience seeker,Balanced achiever</v>
      </c>
      <c r="M61" s="17" t="str">
        <f t="shared" si="6"/>
        <v>You are doing great Job . Keep it up!</v>
      </c>
      <c r="N61" s="17" t="str">
        <f t="shared" si="7"/>
        <v>Going amazing!.Keep working!</v>
      </c>
    </row>
    <row r="62">
      <c r="A62" s="12">
        <v>58.0</v>
      </c>
      <c r="B62" s="1" t="str">
        <f>Advanced!M59</f>
        <v>Shivam Chavan </v>
      </c>
      <c r="C62" s="13" t="str">
        <f t="shared" si="1"/>
        <v>shivam chavan</v>
      </c>
      <c r="D62" s="13">
        <f t="array" ref="D62">IF(ISNUMBER(MATCH(Sheet8!$C62, Basic!$I$2:$I$309, 0)),SUM(
        XLOOKUP(INDEX(Basic!$C$2:$C$309, MATCH(Sheet8!$C62, Basic!$I$2:$I$309, 0)), 'BASIC KEY'!$C$1:$C$4, 'BASIC KEY'!$B$1:$B$4, 0),
        XLOOKUP(INDEX(Basic!$D$2:$D$309, MATCH(Sheet8!$C62, Basic!$I$2:$I$309, 0)), 'BASIC KEY'!$C$7:$C$10, 'BASIC KEY'!$B$7:$B$10, 0),
        XLOOKUP(INDEX(Basic!$E$2:$E$309, MATCH(Sheet8!$C62, Basic!$I$2:$I$309, 0)), 'BASIC KEY'!$C$13:$C$16, 'BASIC KEY'!$B$13:$B$16, 0),
        XLOOKUP(INDEX(Basic!$F$2:$F$309, MATCH(Sheet8!$C62, Basic!$I$2:$I$309, 0)), 'BASIC KEY'!$C$19:$C$22, 'BASIC KEY'!$B$19:$B$22, 0),
        XLOOKUP(INDEX(Basic!$G$2:$G$309, MATCH(Sheet8!$C62, Basic!$I$2:$I$309, 0)), 'BASIC KEY'!$C$25:$C$28, 'BASIC KEY'!$B$25:$B$28, 0)
    ),
    ""
)
</f>
        <v>6</v>
      </c>
      <c r="E62" s="13">
        <f t="array" ref="E62">SUM(
XLOOKUP(Advanced!$C59,'ADVANCED KEY'!$C$1:$C$4,'ADVANCED KEY'!$B$1:$B$4,0),
XLOOKUP(Advanced!$D59,'ADVANCED KEY'!$C$7:$C$10,'ADVANCED KEY'!$B$7:$B$10,0),
XLOOKUP(Advanced!$E59,'ADVANCED KEY'!$C$13:$C$16,'ADVANCED KEY'!$B$13:$B$16,0),
XLOOKUP(Advanced!$F59,'ADVANCED KEY'!$C$19:$C$22,'ADVANCED KEY'!$B$19:$B$22,0),
XLOOKUP(Advanced!$G59,'ADVANCED KEY'!$C$25:$C$28,'ADVANCED KEY'!$B$25:$B$28,0),
XLOOKUP(Advanced!$H59,'ADVANCED KEY'!$C$31:$C$34,'ADVANCED KEY'!$B$31:$B$34,0),
XLOOKUP(Advanced!$I59,'ADVANCED KEY'!$C$37:$C$40,'ADVANCED KEY'!$B$37:$B$40,0),
XLOOKUP(Advanced!$J59,'ADVANCED KEY'!$C$43:$C$46,'ADVANCED KEY'!$B$43:$B$46,0),
XLOOKUP(Advanced!$K59,'ADVANCED KEY'!$C$49:$C$52,'ADVANCED KEY'!$B$49:$B$52,0),
XLOOKUP(Advanced!$L59,'ADVANCED KEY'!$C$55:$C$58,'ADVANCED KEY'!$B$55:$B$58,0)
)</f>
        <v>5</v>
      </c>
      <c r="F62" s="13">
        <f t="shared" si="2"/>
        <v>11</v>
      </c>
      <c r="G62" s="13">
        <f t="shared" si="3"/>
        <v>36.7</v>
      </c>
      <c r="H62" s="13">
        <f t="shared" si="4"/>
        <v>0.612</v>
      </c>
      <c r="I62" s="25">
        <f t="shared" si="5"/>
        <v>74</v>
      </c>
      <c r="J62" s="13" t="str">
        <f t="array" ref="J62">IF(ISNUMBER(MATCH(Sheet8!$C62, Basic!$I$2:$I$309, 0)),TEXTJOIN(",",TRUE,
XLOOKUP(INDEX(Basic!$K$2:$K$309, MATCH(Sheet8!$C62, Basic!$I$2:$I$309, 0)), 'BASIC KEY'!$E$1:$E$4, 'BASIC KEY'!$F$1:$F$4, ""),
XLOOKUP(INDEX(Basic!$L$2:$L$309, MATCH(Sheet8!$C62, Basic!$I$2:$I$309, 0)), 'BASIC KEY'!$E$7:$E$10, 'BASIC KEY'!$F$7:$F$10, ""),
XLOOKUP(INDEX(Basic!$M$2:$M$309, MATCH(Sheet8!$C62, Basic!$I$2:$I$309, 0)), 'BASIC KEY'!$E$13:$E$16, 'BASIC KEY'!$F$13:$F$16, ""),
XLOOKUP(INDEX(Basic!$N$2:$N$309, MATCH(Sheet8!$C62, Basic!$I$2:$I$309, 0)), 'BASIC KEY'!$E$19:$E$22, 'BASIC KEY'!$F$19:$F$22, ""),
XLOOKUP(INDEX(Basic!$O$2:$O$309, MATCH(Sheet8!$C62, Basic!$I$2:$I$309, 0)), 'BASIC KEY'!$E$25:$E$28, 'BASIC KEY'!$F$25:$F$28, "")
),
""
)</f>
        <v>passionate explorer,Growth seeker,Balancer,Feedback taker,Competitor</v>
      </c>
      <c r="L62" s="17" t="str">
        <f t="array" ref="L62">TEXTJOIN(",", TRUE,
    XLOOKUP(Advanced!$P59, 'ADVANCED KEY'!$F$1:$F$4, 'ADVANCED KEY'!$G$1:$G$4, ""),
    XLOOKUP(Advanced!$Q59, 'ADVANCED KEY'!$F$7:$F$10, 'ADVANCED KEY'!$G$7:$G$10, ""),
    XLOOKUP(Advanced!$R59, 'ADVANCED KEY'!$F$13:$F$16, 'ADVANCED KEY'!$G$13:$G$16, ""),
    XLOOKUP(Advanced!$S59, 'ADVANCED KEY'!$F$19:$F$22, 'ADVANCED KEY'!$G$19:$G$22, ""),
    XLOOKUP(Advanced!$T59, 'ADVANCED KEY'!$F$25:$F$28, 'ADVANCED KEY'!$G$25:$G$28, ""),
    XLOOKUP(Advanced!$U59, 'ADVANCED KEY'!$F$31:$F$34, 'ADVANCED KEY'!$G$31:$G$34, ""),
    XLOOKUP(Advanced!$V59, 'ADVANCED KEY'!$F$37:$F$40, 'ADVANCED KEY'!$G$37:$G$40, ""),
    XLOOKUP(Advanced!$W59, 'ADVANCED KEY'!$F$43:$F$46, 'ADVANCED KEY'!$G$43:$G$46, ""),
    XLOOKUP(Advanced!$X59, 'ADVANCED KEY'!$F$49:$F$52, 'ADVANCED KEY'!$G$49:$G$52, ""),
    XLOOKUP(Advanced!$Y59, 'ADVANCED KEY'!$F$55:$F$58, 'ADVANCED KEY'!$G$55:$G$58, "")
)</f>
        <v>Planned explorer,Skill learner,Instinctive,Reflective,Self Aware,Networker,Innovator,Competitive learner,Practical career focused,Short-term goals seeker</v>
      </c>
      <c r="M62" s="17" t="str">
        <f t="shared" si="6"/>
        <v>You are doing great Job . Keep it up!</v>
      </c>
      <c r="N62" s="17" t="str">
        <f t="shared" si="7"/>
        <v>Great going, just be aware of relying your instincts when your work needs a lot of accuracy.</v>
      </c>
    </row>
    <row r="63">
      <c r="A63" s="12">
        <v>59.0</v>
      </c>
      <c r="B63" s="1" t="str">
        <f>Advanced!M60</f>
        <v>Sandeep Singh</v>
      </c>
      <c r="C63" s="13" t="str">
        <f t="shared" si="1"/>
        <v>sandeep singh</v>
      </c>
      <c r="D63" s="13">
        <f t="array" ref="D63">IF(ISNUMBER(MATCH(Sheet8!$C63, Basic!$I$2:$I$309, 0)),SUM(
        XLOOKUP(INDEX(Basic!$C$2:$C$309, MATCH(Sheet8!$C63, Basic!$I$2:$I$309, 0)), 'BASIC KEY'!$C$1:$C$4, 'BASIC KEY'!$B$1:$B$4, 0),
        XLOOKUP(INDEX(Basic!$D$2:$D$309, MATCH(Sheet8!$C63, Basic!$I$2:$I$309, 0)), 'BASIC KEY'!$C$7:$C$10, 'BASIC KEY'!$B$7:$B$10, 0),
        XLOOKUP(INDEX(Basic!$E$2:$E$309, MATCH(Sheet8!$C63, Basic!$I$2:$I$309, 0)), 'BASIC KEY'!$C$13:$C$16, 'BASIC KEY'!$B$13:$B$16, 0),
        XLOOKUP(INDEX(Basic!$F$2:$F$309, MATCH(Sheet8!$C63, Basic!$I$2:$I$309, 0)), 'BASIC KEY'!$C$19:$C$22, 'BASIC KEY'!$B$19:$B$22, 0),
        XLOOKUP(INDEX(Basic!$G$2:$G$309, MATCH(Sheet8!$C63, Basic!$I$2:$I$309, 0)), 'BASIC KEY'!$C$25:$C$28, 'BASIC KEY'!$B$25:$B$28, 0)
    ),
    ""
)
</f>
        <v>8</v>
      </c>
      <c r="E63" s="13">
        <f t="array" ref="E63">SUM(
XLOOKUP(Advanced!$C60,'ADVANCED KEY'!$C$1:$C$4,'ADVANCED KEY'!$B$1:$B$4,0),
XLOOKUP(Advanced!$D60,'ADVANCED KEY'!$C$7:$C$10,'ADVANCED KEY'!$B$7:$B$10,0),
XLOOKUP(Advanced!$E60,'ADVANCED KEY'!$C$13:$C$16,'ADVANCED KEY'!$B$13:$B$16,0),
XLOOKUP(Advanced!$F60,'ADVANCED KEY'!$C$19:$C$22,'ADVANCED KEY'!$B$19:$B$22,0),
XLOOKUP(Advanced!$G60,'ADVANCED KEY'!$C$25:$C$28,'ADVANCED KEY'!$B$25:$B$28,0),
XLOOKUP(Advanced!$H60,'ADVANCED KEY'!$C$31:$C$34,'ADVANCED KEY'!$B$31:$B$34,0),
XLOOKUP(Advanced!$I60,'ADVANCED KEY'!$C$37:$C$40,'ADVANCED KEY'!$B$37:$B$40,0),
XLOOKUP(Advanced!$J60,'ADVANCED KEY'!$C$43:$C$46,'ADVANCED KEY'!$B$43:$B$46,0),
XLOOKUP(Advanced!$K60,'ADVANCED KEY'!$C$49:$C$52,'ADVANCED KEY'!$B$49:$B$52,0),
XLOOKUP(Advanced!$L60,'ADVANCED KEY'!$C$55:$C$58,'ADVANCED KEY'!$B$55:$B$58,0)
)</f>
        <v>3</v>
      </c>
      <c r="F63" s="13">
        <f t="shared" si="2"/>
        <v>11</v>
      </c>
      <c r="G63" s="13">
        <f t="shared" si="3"/>
        <v>36.7</v>
      </c>
      <c r="H63" s="13">
        <f t="shared" si="4"/>
        <v>0.614</v>
      </c>
      <c r="I63" s="25">
        <f t="shared" si="5"/>
        <v>73</v>
      </c>
      <c r="J63" s="13" t="str">
        <f t="array" ref="J63">IF(ISNUMBER(MATCH(Sheet8!$C63, Basic!$I$2:$I$309, 0)),TEXTJOIN(",",TRUE,
XLOOKUP(INDEX(Basic!$K$2:$K$309, MATCH(Sheet8!$C63, Basic!$I$2:$I$309, 0)), 'BASIC KEY'!$E$1:$E$4, 'BASIC KEY'!$F$1:$F$4, ""),
XLOOKUP(INDEX(Basic!$L$2:$L$309, MATCH(Sheet8!$C63, Basic!$I$2:$I$309, 0)), 'BASIC KEY'!$E$7:$E$10, 'BASIC KEY'!$F$7:$F$10, ""),
XLOOKUP(INDEX(Basic!$M$2:$M$309, MATCH(Sheet8!$C63, Basic!$I$2:$I$309, 0)), 'BASIC KEY'!$E$13:$E$16, 'BASIC KEY'!$F$13:$F$16, ""),
XLOOKUP(INDEX(Basic!$N$2:$N$309, MATCH(Sheet8!$C63, Basic!$I$2:$I$309, 0)), 'BASIC KEY'!$E$19:$E$22, 'BASIC KEY'!$F$19:$F$22, ""),
XLOOKUP(INDEX(Basic!$O$2:$O$309, MATCH(Sheet8!$C63, Basic!$I$2:$I$309, 0)), 'BASIC KEY'!$E$25:$E$28, 'BASIC KEY'!$F$25:$F$28, "")
),
""
)</f>
        <v>career focused,Growth seeker,Dedicated learner,Dtermined Doer,Self Focused</v>
      </c>
      <c r="L63" s="17" t="str">
        <f t="array" ref="L63">TEXTJOIN(",", TRUE,
    XLOOKUP(Advanced!$P60, 'ADVANCED KEY'!$F$1:$F$4, 'ADVANCED KEY'!$G$1:$G$4, ""),
    XLOOKUP(Advanced!$Q60, 'ADVANCED KEY'!$F$7:$F$10, 'ADVANCED KEY'!$G$7:$G$10, ""),
    XLOOKUP(Advanced!$R60, 'ADVANCED KEY'!$F$13:$F$16, 'ADVANCED KEY'!$G$13:$G$16, ""),
    XLOOKUP(Advanced!$S60, 'ADVANCED KEY'!$F$19:$F$22, 'ADVANCED KEY'!$G$19:$G$22, ""),
    XLOOKUP(Advanced!$T60, 'ADVANCED KEY'!$F$25:$F$28, 'ADVANCED KEY'!$G$25:$G$28, ""),
    XLOOKUP(Advanced!$U60, 'ADVANCED KEY'!$F$31:$F$34, 'ADVANCED KEY'!$G$31:$G$34, ""),
    XLOOKUP(Advanced!$V60, 'ADVANCED KEY'!$F$37:$F$40, 'ADVANCED KEY'!$G$37:$G$40, ""),
    XLOOKUP(Advanced!$W60, 'ADVANCED KEY'!$F$43:$F$46, 'ADVANCED KEY'!$G$43:$G$46, ""),
    XLOOKUP(Advanced!$X60, 'ADVANCED KEY'!$F$49:$F$52, 'ADVANCED KEY'!$G$49:$G$52, ""),
    XLOOKUP(Advanced!$Y60, 'ADVANCED KEY'!$F$55:$F$58, 'ADVANCED KEY'!$G$55:$G$58, "")
)</f>
        <v>Adventurous,Challenger,Information seeker,Incremental Result seeker,Self Aware,Balancer,Blanced thinker,Future focused learner,Experience seeker,Short-term goals seeker</v>
      </c>
      <c r="M63" s="17" t="str">
        <f t="shared" si="6"/>
        <v>You are doing great Job . Keep it up!</v>
      </c>
      <c r="N63" s="17" t="str">
        <f t="shared" si="7"/>
        <v>Going amazing!.Keep working!</v>
      </c>
    </row>
    <row r="64">
      <c r="A64" s="12">
        <v>60.0</v>
      </c>
      <c r="B64" s="1" t="str">
        <f>Advanced!M61</f>
        <v>Gaurav Somnath  Bombale</v>
      </c>
      <c r="C64" s="13" t="str">
        <f t="shared" si="1"/>
        <v>gaurav somnath bombale</v>
      </c>
      <c r="D64" s="13">
        <f t="array" ref="D64">IF(ISNUMBER(MATCH(Sheet8!$C64, Basic!$I$2:$I$309, 0)),SUM(
        XLOOKUP(INDEX(Basic!$C$2:$C$309, MATCH(Sheet8!$C64, Basic!$I$2:$I$309, 0)), 'BASIC KEY'!$C$1:$C$4, 'BASIC KEY'!$B$1:$B$4, 0),
        XLOOKUP(INDEX(Basic!$D$2:$D$309, MATCH(Sheet8!$C64, Basic!$I$2:$I$309, 0)), 'BASIC KEY'!$C$7:$C$10, 'BASIC KEY'!$B$7:$B$10, 0),
        XLOOKUP(INDEX(Basic!$E$2:$E$309, MATCH(Sheet8!$C64, Basic!$I$2:$I$309, 0)), 'BASIC KEY'!$C$13:$C$16, 'BASIC KEY'!$B$13:$B$16, 0),
        XLOOKUP(INDEX(Basic!$F$2:$F$309, MATCH(Sheet8!$C64, Basic!$I$2:$I$309, 0)), 'BASIC KEY'!$C$19:$C$22, 'BASIC KEY'!$B$19:$B$22, 0),
        XLOOKUP(INDEX(Basic!$G$2:$G$309, MATCH(Sheet8!$C64, Basic!$I$2:$I$309, 0)), 'BASIC KEY'!$C$25:$C$28, 'BASIC KEY'!$B$25:$B$28, 0)
    ),
    ""
)
</f>
        <v>8</v>
      </c>
      <c r="E64" s="13">
        <f t="array" ref="E64">SUM(
XLOOKUP(Advanced!$C61,'ADVANCED KEY'!$C$1:$C$4,'ADVANCED KEY'!$B$1:$B$4,0),
XLOOKUP(Advanced!$D61,'ADVANCED KEY'!$C$7:$C$10,'ADVANCED KEY'!$B$7:$B$10,0),
XLOOKUP(Advanced!$E61,'ADVANCED KEY'!$C$13:$C$16,'ADVANCED KEY'!$B$13:$B$16,0),
XLOOKUP(Advanced!$F61,'ADVANCED KEY'!$C$19:$C$22,'ADVANCED KEY'!$B$19:$B$22,0),
XLOOKUP(Advanced!$G61,'ADVANCED KEY'!$C$25:$C$28,'ADVANCED KEY'!$B$25:$B$28,0),
XLOOKUP(Advanced!$H61,'ADVANCED KEY'!$C$31:$C$34,'ADVANCED KEY'!$B$31:$B$34,0),
XLOOKUP(Advanced!$I61,'ADVANCED KEY'!$C$37:$C$40,'ADVANCED KEY'!$B$37:$B$40,0),
XLOOKUP(Advanced!$J61,'ADVANCED KEY'!$C$43:$C$46,'ADVANCED KEY'!$B$43:$B$46,0),
XLOOKUP(Advanced!$K61,'ADVANCED KEY'!$C$49:$C$52,'ADVANCED KEY'!$B$49:$B$52,0),
XLOOKUP(Advanced!$L61,'ADVANCED KEY'!$C$55:$C$58,'ADVANCED KEY'!$B$55:$B$58,0)
)</f>
        <v>3</v>
      </c>
      <c r="F64" s="13">
        <f t="shared" si="2"/>
        <v>11</v>
      </c>
      <c r="G64" s="13">
        <f t="shared" si="3"/>
        <v>36.7</v>
      </c>
      <c r="H64" s="13">
        <f t="shared" si="4"/>
        <v>0.617</v>
      </c>
      <c r="I64" s="25">
        <f t="shared" si="5"/>
        <v>72</v>
      </c>
      <c r="J64" s="13" t="str">
        <f t="array" ref="J64">IF(ISNUMBER(MATCH(Sheet8!$C64, Basic!$I$2:$I$309, 0)),TEXTJOIN(",",TRUE,
XLOOKUP(INDEX(Basic!$K$2:$K$309, MATCH(Sheet8!$C64, Basic!$I$2:$I$309, 0)), 'BASIC KEY'!$E$1:$E$4, 'BASIC KEY'!$F$1:$F$4, ""),
XLOOKUP(INDEX(Basic!$L$2:$L$309, MATCH(Sheet8!$C64, Basic!$I$2:$I$309, 0)), 'BASIC KEY'!$E$7:$E$10, 'BASIC KEY'!$F$7:$F$10, ""),
XLOOKUP(INDEX(Basic!$M$2:$M$309, MATCH(Sheet8!$C64, Basic!$I$2:$I$309, 0)), 'BASIC KEY'!$E$13:$E$16, 'BASIC KEY'!$F$13:$F$16, ""),
XLOOKUP(INDEX(Basic!$N$2:$N$309, MATCH(Sheet8!$C64, Basic!$I$2:$I$309, 0)), 'BASIC KEY'!$E$19:$E$22, 'BASIC KEY'!$F$19:$F$22, ""),
XLOOKUP(INDEX(Basic!$O$2:$O$309, MATCH(Sheet8!$C64, Basic!$I$2:$I$309, 0)), 'BASIC KEY'!$E$25:$E$28, 'BASIC KEY'!$F$25:$F$28, "")
),
""
)</f>
        <v>career focused,Growth seeker,Balancer,Pleasant tactful,Self Focused</v>
      </c>
      <c r="L64" s="17" t="str">
        <f t="array" ref="L64">TEXTJOIN(",", TRUE,
    XLOOKUP(Advanced!$P61, 'ADVANCED KEY'!$F$1:$F$4, 'ADVANCED KEY'!$G$1:$G$4, ""),
    XLOOKUP(Advanced!$Q61, 'ADVANCED KEY'!$F$7:$F$10, 'ADVANCED KEY'!$G$7:$G$10, ""),
    XLOOKUP(Advanced!$R61, 'ADVANCED KEY'!$F$13:$F$16, 'ADVANCED KEY'!$G$13:$G$16, ""),
    XLOOKUP(Advanced!$S61, 'ADVANCED KEY'!$F$19:$F$22, 'ADVANCED KEY'!$G$19:$G$22, ""),
    XLOOKUP(Advanced!$T61, 'ADVANCED KEY'!$F$25:$F$28, 'ADVANCED KEY'!$G$25:$G$28, ""),
    XLOOKUP(Advanced!$U61, 'ADVANCED KEY'!$F$31:$F$34, 'ADVANCED KEY'!$G$31:$G$34, ""),
    XLOOKUP(Advanced!$V61, 'ADVANCED KEY'!$F$37:$F$40, 'ADVANCED KEY'!$G$37:$G$40, ""),
    XLOOKUP(Advanced!$W61, 'ADVANCED KEY'!$F$43:$F$46, 'ADVANCED KEY'!$G$43:$G$46, ""),
    XLOOKUP(Advanced!$X61, 'ADVANCED KEY'!$F$49:$F$52, 'ADVANCED KEY'!$G$49:$G$52, ""),
    XLOOKUP(Advanced!$Y61, 'ADVANCED KEY'!$F$55:$F$58, 'ADVANCED KEY'!$G$55:$G$58, "")
)</f>
        <v>Adventurous,Skill learner,Information seeker,Incremental Result seeker,Self Aware,Balancer,Blanced thinker,Future focused learner,Experience seeker,Detail focused</v>
      </c>
      <c r="M64" s="17" t="str">
        <f t="shared" si="6"/>
        <v>You are doing great Job . Keep it up!</v>
      </c>
      <c r="N64" s="17" t="str">
        <f t="shared" si="7"/>
        <v>Going amazing!.Keep working!</v>
      </c>
    </row>
    <row r="65">
      <c r="A65" s="12">
        <v>61.0</v>
      </c>
      <c r="B65" s="1" t="str">
        <f>Advanced!M62</f>
        <v>Sayyada Ifrah</v>
      </c>
      <c r="C65" s="13" t="str">
        <f t="shared" si="1"/>
        <v>sayyada ifrah</v>
      </c>
      <c r="D65" s="13">
        <f t="array" ref="D65">IF(ISNUMBER(MATCH(Sheet8!$C65, Basic!$I$2:$I$309, 0)),SUM(
        XLOOKUP(INDEX(Basic!$C$2:$C$309, MATCH(Sheet8!$C65, Basic!$I$2:$I$309, 0)), 'BASIC KEY'!$C$1:$C$4, 'BASIC KEY'!$B$1:$B$4, 0),
        XLOOKUP(INDEX(Basic!$D$2:$D$309, MATCH(Sheet8!$C65, Basic!$I$2:$I$309, 0)), 'BASIC KEY'!$C$7:$C$10, 'BASIC KEY'!$B$7:$B$10, 0),
        XLOOKUP(INDEX(Basic!$E$2:$E$309, MATCH(Sheet8!$C65, Basic!$I$2:$I$309, 0)), 'BASIC KEY'!$C$13:$C$16, 'BASIC KEY'!$B$13:$B$16, 0),
        XLOOKUP(INDEX(Basic!$F$2:$F$309, MATCH(Sheet8!$C65, Basic!$I$2:$I$309, 0)), 'BASIC KEY'!$C$19:$C$22, 'BASIC KEY'!$B$19:$B$22, 0),
        XLOOKUP(INDEX(Basic!$G$2:$G$309, MATCH(Sheet8!$C65, Basic!$I$2:$I$309, 0)), 'BASIC KEY'!$C$25:$C$28, 'BASIC KEY'!$B$25:$B$28, 0)
    ),
    ""
)
</f>
        <v>6</v>
      </c>
      <c r="E65" s="13">
        <f t="array" ref="E65">SUM(
XLOOKUP(Advanced!$C62,'ADVANCED KEY'!$C$1:$C$4,'ADVANCED KEY'!$B$1:$B$4,0),
XLOOKUP(Advanced!$D62,'ADVANCED KEY'!$C$7:$C$10,'ADVANCED KEY'!$B$7:$B$10,0),
XLOOKUP(Advanced!$E62,'ADVANCED KEY'!$C$13:$C$16,'ADVANCED KEY'!$B$13:$B$16,0),
XLOOKUP(Advanced!$F62,'ADVANCED KEY'!$C$19:$C$22,'ADVANCED KEY'!$B$19:$B$22,0),
XLOOKUP(Advanced!$G62,'ADVANCED KEY'!$C$25:$C$28,'ADVANCED KEY'!$B$25:$B$28,0),
XLOOKUP(Advanced!$H62,'ADVANCED KEY'!$C$31:$C$34,'ADVANCED KEY'!$B$31:$B$34,0),
XLOOKUP(Advanced!$I62,'ADVANCED KEY'!$C$37:$C$40,'ADVANCED KEY'!$B$37:$B$40,0),
XLOOKUP(Advanced!$J62,'ADVANCED KEY'!$C$43:$C$46,'ADVANCED KEY'!$B$43:$B$46,0),
XLOOKUP(Advanced!$K62,'ADVANCED KEY'!$C$49:$C$52,'ADVANCED KEY'!$B$49:$B$52,0),
XLOOKUP(Advanced!$L62,'ADVANCED KEY'!$C$55:$C$58,'ADVANCED KEY'!$B$55:$B$58,0)
)</f>
        <v>8</v>
      </c>
      <c r="F65" s="13">
        <f t="shared" si="2"/>
        <v>14</v>
      </c>
      <c r="G65" s="13">
        <f t="shared" si="3"/>
        <v>46.7</v>
      </c>
      <c r="H65" s="13">
        <f t="shared" si="4"/>
        <v>0.873</v>
      </c>
      <c r="I65" s="25">
        <f t="shared" si="5"/>
        <v>25</v>
      </c>
      <c r="J65" s="13" t="str">
        <f t="array" ref="J65">IF(ISNUMBER(MATCH(Sheet8!$C65, Basic!$I$2:$I$309, 0)),TEXTJOIN(",",TRUE,
XLOOKUP(INDEX(Basic!$K$2:$K$309, MATCH(Sheet8!$C65, Basic!$I$2:$I$309, 0)), 'BASIC KEY'!$E$1:$E$4, 'BASIC KEY'!$F$1:$F$4, ""),
XLOOKUP(INDEX(Basic!$L$2:$L$309, MATCH(Sheet8!$C65, Basic!$I$2:$I$309, 0)), 'BASIC KEY'!$E$7:$E$10, 'BASIC KEY'!$F$7:$F$10, ""),
XLOOKUP(INDEX(Basic!$M$2:$M$309, MATCH(Sheet8!$C65, Basic!$I$2:$I$309, 0)), 'BASIC KEY'!$E$13:$E$16, 'BASIC KEY'!$F$13:$F$16, ""),
XLOOKUP(INDEX(Basic!$N$2:$N$309, MATCH(Sheet8!$C65, Basic!$I$2:$I$309, 0)), 'BASIC KEY'!$E$19:$E$22, 'BASIC KEY'!$F$19:$F$22, ""),
XLOOKUP(INDEX(Basic!$O$2:$O$309, MATCH(Sheet8!$C65, Basic!$I$2:$I$309, 0)), 'BASIC KEY'!$E$25:$E$28, 'BASIC KEY'!$F$25:$F$28, "")
),
""
)</f>
        <v>passionate explorer,Balanced explorer,Balancer,Feedback taker,Self Focused</v>
      </c>
      <c r="L65" s="17" t="str">
        <f t="array" ref="L65">TEXTJOIN(",", TRUE,
    XLOOKUP(Advanced!$P62, 'ADVANCED KEY'!$F$1:$F$4, 'ADVANCED KEY'!$G$1:$G$4, ""),
    XLOOKUP(Advanced!$Q62, 'ADVANCED KEY'!$F$7:$F$10, 'ADVANCED KEY'!$G$7:$G$10, ""),
    XLOOKUP(Advanced!$R62, 'ADVANCED KEY'!$F$13:$F$16, 'ADVANCED KEY'!$G$13:$G$16, ""),
    XLOOKUP(Advanced!$S62, 'ADVANCED KEY'!$F$19:$F$22, 'ADVANCED KEY'!$G$19:$G$22, ""),
    XLOOKUP(Advanced!$T62, 'ADVANCED KEY'!$F$25:$F$28, 'ADVANCED KEY'!$G$25:$G$28, ""),
    XLOOKUP(Advanced!$U62, 'ADVANCED KEY'!$F$31:$F$34, 'ADVANCED KEY'!$G$31:$G$34, ""),
    XLOOKUP(Advanced!$V62, 'ADVANCED KEY'!$F$37:$F$40, 'ADVANCED KEY'!$G$37:$G$40, ""),
    XLOOKUP(Advanced!$W62, 'ADVANCED KEY'!$F$43:$F$46, 'ADVANCED KEY'!$G$43:$G$46, ""),
    XLOOKUP(Advanced!$X62, 'ADVANCED KEY'!$F$49:$F$52, 'ADVANCED KEY'!$G$49:$G$52, ""),
    XLOOKUP(Advanced!$Y62, 'ADVANCED KEY'!$F$55:$F$58, 'ADVANCED KEY'!$G$55:$G$58, "")
)</f>
        <v>Planned explorer,Skill learner,Other's approval seeker,Incremental Result seeker,Self Aware,Networker,Innovator,Future focused learner,Experience seeker,Detail focused</v>
      </c>
      <c r="M65" s="17" t="str">
        <f t="shared" si="6"/>
        <v>You are doing great Job . Keep it up!</v>
      </c>
      <c r="N65" s="17" t="str">
        <f t="shared" si="7"/>
        <v>Going amazing!.Keep working!</v>
      </c>
    </row>
    <row r="66">
      <c r="A66" s="12">
        <v>62.0</v>
      </c>
      <c r="B66" s="1" t="str">
        <f>Advanced!M63</f>
        <v>Prithvi Srivastava</v>
      </c>
      <c r="C66" s="13" t="str">
        <f t="shared" si="1"/>
        <v>prithvi srivastava</v>
      </c>
      <c r="D66" s="13">
        <f t="array" ref="D66">IF(ISNUMBER(MATCH(Sheet8!$C66, Basic!$I$2:$I$309, 0)),SUM(
        XLOOKUP(INDEX(Basic!$C$2:$C$309, MATCH(Sheet8!$C66, Basic!$I$2:$I$309, 0)), 'BASIC KEY'!$C$1:$C$4, 'BASIC KEY'!$B$1:$B$4, 0),
        XLOOKUP(INDEX(Basic!$D$2:$D$309, MATCH(Sheet8!$C66, Basic!$I$2:$I$309, 0)), 'BASIC KEY'!$C$7:$C$10, 'BASIC KEY'!$B$7:$B$10, 0),
        XLOOKUP(INDEX(Basic!$E$2:$E$309, MATCH(Sheet8!$C66, Basic!$I$2:$I$309, 0)), 'BASIC KEY'!$C$13:$C$16, 'BASIC KEY'!$B$13:$B$16, 0),
        XLOOKUP(INDEX(Basic!$F$2:$F$309, MATCH(Sheet8!$C66, Basic!$I$2:$I$309, 0)), 'BASIC KEY'!$C$19:$C$22, 'BASIC KEY'!$B$19:$B$22, 0),
        XLOOKUP(INDEX(Basic!$G$2:$G$309, MATCH(Sheet8!$C66, Basic!$I$2:$I$309, 0)), 'BASIC KEY'!$C$25:$C$28, 'BASIC KEY'!$B$25:$B$28, 0)
    ),
    ""
)
</f>
        <v>8</v>
      </c>
      <c r="E66" s="13">
        <f t="array" ref="E66">SUM(
XLOOKUP(Advanced!$C63,'ADVANCED KEY'!$C$1:$C$4,'ADVANCED KEY'!$B$1:$B$4,0),
XLOOKUP(Advanced!$D63,'ADVANCED KEY'!$C$7:$C$10,'ADVANCED KEY'!$B$7:$B$10,0),
XLOOKUP(Advanced!$E63,'ADVANCED KEY'!$C$13:$C$16,'ADVANCED KEY'!$B$13:$B$16,0),
XLOOKUP(Advanced!$F63,'ADVANCED KEY'!$C$19:$C$22,'ADVANCED KEY'!$B$19:$B$22,0),
XLOOKUP(Advanced!$G63,'ADVANCED KEY'!$C$25:$C$28,'ADVANCED KEY'!$B$25:$B$28,0),
XLOOKUP(Advanced!$H63,'ADVANCED KEY'!$C$31:$C$34,'ADVANCED KEY'!$B$31:$B$34,0),
XLOOKUP(Advanced!$I63,'ADVANCED KEY'!$C$37:$C$40,'ADVANCED KEY'!$B$37:$B$40,0),
XLOOKUP(Advanced!$J63,'ADVANCED KEY'!$C$43:$C$46,'ADVANCED KEY'!$B$43:$B$46,0),
XLOOKUP(Advanced!$K63,'ADVANCED KEY'!$C$49:$C$52,'ADVANCED KEY'!$B$49:$B$52,0),
XLOOKUP(Advanced!$L63,'ADVANCED KEY'!$C$55:$C$58,'ADVANCED KEY'!$B$55:$B$58,0)
)</f>
        <v>1</v>
      </c>
      <c r="F66" s="13">
        <f t="shared" si="2"/>
        <v>9</v>
      </c>
      <c r="G66" s="13">
        <f t="shared" si="3"/>
        <v>30</v>
      </c>
      <c r="H66" s="13">
        <f t="shared" si="4"/>
        <v>0.364</v>
      </c>
      <c r="I66" s="25">
        <f t="shared" si="5"/>
        <v>137</v>
      </c>
      <c r="J66" s="13" t="str">
        <f t="array" ref="J66">IF(ISNUMBER(MATCH(Sheet8!$C66, Basic!$I$2:$I$309, 0)),TEXTJOIN(",",TRUE,
XLOOKUP(INDEX(Basic!$K$2:$K$309, MATCH(Sheet8!$C66, Basic!$I$2:$I$309, 0)), 'BASIC KEY'!$E$1:$E$4, 'BASIC KEY'!$F$1:$F$4, ""),
XLOOKUP(INDEX(Basic!$L$2:$L$309, MATCH(Sheet8!$C66, Basic!$I$2:$I$309, 0)), 'BASIC KEY'!$E$7:$E$10, 'BASIC KEY'!$F$7:$F$10, ""),
XLOOKUP(INDEX(Basic!$M$2:$M$309, MATCH(Sheet8!$C66, Basic!$I$2:$I$309, 0)), 'BASIC KEY'!$E$13:$E$16, 'BASIC KEY'!$F$13:$F$16, ""),
XLOOKUP(INDEX(Basic!$N$2:$N$309, MATCH(Sheet8!$C66, Basic!$I$2:$I$309, 0)), 'BASIC KEY'!$E$19:$E$22, 'BASIC KEY'!$F$19:$F$22, ""),
XLOOKUP(INDEX(Basic!$O$2:$O$309, MATCH(Sheet8!$C66, Basic!$I$2:$I$309, 0)), 'BASIC KEY'!$E$25:$E$28, 'BASIC KEY'!$F$25:$F$28, "")
),
""
)</f>
        <v>career focused,Growth seeker,Balancer,Pleasant tactful,Self Focused</v>
      </c>
      <c r="L66" s="17" t="str">
        <f t="array" ref="L66">TEXTJOIN(",", TRUE,
    XLOOKUP(Advanced!$P63, 'ADVANCED KEY'!$F$1:$F$4, 'ADVANCED KEY'!$G$1:$G$4, ""),
    XLOOKUP(Advanced!$Q63, 'ADVANCED KEY'!$F$7:$F$10, 'ADVANCED KEY'!$G$7:$G$10, ""),
    XLOOKUP(Advanced!$R63, 'ADVANCED KEY'!$F$13:$F$16, 'ADVANCED KEY'!$G$13:$G$16, ""),
    XLOOKUP(Advanced!$S63, 'ADVANCED KEY'!$F$19:$F$22, 'ADVANCED KEY'!$G$19:$G$22, ""),
    XLOOKUP(Advanced!$T63, 'ADVANCED KEY'!$F$25:$F$28, 'ADVANCED KEY'!$G$25:$G$28, ""),
    XLOOKUP(Advanced!$U63, 'ADVANCED KEY'!$F$31:$F$34, 'ADVANCED KEY'!$G$31:$G$34, ""),
    XLOOKUP(Advanced!$V63, 'ADVANCED KEY'!$F$37:$F$40, 'ADVANCED KEY'!$G$37:$G$40, ""),
    XLOOKUP(Advanced!$W63, 'ADVANCED KEY'!$F$43:$F$46, 'ADVANCED KEY'!$G$43:$G$46, ""),
    XLOOKUP(Advanced!$X63, 'ADVANCED KEY'!$F$49:$F$52, 'ADVANCED KEY'!$G$49:$G$52, ""),
    XLOOKUP(Advanced!$Y63, 'ADVANCED KEY'!$F$55:$F$58, 'ADVANCED KEY'!$G$55:$G$58, "")
)</f>
        <v>Researcher,Skill learner,Information seeker,Reflective,Self Aware,Balancer,Blanced thinker,Future focused learner,Experience seeker,Short-term goals seeker</v>
      </c>
      <c r="M66" s="17" t="str">
        <f t="shared" si="6"/>
        <v>You are doing great Job . Keep it up!</v>
      </c>
      <c r="N66" s="17" t="str">
        <f t="shared" si="7"/>
        <v>Going amazing!.Keep working!</v>
      </c>
    </row>
    <row r="67">
      <c r="A67" s="12">
        <v>63.0</v>
      </c>
      <c r="B67" s="1" t="str">
        <f>Advanced!M64</f>
        <v>Priyanshu</v>
      </c>
      <c r="C67" s="13" t="str">
        <f t="shared" si="1"/>
        <v>priyanshu</v>
      </c>
      <c r="D67" s="13">
        <f t="array" ref="D67">IF(ISNUMBER(MATCH(Sheet8!$C67, Basic!$I$2:$I$309, 0)),SUM(
        XLOOKUP(INDEX(Basic!$C$2:$C$309, MATCH(Sheet8!$C67, Basic!$I$2:$I$309, 0)), 'BASIC KEY'!$C$1:$C$4, 'BASIC KEY'!$B$1:$B$4, 0),
        XLOOKUP(INDEX(Basic!$D$2:$D$309, MATCH(Sheet8!$C67, Basic!$I$2:$I$309, 0)), 'BASIC KEY'!$C$7:$C$10, 'BASIC KEY'!$B$7:$B$10, 0),
        XLOOKUP(INDEX(Basic!$E$2:$E$309, MATCH(Sheet8!$C67, Basic!$I$2:$I$309, 0)), 'BASIC KEY'!$C$13:$C$16, 'BASIC KEY'!$B$13:$B$16, 0),
        XLOOKUP(INDEX(Basic!$F$2:$F$309, MATCH(Sheet8!$C67, Basic!$I$2:$I$309, 0)), 'BASIC KEY'!$C$19:$C$22, 'BASIC KEY'!$B$19:$B$22, 0),
        XLOOKUP(INDEX(Basic!$G$2:$G$309, MATCH(Sheet8!$C67, Basic!$I$2:$I$309, 0)), 'BASIC KEY'!$C$25:$C$28, 'BASIC KEY'!$B$25:$B$28, 0)
    ),
    ""
)
</f>
        <v>7</v>
      </c>
      <c r="E67" s="13">
        <f t="array" ref="E67">SUM(
XLOOKUP(Advanced!$C64,'ADVANCED KEY'!$C$1:$C$4,'ADVANCED KEY'!$B$1:$B$4,0),
XLOOKUP(Advanced!$D64,'ADVANCED KEY'!$C$7:$C$10,'ADVANCED KEY'!$B$7:$B$10,0),
XLOOKUP(Advanced!$E64,'ADVANCED KEY'!$C$13:$C$16,'ADVANCED KEY'!$B$13:$B$16,0),
XLOOKUP(Advanced!$F64,'ADVANCED KEY'!$C$19:$C$22,'ADVANCED KEY'!$B$19:$B$22,0),
XLOOKUP(Advanced!$G64,'ADVANCED KEY'!$C$25:$C$28,'ADVANCED KEY'!$B$25:$B$28,0),
XLOOKUP(Advanced!$H64,'ADVANCED KEY'!$C$31:$C$34,'ADVANCED KEY'!$B$31:$B$34,0),
XLOOKUP(Advanced!$I64,'ADVANCED KEY'!$C$37:$C$40,'ADVANCED KEY'!$B$37:$B$40,0),
XLOOKUP(Advanced!$J64,'ADVANCED KEY'!$C$43:$C$46,'ADVANCED KEY'!$B$43:$B$46,0),
XLOOKUP(Advanced!$K64,'ADVANCED KEY'!$C$49:$C$52,'ADVANCED KEY'!$B$49:$B$52,0),
XLOOKUP(Advanced!$L64,'ADVANCED KEY'!$C$55:$C$58,'ADVANCED KEY'!$B$55:$B$58,0)
)</f>
        <v>3</v>
      </c>
      <c r="F67" s="13">
        <f t="shared" si="2"/>
        <v>10</v>
      </c>
      <c r="G67" s="13">
        <f t="shared" si="3"/>
        <v>33.3</v>
      </c>
      <c r="H67" s="13">
        <f t="shared" si="4"/>
        <v>0.479</v>
      </c>
      <c r="I67" s="25">
        <f t="shared" si="5"/>
        <v>92</v>
      </c>
      <c r="J67" s="13" t="str">
        <f t="array" ref="J67">IF(ISNUMBER(MATCH(Sheet8!$C67, Basic!$I$2:$I$309, 0)),TEXTJOIN(",",TRUE,
XLOOKUP(INDEX(Basic!$K$2:$K$309, MATCH(Sheet8!$C67, Basic!$I$2:$I$309, 0)), 'BASIC KEY'!$E$1:$E$4, 'BASIC KEY'!$F$1:$F$4, ""),
XLOOKUP(INDEX(Basic!$L$2:$L$309, MATCH(Sheet8!$C67, Basic!$I$2:$I$309, 0)), 'BASIC KEY'!$E$7:$E$10, 'BASIC KEY'!$F$7:$F$10, ""),
XLOOKUP(INDEX(Basic!$M$2:$M$309, MATCH(Sheet8!$C67, Basic!$I$2:$I$309, 0)), 'BASIC KEY'!$E$13:$E$16, 'BASIC KEY'!$F$13:$F$16, ""),
XLOOKUP(INDEX(Basic!$N$2:$N$309, MATCH(Sheet8!$C67, Basic!$I$2:$I$309, 0)), 'BASIC KEY'!$E$19:$E$22, 'BASIC KEY'!$F$19:$F$22, ""),
XLOOKUP(INDEX(Basic!$O$2:$O$309, MATCH(Sheet8!$C67, Basic!$I$2:$I$309, 0)), 'BASIC KEY'!$E$25:$E$28, 'BASIC KEY'!$F$25:$F$28, "")
),
""
)</f>
        <v>career focused,Growth seeker,Weakend learner,Pleasant tactful,Self Focused</v>
      </c>
      <c r="L67" s="17" t="str">
        <f t="array" ref="L67">TEXTJOIN(",", TRUE,
    XLOOKUP(Advanced!$P64, 'ADVANCED KEY'!$F$1:$F$4, 'ADVANCED KEY'!$G$1:$G$4, ""),
    XLOOKUP(Advanced!$Q64, 'ADVANCED KEY'!$F$7:$F$10, 'ADVANCED KEY'!$G$7:$G$10, ""),
    XLOOKUP(Advanced!$R64, 'ADVANCED KEY'!$F$13:$F$16, 'ADVANCED KEY'!$G$13:$G$16, ""),
    XLOOKUP(Advanced!$S64, 'ADVANCED KEY'!$F$19:$F$22, 'ADVANCED KEY'!$G$19:$G$22, ""),
    XLOOKUP(Advanced!$T64, 'ADVANCED KEY'!$F$25:$F$28, 'ADVANCED KEY'!$G$25:$G$28, ""),
    XLOOKUP(Advanced!$U64, 'ADVANCED KEY'!$F$31:$F$34, 'ADVANCED KEY'!$G$31:$G$34, ""),
    XLOOKUP(Advanced!$V64, 'ADVANCED KEY'!$F$37:$F$40, 'ADVANCED KEY'!$G$37:$G$40, ""),
    XLOOKUP(Advanced!$W64, 'ADVANCED KEY'!$F$43:$F$46, 'ADVANCED KEY'!$G$43:$G$46, ""),
    XLOOKUP(Advanced!$X64, 'ADVANCED KEY'!$F$49:$F$52, 'ADVANCED KEY'!$G$49:$G$52, ""),
    XLOOKUP(Advanced!$Y64, 'ADVANCED KEY'!$F$55:$F$58, 'ADVANCED KEY'!$G$55:$G$58, "")
)</f>
        <v>Adventurous,Task Oriented,Information seeker,Reflective,Strength focused,Networker,Blanced thinker,Future focused learner,Experience seeker,Detail focused</v>
      </c>
      <c r="M67" s="17" t="str">
        <f t="shared" si="6"/>
        <v>You are doing great Job . Keep it up!</v>
      </c>
      <c r="N67" s="17" t="str">
        <f t="shared" si="7"/>
        <v>Going amazing!.Keep working!</v>
      </c>
    </row>
    <row r="68">
      <c r="A68" s="12">
        <v>64.0</v>
      </c>
      <c r="B68" s="1" t="str">
        <f>Advanced!M65</f>
        <v>Shashikant Chaudhary</v>
      </c>
      <c r="C68" s="13" t="str">
        <f t="shared" si="1"/>
        <v>shashikant chaudhary</v>
      </c>
      <c r="D68" s="13">
        <f t="array" ref="D68">IF(ISNUMBER(MATCH(Sheet8!$C68, Basic!$I$2:$I$309, 0)),SUM(
        XLOOKUP(INDEX(Basic!$C$2:$C$309, MATCH(Sheet8!$C68, Basic!$I$2:$I$309, 0)), 'BASIC KEY'!$C$1:$C$4, 'BASIC KEY'!$B$1:$B$4, 0),
        XLOOKUP(INDEX(Basic!$D$2:$D$309, MATCH(Sheet8!$C68, Basic!$I$2:$I$309, 0)), 'BASIC KEY'!$C$7:$C$10, 'BASIC KEY'!$B$7:$B$10, 0),
        XLOOKUP(INDEX(Basic!$E$2:$E$309, MATCH(Sheet8!$C68, Basic!$I$2:$I$309, 0)), 'BASIC KEY'!$C$13:$C$16, 'BASIC KEY'!$B$13:$B$16, 0),
        XLOOKUP(INDEX(Basic!$F$2:$F$309, MATCH(Sheet8!$C68, Basic!$I$2:$I$309, 0)), 'BASIC KEY'!$C$19:$C$22, 'BASIC KEY'!$B$19:$B$22, 0),
        XLOOKUP(INDEX(Basic!$G$2:$G$309, MATCH(Sheet8!$C68, Basic!$I$2:$I$309, 0)), 'BASIC KEY'!$C$25:$C$28, 'BASIC KEY'!$B$25:$B$28, 0)
    ),
    ""
)
</f>
        <v>9</v>
      </c>
      <c r="E68" s="13">
        <f t="array" ref="E68">SUM(
XLOOKUP(Advanced!$C65,'ADVANCED KEY'!$C$1:$C$4,'ADVANCED KEY'!$B$1:$B$4,0),
XLOOKUP(Advanced!$D65,'ADVANCED KEY'!$C$7:$C$10,'ADVANCED KEY'!$B$7:$B$10,0),
XLOOKUP(Advanced!$E65,'ADVANCED KEY'!$C$13:$C$16,'ADVANCED KEY'!$B$13:$B$16,0),
XLOOKUP(Advanced!$F65,'ADVANCED KEY'!$C$19:$C$22,'ADVANCED KEY'!$B$19:$B$22,0),
XLOOKUP(Advanced!$G65,'ADVANCED KEY'!$C$25:$C$28,'ADVANCED KEY'!$B$25:$B$28,0),
XLOOKUP(Advanced!$H65,'ADVANCED KEY'!$C$31:$C$34,'ADVANCED KEY'!$B$31:$B$34,0),
XLOOKUP(Advanced!$I65,'ADVANCED KEY'!$C$37:$C$40,'ADVANCED KEY'!$B$37:$B$40,0),
XLOOKUP(Advanced!$J65,'ADVANCED KEY'!$C$43:$C$46,'ADVANCED KEY'!$B$43:$B$46,0),
XLOOKUP(Advanced!$K65,'ADVANCED KEY'!$C$49:$C$52,'ADVANCED KEY'!$B$49:$B$52,0),
XLOOKUP(Advanced!$L65,'ADVANCED KEY'!$C$55:$C$58,'ADVANCED KEY'!$B$55:$B$58,0)
)</f>
        <v>3</v>
      </c>
      <c r="F68" s="13">
        <f t="shared" si="2"/>
        <v>12</v>
      </c>
      <c r="G68" s="13">
        <f t="shared" si="3"/>
        <v>40</v>
      </c>
      <c r="H68" s="13">
        <f t="shared" si="4"/>
        <v>0.725</v>
      </c>
      <c r="I68" s="25">
        <f t="shared" si="5"/>
        <v>46</v>
      </c>
      <c r="J68" s="13" t="str">
        <f t="array" ref="J68">IF(ISNUMBER(MATCH(Sheet8!$C68, Basic!$I$2:$I$309, 0)),TEXTJOIN(",",TRUE,
XLOOKUP(INDEX(Basic!$K$2:$K$309, MATCH(Sheet8!$C68, Basic!$I$2:$I$309, 0)), 'BASIC KEY'!$E$1:$E$4, 'BASIC KEY'!$F$1:$F$4, ""),
XLOOKUP(INDEX(Basic!$L$2:$L$309, MATCH(Sheet8!$C68, Basic!$I$2:$I$309, 0)), 'BASIC KEY'!$E$7:$E$10, 'BASIC KEY'!$F$7:$F$10, ""),
XLOOKUP(INDEX(Basic!$M$2:$M$309, MATCH(Sheet8!$C68, Basic!$I$2:$I$309, 0)), 'BASIC KEY'!$E$13:$E$16, 'BASIC KEY'!$F$13:$F$16, ""),
XLOOKUP(INDEX(Basic!$N$2:$N$309, MATCH(Sheet8!$C68, Basic!$I$2:$I$309, 0)), 'BASIC KEY'!$E$19:$E$22, 'BASIC KEY'!$F$19:$F$22, ""),
XLOOKUP(INDEX(Basic!$O$2:$O$309, MATCH(Sheet8!$C68, Basic!$I$2:$I$309, 0)), 'BASIC KEY'!$E$25:$E$28, 'BASIC KEY'!$F$25:$F$28, "")
),
""
)</f>
        <v>passionate explorer,Growth seeker,Balancer,Pleasant tactful,Self Focused</v>
      </c>
      <c r="L68" s="17" t="str">
        <f t="array" ref="L68">TEXTJOIN(",", TRUE,
    XLOOKUP(Advanced!$P65, 'ADVANCED KEY'!$F$1:$F$4, 'ADVANCED KEY'!$G$1:$G$4, ""),
    XLOOKUP(Advanced!$Q65, 'ADVANCED KEY'!$F$7:$F$10, 'ADVANCED KEY'!$G$7:$G$10, ""),
    XLOOKUP(Advanced!$R65, 'ADVANCED KEY'!$F$13:$F$16, 'ADVANCED KEY'!$G$13:$G$16, ""),
    XLOOKUP(Advanced!$S65, 'ADVANCED KEY'!$F$19:$F$22, 'ADVANCED KEY'!$G$19:$G$22, ""),
    XLOOKUP(Advanced!$T65, 'ADVANCED KEY'!$F$25:$F$28, 'ADVANCED KEY'!$G$25:$G$28, ""),
    XLOOKUP(Advanced!$U65, 'ADVANCED KEY'!$F$31:$F$34, 'ADVANCED KEY'!$G$31:$G$34, ""),
    XLOOKUP(Advanced!$V65, 'ADVANCED KEY'!$F$37:$F$40, 'ADVANCED KEY'!$G$37:$G$40, ""),
    XLOOKUP(Advanced!$W65, 'ADVANCED KEY'!$F$43:$F$46, 'ADVANCED KEY'!$G$43:$G$46, ""),
    XLOOKUP(Advanced!$X65, 'ADVANCED KEY'!$F$49:$F$52, 'ADVANCED KEY'!$G$49:$G$52, ""),
    XLOOKUP(Advanced!$Y65, 'ADVANCED KEY'!$F$55:$F$58, 'ADVANCED KEY'!$G$55:$G$58, "")
)</f>
        <v>Adventurous,Task Oriented,Information seeker,Reflective,Self Aware,Balancer,Systematic Thinker,Future focused learner,Practical career focused,Short-term goals seeker</v>
      </c>
      <c r="M68" s="17" t="str">
        <f t="shared" si="6"/>
        <v>You are doing great Job . Keep it up!</v>
      </c>
      <c r="N68" s="17" t="str">
        <f t="shared" si="7"/>
        <v>Going amazing!.Keep working!</v>
      </c>
    </row>
    <row r="69">
      <c r="A69" s="12">
        <v>65.0</v>
      </c>
      <c r="B69" s="1" t="str">
        <f>Advanced!M66</f>
        <v>Rishvanth G V </v>
      </c>
      <c r="C69" s="13" t="str">
        <f t="shared" si="1"/>
        <v>rishvanth g v</v>
      </c>
      <c r="D69" s="13">
        <f t="array" ref="D69">IF(ISNUMBER(MATCH(Sheet8!$C69, Basic!$I$2:$I$309, 0)),SUM(
        XLOOKUP(INDEX(Basic!$C$2:$C$309, MATCH(Sheet8!$C69, Basic!$I$2:$I$309, 0)), 'BASIC KEY'!$C$1:$C$4, 'BASIC KEY'!$B$1:$B$4, 0),
        XLOOKUP(INDEX(Basic!$D$2:$D$309, MATCH(Sheet8!$C69, Basic!$I$2:$I$309, 0)), 'BASIC KEY'!$C$7:$C$10, 'BASIC KEY'!$B$7:$B$10, 0),
        XLOOKUP(INDEX(Basic!$E$2:$E$309, MATCH(Sheet8!$C69, Basic!$I$2:$I$309, 0)), 'BASIC KEY'!$C$13:$C$16, 'BASIC KEY'!$B$13:$B$16, 0),
        XLOOKUP(INDEX(Basic!$F$2:$F$309, MATCH(Sheet8!$C69, Basic!$I$2:$I$309, 0)), 'BASIC KEY'!$C$19:$C$22, 'BASIC KEY'!$B$19:$B$22, 0),
        XLOOKUP(INDEX(Basic!$G$2:$G$309, MATCH(Sheet8!$C69, Basic!$I$2:$I$309, 0)), 'BASIC KEY'!$C$25:$C$28, 'BASIC KEY'!$B$25:$B$28, 0)
    ),
    ""
)
</f>
        <v>9</v>
      </c>
      <c r="E69" s="13">
        <f t="array" ref="E69">SUM(
XLOOKUP(Advanced!$C66,'ADVANCED KEY'!$C$1:$C$4,'ADVANCED KEY'!$B$1:$B$4,0),
XLOOKUP(Advanced!$D66,'ADVANCED KEY'!$C$7:$C$10,'ADVANCED KEY'!$B$7:$B$10,0),
XLOOKUP(Advanced!$E66,'ADVANCED KEY'!$C$13:$C$16,'ADVANCED KEY'!$B$13:$B$16,0),
XLOOKUP(Advanced!$F66,'ADVANCED KEY'!$C$19:$C$22,'ADVANCED KEY'!$B$19:$B$22,0),
XLOOKUP(Advanced!$G66,'ADVANCED KEY'!$C$25:$C$28,'ADVANCED KEY'!$B$25:$B$28,0),
XLOOKUP(Advanced!$H66,'ADVANCED KEY'!$C$31:$C$34,'ADVANCED KEY'!$B$31:$B$34,0),
XLOOKUP(Advanced!$I66,'ADVANCED KEY'!$C$37:$C$40,'ADVANCED KEY'!$B$37:$B$40,0),
XLOOKUP(Advanced!$J66,'ADVANCED KEY'!$C$43:$C$46,'ADVANCED KEY'!$B$43:$B$46,0),
XLOOKUP(Advanced!$K66,'ADVANCED KEY'!$C$49:$C$52,'ADVANCED KEY'!$B$49:$B$52,0),
XLOOKUP(Advanced!$L66,'ADVANCED KEY'!$C$55:$C$58,'ADVANCED KEY'!$B$55:$B$58,0)
)</f>
        <v>1</v>
      </c>
      <c r="F69" s="13">
        <f t="shared" si="2"/>
        <v>10</v>
      </c>
      <c r="G69" s="13">
        <f t="shared" si="3"/>
        <v>33.3</v>
      </c>
      <c r="H69" s="13">
        <f t="shared" si="4"/>
        <v>0.484</v>
      </c>
      <c r="I69" s="25">
        <f t="shared" si="5"/>
        <v>90</v>
      </c>
      <c r="J69" s="13" t="str">
        <f t="array" ref="J69">IF(ISNUMBER(MATCH(Sheet8!$C69, Basic!$I$2:$I$309, 0)),TEXTJOIN(",",TRUE,
XLOOKUP(INDEX(Basic!$K$2:$K$309, MATCH(Sheet8!$C69, Basic!$I$2:$I$309, 0)), 'BASIC KEY'!$E$1:$E$4, 'BASIC KEY'!$F$1:$F$4, ""),
XLOOKUP(INDEX(Basic!$L$2:$L$309, MATCH(Sheet8!$C69, Basic!$I$2:$I$309, 0)), 'BASIC KEY'!$E$7:$E$10, 'BASIC KEY'!$F$7:$F$10, ""),
XLOOKUP(INDEX(Basic!$M$2:$M$309, MATCH(Sheet8!$C69, Basic!$I$2:$I$309, 0)), 'BASIC KEY'!$E$13:$E$16, 'BASIC KEY'!$F$13:$F$16, ""),
XLOOKUP(INDEX(Basic!$N$2:$N$309, MATCH(Sheet8!$C69, Basic!$I$2:$I$309, 0)), 'BASIC KEY'!$E$19:$E$22, 'BASIC KEY'!$F$19:$F$22, ""),
XLOOKUP(INDEX(Basic!$O$2:$O$309, MATCH(Sheet8!$C69, Basic!$I$2:$I$309, 0)), 'BASIC KEY'!$E$25:$E$28, 'BASIC KEY'!$F$25:$F$28, "")
),
""
)</f>
        <v>career focused,Growth seeker,Dedicated learner,Pleasant tactful,Self Focused</v>
      </c>
      <c r="L69" s="17" t="str">
        <f t="array" ref="L69">TEXTJOIN(",", TRUE,
    XLOOKUP(Advanced!$P66, 'ADVANCED KEY'!$F$1:$F$4, 'ADVANCED KEY'!$G$1:$G$4, ""),
    XLOOKUP(Advanced!$Q66, 'ADVANCED KEY'!$F$7:$F$10, 'ADVANCED KEY'!$G$7:$G$10, ""),
    XLOOKUP(Advanced!$R66, 'ADVANCED KEY'!$F$13:$F$16, 'ADVANCED KEY'!$G$13:$G$16, ""),
    XLOOKUP(Advanced!$S66, 'ADVANCED KEY'!$F$19:$F$22, 'ADVANCED KEY'!$G$19:$G$22, ""),
    XLOOKUP(Advanced!$T66, 'ADVANCED KEY'!$F$25:$F$28, 'ADVANCED KEY'!$G$25:$G$28, ""),
    XLOOKUP(Advanced!$U66, 'ADVANCED KEY'!$F$31:$F$34, 'ADVANCED KEY'!$G$31:$G$34, ""),
    XLOOKUP(Advanced!$V66, 'ADVANCED KEY'!$F$37:$F$40, 'ADVANCED KEY'!$G$37:$G$40, ""),
    XLOOKUP(Advanced!$W66, 'ADVANCED KEY'!$F$43:$F$46, 'ADVANCED KEY'!$G$43:$G$46, ""),
    XLOOKUP(Advanced!$X66, 'ADVANCED KEY'!$F$49:$F$52, 'ADVANCED KEY'!$G$49:$G$52, ""),
    XLOOKUP(Advanced!$Y66, 'ADVANCED KEY'!$F$55:$F$58, 'ADVANCED KEY'!$G$55:$G$58, "")
)</f>
        <v>Planned explorer,Task Oriented,Information seeker,Incremental Result seeker,Self Aware,Balancer,Blanced thinker,Future focused learner,Practical career focused,Detail focused</v>
      </c>
      <c r="M69" s="17" t="str">
        <f t="shared" si="6"/>
        <v>You are doing great Job . Keep it up!</v>
      </c>
      <c r="N69" s="17" t="str">
        <f t="shared" si="7"/>
        <v>Going amazing!.Keep working!</v>
      </c>
    </row>
    <row r="70">
      <c r="A70" s="12">
        <v>66.0</v>
      </c>
      <c r="B70" s="1" t="str">
        <f>Advanced!M67</f>
        <v>Fatmi Tahir</v>
      </c>
      <c r="C70" s="13" t="str">
        <f t="shared" si="1"/>
        <v>fatmi tahir</v>
      </c>
      <c r="D70" s="13">
        <f t="array" ref="D70">IF(ISNUMBER(MATCH(Sheet8!$C70, Basic!$I$2:$I$309, 0)),SUM(
        XLOOKUP(INDEX(Basic!$C$2:$C$309, MATCH(Sheet8!$C70, Basic!$I$2:$I$309, 0)), 'BASIC KEY'!$C$1:$C$4, 'BASIC KEY'!$B$1:$B$4, 0),
        XLOOKUP(INDEX(Basic!$D$2:$D$309, MATCH(Sheet8!$C70, Basic!$I$2:$I$309, 0)), 'BASIC KEY'!$C$7:$C$10, 'BASIC KEY'!$B$7:$B$10, 0),
        XLOOKUP(INDEX(Basic!$E$2:$E$309, MATCH(Sheet8!$C70, Basic!$I$2:$I$309, 0)), 'BASIC KEY'!$C$13:$C$16, 'BASIC KEY'!$B$13:$B$16, 0),
        XLOOKUP(INDEX(Basic!$F$2:$F$309, MATCH(Sheet8!$C70, Basic!$I$2:$I$309, 0)), 'BASIC KEY'!$C$19:$C$22, 'BASIC KEY'!$B$19:$B$22, 0),
        XLOOKUP(INDEX(Basic!$G$2:$G$309, MATCH(Sheet8!$C70, Basic!$I$2:$I$309, 0)), 'BASIC KEY'!$C$25:$C$28, 'BASIC KEY'!$B$25:$B$28, 0)
    ),
    ""
)
</f>
        <v>7</v>
      </c>
      <c r="E70" s="13">
        <f t="array" ref="E70">SUM(
XLOOKUP(Advanced!$C67,'ADVANCED KEY'!$C$1:$C$4,'ADVANCED KEY'!$B$1:$B$4,0),
XLOOKUP(Advanced!$D67,'ADVANCED KEY'!$C$7:$C$10,'ADVANCED KEY'!$B$7:$B$10,0),
XLOOKUP(Advanced!$E67,'ADVANCED KEY'!$C$13:$C$16,'ADVANCED KEY'!$B$13:$B$16,0),
XLOOKUP(Advanced!$F67,'ADVANCED KEY'!$C$19:$C$22,'ADVANCED KEY'!$B$19:$B$22,0),
XLOOKUP(Advanced!$G67,'ADVANCED KEY'!$C$25:$C$28,'ADVANCED KEY'!$B$25:$B$28,0),
XLOOKUP(Advanced!$H67,'ADVANCED KEY'!$C$31:$C$34,'ADVANCED KEY'!$B$31:$B$34,0),
XLOOKUP(Advanced!$I67,'ADVANCED KEY'!$C$37:$C$40,'ADVANCED KEY'!$B$37:$B$40,0),
XLOOKUP(Advanced!$J67,'ADVANCED KEY'!$C$43:$C$46,'ADVANCED KEY'!$B$43:$B$46,0),
XLOOKUP(Advanced!$K67,'ADVANCED KEY'!$C$49:$C$52,'ADVANCED KEY'!$B$49:$B$52,0),
XLOOKUP(Advanced!$L67,'ADVANCED KEY'!$C$55:$C$58,'ADVANCED KEY'!$B$55:$B$58,0)
)</f>
        <v>1</v>
      </c>
      <c r="F70" s="13">
        <f t="shared" si="2"/>
        <v>8</v>
      </c>
      <c r="G70" s="13">
        <f t="shared" si="3"/>
        <v>26.7</v>
      </c>
      <c r="H70" s="13">
        <f t="shared" si="4"/>
        <v>0.273</v>
      </c>
      <c r="I70" s="25">
        <f t="shared" si="5"/>
        <v>160</v>
      </c>
      <c r="J70" s="13" t="str">
        <f t="array" ref="J70">IF(ISNUMBER(MATCH(Sheet8!$C70, Basic!$I$2:$I$309, 0)),TEXTJOIN(",",TRUE,
XLOOKUP(INDEX(Basic!$K$2:$K$309, MATCH(Sheet8!$C70, Basic!$I$2:$I$309, 0)), 'BASIC KEY'!$E$1:$E$4, 'BASIC KEY'!$F$1:$F$4, ""),
XLOOKUP(INDEX(Basic!$L$2:$L$309, MATCH(Sheet8!$C70, Basic!$I$2:$I$309, 0)), 'BASIC KEY'!$E$7:$E$10, 'BASIC KEY'!$F$7:$F$10, ""),
XLOOKUP(INDEX(Basic!$M$2:$M$309, MATCH(Sheet8!$C70, Basic!$I$2:$I$309, 0)), 'BASIC KEY'!$E$13:$E$16, 'BASIC KEY'!$F$13:$F$16, ""),
XLOOKUP(INDEX(Basic!$N$2:$N$309, MATCH(Sheet8!$C70, Basic!$I$2:$I$309, 0)), 'BASIC KEY'!$E$19:$E$22, 'BASIC KEY'!$F$19:$F$22, ""),
XLOOKUP(INDEX(Basic!$O$2:$O$309, MATCH(Sheet8!$C70, Basic!$I$2:$I$309, 0)), 'BASIC KEY'!$E$25:$E$28, 'BASIC KEY'!$F$25:$F$28, "")
),
""
)</f>
        <v>passionate explorer,Balanced explorer,Balancer,Pleasant tactful,Competitor</v>
      </c>
      <c r="L70" s="17" t="str">
        <f t="array" ref="L70">TEXTJOIN(",", TRUE,
    XLOOKUP(Advanced!$P67, 'ADVANCED KEY'!$F$1:$F$4, 'ADVANCED KEY'!$G$1:$G$4, ""),
    XLOOKUP(Advanced!$Q67, 'ADVANCED KEY'!$F$7:$F$10, 'ADVANCED KEY'!$G$7:$G$10, ""),
    XLOOKUP(Advanced!$R67, 'ADVANCED KEY'!$F$13:$F$16, 'ADVANCED KEY'!$G$13:$G$16, ""),
    XLOOKUP(Advanced!$S67, 'ADVANCED KEY'!$F$19:$F$22, 'ADVANCED KEY'!$G$19:$G$22, ""),
    XLOOKUP(Advanced!$T67, 'ADVANCED KEY'!$F$25:$F$28, 'ADVANCED KEY'!$G$25:$G$28, ""),
    XLOOKUP(Advanced!$U67, 'ADVANCED KEY'!$F$31:$F$34, 'ADVANCED KEY'!$G$31:$G$34, ""),
    XLOOKUP(Advanced!$V67, 'ADVANCED KEY'!$F$37:$F$40, 'ADVANCED KEY'!$G$37:$G$40, ""),
    XLOOKUP(Advanced!$W67, 'ADVANCED KEY'!$F$43:$F$46, 'ADVANCED KEY'!$G$43:$G$46, ""),
    XLOOKUP(Advanced!$X67, 'ADVANCED KEY'!$F$49:$F$52, 'ADVANCED KEY'!$G$49:$G$52, ""),
    XLOOKUP(Advanced!$Y67, 'ADVANCED KEY'!$F$55:$F$58, 'ADVANCED KEY'!$G$55:$G$58, "")
)</f>
        <v>Researcher,Skill learner,Information seeker,Reflective,Self Aware,Balancer,Blanced thinker,Future focused learner,Experience seeker,Short-term goals seeker</v>
      </c>
      <c r="M70" s="17" t="str">
        <f t="shared" si="6"/>
        <v>You are doing great Job . Keep it up!</v>
      </c>
      <c r="N70" s="17" t="str">
        <f t="shared" si="7"/>
        <v>Going amazing!.Keep working!</v>
      </c>
    </row>
    <row r="71">
      <c r="A71" s="12">
        <v>67.0</v>
      </c>
      <c r="B71" s="1" t="str">
        <f>Advanced!M68</f>
        <v>Ravinder </v>
      </c>
      <c r="C71" s="13" t="str">
        <f t="shared" si="1"/>
        <v>ravinder</v>
      </c>
      <c r="D71" s="13">
        <f t="array" ref="D71">IF(ISNUMBER(MATCH(Sheet8!$C71, Basic!$I$2:$I$309, 0)),SUM(
        XLOOKUP(INDEX(Basic!$C$2:$C$309, MATCH(Sheet8!$C71, Basic!$I$2:$I$309, 0)), 'BASIC KEY'!$C$1:$C$4, 'BASIC KEY'!$B$1:$B$4, 0),
        XLOOKUP(INDEX(Basic!$D$2:$D$309, MATCH(Sheet8!$C71, Basic!$I$2:$I$309, 0)), 'BASIC KEY'!$C$7:$C$10, 'BASIC KEY'!$B$7:$B$10, 0),
        XLOOKUP(INDEX(Basic!$E$2:$E$309, MATCH(Sheet8!$C71, Basic!$I$2:$I$309, 0)), 'BASIC KEY'!$C$13:$C$16, 'BASIC KEY'!$B$13:$B$16, 0),
        XLOOKUP(INDEX(Basic!$F$2:$F$309, MATCH(Sheet8!$C71, Basic!$I$2:$I$309, 0)), 'BASIC KEY'!$C$19:$C$22, 'BASIC KEY'!$B$19:$B$22, 0),
        XLOOKUP(INDEX(Basic!$G$2:$G$309, MATCH(Sheet8!$C71, Basic!$I$2:$I$309, 0)), 'BASIC KEY'!$C$25:$C$28, 'BASIC KEY'!$B$25:$B$28, 0)
    ),
    ""
)
</f>
        <v>9</v>
      </c>
      <c r="E71" s="13">
        <f t="array" ref="E71">SUM(
XLOOKUP(Advanced!$C68,'ADVANCED KEY'!$C$1:$C$4,'ADVANCED KEY'!$B$1:$B$4,0),
XLOOKUP(Advanced!$D68,'ADVANCED KEY'!$C$7:$C$10,'ADVANCED KEY'!$B$7:$B$10,0),
XLOOKUP(Advanced!$E68,'ADVANCED KEY'!$C$13:$C$16,'ADVANCED KEY'!$B$13:$B$16,0),
XLOOKUP(Advanced!$F68,'ADVANCED KEY'!$C$19:$C$22,'ADVANCED KEY'!$B$19:$B$22,0),
XLOOKUP(Advanced!$G68,'ADVANCED KEY'!$C$25:$C$28,'ADVANCED KEY'!$B$25:$B$28,0),
XLOOKUP(Advanced!$H68,'ADVANCED KEY'!$C$31:$C$34,'ADVANCED KEY'!$B$31:$B$34,0),
XLOOKUP(Advanced!$I68,'ADVANCED KEY'!$C$37:$C$40,'ADVANCED KEY'!$B$37:$B$40,0),
XLOOKUP(Advanced!$J68,'ADVANCED KEY'!$C$43:$C$46,'ADVANCED KEY'!$B$43:$B$46,0),
XLOOKUP(Advanced!$K68,'ADVANCED KEY'!$C$49:$C$52,'ADVANCED KEY'!$B$49:$B$52,0),
XLOOKUP(Advanced!$L68,'ADVANCED KEY'!$C$55:$C$58,'ADVANCED KEY'!$B$55:$B$58,0)
)</f>
        <v>5</v>
      </c>
      <c r="F71" s="13">
        <f t="shared" si="2"/>
        <v>14</v>
      </c>
      <c r="G71" s="13">
        <f t="shared" si="3"/>
        <v>46.7</v>
      </c>
      <c r="H71" s="13">
        <f t="shared" si="4"/>
        <v>0.874</v>
      </c>
      <c r="I71" s="25">
        <f t="shared" si="5"/>
        <v>24</v>
      </c>
      <c r="J71" s="13" t="str">
        <f t="array" ref="J71">IF(ISNUMBER(MATCH(Sheet8!$C71, Basic!$I$2:$I$309, 0)),TEXTJOIN(",",TRUE,
XLOOKUP(INDEX(Basic!$K$2:$K$309, MATCH(Sheet8!$C71, Basic!$I$2:$I$309, 0)), 'BASIC KEY'!$E$1:$E$4, 'BASIC KEY'!$F$1:$F$4, ""),
XLOOKUP(INDEX(Basic!$L$2:$L$309, MATCH(Sheet8!$C71, Basic!$I$2:$I$309, 0)), 'BASIC KEY'!$E$7:$E$10, 'BASIC KEY'!$F$7:$F$10, ""),
XLOOKUP(INDEX(Basic!$M$2:$M$309, MATCH(Sheet8!$C71, Basic!$I$2:$I$309, 0)), 'BASIC KEY'!$E$13:$E$16, 'BASIC KEY'!$F$13:$F$16, ""),
XLOOKUP(INDEX(Basic!$N$2:$N$309, MATCH(Sheet8!$C71, Basic!$I$2:$I$309, 0)), 'BASIC KEY'!$E$19:$E$22, 'BASIC KEY'!$F$19:$F$22, ""),
XLOOKUP(INDEX(Basic!$O$2:$O$309, MATCH(Sheet8!$C71, Basic!$I$2:$I$309, 0)), 'BASIC KEY'!$E$25:$E$28, 'BASIC KEY'!$F$25:$F$28, "")
),
""
)</f>
        <v>passionate explorer,Growth seeker,Balancer,Pleasant tactful,Self Focused</v>
      </c>
      <c r="L71" s="17" t="str">
        <f t="array" ref="L71">TEXTJOIN(",", TRUE,
    XLOOKUP(Advanced!$P68, 'ADVANCED KEY'!$F$1:$F$4, 'ADVANCED KEY'!$G$1:$G$4, ""),
    XLOOKUP(Advanced!$Q68, 'ADVANCED KEY'!$F$7:$F$10, 'ADVANCED KEY'!$G$7:$G$10, ""),
    XLOOKUP(Advanced!$R68, 'ADVANCED KEY'!$F$13:$F$16, 'ADVANCED KEY'!$G$13:$G$16, ""),
    XLOOKUP(Advanced!$S68, 'ADVANCED KEY'!$F$19:$F$22, 'ADVANCED KEY'!$G$19:$G$22, ""),
    XLOOKUP(Advanced!$T68, 'ADVANCED KEY'!$F$25:$F$28, 'ADVANCED KEY'!$G$25:$G$28, ""),
    XLOOKUP(Advanced!$U68, 'ADVANCED KEY'!$F$31:$F$34, 'ADVANCED KEY'!$G$31:$G$34, ""),
    XLOOKUP(Advanced!$V68, 'ADVANCED KEY'!$F$37:$F$40, 'ADVANCED KEY'!$G$37:$G$40, ""),
    XLOOKUP(Advanced!$W68, 'ADVANCED KEY'!$F$43:$F$46, 'ADVANCED KEY'!$G$43:$G$46, ""),
    XLOOKUP(Advanced!$X68, 'ADVANCED KEY'!$F$49:$F$52, 'ADVANCED KEY'!$G$49:$G$52, ""),
    XLOOKUP(Advanced!$Y68, 'ADVANCED KEY'!$F$55:$F$58, 'ADVANCED KEY'!$G$55:$G$58, "")
)</f>
        <v>Planned explorer,Challenger,Information seeker,Incremental Result seeker,Self Aware,Balancer,Blanced thinker,Future focused learner,Experience seeker,Detail focused</v>
      </c>
      <c r="M71" s="17" t="str">
        <f t="shared" si="6"/>
        <v>You are doing great Job . Keep it up!</v>
      </c>
      <c r="N71" s="17" t="str">
        <f t="shared" si="7"/>
        <v>Going amazing!.Keep working!</v>
      </c>
    </row>
    <row r="72">
      <c r="A72" s="12">
        <v>68.0</v>
      </c>
      <c r="B72" s="1" t="str">
        <f>Advanced!M69</f>
        <v>SAKSHAM TYAGI </v>
      </c>
      <c r="C72" s="13" t="str">
        <f t="shared" si="1"/>
        <v>saksham tyagi</v>
      </c>
      <c r="D72" s="13">
        <f t="array" ref="D72">IF(ISNUMBER(MATCH(Sheet8!$C72, Basic!$I$2:$I$309, 0)),SUM(
        XLOOKUP(INDEX(Basic!$C$2:$C$309, MATCH(Sheet8!$C72, Basic!$I$2:$I$309, 0)), 'BASIC KEY'!$C$1:$C$4, 'BASIC KEY'!$B$1:$B$4, 0),
        XLOOKUP(INDEX(Basic!$D$2:$D$309, MATCH(Sheet8!$C72, Basic!$I$2:$I$309, 0)), 'BASIC KEY'!$C$7:$C$10, 'BASIC KEY'!$B$7:$B$10, 0),
        XLOOKUP(INDEX(Basic!$E$2:$E$309, MATCH(Sheet8!$C72, Basic!$I$2:$I$309, 0)), 'BASIC KEY'!$C$13:$C$16, 'BASIC KEY'!$B$13:$B$16, 0),
        XLOOKUP(INDEX(Basic!$F$2:$F$309, MATCH(Sheet8!$C72, Basic!$I$2:$I$309, 0)), 'BASIC KEY'!$C$19:$C$22, 'BASIC KEY'!$B$19:$B$22, 0),
        XLOOKUP(INDEX(Basic!$G$2:$G$309, MATCH(Sheet8!$C72, Basic!$I$2:$I$309, 0)), 'BASIC KEY'!$C$25:$C$28, 'BASIC KEY'!$B$25:$B$28, 0)
    ),
    ""
)
</f>
        <v>8</v>
      </c>
      <c r="E72" s="13">
        <f t="array" ref="E72">SUM(
XLOOKUP(Advanced!$C69,'ADVANCED KEY'!$C$1:$C$4,'ADVANCED KEY'!$B$1:$B$4,0),
XLOOKUP(Advanced!$D69,'ADVANCED KEY'!$C$7:$C$10,'ADVANCED KEY'!$B$7:$B$10,0),
XLOOKUP(Advanced!$E69,'ADVANCED KEY'!$C$13:$C$16,'ADVANCED KEY'!$B$13:$B$16,0),
XLOOKUP(Advanced!$F69,'ADVANCED KEY'!$C$19:$C$22,'ADVANCED KEY'!$B$19:$B$22,0),
XLOOKUP(Advanced!$G69,'ADVANCED KEY'!$C$25:$C$28,'ADVANCED KEY'!$B$25:$B$28,0),
XLOOKUP(Advanced!$H69,'ADVANCED KEY'!$C$31:$C$34,'ADVANCED KEY'!$B$31:$B$34,0),
XLOOKUP(Advanced!$I69,'ADVANCED KEY'!$C$37:$C$40,'ADVANCED KEY'!$B$37:$B$40,0),
XLOOKUP(Advanced!$J69,'ADVANCED KEY'!$C$43:$C$46,'ADVANCED KEY'!$B$43:$B$46,0),
XLOOKUP(Advanced!$K69,'ADVANCED KEY'!$C$49:$C$52,'ADVANCED KEY'!$B$49:$B$52,0),
XLOOKUP(Advanced!$L69,'ADVANCED KEY'!$C$55:$C$58,'ADVANCED KEY'!$B$55:$B$58,0)
)</f>
        <v>1</v>
      </c>
      <c r="F72" s="13">
        <f t="shared" si="2"/>
        <v>9</v>
      </c>
      <c r="G72" s="13">
        <f t="shared" si="3"/>
        <v>30</v>
      </c>
      <c r="H72" s="13">
        <f t="shared" si="4"/>
        <v>0.369</v>
      </c>
      <c r="I72" s="25">
        <f t="shared" si="5"/>
        <v>129</v>
      </c>
      <c r="J72" s="13" t="str">
        <f t="array" ref="J72">IF(ISNUMBER(MATCH(Sheet8!$C72, Basic!$I$2:$I$309, 0)),TEXTJOIN(",",TRUE,
XLOOKUP(INDEX(Basic!$K$2:$K$309, MATCH(Sheet8!$C72, Basic!$I$2:$I$309, 0)), 'BASIC KEY'!$E$1:$E$4, 'BASIC KEY'!$F$1:$F$4, ""),
XLOOKUP(INDEX(Basic!$L$2:$L$309, MATCH(Sheet8!$C72, Basic!$I$2:$I$309, 0)), 'BASIC KEY'!$E$7:$E$10, 'BASIC KEY'!$F$7:$F$10, ""),
XLOOKUP(INDEX(Basic!$M$2:$M$309, MATCH(Sheet8!$C72, Basic!$I$2:$I$309, 0)), 'BASIC KEY'!$E$13:$E$16, 'BASIC KEY'!$F$13:$F$16, ""),
XLOOKUP(INDEX(Basic!$N$2:$N$309, MATCH(Sheet8!$C72, Basic!$I$2:$I$309, 0)), 'BASIC KEY'!$E$19:$E$22, 'BASIC KEY'!$F$19:$F$22, ""),
XLOOKUP(INDEX(Basic!$O$2:$O$309, MATCH(Sheet8!$C72, Basic!$I$2:$I$309, 0)), 'BASIC KEY'!$E$25:$E$28, 'BASIC KEY'!$F$25:$F$28, "")
),
""
)</f>
        <v>career focused,Balanced explorer,Dedicated learner,Pleasant tactful,Self Focused</v>
      </c>
      <c r="L72" s="17" t="str">
        <f t="array" ref="L72">TEXTJOIN(",", TRUE,
    XLOOKUP(Advanced!$P69, 'ADVANCED KEY'!$F$1:$F$4, 'ADVANCED KEY'!$G$1:$G$4, ""),
    XLOOKUP(Advanced!$Q69, 'ADVANCED KEY'!$F$7:$F$10, 'ADVANCED KEY'!$G$7:$G$10, ""),
    XLOOKUP(Advanced!$R69, 'ADVANCED KEY'!$F$13:$F$16, 'ADVANCED KEY'!$G$13:$G$16, ""),
    XLOOKUP(Advanced!$S69, 'ADVANCED KEY'!$F$19:$F$22, 'ADVANCED KEY'!$G$19:$G$22, ""),
    XLOOKUP(Advanced!$T69, 'ADVANCED KEY'!$F$25:$F$28, 'ADVANCED KEY'!$G$25:$G$28, ""),
    XLOOKUP(Advanced!$U69, 'ADVANCED KEY'!$F$31:$F$34, 'ADVANCED KEY'!$G$31:$G$34, ""),
    XLOOKUP(Advanced!$V69, 'ADVANCED KEY'!$F$37:$F$40, 'ADVANCED KEY'!$G$37:$G$40, ""),
    XLOOKUP(Advanced!$W69, 'ADVANCED KEY'!$F$43:$F$46, 'ADVANCED KEY'!$G$43:$G$46, ""),
    XLOOKUP(Advanced!$X69, 'ADVANCED KEY'!$F$49:$F$52, 'ADVANCED KEY'!$G$49:$G$52, ""),
    XLOOKUP(Advanced!$Y69, 'ADVANCED KEY'!$F$55:$F$58, 'ADVANCED KEY'!$G$55:$G$58, "")
)</f>
        <v>Planned explorer,Task Oriented,Other's approval seeker,Advice seeker,Self Aware,Balancer,Blanced thinker,Practical learner,Practical career focused,Short-term goals seeker</v>
      </c>
      <c r="M72" s="17" t="str">
        <f t="shared" si="6"/>
        <v>You are doing great Job . Keep it up!</v>
      </c>
      <c r="N72" s="17" t="str">
        <f t="shared" si="7"/>
        <v>Going amazing!.Keep working!</v>
      </c>
    </row>
    <row r="73">
      <c r="A73" s="12">
        <v>69.0</v>
      </c>
      <c r="B73" s="1" t="str">
        <f>Advanced!M70</f>
        <v>Abhishek Maurya </v>
      </c>
      <c r="C73" s="13" t="str">
        <f t="shared" si="1"/>
        <v>abhishek maurya</v>
      </c>
      <c r="D73" s="13">
        <f t="array" ref="D73">IF(ISNUMBER(MATCH(Sheet8!$C73, Basic!$I$2:$I$309, 0)),SUM(
        XLOOKUP(INDEX(Basic!$C$2:$C$309, MATCH(Sheet8!$C73, Basic!$I$2:$I$309, 0)), 'BASIC KEY'!$C$1:$C$4, 'BASIC KEY'!$B$1:$B$4, 0),
        XLOOKUP(INDEX(Basic!$D$2:$D$309, MATCH(Sheet8!$C73, Basic!$I$2:$I$309, 0)), 'BASIC KEY'!$C$7:$C$10, 'BASIC KEY'!$B$7:$B$10, 0),
        XLOOKUP(INDEX(Basic!$E$2:$E$309, MATCH(Sheet8!$C73, Basic!$I$2:$I$309, 0)), 'BASIC KEY'!$C$13:$C$16, 'BASIC KEY'!$B$13:$B$16, 0),
        XLOOKUP(INDEX(Basic!$F$2:$F$309, MATCH(Sheet8!$C73, Basic!$I$2:$I$309, 0)), 'BASIC KEY'!$C$19:$C$22, 'BASIC KEY'!$B$19:$B$22, 0),
        XLOOKUP(INDEX(Basic!$G$2:$G$309, MATCH(Sheet8!$C73, Basic!$I$2:$I$309, 0)), 'BASIC KEY'!$C$25:$C$28, 'BASIC KEY'!$B$25:$B$28, 0)
    ),
    ""
)
</f>
        <v>7</v>
      </c>
      <c r="E73" s="13">
        <f t="array" ref="E73">SUM(
XLOOKUP(Advanced!$C70,'ADVANCED KEY'!$C$1:$C$4,'ADVANCED KEY'!$B$1:$B$4,0),
XLOOKUP(Advanced!$D70,'ADVANCED KEY'!$C$7:$C$10,'ADVANCED KEY'!$B$7:$B$10,0),
XLOOKUP(Advanced!$E70,'ADVANCED KEY'!$C$13:$C$16,'ADVANCED KEY'!$B$13:$B$16,0),
XLOOKUP(Advanced!$F70,'ADVANCED KEY'!$C$19:$C$22,'ADVANCED KEY'!$B$19:$B$22,0),
XLOOKUP(Advanced!$G70,'ADVANCED KEY'!$C$25:$C$28,'ADVANCED KEY'!$B$25:$B$28,0),
XLOOKUP(Advanced!$H70,'ADVANCED KEY'!$C$31:$C$34,'ADVANCED KEY'!$B$31:$B$34,0),
XLOOKUP(Advanced!$I70,'ADVANCED KEY'!$C$37:$C$40,'ADVANCED KEY'!$B$37:$B$40,0),
XLOOKUP(Advanced!$J70,'ADVANCED KEY'!$C$43:$C$46,'ADVANCED KEY'!$B$43:$B$46,0),
XLOOKUP(Advanced!$K70,'ADVANCED KEY'!$C$49:$C$52,'ADVANCED KEY'!$B$49:$B$52,0),
XLOOKUP(Advanced!$L70,'ADVANCED KEY'!$C$55:$C$58,'ADVANCED KEY'!$B$55:$B$58,0)
)</f>
        <v>1</v>
      </c>
      <c r="F73" s="13">
        <f t="shared" si="2"/>
        <v>8</v>
      </c>
      <c r="G73" s="13">
        <f t="shared" si="3"/>
        <v>26.7</v>
      </c>
      <c r="H73" s="13">
        <f t="shared" si="4"/>
        <v>0.277</v>
      </c>
      <c r="I73" s="25">
        <f t="shared" si="5"/>
        <v>154</v>
      </c>
      <c r="J73" s="13" t="str">
        <f t="array" ref="J73">IF(ISNUMBER(MATCH(Sheet8!$C73, Basic!$I$2:$I$309, 0)),TEXTJOIN(",",TRUE,
XLOOKUP(INDEX(Basic!$K$2:$K$309, MATCH(Sheet8!$C73, Basic!$I$2:$I$309, 0)), 'BASIC KEY'!$E$1:$E$4, 'BASIC KEY'!$F$1:$F$4, ""),
XLOOKUP(INDEX(Basic!$L$2:$L$309, MATCH(Sheet8!$C73, Basic!$I$2:$I$309, 0)), 'BASIC KEY'!$E$7:$E$10, 'BASIC KEY'!$F$7:$F$10, ""),
XLOOKUP(INDEX(Basic!$M$2:$M$309, MATCH(Sheet8!$C73, Basic!$I$2:$I$309, 0)), 'BASIC KEY'!$E$13:$E$16, 'BASIC KEY'!$F$13:$F$16, ""),
XLOOKUP(INDEX(Basic!$N$2:$N$309, MATCH(Sheet8!$C73, Basic!$I$2:$I$309, 0)), 'BASIC KEY'!$E$19:$E$22, 'BASIC KEY'!$F$19:$F$22, ""),
XLOOKUP(INDEX(Basic!$O$2:$O$309, MATCH(Sheet8!$C73, Basic!$I$2:$I$309, 0)), 'BASIC KEY'!$E$25:$E$28, 'BASIC KEY'!$F$25:$F$28, "")
),
""
)</f>
        <v>career focused,Balanced explorer,Dedicated learner,Dtermined Doer,Self Focused</v>
      </c>
      <c r="L73" s="17" t="str">
        <f t="array" ref="L73">TEXTJOIN(",", TRUE,
    XLOOKUP(Advanced!$P70, 'ADVANCED KEY'!$F$1:$F$4, 'ADVANCED KEY'!$G$1:$G$4, ""),
    XLOOKUP(Advanced!$Q70, 'ADVANCED KEY'!$F$7:$F$10, 'ADVANCED KEY'!$G$7:$G$10, ""),
    XLOOKUP(Advanced!$R70, 'ADVANCED KEY'!$F$13:$F$16, 'ADVANCED KEY'!$G$13:$G$16, ""),
    XLOOKUP(Advanced!$S70, 'ADVANCED KEY'!$F$19:$F$22, 'ADVANCED KEY'!$G$19:$G$22, ""),
    XLOOKUP(Advanced!$T70, 'ADVANCED KEY'!$F$25:$F$28, 'ADVANCED KEY'!$G$25:$G$28, ""),
    XLOOKUP(Advanced!$U70, 'ADVANCED KEY'!$F$31:$F$34, 'ADVANCED KEY'!$G$31:$G$34, ""),
    XLOOKUP(Advanced!$V70, 'ADVANCED KEY'!$F$37:$F$40, 'ADVANCED KEY'!$G$37:$G$40, ""),
    XLOOKUP(Advanced!$W70, 'ADVANCED KEY'!$F$43:$F$46, 'ADVANCED KEY'!$G$43:$G$46, ""),
    XLOOKUP(Advanced!$X70, 'ADVANCED KEY'!$F$49:$F$52, 'ADVANCED KEY'!$G$49:$G$52, ""),
    XLOOKUP(Advanced!$Y70, 'ADVANCED KEY'!$F$55:$F$58, 'ADVANCED KEY'!$G$55:$G$58, "")
)</f>
        <v>Researcher,Skill learner,Information seeker,Incremental Result seeker,Self Aware,Balancer,Innovator,Future focused learner,Acknowledgement seeker,Short-term goals seeker</v>
      </c>
      <c r="M73" s="17" t="str">
        <f t="shared" si="6"/>
        <v>You are doing great Job . Keep it up!</v>
      </c>
      <c r="N73" s="17" t="str">
        <f t="shared" si="7"/>
        <v>Going amazing!.Keep working!</v>
      </c>
    </row>
    <row r="74">
      <c r="A74" s="12">
        <v>70.0</v>
      </c>
      <c r="B74" s="1" t="str">
        <f>Advanced!M71</f>
        <v>Chandra lekha </v>
      </c>
      <c r="C74" s="13" t="str">
        <f t="shared" si="1"/>
        <v>chandra lekha</v>
      </c>
      <c r="D74" s="13">
        <f t="array" ref="D74">IF(ISNUMBER(MATCH(Sheet8!$C74, Basic!$I$2:$I$309, 0)),SUM(
        XLOOKUP(INDEX(Basic!$C$2:$C$309, MATCH(Sheet8!$C74, Basic!$I$2:$I$309, 0)), 'BASIC KEY'!$C$1:$C$4, 'BASIC KEY'!$B$1:$B$4, 0),
        XLOOKUP(INDEX(Basic!$D$2:$D$309, MATCH(Sheet8!$C74, Basic!$I$2:$I$309, 0)), 'BASIC KEY'!$C$7:$C$10, 'BASIC KEY'!$B$7:$B$10, 0),
        XLOOKUP(INDEX(Basic!$E$2:$E$309, MATCH(Sheet8!$C74, Basic!$I$2:$I$309, 0)), 'BASIC KEY'!$C$13:$C$16, 'BASIC KEY'!$B$13:$B$16, 0),
        XLOOKUP(INDEX(Basic!$F$2:$F$309, MATCH(Sheet8!$C74, Basic!$I$2:$I$309, 0)), 'BASIC KEY'!$C$19:$C$22, 'BASIC KEY'!$B$19:$B$22, 0),
        XLOOKUP(INDEX(Basic!$G$2:$G$309, MATCH(Sheet8!$C74, Basic!$I$2:$I$309, 0)), 'BASIC KEY'!$C$25:$C$28, 'BASIC KEY'!$B$25:$B$28, 0)
    ),
    ""
)
</f>
        <v>5</v>
      </c>
      <c r="E74" s="13">
        <f t="array" ref="E74">SUM(
XLOOKUP(Advanced!$C71,'ADVANCED KEY'!$C$1:$C$4,'ADVANCED KEY'!$B$1:$B$4,0),
XLOOKUP(Advanced!$D71,'ADVANCED KEY'!$C$7:$C$10,'ADVANCED KEY'!$B$7:$B$10,0),
XLOOKUP(Advanced!$E71,'ADVANCED KEY'!$C$13:$C$16,'ADVANCED KEY'!$B$13:$B$16,0),
XLOOKUP(Advanced!$F71,'ADVANCED KEY'!$C$19:$C$22,'ADVANCED KEY'!$B$19:$B$22,0),
XLOOKUP(Advanced!$G71,'ADVANCED KEY'!$C$25:$C$28,'ADVANCED KEY'!$B$25:$B$28,0),
XLOOKUP(Advanced!$H71,'ADVANCED KEY'!$C$31:$C$34,'ADVANCED KEY'!$B$31:$B$34,0),
XLOOKUP(Advanced!$I71,'ADVANCED KEY'!$C$37:$C$40,'ADVANCED KEY'!$B$37:$B$40,0),
XLOOKUP(Advanced!$J71,'ADVANCED KEY'!$C$43:$C$46,'ADVANCED KEY'!$B$43:$B$46,0),
XLOOKUP(Advanced!$K71,'ADVANCED KEY'!$C$49:$C$52,'ADVANCED KEY'!$B$49:$B$52,0),
XLOOKUP(Advanced!$L71,'ADVANCED KEY'!$C$55:$C$58,'ADVANCED KEY'!$B$55:$B$58,0)
)</f>
        <v>-1</v>
      </c>
      <c r="F74" s="13">
        <f t="shared" si="2"/>
        <v>4</v>
      </c>
      <c r="G74" s="13">
        <f t="shared" si="3"/>
        <v>13.3</v>
      </c>
      <c r="H74" s="13">
        <f t="shared" si="4"/>
        <v>0.038</v>
      </c>
      <c r="I74" s="25">
        <f t="shared" si="5"/>
        <v>198</v>
      </c>
      <c r="J74" s="13" t="str">
        <f t="array" ref="J74">IF(ISNUMBER(MATCH(Sheet8!$C74, Basic!$I$2:$I$309, 0)),TEXTJOIN(",",TRUE,
XLOOKUP(INDEX(Basic!$K$2:$K$309, MATCH(Sheet8!$C74, Basic!$I$2:$I$309, 0)), 'BASIC KEY'!$E$1:$E$4, 'BASIC KEY'!$F$1:$F$4, ""),
XLOOKUP(INDEX(Basic!$L$2:$L$309, MATCH(Sheet8!$C74, Basic!$I$2:$I$309, 0)), 'BASIC KEY'!$E$7:$E$10, 'BASIC KEY'!$F$7:$F$10, ""),
XLOOKUP(INDEX(Basic!$M$2:$M$309, MATCH(Sheet8!$C74, Basic!$I$2:$I$309, 0)), 'BASIC KEY'!$E$13:$E$16, 'BASIC KEY'!$F$13:$F$16, ""),
XLOOKUP(INDEX(Basic!$N$2:$N$309, MATCH(Sheet8!$C74, Basic!$I$2:$I$309, 0)), 'BASIC KEY'!$E$19:$E$22, 'BASIC KEY'!$F$19:$F$22, ""),
XLOOKUP(INDEX(Basic!$O$2:$O$309, MATCH(Sheet8!$C74, Basic!$I$2:$I$309, 0)), 'BASIC KEY'!$E$25:$E$28, 'BASIC KEY'!$F$25:$F$28, "")
),
""
)</f>
        <v>career focused,Growth seeker,Weakend learner,Feedback taker,Self Focused</v>
      </c>
      <c r="L74" s="17" t="str">
        <f t="array" ref="L74">TEXTJOIN(",", TRUE,
    XLOOKUP(Advanced!$P71, 'ADVANCED KEY'!$F$1:$F$4, 'ADVANCED KEY'!$G$1:$G$4, ""),
    XLOOKUP(Advanced!$Q71, 'ADVANCED KEY'!$F$7:$F$10, 'ADVANCED KEY'!$G$7:$G$10, ""),
    XLOOKUP(Advanced!$R71, 'ADVANCED KEY'!$F$13:$F$16, 'ADVANCED KEY'!$G$13:$G$16, ""),
    XLOOKUP(Advanced!$S71, 'ADVANCED KEY'!$F$19:$F$22, 'ADVANCED KEY'!$G$19:$G$22, ""),
    XLOOKUP(Advanced!$T71, 'ADVANCED KEY'!$F$25:$F$28, 'ADVANCED KEY'!$G$25:$G$28, ""),
    XLOOKUP(Advanced!$U71, 'ADVANCED KEY'!$F$31:$F$34, 'ADVANCED KEY'!$G$31:$G$34, ""),
    XLOOKUP(Advanced!$V71, 'ADVANCED KEY'!$F$37:$F$40, 'ADVANCED KEY'!$G$37:$G$40, ""),
    XLOOKUP(Advanced!$W71, 'ADVANCED KEY'!$F$43:$F$46, 'ADVANCED KEY'!$G$43:$G$46, ""),
    XLOOKUP(Advanced!$X71, 'ADVANCED KEY'!$F$49:$F$52, 'ADVANCED KEY'!$G$49:$G$52, ""),
    XLOOKUP(Advanced!$Y71, 'ADVANCED KEY'!$F$55:$F$58, 'ADVANCED KEY'!$G$55:$G$58, "")
)</f>
        <v>Researcher,Task Oriented,Information seeker,Incremental Result seeker,Strength focused,Networker,Blanced thinker,Competitive learner,Practical career focused,Detail focused</v>
      </c>
      <c r="M74" s="17" t="str">
        <f t="shared" si="6"/>
        <v>You are doing great Job . Keep it up!</v>
      </c>
      <c r="N74" s="17" t="str">
        <f t="shared" si="7"/>
        <v>Going amazing!.Keep working!</v>
      </c>
    </row>
    <row r="75">
      <c r="A75" s="12">
        <v>71.0</v>
      </c>
      <c r="B75" s="1" t="str">
        <f>Advanced!M72</f>
        <v>Shravan Pandurang Padale</v>
      </c>
      <c r="C75" s="13" t="str">
        <f t="shared" si="1"/>
        <v>shravan pandurang padale</v>
      </c>
      <c r="D75" s="13">
        <f t="array" ref="D75">IF(ISNUMBER(MATCH(Sheet8!$C75, Basic!$I$2:$I$309, 0)),SUM(
        XLOOKUP(INDEX(Basic!$C$2:$C$309, MATCH(Sheet8!$C75, Basic!$I$2:$I$309, 0)), 'BASIC KEY'!$C$1:$C$4, 'BASIC KEY'!$B$1:$B$4, 0),
        XLOOKUP(INDEX(Basic!$D$2:$D$309, MATCH(Sheet8!$C75, Basic!$I$2:$I$309, 0)), 'BASIC KEY'!$C$7:$C$10, 'BASIC KEY'!$B$7:$B$10, 0),
        XLOOKUP(INDEX(Basic!$E$2:$E$309, MATCH(Sheet8!$C75, Basic!$I$2:$I$309, 0)), 'BASIC KEY'!$C$13:$C$16, 'BASIC KEY'!$B$13:$B$16, 0),
        XLOOKUP(INDEX(Basic!$F$2:$F$309, MATCH(Sheet8!$C75, Basic!$I$2:$I$309, 0)), 'BASIC KEY'!$C$19:$C$22, 'BASIC KEY'!$B$19:$B$22, 0),
        XLOOKUP(INDEX(Basic!$G$2:$G$309, MATCH(Sheet8!$C75, Basic!$I$2:$I$309, 0)), 'BASIC KEY'!$C$25:$C$28, 'BASIC KEY'!$B$25:$B$28, 0)
    ),
    ""
)
</f>
        <v>9</v>
      </c>
      <c r="E75" s="13">
        <f t="array" ref="E75">SUM(
XLOOKUP(Advanced!$C72,'ADVANCED KEY'!$C$1:$C$4,'ADVANCED KEY'!$B$1:$B$4,0),
XLOOKUP(Advanced!$D72,'ADVANCED KEY'!$C$7:$C$10,'ADVANCED KEY'!$B$7:$B$10,0),
XLOOKUP(Advanced!$E72,'ADVANCED KEY'!$C$13:$C$16,'ADVANCED KEY'!$B$13:$B$16,0),
XLOOKUP(Advanced!$F72,'ADVANCED KEY'!$C$19:$C$22,'ADVANCED KEY'!$B$19:$B$22,0),
XLOOKUP(Advanced!$G72,'ADVANCED KEY'!$C$25:$C$28,'ADVANCED KEY'!$B$25:$B$28,0),
XLOOKUP(Advanced!$H72,'ADVANCED KEY'!$C$31:$C$34,'ADVANCED KEY'!$B$31:$B$34,0),
XLOOKUP(Advanced!$I72,'ADVANCED KEY'!$C$37:$C$40,'ADVANCED KEY'!$B$37:$B$40,0),
XLOOKUP(Advanced!$J72,'ADVANCED KEY'!$C$43:$C$46,'ADVANCED KEY'!$B$43:$B$46,0),
XLOOKUP(Advanced!$K72,'ADVANCED KEY'!$C$49:$C$52,'ADVANCED KEY'!$B$49:$B$52,0),
XLOOKUP(Advanced!$L72,'ADVANCED KEY'!$C$55:$C$58,'ADVANCED KEY'!$B$55:$B$58,0)
)</f>
        <v>-1</v>
      </c>
      <c r="F75" s="13">
        <f t="shared" si="2"/>
        <v>8</v>
      </c>
      <c r="G75" s="13">
        <f t="shared" si="3"/>
        <v>26.7</v>
      </c>
      <c r="H75" s="13">
        <f t="shared" si="4"/>
        <v>0.275</v>
      </c>
      <c r="I75" s="25">
        <f t="shared" si="5"/>
        <v>155</v>
      </c>
      <c r="J75" s="13" t="str">
        <f t="array" ref="J75">IF(ISNUMBER(MATCH(Sheet8!$C75, Basic!$I$2:$I$309, 0)),TEXTJOIN(",",TRUE,
XLOOKUP(INDEX(Basic!$K$2:$K$309, MATCH(Sheet8!$C75, Basic!$I$2:$I$309, 0)), 'BASIC KEY'!$E$1:$E$4, 'BASIC KEY'!$F$1:$F$4, ""),
XLOOKUP(INDEX(Basic!$L$2:$L$309, MATCH(Sheet8!$C75, Basic!$I$2:$I$309, 0)), 'BASIC KEY'!$E$7:$E$10, 'BASIC KEY'!$F$7:$F$10, ""),
XLOOKUP(INDEX(Basic!$M$2:$M$309, MATCH(Sheet8!$C75, Basic!$I$2:$I$309, 0)), 'BASIC KEY'!$E$13:$E$16, 'BASIC KEY'!$F$13:$F$16, ""),
XLOOKUP(INDEX(Basic!$N$2:$N$309, MATCH(Sheet8!$C75, Basic!$I$2:$I$309, 0)), 'BASIC KEY'!$E$19:$E$22, 'BASIC KEY'!$F$19:$F$22, ""),
XLOOKUP(INDEX(Basic!$O$2:$O$309, MATCH(Sheet8!$C75, Basic!$I$2:$I$309, 0)), 'BASIC KEY'!$E$25:$E$28, 'BASIC KEY'!$F$25:$F$28, "")
),
""
)</f>
        <v>career focused,Growth seeker,Dedicated learner,Pleasant tactful,Self Focused</v>
      </c>
      <c r="L75" s="17" t="str">
        <f t="array" ref="L75">TEXTJOIN(",", TRUE,
    XLOOKUP(Advanced!$P72, 'ADVANCED KEY'!$F$1:$F$4, 'ADVANCED KEY'!$G$1:$G$4, ""),
    XLOOKUP(Advanced!$Q72, 'ADVANCED KEY'!$F$7:$F$10, 'ADVANCED KEY'!$G$7:$G$10, ""),
    XLOOKUP(Advanced!$R72, 'ADVANCED KEY'!$F$13:$F$16, 'ADVANCED KEY'!$G$13:$G$16, ""),
    XLOOKUP(Advanced!$S72, 'ADVANCED KEY'!$F$19:$F$22, 'ADVANCED KEY'!$G$19:$G$22, ""),
    XLOOKUP(Advanced!$T72, 'ADVANCED KEY'!$F$25:$F$28, 'ADVANCED KEY'!$G$25:$G$28, ""),
    XLOOKUP(Advanced!$U72, 'ADVANCED KEY'!$F$31:$F$34, 'ADVANCED KEY'!$G$31:$G$34, ""),
    XLOOKUP(Advanced!$V72, 'ADVANCED KEY'!$F$37:$F$40, 'ADVANCED KEY'!$G$37:$G$40, ""),
    XLOOKUP(Advanced!$W72, 'ADVANCED KEY'!$F$43:$F$46, 'ADVANCED KEY'!$G$43:$G$46, ""),
    XLOOKUP(Advanced!$X72, 'ADVANCED KEY'!$F$49:$F$52, 'ADVANCED KEY'!$G$49:$G$52, ""),
    XLOOKUP(Advanced!$Y72, 'ADVANCED KEY'!$F$55:$F$58, 'ADVANCED KEY'!$G$55:$G$58, "")
)</f>
        <v>Researcher,Task Oriented,Information seeker,Incremental Result seeker,Strength focused,Networker,Blanced thinker,Future focused learner,Experience seeker,Short-term goals seeker</v>
      </c>
      <c r="M75" s="17" t="str">
        <f t="shared" si="6"/>
        <v>You are doing great Job . Keep it up!</v>
      </c>
      <c r="N75" s="17" t="str">
        <f t="shared" si="7"/>
        <v>Going amazing!.Keep working!</v>
      </c>
    </row>
    <row r="76">
      <c r="A76" s="12">
        <v>72.0</v>
      </c>
      <c r="B76" s="1" t="str">
        <f>Advanced!M73</f>
        <v>Shavi Sharma </v>
      </c>
      <c r="C76" s="13" t="str">
        <f t="shared" si="1"/>
        <v>shavi sharma</v>
      </c>
      <c r="D76" s="13">
        <f t="array" ref="D76">IF(ISNUMBER(MATCH(Sheet8!$C76, Basic!$I$2:$I$309, 0)),SUM(
        XLOOKUP(INDEX(Basic!$C$2:$C$309, MATCH(Sheet8!$C76, Basic!$I$2:$I$309, 0)), 'BASIC KEY'!$C$1:$C$4, 'BASIC KEY'!$B$1:$B$4, 0),
        XLOOKUP(INDEX(Basic!$D$2:$D$309, MATCH(Sheet8!$C76, Basic!$I$2:$I$309, 0)), 'BASIC KEY'!$C$7:$C$10, 'BASIC KEY'!$B$7:$B$10, 0),
        XLOOKUP(INDEX(Basic!$E$2:$E$309, MATCH(Sheet8!$C76, Basic!$I$2:$I$309, 0)), 'BASIC KEY'!$C$13:$C$16, 'BASIC KEY'!$B$13:$B$16, 0),
        XLOOKUP(INDEX(Basic!$F$2:$F$309, MATCH(Sheet8!$C76, Basic!$I$2:$I$309, 0)), 'BASIC KEY'!$C$19:$C$22, 'BASIC KEY'!$B$19:$B$22, 0),
        XLOOKUP(INDEX(Basic!$G$2:$G$309, MATCH(Sheet8!$C76, Basic!$I$2:$I$309, 0)), 'BASIC KEY'!$C$25:$C$28, 'BASIC KEY'!$B$25:$B$28, 0)
    ),
    ""
)
</f>
        <v>9</v>
      </c>
      <c r="E76" s="13">
        <f t="array" ref="E76">SUM(
XLOOKUP(Advanced!$C73,'ADVANCED KEY'!$C$1:$C$4,'ADVANCED KEY'!$B$1:$B$4,0),
XLOOKUP(Advanced!$D73,'ADVANCED KEY'!$C$7:$C$10,'ADVANCED KEY'!$B$7:$B$10,0),
XLOOKUP(Advanced!$E73,'ADVANCED KEY'!$C$13:$C$16,'ADVANCED KEY'!$B$13:$B$16,0),
XLOOKUP(Advanced!$F73,'ADVANCED KEY'!$C$19:$C$22,'ADVANCED KEY'!$B$19:$B$22,0),
XLOOKUP(Advanced!$G73,'ADVANCED KEY'!$C$25:$C$28,'ADVANCED KEY'!$B$25:$B$28,0),
XLOOKUP(Advanced!$H73,'ADVANCED KEY'!$C$31:$C$34,'ADVANCED KEY'!$B$31:$B$34,0),
XLOOKUP(Advanced!$I73,'ADVANCED KEY'!$C$37:$C$40,'ADVANCED KEY'!$B$37:$B$40,0),
XLOOKUP(Advanced!$J73,'ADVANCED KEY'!$C$43:$C$46,'ADVANCED KEY'!$B$43:$B$46,0),
XLOOKUP(Advanced!$K73,'ADVANCED KEY'!$C$49:$C$52,'ADVANCED KEY'!$B$49:$B$52,0),
XLOOKUP(Advanced!$L73,'ADVANCED KEY'!$C$55:$C$58,'ADVANCED KEY'!$B$55:$B$58,0)
)</f>
        <v>0</v>
      </c>
      <c r="F76" s="13">
        <f t="shared" si="2"/>
        <v>9</v>
      </c>
      <c r="G76" s="13">
        <f t="shared" si="3"/>
        <v>30</v>
      </c>
      <c r="H76" s="13">
        <f t="shared" si="4"/>
        <v>0.362</v>
      </c>
      <c r="I76" s="25">
        <f t="shared" si="5"/>
        <v>133</v>
      </c>
      <c r="J76" s="13" t="str">
        <f t="array" ref="J76">IF(ISNUMBER(MATCH(Sheet8!$C76, Basic!$I$2:$I$309, 0)),TEXTJOIN(",",TRUE,
XLOOKUP(INDEX(Basic!$K$2:$K$309, MATCH(Sheet8!$C76, Basic!$I$2:$I$309, 0)), 'BASIC KEY'!$E$1:$E$4, 'BASIC KEY'!$F$1:$F$4, ""),
XLOOKUP(INDEX(Basic!$L$2:$L$309, MATCH(Sheet8!$C76, Basic!$I$2:$I$309, 0)), 'BASIC KEY'!$E$7:$E$10, 'BASIC KEY'!$F$7:$F$10, ""),
XLOOKUP(INDEX(Basic!$M$2:$M$309, MATCH(Sheet8!$C76, Basic!$I$2:$I$309, 0)), 'BASIC KEY'!$E$13:$E$16, 'BASIC KEY'!$F$13:$F$16, ""),
XLOOKUP(INDEX(Basic!$N$2:$N$309, MATCH(Sheet8!$C76, Basic!$I$2:$I$309, 0)), 'BASIC KEY'!$E$19:$E$22, 'BASIC KEY'!$F$19:$F$22, ""),
XLOOKUP(INDEX(Basic!$O$2:$O$309, MATCH(Sheet8!$C76, Basic!$I$2:$I$309, 0)), 'BASIC KEY'!$E$25:$E$28, 'BASIC KEY'!$F$25:$F$28, "")
),
""
)</f>
        <v>passionate explorer,Growth seeker,Balancer,Pleasant tactful,Self Focused</v>
      </c>
      <c r="L76" s="17" t="str">
        <f t="array" ref="L76">TEXTJOIN(",", TRUE,
    XLOOKUP(Advanced!$P73, 'ADVANCED KEY'!$F$1:$F$4, 'ADVANCED KEY'!$G$1:$G$4, ""),
    XLOOKUP(Advanced!$Q73, 'ADVANCED KEY'!$F$7:$F$10, 'ADVANCED KEY'!$G$7:$G$10, ""),
    XLOOKUP(Advanced!$R73, 'ADVANCED KEY'!$F$13:$F$16, 'ADVANCED KEY'!$G$13:$G$16, ""),
    XLOOKUP(Advanced!$S73, 'ADVANCED KEY'!$F$19:$F$22, 'ADVANCED KEY'!$G$19:$G$22, ""),
    XLOOKUP(Advanced!$T73, 'ADVANCED KEY'!$F$25:$F$28, 'ADVANCED KEY'!$G$25:$G$28, ""),
    XLOOKUP(Advanced!$U73, 'ADVANCED KEY'!$F$31:$F$34, 'ADVANCED KEY'!$G$31:$G$34, ""),
    XLOOKUP(Advanced!$V73, 'ADVANCED KEY'!$F$37:$F$40, 'ADVANCED KEY'!$G$37:$G$40, ""),
    XLOOKUP(Advanced!$W73, 'ADVANCED KEY'!$F$43:$F$46, 'ADVANCED KEY'!$G$43:$G$46, ""),
    XLOOKUP(Advanced!$X73, 'ADVANCED KEY'!$F$49:$F$52, 'ADVANCED KEY'!$G$49:$G$52, ""),
    XLOOKUP(Advanced!$Y73, 'ADVANCED KEY'!$F$55:$F$58, 'ADVANCED KEY'!$G$55:$G$58, "")
)</f>
        <v>Adventurous,Skill learner,Information seeker,Incremental Result seeker,Self Aware,Balancer,Blanced thinker,Future focused learner,Practical career focused,Short-term goals seeker</v>
      </c>
      <c r="M76" s="17" t="str">
        <f t="shared" si="6"/>
        <v>You are doing great Job . Keep it up!</v>
      </c>
      <c r="N76" s="17" t="str">
        <f t="shared" si="7"/>
        <v>Going amazing!.Keep working!</v>
      </c>
    </row>
    <row r="77">
      <c r="A77" s="12">
        <v>73.0</v>
      </c>
      <c r="B77" s="1" t="str">
        <f>Advanced!M74</f>
        <v>Ashvi jain</v>
      </c>
      <c r="C77" s="13" t="str">
        <f t="shared" si="1"/>
        <v>ashvi jain</v>
      </c>
      <c r="D77" s="13">
        <f t="array" ref="D77">IF(ISNUMBER(MATCH(Sheet8!$C77, Basic!$I$2:$I$309, 0)),SUM(
        XLOOKUP(INDEX(Basic!$C$2:$C$309, MATCH(Sheet8!$C77, Basic!$I$2:$I$309, 0)), 'BASIC KEY'!$C$1:$C$4, 'BASIC KEY'!$B$1:$B$4, 0),
        XLOOKUP(INDEX(Basic!$D$2:$D$309, MATCH(Sheet8!$C77, Basic!$I$2:$I$309, 0)), 'BASIC KEY'!$C$7:$C$10, 'BASIC KEY'!$B$7:$B$10, 0),
        XLOOKUP(INDEX(Basic!$E$2:$E$309, MATCH(Sheet8!$C77, Basic!$I$2:$I$309, 0)), 'BASIC KEY'!$C$13:$C$16, 'BASIC KEY'!$B$13:$B$16, 0),
        XLOOKUP(INDEX(Basic!$F$2:$F$309, MATCH(Sheet8!$C77, Basic!$I$2:$I$309, 0)), 'BASIC KEY'!$C$19:$C$22, 'BASIC KEY'!$B$19:$B$22, 0),
        XLOOKUP(INDEX(Basic!$G$2:$G$309, MATCH(Sheet8!$C77, Basic!$I$2:$I$309, 0)), 'BASIC KEY'!$C$25:$C$28, 'BASIC KEY'!$B$25:$B$28, 0)
    ),
    ""
)
</f>
        <v>7</v>
      </c>
      <c r="E77" s="13">
        <f t="array" ref="E77">SUM(
XLOOKUP(Advanced!$C74,'ADVANCED KEY'!$C$1:$C$4,'ADVANCED KEY'!$B$1:$B$4,0),
XLOOKUP(Advanced!$D74,'ADVANCED KEY'!$C$7:$C$10,'ADVANCED KEY'!$B$7:$B$10,0),
XLOOKUP(Advanced!$E74,'ADVANCED KEY'!$C$13:$C$16,'ADVANCED KEY'!$B$13:$B$16,0),
XLOOKUP(Advanced!$F74,'ADVANCED KEY'!$C$19:$C$22,'ADVANCED KEY'!$B$19:$B$22,0),
XLOOKUP(Advanced!$G74,'ADVANCED KEY'!$C$25:$C$28,'ADVANCED KEY'!$B$25:$B$28,0),
XLOOKUP(Advanced!$H74,'ADVANCED KEY'!$C$31:$C$34,'ADVANCED KEY'!$B$31:$B$34,0),
XLOOKUP(Advanced!$I74,'ADVANCED KEY'!$C$37:$C$40,'ADVANCED KEY'!$B$37:$B$40,0),
XLOOKUP(Advanced!$J74,'ADVANCED KEY'!$C$43:$C$46,'ADVANCED KEY'!$B$43:$B$46,0),
XLOOKUP(Advanced!$K74,'ADVANCED KEY'!$C$49:$C$52,'ADVANCED KEY'!$B$49:$B$52,0),
XLOOKUP(Advanced!$L74,'ADVANCED KEY'!$C$55:$C$58,'ADVANCED KEY'!$B$55:$B$58,0)
)</f>
        <v>0</v>
      </c>
      <c r="F77" s="13">
        <f t="shared" si="2"/>
        <v>7</v>
      </c>
      <c r="G77" s="13">
        <f t="shared" si="3"/>
        <v>23.3</v>
      </c>
      <c r="H77" s="13">
        <f t="shared" si="4"/>
        <v>0.196</v>
      </c>
      <c r="I77" s="25">
        <f t="shared" si="5"/>
        <v>167</v>
      </c>
      <c r="J77" s="13" t="str">
        <f t="array" ref="J77">IF(ISNUMBER(MATCH(Sheet8!$C77, Basic!$I$2:$I$309, 0)),TEXTJOIN(",",TRUE,
XLOOKUP(INDEX(Basic!$K$2:$K$309, MATCH(Sheet8!$C77, Basic!$I$2:$I$309, 0)), 'BASIC KEY'!$E$1:$E$4, 'BASIC KEY'!$F$1:$F$4, ""),
XLOOKUP(INDEX(Basic!$L$2:$L$309, MATCH(Sheet8!$C77, Basic!$I$2:$I$309, 0)), 'BASIC KEY'!$E$7:$E$10, 'BASIC KEY'!$F$7:$F$10, ""),
XLOOKUP(INDEX(Basic!$M$2:$M$309, MATCH(Sheet8!$C77, Basic!$I$2:$I$309, 0)), 'BASIC KEY'!$E$13:$E$16, 'BASIC KEY'!$F$13:$F$16, ""),
XLOOKUP(INDEX(Basic!$N$2:$N$309, MATCH(Sheet8!$C77, Basic!$I$2:$I$309, 0)), 'BASIC KEY'!$E$19:$E$22, 'BASIC KEY'!$F$19:$F$22, ""),
XLOOKUP(INDEX(Basic!$O$2:$O$309, MATCH(Sheet8!$C77, Basic!$I$2:$I$309, 0)), 'BASIC KEY'!$E$25:$E$28, 'BASIC KEY'!$F$25:$F$28, "")
),
""
)</f>
        <v>career focused,Growth seeker,Weakend learner,Pleasant tactful,Self Focused</v>
      </c>
      <c r="L77" s="17" t="str">
        <f t="array" ref="L77">TEXTJOIN(",", TRUE,
    XLOOKUP(Advanced!$P74, 'ADVANCED KEY'!$F$1:$F$4, 'ADVANCED KEY'!$G$1:$G$4, ""),
    XLOOKUP(Advanced!$Q74, 'ADVANCED KEY'!$F$7:$F$10, 'ADVANCED KEY'!$G$7:$G$10, ""),
    XLOOKUP(Advanced!$R74, 'ADVANCED KEY'!$F$13:$F$16, 'ADVANCED KEY'!$G$13:$G$16, ""),
    XLOOKUP(Advanced!$S74, 'ADVANCED KEY'!$F$19:$F$22, 'ADVANCED KEY'!$G$19:$G$22, ""),
    XLOOKUP(Advanced!$T74, 'ADVANCED KEY'!$F$25:$F$28, 'ADVANCED KEY'!$G$25:$G$28, ""),
    XLOOKUP(Advanced!$U74, 'ADVANCED KEY'!$F$31:$F$34, 'ADVANCED KEY'!$G$31:$G$34, ""),
    XLOOKUP(Advanced!$V74, 'ADVANCED KEY'!$F$37:$F$40, 'ADVANCED KEY'!$G$37:$G$40, ""),
    XLOOKUP(Advanced!$W74, 'ADVANCED KEY'!$F$43:$F$46, 'ADVANCED KEY'!$G$43:$G$46, ""),
    XLOOKUP(Advanced!$X74, 'ADVANCED KEY'!$F$49:$F$52, 'ADVANCED KEY'!$G$49:$G$52, ""),
    XLOOKUP(Advanced!$Y74, 'ADVANCED KEY'!$F$55:$F$58, 'ADVANCED KEY'!$G$55:$G$58, "")
)</f>
        <v>Adventurous,Skill learner,Information seeker,Incremental Result seeker,Strength focused,Balancer,Smart woker,Future focused learner,Practical career focused,Short-term goals seeker</v>
      </c>
      <c r="M77" s="17" t="str">
        <f t="shared" si="6"/>
        <v>You are doing great Job . Keep it up!</v>
      </c>
      <c r="N77" s="17" t="str">
        <f t="shared" si="7"/>
        <v>Going amazing!.Keep working!</v>
      </c>
    </row>
    <row r="78">
      <c r="A78" s="12">
        <v>74.0</v>
      </c>
      <c r="B78" s="1" t="str">
        <f>Advanced!M75</f>
        <v>Samikshya Priyadarshini Swain </v>
      </c>
      <c r="C78" s="13" t="str">
        <f t="shared" si="1"/>
        <v>samikshya priyadarshini swain</v>
      </c>
      <c r="D78" s="13">
        <f t="array" ref="D78">IF(ISNUMBER(MATCH(Sheet8!$C78, Basic!$I$2:$I$309, 0)),SUM(
        XLOOKUP(INDEX(Basic!$C$2:$C$309, MATCH(Sheet8!$C78, Basic!$I$2:$I$309, 0)), 'BASIC KEY'!$C$1:$C$4, 'BASIC KEY'!$B$1:$B$4, 0),
        XLOOKUP(INDEX(Basic!$D$2:$D$309, MATCH(Sheet8!$C78, Basic!$I$2:$I$309, 0)), 'BASIC KEY'!$C$7:$C$10, 'BASIC KEY'!$B$7:$B$10, 0),
        XLOOKUP(INDEX(Basic!$E$2:$E$309, MATCH(Sheet8!$C78, Basic!$I$2:$I$309, 0)), 'BASIC KEY'!$C$13:$C$16, 'BASIC KEY'!$B$13:$B$16, 0),
        XLOOKUP(INDEX(Basic!$F$2:$F$309, MATCH(Sheet8!$C78, Basic!$I$2:$I$309, 0)), 'BASIC KEY'!$C$19:$C$22, 'BASIC KEY'!$B$19:$B$22, 0),
        XLOOKUP(INDEX(Basic!$G$2:$G$309, MATCH(Sheet8!$C78, Basic!$I$2:$I$309, 0)), 'BASIC KEY'!$C$25:$C$28, 'BASIC KEY'!$B$25:$B$28, 0)
    ),
    ""
)
</f>
        <v>7</v>
      </c>
      <c r="E78" s="13">
        <f t="array" ref="E78">SUM(
XLOOKUP(Advanced!$C75,'ADVANCED KEY'!$C$1:$C$4,'ADVANCED KEY'!$B$1:$B$4,0),
XLOOKUP(Advanced!$D75,'ADVANCED KEY'!$C$7:$C$10,'ADVANCED KEY'!$B$7:$B$10,0),
XLOOKUP(Advanced!$E75,'ADVANCED KEY'!$C$13:$C$16,'ADVANCED KEY'!$B$13:$B$16,0),
XLOOKUP(Advanced!$F75,'ADVANCED KEY'!$C$19:$C$22,'ADVANCED KEY'!$B$19:$B$22,0),
XLOOKUP(Advanced!$G75,'ADVANCED KEY'!$C$25:$C$28,'ADVANCED KEY'!$B$25:$B$28,0),
XLOOKUP(Advanced!$H75,'ADVANCED KEY'!$C$31:$C$34,'ADVANCED KEY'!$B$31:$B$34,0),
XLOOKUP(Advanced!$I75,'ADVANCED KEY'!$C$37:$C$40,'ADVANCED KEY'!$B$37:$B$40,0),
XLOOKUP(Advanced!$J75,'ADVANCED KEY'!$C$43:$C$46,'ADVANCED KEY'!$B$43:$B$46,0),
XLOOKUP(Advanced!$K75,'ADVANCED KEY'!$C$49:$C$52,'ADVANCED KEY'!$B$49:$B$52,0),
XLOOKUP(Advanced!$L75,'ADVANCED KEY'!$C$55:$C$58,'ADVANCED KEY'!$B$55:$B$58,0)
)</f>
        <v>0</v>
      </c>
      <c r="F78" s="13">
        <f t="shared" si="2"/>
        <v>7</v>
      </c>
      <c r="G78" s="13">
        <f t="shared" si="3"/>
        <v>23.3</v>
      </c>
      <c r="H78" s="13">
        <f t="shared" si="4"/>
        <v>0.197</v>
      </c>
      <c r="I78" s="25">
        <f t="shared" si="5"/>
        <v>166</v>
      </c>
      <c r="J78" s="13" t="str">
        <f t="array" ref="J78">IF(ISNUMBER(MATCH(Sheet8!$C78, Basic!$I$2:$I$309, 0)),TEXTJOIN(",",TRUE,
XLOOKUP(INDEX(Basic!$K$2:$K$309, MATCH(Sheet8!$C78, Basic!$I$2:$I$309, 0)), 'BASIC KEY'!$E$1:$E$4, 'BASIC KEY'!$F$1:$F$4, ""),
XLOOKUP(INDEX(Basic!$L$2:$L$309, MATCH(Sheet8!$C78, Basic!$I$2:$I$309, 0)), 'BASIC KEY'!$E$7:$E$10, 'BASIC KEY'!$F$7:$F$10, ""),
XLOOKUP(INDEX(Basic!$M$2:$M$309, MATCH(Sheet8!$C78, Basic!$I$2:$I$309, 0)), 'BASIC KEY'!$E$13:$E$16, 'BASIC KEY'!$F$13:$F$16, ""),
XLOOKUP(INDEX(Basic!$N$2:$N$309, MATCH(Sheet8!$C78, Basic!$I$2:$I$309, 0)), 'BASIC KEY'!$E$19:$E$22, 'BASIC KEY'!$F$19:$F$22, ""),
XLOOKUP(INDEX(Basic!$O$2:$O$309, MATCH(Sheet8!$C78, Basic!$I$2:$I$309, 0)), 'BASIC KEY'!$E$25:$E$28, 'BASIC KEY'!$F$25:$F$28, "")
),
""
)</f>
        <v>career focused,Balanced explorer,Balancer,Pleasant tactful,Self Focused</v>
      </c>
      <c r="L78" s="17" t="str">
        <f t="array" ref="L78">TEXTJOIN(",", TRUE,
    XLOOKUP(Advanced!$P75, 'ADVANCED KEY'!$F$1:$F$4, 'ADVANCED KEY'!$G$1:$G$4, ""),
    XLOOKUP(Advanced!$Q75, 'ADVANCED KEY'!$F$7:$F$10, 'ADVANCED KEY'!$G$7:$G$10, ""),
    XLOOKUP(Advanced!$R75, 'ADVANCED KEY'!$F$13:$F$16, 'ADVANCED KEY'!$G$13:$G$16, ""),
    XLOOKUP(Advanced!$S75, 'ADVANCED KEY'!$F$19:$F$22, 'ADVANCED KEY'!$G$19:$G$22, ""),
    XLOOKUP(Advanced!$T75, 'ADVANCED KEY'!$F$25:$F$28, 'ADVANCED KEY'!$G$25:$G$28, ""),
    XLOOKUP(Advanced!$U75, 'ADVANCED KEY'!$F$31:$F$34, 'ADVANCED KEY'!$G$31:$G$34, ""),
    XLOOKUP(Advanced!$V75, 'ADVANCED KEY'!$F$37:$F$40, 'ADVANCED KEY'!$G$37:$G$40, ""),
    XLOOKUP(Advanced!$W75, 'ADVANCED KEY'!$F$43:$F$46, 'ADVANCED KEY'!$G$43:$G$46, ""),
    XLOOKUP(Advanced!$X75, 'ADVANCED KEY'!$F$49:$F$52, 'ADVANCED KEY'!$G$49:$G$52, ""),
    XLOOKUP(Advanced!$Y75, 'ADVANCED KEY'!$F$55:$F$58, 'ADVANCED KEY'!$G$55:$G$58, "")
)</f>
        <v>Researcher,Skill learner,Information seeker,Reflective,Self Aware,Balancer,Blanced thinker,Future focused learner,Acknowledgement seeker,Short-term goals seeker</v>
      </c>
      <c r="M78" s="17" t="str">
        <f t="shared" si="6"/>
        <v>You are doing great Job . Keep it up!</v>
      </c>
      <c r="N78" s="17" t="str">
        <f t="shared" si="7"/>
        <v>Going amazing!.Keep working!</v>
      </c>
    </row>
    <row r="79">
      <c r="A79" s="12">
        <v>75.0</v>
      </c>
      <c r="B79" s="1" t="str">
        <f>Advanced!M76</f>
        <v>Prasad Raut</v>
      </c>
      <c r="C79" s="13" t="str">
        <f t="shared" si="1"/>
        <v>prasad raut</v>
      </c>
      <c r="D79" s="13">
        <f t="array" ref="D79">IF(ISNUMBER(MATCH(Sheet8!$C79, Basic!$I$2:$I$309, 0)),SUM(
        XLOOKUP(INDEX(Basic!$C$2:$C$309, MATCH(Sheet8!$C79, Basic!$I$2:$I$309, 0)), 'BASIC KEY'!$C$1:$C$4, 'BASIC KEY'!$B$1:$B$4, 0),
        XLOOKUP(INDEX(Basic!$D$2:$D$309, MATCH(Sheet8!$C79, Basic!$I$2:$I$309, 0)), 'BASIC KEY'!$C$7:$C$10, 'BASIC KEY'!$B$7:$B$10, 0),
        XLOOKUP(INDEX(Basic!$E$2:$E$309, MATCH(Sheet8!$C79, Basic!$I$2:$I$309, 0)), 'BASIC KEY'!$C$13:$C$16, 'BASIC KEY'!$B$13:$B$16, 0),
        XLOOKUP(INDEX(Basic!$F$2:$F$309, MATCH(Sheet8!$C79, Basic!$I$2:$I$309, 0)), 'BASIC KEY'!$C$19:$C$22, 'BASIC KEY'!$B$19:$B$22, 0),
        XLOOKUP(INDEX(Basic!$G$2:$G$309, MATCH(Sheet8!$C79, Basic!$I$2:$I$309, 0)), 'BASIC KEY'!$C$25:$C$28, 'BASIC KEY'!$B$25:$B$28, 0)
    ),
    ""
)
</f>
        <v>8</v>
      </c>
      <c r="E79" s="13">
        <f t="array" ref="E79">SUM(
XLOOKUP(Advanced!$C76,'ADVANCED KEY'!$C$1:$C$4,'ADVANCED KEY'!$B$1:$B$4,0),
XLOOKUP(Advanced!$D76,'ADVANCED KEY'!$C$7:$C$10,'ADVANCED KEY'!$B$7:$B$10,0),
XLOOKUP(Advanced!$E76,'ADVANCED KEY'!$C$13:$C$16,'ADVANCED KEY'!$B$13:$B$16,0),
XLOOKUP(Advanced!$F76,'ADVANCED KEY'!$C$19:$C$22,'ADVANCED KEY'!$B$19:$B$22,0),
XLOOKUP(Advanced!$G76,'ADVANCED KEY'!$C$25:$C$28,'ADVANCED KEY'!$B$25:$B$28,0),
XLOOKUP(Advanced!$H76,'ADVANCED KEY'!$C$31:$C$34,'ADVANCED KEY'!$B$31:$B$34,0),
XLOOKUP(Advanced!$I76,'ADVANCED KEY'!$C$37:$C$40,'ADVANCED KEY'!$B$37:$B$40,0),
XLOOKUP(Advanced!$J76,'ADVANCED KEY'!$C$43:$C$46,'ADVANCED KEY'!$B$43:$B$46,0),
XLOOKUP(Advanced!$K76,'ADVANCED KEY'!$C$49:$C$52,'ADVANCED KEY'!$B$49:$B$52,0),
XLOOKUP(Advanced!$L76,'ADVANCED KEY'!$C$55:$C$58,'ADVANCED KEY'!$B$55:$B$58,0)
)</f>
        <v>2</v>
      </c>
      <c r="F79" s="13">
        <f t="shared" si="2"/>
        <v>10</v>
      </c>
      <c r="G79" s="13">
        <f t="shared" si="3"/>
        <v>33.3</v>
      </c>
      <c r="H79" s="13">
        <f t="shared" si="4"/>
        <v>0.469</v>
      </c>
      <c r="I79" s="25">
        <f t="shared" si="5"/>
        <v>100</v>
      </c>
      <c r="J79" s="13" t="str">
        <f t="array" ref="J79">IF(ISNUMBER(MATCH(Sheet8!$C79, Basic!$I$2:$I$309, 0)),TEXTJOIN(",",TRUE,
XLOOKUP(INDEX(Basic!$K$2:$K$309, MATCH(Sheet8!$C79, Basic!$I$2:$I$309, 0)), 'BASIC KEY'!$E$1:$E$4, 'BASIC KEY'!$F$1:$F$4, ""),
XLOOKUP(INDEX(Basic!$L$2:$L$309, MATCH(Sheet8!$C79, Basic!$I$2:$I$309, 0)), 'BASIC KEY'!$E$7:$E$10, 'BASIC KEY'!$F$7:$F$10, ""),
XLOOKUP(INDEX(Basic!$M$2:$M$309, MATCH(Sheet8!$C79, Basic!$I$2:$I$309, 0)), 'BASIC KEY'!$E$13:$E$16, 'BASIC KEY'!$F$13:$F$16, ""),
XLOOKUP(INDEX(Basic!$N$2:$N$309, MATCH(Sheet8!$C79, Basic!$I$2:$I$309, 0)), 'BASIC KEY'!$E$19:$E$22, 'BASIC KEY'!$F$19:$F$22, ""),
XLOOKUP(INDEX(Basic!$O$2:$O$309, MATCH(Sheet8!$C79, Basic!$I$2:$I$309, 0)), 'BASIC KEY'!$E$25:$E$28, 'BASIC KEY'!$F$25:$F$28, "")
),
""
)</f>
        <v>career focused,Growth seeker,Dedicated learner,Pleasant tactful,Competitor</v>
      </c>
      <c r="L79" s="17" t="str">
        <f t="array" ref="L79">TEXTJOIN(",", TRUE,
    XLOOKUP(Advanced!$P76, 'ADVANCED KEY'!$F$1:$F$4, 'ADVANCED KEY'!$G$1:$G$4, ""),
    XLOOKUP(Advanced!$Q76, 'ADVANCED KEY'!$F$7:$F$10, 'ADVANCED KEY'!$G$7:$G$10, ""),
    XLOOKUP(Advanced!$R76, 'ADVANCED KEY'!$F$13:$F$16, 'ADVANCED KEY'!$G$13:$G$16, ""),
    XLOOKUP(Advanced!$S76, 'ADVANCED KEY'!$F$19:$F$22, 'ADVANCED KEY'!$G$19:$G$22, ""),
    XLOOKUP(Advanced!$T76, 'ADVANCED KEY'!$F$25:$F$28, 'ADVANCED KEY'!$G$25:$G$28, ""),
    XLOOKUP(Advanced!$U76, 'ADVANCED KEY'!$F$31:$F$34, 'ADVANCED KEY'!$G$31:$G$34, ""),
    XLOOKUP(Advanced!$V76, 'ADVANCED KEY'!$F$37:$F$40, 'ADVANCED KEY'!$G$37:$G$40, ""),
    XLOOKUP(Advanced!$W76, 'ADVANCED KEY'!$F$43:$F$46, 'ADVANCED KEY'!$G$43:$G$46, ""),
    XLOOKUP(Advanced!$X76, 'ADVANCED KEY'!$F$49:$F$52, 'ADVANCED KEY'!$G$49:$G$52, ""),
    XLOOKUP(Advanced!$Y76, 'ADVANCED KEY'!$F$55:$F$58, 'ADVANCED KEY'!$G$55:$G$58, "")
)</f>
        <v>Planned explorer,Task Oriented,Information seeker,Incremental Result seeker,Self Aware,Networker,Smart woker,Future focused learner,Acknowledgement seeker,Balanced achiever</v>
      </c>
      <c r="M79" s="17" t="str">
        <f t="shared" si="6"/>
        <v>You are doing great Job . Keep it up!</v>
      </c>
      <c r="N79" s="17" t="str">
        <f t="shared" si="7"/>
        <v>Going amazing!.Keep working!</v>
      </c>
    </row>
    <row r="80">
      <c r="A80" s="12">
        <v>76.0</v>
      </c>
      <c r="B80" s="1" t="str">
        <f>Advanced!M77</f>
        <v>Anshika mittal</v>
      </c>
      <c r="C80" s="13" t="str">
        <f t="shared" si="1"/>
        <v>anshika mittal</v>
      </c>
      <c r="D80" s="13">
        <f t="array" ref="D80">IF(ISNUMBER(MATCH(Sheet8!$C80, Basic!$I$2:$I$309, 0)),SUM(
        XLOOKUP(INDEX(Basic!$C$2:$C$309, MATCH(Sheet8!$C80, Basic!$I$2:$I$309, 0)), 'BASIC KEY'!$C$1:$C$4, 'BASIC KEY'!$B$1:$B$4, 0),
        XLOOKUP(INDEX(Basic!$D$2:$D$309, MATCH(Sheet8!$C80, Basic!$I$2:$I$309, 0)), 'BASIC KEY'!$C$7:$C$10, 'BASIC KEY'!$B$7:$B$10, 0),
        XLOOKUP(INDEX(Basic!$E$2:$E$309, MATCH(Sheet8!$C80, Basic!$I$2:$I$309, 0)), 'BASIC KEY'!$C$13:$C$16, 'BASIC KEY'!$B$13:$B$16, 0),
        XLOOKUP(INDEX(Basic!$F$2:$F$309, MATCH(Sheet8!$C80, Basic!$I$2:$I$309, 0)), 'BASIC KEY'!$C$19:$C$22, 'BASIC KEY'!$B$19:$B$22, 0),
        XLOOKUP(INDEX(Basic!$G$2:$G$309, MATCH(Sheet8!$C80, Basic!$I$2:$I$309, 0)), 'BASIC KEY'!$C$25:$C$28, 'BASIC KEY'!$B$25:$B$28, 0)
    ),
    ""
)
</f>
        <v>8</v>
      </c>
      <c r="E80" s="13">
        <f t="array" ref="E80">SUM(
XLOOKUP(Advanced!$C77,'ADVANCED KEY'!$C$1:$C$4,'ADVANCED KEY'!$B$1:$B$4,0),
XLOOKUP(Advanced!$D77,'ADVANCED KEY'!$C$7:$C$10,'ADVANCED KEY'!$B$7:$B$10,0),
XLOOKUP(Advanced!$E77,'ADVANCED KEY'!$C$13:$C$16,'ADVANCED KEY'!$B$13:$B$16,0),
XLOOKUP(Advanced!$F77,'ADVANCED KEY'!$C$19:$C$22,'ADVANCED KEY'!$B$19:$B$22,0),
XLOOKUP(Advanced!$G77,'ADVANCED KEY'!$C$25:$C$28,'ADVANCED KEY'!$B$25:$B$28,0),
XLOOKUP(Advanced!$H77,'ADVANCED KEY'!$C$31:$C$34,'ADVANCED KEY'!$B$31:$B$34,0),
XLOOKUP(Advanced!$I77,'ADVANCED KEY'!$C$37:$C$40,'ADVANCED KEY'!$B$37:$B$40,0),
XLOOKUP(Advanced!$J77,'ADVANCED KEY'!$C$43:$C$46,'ADVANCED KEY'!$B$43:$B$46,0),
XLOOKUP(Advanced!$K77,'ADVANCED KEY'!$C$49:$C$52,'ADVANCED KEY'!$B$49:$B$52,0),
XLOOKUP(Advanced!$L77,'ADVANCED KEY'!$C$55:$C$58,'ADVANCED KEY'!$B$55:$B$58,0)
)</f>
        <v>4</v>
      </c>
      <c r="F80" s="13">
        <f t="shared" si="2"/>
        <v>12</v>
      </c>
      <c r="G80" s="13">
        <f t="shared" si="3"/>
        <v>40</v>
      </c>
      <c r="H80" s="13">
        <f t="shared" si="4"/>
        <v>0.718</v>
      </c>
      <c r="I80" s="25">
        <f t="shared" si="5"/>
        <v>50</v>
      </c>
      <c r="J80" s="13" t="str">
        <f t="array" ref="J80">IF(ISNUMBER(MATCH(Sheet8!$C80, Basic!$I$2:$I$309, 0)),TEXTJOIN(",",TRUE,
XLOOKUP(INDEX(Basic!$K$2:$K$309, MATCH(Sheet8!$C80, Basic!$I$2:$I$309, 0)), 'BASIC KEY'!$E$1:$E$4, 'BASIC KEY'!$F$1:$F$4, ""),
XLOOKUP(INDEX(Basic!$L$2:$L$309, MATCH(Sheet8!$C80, Basic!$I$2:$I$309, 0)), 'BASIC KEY'!$E$7:$E$10, 'BASIC KEY'!$F$7:$F$10, ""),
XLOOKUP(INDEX(Basic!$M$2:$M$309, MATCH(Sheet8!$C80, Basic!$I$2:$I$309, 0)), 'BASIC KEY'!$E$13:$E$16, 'BASIC KEY'!$F$13:$F$16, ""),
XLOOKUP(INDEX(Basic!$N$2:$N$309, MATCH(Sheet8!$C80, Basic!$I$2:$I$309, 0)), 'BASIC KEY'!$E$19:$E$22, 'BASIC KEY'!$F$19:$F$22, ""),
XLOOKUP(INDEX(Basic!$O$2:$O$309, MATCH(Sheet8!$C80, Basic!$I$2:$I$309, 0)), 'BASIC KEY'!$E$25:$E$28, 'BASIC KEY'!$F$25:$F$28, "")
),
""
)</f>
        <v>career focused,Growth seeker,Balancer,Pleasant tactful,Self Focused</v>
      </c>
      <c r="L80" s="17" t="str">
        <f t="array" ref="L80">TEXTJOIN(",", TRUE,
    XLOOKUP(Advanced!$P77, 'ADVANCED KEY'!$F$1:$F$4, 'ADVANCED KEY'!$G$1:$G$4, ""),
    XLOOKUP(Advanced!$Q77, 'ADVANCED KEY'!$F$7:$F$10, 'ADVANCED KEY'!$G$7:$G$10, ""),
    XLOOKUP(Advanced!$R77, 'ADVANCED KEY'!$F$13:$F$16, 'ADVANCED KEY'!$G$13:$G$16, ""),
    XLOOKUP(Advanced!$S77, 'ADVANCED KEY'!$F$19:$F$22, 'ADVANCED KEY'!$G$19:$G$22, ""),
    XLOOKUP(Advanced!$T77, 'ADVANCED KEY'!$F$25:$F$28, 'ADVANCED KEY'!$G$25:$G$28, ""),
    XLOOKUP(Advanced!$U77, 'ADVANCED KEY'!$F$31:$F$34, 'ADVANCED KEY'!$G$31:$G$34, ""),
    XLOOKUP(Advanced!$V77, 'ADVANCED KEY'!$F$37:$F$40, 'ADVANCED KEY'!$G$37:$G$40, ""),
    XLOOKUP(Advanced!$W77, 'ADVANCED KEY'!$F$43:$F$46, 'ADVANCED KEY'!$G$43:$G$46, ""),
    XLOOKUP(Advanced!$X77, 'ADVANCED KEY'!$F$49:$F$52, 'ADVANCED KEY'!$G$49:$G$52, ""),
    XLOOKUP(Advanced!$Y77, 'ADVANCED KEY'!$F$55:$F$58, 'ADVANCED KEY'!$G$55:$G$58, "")
)</f>
        <v>Researcher,Challenger,Guidelines seeker,Reflective,Self Aware,Balancer,Blanced thinker,Future focused learner,Experience seeker,Short-term goals seeker</v>
      </c>
      <c r="M80" s="17" t="str">
        <f t="shared" si="6"/>
        <v>You are doing great Job . Keep it up!</v>
      </c>
      <c r="N80" s="17" t="str">
        <f t="shared" si="7"/>
        <v>Going amazing!.Keep working!</v>
      </c>
    </row>
    <row r="81">
      <c r="A81" s="12">
        <v>77.0</v>
      </c>
      <c r="B81" s="1" t="str">
        <f>Advanced!M78</f>
        <v>Hariharasudhan M</v>
      </c>
      <c r="C81" s="13" t="str">
        <f t="shared" si="1"/>
        <v>hariharasudhan m</v>
      </c>
      <c r="D81" s="13">
        <f t="array" ref="D81">IF(ISNUMBER(MATCH(Sheet8!$C81, Basic!$I$2:$I$309, 0)),SUM(
        XLOOKUP(INDEX(Basic!$C$2:$C$309, MATCH(Sheet8!$C81, Basic!$I$2:$I$309, 0)), 'BASIC KEY'!$C$1:$C$4, 'BASIC KEY'!$B$1:$B$4, 0),
        XLOOKUP(INDEX(Basic!$D$2:$D$309, MATCH(Sheet8!$C81, Basic!$I$2:$I$309, 0)), 'BASIC KEY'!$C$7:$C$10, 'BASIC KEY'!$B$7:$B$10, 0),
        XLOOKUP(INDEX(Basic!$E$2:$E$309, MATCH(Sheet8!$C81, Basic!$I$2:$I$309, 0)), 'BASIC KEY'!$C$13:$C$16, 'BASIC KEY'!$B$13:$B$16, 0),
        XLOOKUP(INDEX(Basic!$F$2:$F$309, MATCH(Sheet8!$C81, Basic!$I$2:$I$309, 0)), 'BASIC KEY'!$C$19:$C$22, 'BASIC KEY'!$B$19:$B$22, 0),
        XLOOKUP(INDEX(Basic!$G$2:$G$309, MATCH(Sheet8!$C81, Basic!$I$2:$I$309, 0)), 'BASIC KEY'!$C$25:$C$28, 'BASIC KEY'!$B$25:$B$28, 0)
    ),
    ""
)
</f>
        <v>9</v>
      </c>
      <c r="E81" s="13">
        <f t="array" ref="E81">SUM(
XLOOKUP(Advanced!$C78,'ADVANCED KEY'!$C$1:$C$4,'ADVANCED KEY'!$B$1:$B$4,0),
XLOOKUP(Advanced!$D78,'ADVANCED KEY'!$C$7:$C$10,'ADVANCED KEY'!$B$7:$B$10,0),
XLOOKUP(Advanced!$E78,'ADVANCED KEY'!$C$13:$C$16,'ADVANCED KEY'!$B$13:$B$16,0),
XLOOKUP(Advanced!$F78,'ADVANCED KEY'!$C$19:$C$22,'ADVANCED KEY'!$B$19:$B$22,0),
XLOOKUP(Advanced!$G78,'ADVANCED KEY'!$C$25:$C$28,'ADVANCED KEY'!$B$25:$B$28,0),
XLOOKUP(Advanced!$H78,'ADVANCED KEY'!$C$31:$C$34,'ADVANCED KEY'!$B$31:$B$34,0),
XLOOKUP(Advanced!$I78,'ADVANCED KEY'!$C$37:$C$40,'ADVANCED KEY'!$B$37:$B$40,0),
XLOOKUP(Advanced!$J78,'ADVANCED KEY'!$C$43:$C$46,'ADVANCED KEY'!$B$43:$B$46,0),
XLOOKUP(Advanced!$K78,'ADVANCED KEY'!$C$49:$C$52,'ADVANCED KEY'!$B$49:$B$52,0),
XLOOKUP(Advanced!$L78,'ADVANCED KEY'!$C$55:$C$58,'ADVANCED KEY'!$B$55:$B$58,0)
)</f>
        <v>3</v>
      </c>
      <c r="F81" s="13">
        <f t="shared" si="2"/>
        <v>12</v>
      </c>
      <c r="G81" s="13">
        <f t="shared" si="3"/>
        <v>40</v>
      </c>
      <c r="H81" s="13">
        <f t="shared" si="4"/>
        <v>0.722</v>
      </c>
      <c r="I81" s="25">
        <f t="shared" si="5"/>
        <v>48</v>
      </c>
      <c r="J81" s="13" t="str">
        <f t="array" ref="J81">IF(ISNUMBER(MATCH(Sheet8!$C81, Basic!$I$2:$I$309, 0)),TEXTJOIN(",",TRUE,
XLOOKUP(INDEX(Basic!$K$2:$K$309, MATCH(Sheet8!$C81, Basic!$I$2:$I$309, 0)), 'BASIC KEY'!$E$1:$E$4, 'BASIC KEY'!$F$1:$F$4, ""),
XLOOKUP(INDEX(Basic!$L$2:$L$309, MATCH(Sheet8!$C81, Basic!$I$2:$I$309, 0)), 'BASIC KEY'!$E$7:$E$10, 'BASIC KEY'!$F$7:$F$10, ""),
XLOOKUP(INDEX(Basic!$M$2:$M$309, MATCH(Sheet8!$C81, Basic!$I$2:$I$309, 0)), 'BASIC KEY'!$E$13:$E$16, 'BASIC KEY'!$F$13:$F$16, ""),
XLOOKUP(INDEX(Basic!$N$2:$N$309, MATCH(Sheet8!$C81, Basic!$I$2:$I$309, 0)), 'BASIC KEY'!$E$19:$E$22, 'BASIC KEY'!$F$19:$F$22, ""),
XLOOKUP(INDEX(Basic!$O$2:$O$309, MATCH(Sheet8!$C81, Basic!$I$2:$I$309, 0)), 'BASIC KEY'!$E$25:$E$28, 'BASIC KEY'!$F$25:$F$28, "")
),
""
)</f>
        <v>passionate explorer,Growth seeker,Balancer,Pleasant tactful,Self Focused</v>
      </c>
      <c r="L81" s="17" t="str">
        <f t="array" ref="L81">TEXTJOIN(",", TRUE,
    XLOOKUP(Advanced!$P78, 'ADVANCED KEY'!$F$1:$F$4, 'ADVANCED KEY'!$G$1:$G$4, ""),
    XLOOKUP(Advanced!$Q78, 'ADVANCED KEY'!$F$7:$F$10, 'ADVANCED KEY'!$G$7:$G$10, ""),
    XLOOKUP(Advanced!$R78, 'ADVANCED KEY'!$F$13:$F$16, 'ADVANCED KEY'!$G$13:$G$16, ""),
    XLOOKUP(Advanced!$S78, 'ADVANCED KEY'!$F$19:$F$22, 'ADVANCED KEY'!$G$19:$G$22, ""),
    XLOOKUP(Advanced!$T78, 'ADVANCED KEY'!$F$25:$F$28, 'ADVANCED KEY'!$G$25:$G$28, ""),
    XLOOKUP(Advanced!$U78, 'ADVANCED KEY'!$F$31:$F$34, 'ADVANCED KEY'!$G$31:$G$34, ""),
    XLOOKUP(Advanced!$V78, 'ADVANCED KEY'!$F$37:$F$40, 'ADVANCED KEY'!$G$37:$G$40, ""),
    XLOOKUP(Advanced!$W78, 'ADVANCED KEY'!$F$43:$F$46, 'ADVANCED KEY'!$G$43:$G$46, ""),
    XLOOKUP(Advanced!$X78, 'ADVANCED KEY'!$F$49:$F$52, 'ADVANCED KEY'!$G$49:$G$52, ""),
    XLOOKUP(Advanced!$Y78, 'ADVANCED KEY'!$F$55:$F$58, 'ADVANCED KEY'!$G$55:$G$58, "")
)</f>
        <v>Planned explorer,Skill learner,Guidelines seeker,Incremental Result seeker,Strength focused,Balancer,Smart woker,Future focused learner,Practical career focused,Short-term goals seeker</v>
      </c>
      <c r="M81" s="17" t="str">
        <f t="shared" si="6"/>
        <v>You are doing great Job . Keep it up!</v>
      </c>
      <c r="N81" s="17" t="str">
        <f t="shared" si="7"/>
        <v>Going amazing!.Keep working!</v>
      </c>
    </row>
    <row r="82">
      <c r="A82" s="12">
        <v>78.0</v>
      </c>
      <c r="B82" s="1" t="str">
        <f>Advanced!M79</f>
        <v>Charu Bisht</v>
      </c>
      <c r="C82" s="13" t="str">
        <f t="shared" si="1"/>
        <v>charu bisht</v>
      </c>
      <c r="D82" s="13">
        <f t="array" ref="D82">IF(ISNUMBER(MATCH(Sheet8!$C82, Basic!$I$2:$I$309, 0)),SUM(
        XLOOKUP(INDEX(Basic!$C$2:$C$309, MATCH(Sheet8!$C82, Basic!$I$2:$I$309, 0)), 'BASIC KEY'!$C$1:$C$4, 'BASIC KEY'!$B$1:$B$4, 0),
        XLOOKUP(INDEX(Basic!$D$2:$D$309, MATCH(Sheet8!$C82, Basic!$I$2:$I$309, 0)), 'BASIC KEY'!$C$7:$C$10, 'BASIC KEY'!$B$7:$B$10, 0),
        XLOOKUP(INDEX(Basic!$E$2:$E$309, MATCH(Sheet8!$C82, Basic!$I$2:$I$309, 0)), 'BASIC KEY'!$C$13:$C$16, 'BASIC KEY'!$B$13:$B$16, 0),
        XLOOKUP(INDEX(Basic!$F$2:$F$309, MATCH(Sheet8!$C82, Basic!$I$2:$I$309, 0)), 'BASIC KEY'!$C$19:$C$22, 'BASIC KEY'!$B$19:$B$22, 0),
        XLOOKUP(INDEX(Basic!$G$2:$G$309, MATCH(Sheet8!$C82, Basic!$I$2:$I$309, 0)), 'BASIC KEY'!$C$25:$C$28, 'BASIC KEY'!$B$25:$B$28, 0)
    ),
    ""
)
</f>
        <v>9</v>
      </c>
      <c r="E82" s="13">
        <f t="array" ref="E82">SUM(
XLOOKUP(Advanced!$C79,'ADVANCED KEY'!$C$1:$C$4,'ADVANCED KEY'!$B$1:$B$4,0),
XLOOKUP(Advanced!$D79,'ADVANCED KEY'!$C$7:$C$10,'ADVANCED KEY'!$B$7:$B$10,0),
XLOOKUP(Advanced!$E79,'ADVANCED KEY'!$C$13:$C$16,'ADVANCED KEY'!$B$13:$B$16,0),
XLOOKUP(Advanced!$F79,'ADVANCED KEY'!$C$19:$C$22,'ADVANCED KEY'!$B$19:$B$22,0),
XLOOKUP(Advanced!$G79,'ADVANCED KEY'!$C$25:$C$28,'ADVANCED KEY'!$B$25:$B$28,0),
XLOOKUP(Advanced!$H79,'ADVANCED KEY'!$C$31:$C$34,'ADVANCED KEY'!$B$31:$B$34,0),
XLOOKUP(Advanced!$I79,'ADVANCED KEY'!$C$37:$C$40,'ADVANCED KEY'!$B$37:$B$40,0),
XLOOKUP(Advanced!$J79,'ADVANCED KEY'!$C$43:$C$46,'ADVANCED KEY'!$B$43:$B$46,0),
XLOOKUP(Advanced!$K79,'ADVANCED KEY'!$C$49:$C$52,'ADVANCED KEY'!$B$49:$B$52,0),
XLOOKUP(Advanced!$L79,'ADVANCED KEY'!$C$55:$C$58,'ADVANCED KEY'!$B$55:$B$58,0)
)</f>
        <v>1</v>
      </c>
      <c r="F82" s="13">
        <f t="shared" si="2"/>
        <v>10</v>
      </c>
      <c r="G82" s="13">
        <f t="shared" si="3"/>
        <v>33.3</v>
      </c>
      <c r="H82" s="13">
        <f t="shared" si="4"/>
        <v>0.475</v>
      </c>
      <c r="I82" s="25">
        <f t="shared" si="5"/>
        <v>89</v>
      </c>
      <c r="J82" s="13" t="str">
        <f t="array" ref="J82">IF(ISNUMBER(MATCH(Sheet8!$C82, Basic!$I$2:$I$309, 0)),TEXTJOIN(",",TRUE,
XLOOKUP(INDEX(Basic!$K$2:$K$309, MATCH(Sheet8!$C82, Basic!$I$2:$I$309, 0)), 'BASIC KEY'!$E$1:$E$4, 'BASIC KEY'!$F$1:$F$4, ""),
XLOOKUP(INDEX(Basic!$L$2:$L$309, MATCH(Sheet8!$C82, Basic!$I$2:$I$309, 0)), 'BASIC KEY'!$E$7:$E$10, 'BASIC KEY'!$F$7:$F$10, ""),
XLOOKUP(INDEX(Basic!$M$2:$M$309, MATCH(Sheet8!$C82, Basic!$I$2:$I$309, 0)), 'BASIC KEY'!$E$13:$E$16, 'BASIC KEY'!$F$13:$F$16, ""),
XLOOKUP(INDEX(Basic!$N$2:$N$309, MATCH(Sheet8!$C82, Basic!$I$2:$I$309, 0)), 'BASIC KEY'!$E$19:$E$22, 'BASIC KEY'!$F$19:$F$22, ""),
XLOOKUP(INDEX(Basic!$O$2:$O$309, MATCH(Sheet8!$C82, Basic!$I$2:$I$309, 0)), 'BASIC KEY'!$E$25:$E$28, 'BASIC KEY'!$F$25:$F$28, "")
),
""
)</f>
        <v>passionate explorer,Growth seeker,Balancer,Pleasant tactful,Self Focused</v>
      </c>
      <c r="L82" s="17" t="str">
        <f t="array" ref="L82">TEXTJOIN(",", TRUE,
    XLOOKUP(Advanced!$P79, 'ADVANCED KEY'!$F$1:$F$4, 'ADVANCED KEY'!$G$1:$G$4, ""),
    XLOOKUP(Advanced!$Q79, 'ADVANCED KEY'!$F$7:$F$10, 'ADVANCED KEY'!$G$7:$G$10, ""),
    XLOOKUP(Advanced!$R79, 'ADVANCED KEY'!$F$13:$F$16, 'ADVANCED KEY'!$G$13:$G$16, ""),
    XLOOKUP(Advanced!$S79, 'ADVANCED KEY'!$F$19:$F$22, 'ADVANCED KEY'!$G$19:$G$22, ""),
    XLOOKUP(Advanced!$T79, 'ADVANCED KEY'!$F$25:$F$28, 'ADVANCED KEY'!$G$25:$G$28, ""),
    XLOOKUP(Advanced!$U79, 'ADVANCED KEY'!$F$31:$F$34, 'ADVANCED KEY'!$G$31:$G$34, ""),
    XLOOKUP(Advanced!$V79, 'ADVANCED KEY'!$F$37:$F$40, 'ADVANCED KEY'!$G$37:$G$40, ""),
    XLOOKUP(Advanced!$W79, 'ADVANCED KEY'!$F$43:$F$46, 'ADVANCED KEY'!$G$43:$G$46, ""),
    XLOOKUP(Advanced!$X79, 'ADVANCED KEY'!$F$49:$F$52, 'ADVANCED KEY'!$G$49:$G$52, ""),
    XLOOKUP(Advanced!$Y79, 'ADVANCED KEY'!$F$55:$F$58, 'ADVANCED KEY'!$G$55:$G$58, "")
)</f>
        <v>Planned explorer,Skill learner,Information seeker,Incremental Result seeker,Feedback seeker,Balancer,Innovator,Practical learner,Experience seeker,Short-term goals seeker</v>
      </c>
      <c r="M82" s="17" t="str">
        <f t="shared" si="6"/>
        <v>You are doing great Job . Keep it up!</v>
      </c>
      <c r="N82" s="17" t="str">
        <f t="shared" si="7"/>
        <v>Going amazing!.Keep working!</v>
      </c>
    </row>
    <row r="83">
      <c r="A83" s="12">
        <v>79.0</v>
      </c>
      <c r="B83" s="1" t="str">
        <f>Advanced!M80</f>
        <v>Fareesa Masroor</v>
      </c>
      <c r="C83" s="13" t="str">
        <f t="shared" si="1"/>
        <v>fareesa masroor</v>
      </c>
      <c r="D83" s="13">
        <f t="array" ref="D83">IF(ISNUMBER(MATCH(Sheet8!$C83, Basic!$I$2:$I$309, 0)),SUM(
        XLOOKUP(INDEX(Basic!$C$2:$C$309, MATCH(Sheet8!$C83, Basic!$I$2:$I$309, 0)), 'BASIC KEY'!$C$1:$C$4, 'BASIC KEY'!$B$1:$B$4, 0),
        XLOOKUP(INDEX(Basic!$D$2:$D$309, MATCH(Sheet8!$C83, Basic!$I$2:$I$309, 0)), 'BASIC KEY'!$C$7:$C$10, 'BASIC KEY'!$B$7:$B$10, 0),
        XLOOKUP(INDEX(Basic!$E$2:$E$309, MATCH(Sheet8!$C83, Basic!$I$2:$I$309, 0)), 'BASIC KEY'!$C$13:$C$16, 'BASIC KEY'!$B$13:$B$16, 0),
        XLOOKUP(INDEX(Basic!$F$2:$F$309, MATCH(Sheet8!$C83, Basic!$I$2:$I$309, 0)), 'BASIC KEY'!$C$19:$C$22, 'BASIC KEY'!$B$19:$B$22, 0),
        XLOOKUP(INDEX(Basic!$G$2:$G$309, MATCH(Sheet8!$C83, Basic!$I$2:$I$309, 0)), 'BASIC KEY'!$C$25:$C$28, 'BASIC KEY'!$B$25:$B$28, 0)
    ),
    ""
)
</f>
        <v>8</v>
      </c>
      <c r="E83" s="13">
        <f t="array" ref="E83">SUM(
XLOOKUP(Advanced!$C80,'ADVANCED KEY'!$C$1:$C$4,'ADVANCED KEY'!$B$1:$B$4,0),
XLOOKUP(Advanced!$D80,'ADVANCED KEY'!$C$7:$C$10,'ADVANCED KEY'!$B$7:$B$10,0),
XLOOKUP(Advanced!$E80,'ADVANCED KEY'!$C$13:$C$16,'ADVANCED KEY'!$B$13:$B$16,0),
XLOOKUP(Advanced!$F80,'ADVANCED KEY'!$C$19:$C$22,'ADVANCED KEY'!$B$19:$B$22,0),
XLOOKUP(Advanced!$G80,'ADVANCED KEY'!$C$25:$C$28,'ADVANCED KEY'!$B$25:$B$28,0),
XLOOKUP(Advanced!$H80,'ADVANCED KEY'!$C$31:$C$34,'ADVANCED KEY'!$B$31:$B$34,0),
XLOOKUP(Advanced!$I80,'ADVANCED KEY'!$C$37:$C$40,'ADVANCED KEY'!$B$37:$B$40,0),
XLOOKUP(Advanced!$J80,'ADVANCED KEY'!$C$43:$C$46,'ADVANCED KEY'!$B$43:$B$46,0),
XLOOKUP(Advanced!$K80,'ADVANCED KEY'!$C$49:$C$52,'ADVANCED KEY'!$B$49:$B$52,0),
XLOOKUP(Advanced!$L80,'ADVANCED KEY'!$C$55:$C$58,'ADVANCED KEY'!$B$55:$B$58,0)
)</f>
        <v>5</v>
      </c>
      <c r="F83" s="13">
        <f t="shared" si="2"/>
        <v>13</v>
      </c>
      <c r="G83" s="13">
        <f t="shared" si="3"/>
        <v>43.3</v>
      </c>
      <c r="H83" s="13">
        <f t="shared" si="4"/>
        <v>0.818</v>
      </c>
      <c r="I83" s="25">
        <f t="shared" si="5"/>
        <v>36</v>
      </c>
      <c r="J83" s="13" t="str">
        <f t="array" ref="J83">IF(ISNUMBER(MATCH(Sheet8!$C83, Basic!$I$2:$I$309, 0)),TEXTJOIN(",",TRUE,
XLOOKUP(INDEX(Basic!$K$2:$K$309, MATCH(Sheet8!$C83, Basic!$I$2:$I$309, 0)), 'BASIC KEY'!$E$1:$E$4, 'BASIC KEY'!$F$1:$F$4, ""),
XLOOKUP(INDEX(Basic!$L$2:$L$309, MATCH(Sheet8!$C83, Basic!$I$2:$I$309, 0)), 'BASIC KEY'!$E$7:$E$10, 'BASIC KEY'!$F$7:$F$10, ""),
XLOOKUP(INDEX(Basic!$M$2:$M$309, MATCH(Sheet8!$C83, Basic!$I$2:$I$309, 0)), 'BASIC KEY'!$E$13:$E$16, 'BASIC KEY'!$F$13:$F$16, ""),
XLOOKUP(INDEX(Basic!$N$2:$N$309, MATCH(Sheet8!$C83, Basic!$I$2:$I$309, 0)), 'BASIC KEY'!$E$19:$E$22, 'BASIC KEY'!$F$19:$F$22, ""),
XLOOKUP(INDEX(Basic!$O$2:$O$309, MATCH(Sheet8!$C83, Basic!$I$2:$I$309, 0)), 'BASIC KEY'!$E$25:$E$28, 'BASIC KEY'!$F$25:$F$28, "")
),
""
)</f>
        <v>passionate explorer,Growth seeker,Balancer,Pleasant tactful,Competitor</v>
      </c>
      <c r="L83" s="17" t="str">
        <f t="array" ref="L83">TEXTJOIN(",", TRUE,
    XLOOKUP(Advanced!$P80, 'ADVANCED KEY'!$F$1:$F$4, 'ADVANCED KEY'!$G$1:$G$4, ""),
    XLOOKUP(Advanced!$Q80, 'ADVANCED KEY'!$F$7:$F$10, 'ADVANCED KEY'!$G$7:$G$10, ""),
    XLOOKUP(Advanced!$R80, 'ADVANCED KEY'!$F$13:$F$16, 'ADVANCED KEY'!$G$13:$G$16, ""),
    XLOOKUP(Advanced!$S80, 'ADVANCED KEY'!$F$19:$F$22, 'ADVANCED KEY'!$G$19:$G$22, ""),
    XLOOKUP(Advanced!$T80, 'ADVANCED KEY'!$F$25:$F$28, 'ADVANCED KEY'!$G$25:$G$28, ""),
    XLOOKUP(Advanced!$U80, 'ADVANCED KEY'!$F$31:$F$34, 'ADVANCED KEY'!$G$31:$G$34, ""),
    XLOOKUP(Advanced!$V80, 'ADVANCED KEY'!$F$37:$F$40, 'ADVANCED KEY'!$G$37:$G$40, ""),
    XLOOKUP(Advanced!$W80, 'ADVANCED KEY'!$F$43:$F$46, 'ADVANCED KEY'!$G$43:$G$46, ""),
    XLOOKUP(Advanced!$X80, 'ADVANCED KEY'!$F$49:$F$52, 'ADVANCED KEY'!$G$49:$G$52, ""),
    XLOOKUP(Advanced!$Y80, 'ADVANCED KEY'!$F$55:$F$58, 'ADVANCED KEY'!$G$55:$G$58, "")
)</f>
        <v>Researcher,Task Oriented,Guidelines seeker,Incremental Result seeker,Self Aware,Internship focused,Innovator,Future focused learner,Experience seeker,Short-term goals seeker</v>
      </c>
      <c r="M83" s="17" t="str">
        <f t="shared" si="6"/>
        <v>You are doing great Job . Keep it up!</v>
      </c>
      <c r="N83" s="17" t="str">
        <f t="shared" si="7"/>
        <v>Going amazing!.Keep working!</v>
      </c>
    </row>
    <row r="84">
      <c r="A84" s="12">
        <v>80.0</v>
      </c>
      <c r="B84" s="1" t="str">
        <f>Advanced!M81</f>
        <v>Tanisha Tijare </v>
      </c>
      <c r="C84" s="13" t="str">
        <f t="shared" si="1"/>
        <v>tanisha tijare</v>
      </c>
      <c r="D84" s="13">
        <f t="array" ref="D84">IF(ISNUMBER(MATCH(Sheet8!$C84, Basic!$I$2:$I$309, 0)),SUM(
        XLOOKUP(INDEX(Basic!$C$2:$C$309, MATCH(Sheet8!$C84, Basic!$I$2:$I$309, 0)), 'BASIC KEY'!$C$1:$C$4, 'BASIC KEY'!$B$1:$B$4, 0),
        XLOOKUP(INDEX(Basic!$D$2:$D$309, MATCH(Sheet8!$C84, Basic!$I$2:$I$309, 0)), 'BASIC KEY'!$C$7:$C$10, 'BASIC KEY'!$B$7:$B$10, 0),
        XLOOKUP(INDEX(Basic!$E$2:$E$309, MATCH(Sheet8!$C84, Basic!$I$2:$I$309, 0)), 'BASIC KEY'!$C$13:$C$16, 'BASIC KEY'!$B$13:$B$16, 0),
        XLOOKUP(INDEX(Basic!$F$2:$F$309, MATCH(Sheet8!$C84, Basic!$I$2:$I$309, 0)), 'BASIC KEY'!$C$19:$C$22, 'BASIC KEY'!$B$19:$B$22, 0),
        XLOOKUP(INDEX(Basic!$G$2:$G$309, MATCH(Sheet8!$C84, Basic!$I$2:$I$309, 0)), 'BASIC KEY'!$C$25:$C$28, 'BASIC KEY'!$B$25:$B$28, 0)
    ),
    ""
)
</f>
        <v>7</v>
      </c>
      <c r="E84" s="13">
        <f t="array" ref="E84">SUM(
XLOOKUP(Advanced!$C81,'ADVANCED KEY'!$C$1:$C$4,'ADVANCED KEY'!$B$1:$B$4,0),
XLOOKUP(Advanced!$D81,'ADVANCED KEY'!$C$7:$C$10,'ADVANCED KEY'!$B$7:$B$10,0),
XLOOKUP(Advanced!$E81,'ADVANCED KEY'!$C$13:$C$16,'ADVANCED KEY'!$B$13:$B$16,0),
XLOOKUP(Advanced!$F81,'ADVANCED KEY'!$C$19:$C$22,'ADVANCED KEY'!$B$19:$B$22,0),
XLOOKUP(Advanced!$G81,'ADVANCED KEY'!$C$25:$C$28,'ADVANCED KEY'!$B$25:$B$28,0),
XLOOKUP(Advanced!$H81,'ADVANCED KEY'!$C$31:$C$34,'ADVANCED KEY'!$B$31:$B$34,0),
XLOOKUP(Advanced!$I81,'ADVANCED KEY'!$C$37:$C$40,'ADVANCED KEY'!$B$37:$B$40,0),
XLOOKUP(Advanced!$J81,'ADVANCED KEY'!$C$43:$C$46,'ADVANCED KEY'!$B$43:$B$46,0),
XLOOKUP(Advanced!$K81,'ADVANCED KEY'!$C$49:$C$52,'ADVANCED KEY'!$B$49:$B$52,0),
XLOOKUP(Advanced!$L81,'ADVANCED KEY'!$C$55:$C$58,'ADVANCED KEY'!$B$55:$B$58,0)
)</f>
        <v>-1</v>
      </c>
      <c r="F84" s="13">
        <f t="shared" si="2"/>
        <v>6</v>
      </c>
      <c r="G84" s="13">
        <f t="shared" si="3"/>
        <v>20</v>
      </c>
      <c r="H84" s="13">
        <f t="shared" si="4"/>
        <v>0.129</v>
      </c>
      <c r="I84" s="25">
        <f t="shared" si="5"/>
        <v>176</v>
      </c>
      <c r="J84" s="13" t="str">
        <f t="array" ref="J84">IF(ISNUMBER(MATCH(Sheet8!$C84, Basic!$I$2:$I$309, 0)),TEXTJOIN(",",TRUE,
XLOOKUP(INDEX(Basic!$K$2:$K$309, MATCH(Sheet8!$C84, Basic!$I$2:$I$309, 0)), 'BASIC KEY'!$E$1:$E$4, 'BASIC KEY'!$F$1:$F$4, ""),
XLOOKUP(INDEX(Basic!$L$2:$L$309, MATCH(Sheet8!$C84, Basic!$I$2:$I$309, 0)), 'BASIC KEY'!$E$7:$E$10, 'BASIC KEY'!$F$7:$F$10, ""),
XLOOKUP(INDEX(Basic!$M$2:$M$309, MATCH(Sheet8!$C84, Basic!$I$2:$I$309, 0)), 'BASIC KEY'!$E$13:$E$16, 'BASIC KEY'!$F$13:$F$16, ""),
XLOOKUP(INDEX(Basic!$N$2:$N$309, MATCH(Sheet8!$C84, Basic!$I$2:$I$309, 0)), 'BASIC KEY'!$E$19:$E$22, 'BASIC KEY'!$F$19:$F$22, ""),
XLOOKUP(INDEX(Basic!$O$2:$O$309, MATCH(Sheet8!$C84, Basic!$I$2:$I$309, 0)), 'BASIC KEY'!$E$25:$E$28, 'BASIC KEY'!$F$25:$F$28, "")
),
""
)</f>
        <v>career focused,Growth seeker,Weakend learner,Pleasant tactful,Self Focused</v>
      </c>
      <c r="L84" s="17" t="str">
        <f t="array" ref="L84">TEXTJOIN(",", TRUE,
    XLOOKUP(Advanced!$P81, 'ADVANCED KEY'!$F$1:$F$4, 'ADVANCED KEY'!$G$1:$G$4, ""),
    XLOOKUP(Advanced!$Q81, 'ADVANCED KEY'!$F$7:$F$10, 'ADVANCED KEY'!$G$7:$G$10, ""),
    XLOOKUP(Advanced!$R81, 'ADVANCED KEY'!$F$13:$F$16, 'ADVANCED KEY'!$G$13:$G$16, ""),
    XLOOKUP(Advanced!$S81, 'ADVANCED KEY'!$F$19:$F$22, 'ADVANCED KEY'!$G$19:$G$22, ""),
    XLOOKUP(Advanced!$T81, 'ADVANCED KEY'!$F$25:$F$28, 'ADVANCED KEY'!$G$25:$G$28, ""),
    XLOOKUP(Advanced!$U81, 'ADVANCED KEY'!$F$31:$F$34, 'ADVANCED KEY'!$G$31:$G$34, ""),
    XLOOKUP(Advanced!$V81, 'ADVANCED KEY'!$F$37:$F$40, 'ADVANCED KEY'!$G$37:$G$40, ""),
    XLOOKUP(Advanced!$W81, 'ADVANCED KEY'!$F$43:$F$46, 'ADVANCED KEY'!$G$43:$G$46, ""),
    XLOOKUP(Advanced!$X81, 'ADVANCED KEY'!$F$49:$F$52, 'ADVANCED KEY'!$G$49:$G$52, ""),
    XLOOKUP(Advanced!$Y81, 'ADVANCED KEY'!$F$55:$F$58, 'ADVANCED KEY'!$G$55:$G$58, "")
)</f>
        <v>Researcher,Task Oriented,Other's approval seeker,Incremental Result seeker,Self Aware,Balancer,Blanced thinker,Future focused learner,Acknowledgement seeker,Short-term goals seeker</v>
      </c>
      <c r="M84" s="17" t="str">
        <f t="shared" si="6"/>
        <v>You are doing great Job . Keep it up!</v>
      </c>
      <c r="N84" s="17" t="str">
        <f t="shared" si="7"/>
        <v>Going amazing!.Keep working!</v>
      </c>
    </row>
    <row r="85">
      <c r="A85" s="12">
        <v>81.0</v>
      </c>
      <c r="B85" s="1" t="str">
        <f>Advanced!M82</f>
        <v>Varsha</v>
      </c>
      <c r="C85" s="13" t="str">
        <f t="shared" si="1"/>
        <v>varsha</v>
      </c>
      <c r="D85" s="13">
        <f t="array" ref="D85">IF(ISNUMBER(MATCH(Sheet8!$C85, Basic!$I$2:$I$309, 0)),SUM(
        XLOOKUP(INDEX(Basic!$C$2:$C$309, MATCH(Sheet8!$C85, Basic!$I$2:$I$309, 0)), 'BASIC KEY'!$C$1:$C$4, 'BASIC KEY'!$B$1:$B$4, 0),
        XLOOKUP(INDEX(Basic!$D$2:$D$309, MATCH(Sheet8!$C85, Basic!$I$2:$I$309, 0)), 'BASIC KEY'!$C$7:$C$10, 'BASIC KEY'!$B$7:$B$10, 0),
        XLOOKUP(INDEX(Basic!$E$2:$E$309, MATCH(Sheet8!$C85, Basic!$I$2:$I$309, 0)), 'BASIC KEY'!$C$13:$C$16, 'BASIC KEY'!$B$13:$B$16, 0),
        XLOOKUP(INDEX(Basic!$F$2:$F$309, MATCH(Sheet8!$C85, Basic!$I$2:$I$309, 0)), 'BASIC KEY'!$C$19:$C$22, 'BASIC KEY'!$B$19:$B$22, 0),
        XLOOKUP(INDEX(Basic!$G$2:$G$309, MATCH(Sheet8!$C85, Basic!$I$2:$I$309, 0)), 'BASIC KEY'!$C$25:$C$28, 'BASIC KEY'!$B$25:$B$28, 0)
    ),
    ""
)
</f>
        <v>7</v>
      </c>
      <c r="E85" s="13">
        <f t="array" ref="E85">SUM(
XLOOKUP(Advanced!$C82,'ADVANCED KEY'!$C$1:$C$4,'ADVANCED KEY'!$B$1:$B$4,0),
XLOOKUP(Advanced!$D82,'ADVANCED KEY'!$C$7:$C$10,'ADVANCED KEY'!$B$7:$B$10,0),
XLOOKUP(Advanced!$E82,'ADVANCED KEY'!$C$13:$C$16,'ADVANCED KEY'!$B$13:$B$16,0),
XLOOKUP(Advanced!$F82,'ADVANCED KEY'!$C$19:$C$22,'ADVANCED KEY'!$B$19:$B$22,0),
XLOOKUP(Advanced!$G82,'ADVANCED KEY'!$C$25:$C$28,'ADVANCED KEY'!$B$25:$B$28,0),
XLOOKUP(Advanced!$H82,'ADVANCED KEY'!$C$31:$C$34,'ADVANCED KEY'!$B$31:$B$34,0),
XLOOKUP(Advanced!$I82,'ADVANCED KEY'!$C$37:$C$40,'ADVANCED KEY'!$B$37:$B$40,0),
XLOOKUP(Advanced!$J82,'ADVANCED KEY'!$C$43:$C$46,'ADVANCED KEY'!$B$43:$B$46,0),
XLOOKUP(Advanced!$K82,'ADVANCED KEY'!$C$49:$C$52,'ADVANCED KEY'!$B$49:$B$52,0),
XLOOKUP(Advanced!$L82,'ADVANCED KEY'!$C$55:$C$58,'ADVANCED KEY'!$B$55:$B$58,0)
)</f>
        <v>1</v>
      </c>
      <c r="F85" s="13">
        <f t="shared" si="2"/>
        <v>8</v>
      </c>
      <c r="G85" s="13">
        <f t="shared" si="3"/>
        <v>26.7</v>
      </c>
      <c r="H85" s="13">
        <f t="shared" si="4"/>
        <v>0.274</v>
      </c>
      <c r="I85" s="25">
        <f t="shared" si="5"/>
        <v>149</v>
      </c>
      <c r="J85" s="13" t="str">
        <f t="array" ref="J85">IF(ISNUMBER(MATCH(Sheet8!$C85, Basic!$I$2:$I$309, 0)),TEXTJOIN(",",TRUE,
XLOOKUP(INDEX(Basic!$K$2:$K$309, MATCH(Sheet8!$C85, Basic!$I$2:$I$309, 0)), 'BASIC KEY'!$E$1:$E$4, 'BASIC KEY'!$F$1:$F$4, ""),
XLOOKUP(INDEX(Basic!$L$2:$L$309, MATCH(Sheet8!$C85, Basic!$I$2:$I$309, 0)), 'BASIC KEY'!$E$7:$E$10, 'BASIC KEY'!$F$7:$F$10, ""),
XLOOKUP(INDEX(Basic!$M$2:$M$309, MATCH(Sheet8!$C85, Basic!$I$2:$I$309, 0)), 'BASIC KEY'!$E$13:$E$16, 'BASIC KEY'!$F$13:$F$16, ""),
XLOOKUP(INDEX(Basic!$N$2:$N$309, MATCH(Sheet8!$C85, Basic!$I$2:$I$309, 0)), 'BASIC KEY'!$E$19:$E$22, 'BASIC KEY'!$F$19:$F$22, ""),
XLOOKUP(INDEX(Basic!$O$2:$O$309, MATCH(Sheet8!$C85, Basic!$I$2:$I$309, 0)), 'BASIC KEY'!$E$25:$E$28, 'BASIC KEY'!$F$25:$F$28, "")
),
""
)</f>
        <v>career focused,Growth seeker,Balancer,Pleasant tactful,Competitor</v>
      </c>
      <c r="L85" s="17" t="str">
        <f t="array" ref="L85">TEXTJOIN(",", TRUE,
    XLOOKUP(Advanced!$P82, 'ADVANCED KEY'!$F$1:$F$4, 'ADVANCED KEY'!$G$1:$G$4, ""),
    XLOOKUP(Advanced!$Q82, 'ADVANCED KEY'!$F$7:$F$10, 'ADVANCED KEY'!$G$7:$G$10, ""),
    XLOOKUP(Advanced!$R82, 'ADVANCED KEY'!$F$13:$F$16, 'ADVANCED KEY'!$G$13:$G$16, ""),
    XLOOKUP(Advanced!$S82, 'ADVANCED KEY'!$F$19:$F$22, 'ADVANCED KEY'!$G$19:$G$22, ""),
    XLOOKUP(Advanced!$T82, 'ADVANCED KEY'!$F$25:$F$28, 'ADVANCED KEY'!$G$25:$G$28, ""),
    XLOOKUP(Advanced!$U82, 'ADVANCED KEY'!$F$31:$F$34, 'ADVANCED KEY'!$G$31:$G$34, ""),
    XLOOKUP(Advanced!$V82, 'ADVANCED KEY'!$F$37:$F$40, 'ADVANCED KEY'!$G$37:$G$40, ""),
    XLOOKUP(Advanced!$W82, 'ADVANCED KEY'!$F$43:$F$46, 'ADVANCED KEY'!$G$43:$G$46, ""),
    XLOOKUP(Advanced!$X82, 'ADVANCED KEY'!$F$49:$F$52, 'ADVANCED KEY'!$G$49:$G$52, ""),
    XLOOKUP(Advanced!$Y82, 'ADVANCED KEY'!$F$55:$F$58, 'ADVANCED KEY'!$G$55:$G$58, "")
)</f>
        <v>Researcher,Skill learner,Other's approval seeker,Incremental Result seeker,Self Aware,Networker,Smart woker,Future focused learner,Practical career focused,Short-term goals seeker</v>
      </c>
      <c r="M85" s="17" t="str">
        <f t="shared" si="6"/>
        <v>You are doing great Job . Keep it up!</v>
      </c>
      <c r="N85" s="17" t="str">
        <f t="shared" si="7"/>
        <v>Going amazing!.Keep working!</v>
      </c>
    </row>
    <row r="86">
      <c r="A86" s="12">
        <v>82.0</v>
      </c>
      <c r="B86" s="1" t="str">
        <f>Advanced!M83</f>
        <v>Sakshi Singh </v>
      </c>
      <c r="C86" s="13" t="str">
        <f t="shared" si="1"/>
        <v>sakshi singh</v>
      </c>
      <c r="D86" s="13">
        <f t="array" ref="D86">IF(ISNUMBER(MATCH(Sheet8!$C86, Basic!$I$2:$I$309, 0)),SUM(
        XLOOKUP(INDEX(Basic!$C$2:$C$309, MATCH(Sheet8!$C86, Basic!$I$2:$I$309, 0)), 'BASIC KEY'!$C$1:$C$4, 'BASIC KEY'!$B$1:$B$4, 0),
        XLOOKUP(INDEX(Basic!$D$2:$D$309, MATCH(Sheet8!$C86, Basic!$I$2:$I$309, 0)), 'BASIC KEY'!$C$7:$C$10, 'BASIC KEY'!$B$7:$B$10, 0),
        XLOOKUP(INDEX(Basic!$E$2:$E$309, MATCH(Sheet8!$C86, Basic!$I$2:$I$309, 0)), 'BASIC KEY'!$C$13:$C$16, 'BASIC KEY'!$B$13:$B$16, 0),
        XLOOKUP(INDEX(Basic!$F$2:$F$309, MATCH(Sheet8!$C86, Basic!$I$2:$I$309, 0)), 'BASIC KEY'!$C$19:$C$22, 'BASIC KEY'!$B$19:$B$22, 0),
        XLOOKUP(INDEX(Basic!$G$2:$G$309, MATCH(Sheet8!$C86, Basic!$I$2:$I$309, 0)), 'BASIC KEY'!$C$25:$C$28, 'BASIC KEY'!$B$25:$B$28, 0)
    ),
    ""
)
</f>
        <v>8</v>
      </c>
      <c r="E86" s="13">
        <f t="array" ref="E86">SUM(
XLOOKUP(Advanced!$C83,'ADVANCED KEY'!$C$1:$C$4,'ADVANCED KEY'!$B$1:$B$4,0),
XLOOKUP(Advanced!$D83,'ADVANCED KEY'!$C$7:$C$10,'ADVANCED KEY'!$B$7:$B$10,0),
XLOOKUP(Advanced!$E83,'ADVANCED KEY'!$C$13:$C$16,'ADVANCED KEY'!$B$13:$B$16,0),
XLOOKUP(Advanced!$F83,'ADVANCED KEY'!$C$19:$C$22,'ADVANCED KEY'!$B$19:$B$22,0),
XLOOKUP(Advanced!$G83,'ADVANCED KEY'!$C$25:$C$28,'ADVANCED KEY'!$B$25:$B$28,0),
XLOOKUP(Advanced!$H83,'ADVANCED KEY'!$C$31:$C$34,'ADVANCED KEY'!$B$31:$B$34,0),
XLOOKUP(Advanced!$I83,'ADVANCED KEY'!$C$37:$C$40,'ADVANCED KEY'!$B$37:$B$40,0),
XLOOKUP(Advanced!$J83,'ADVANCED KEY'!$C$43:$C$46,'ADVANCED KEY'!$B$43:$B$46,0),
XLOOKUP(Advanced!$K83,'ADVANCED KEY'!$C$49:$C$52,'ADVANCED KEY'!$B$49:$B$52,0),
XLOOKUP(Advanced!$L83,'ADVANCED KEY'!$C$55:$C$58,'ADVANCED KEY'!$B$55:$B$58,0)
)</f>
        <v>2</v>
      </c>
      <c r="F86" s="13">
        <f t="shared" si="2"/>
        <v>10</v>
      </c>
      <c r="G86" s="13">
        <f t="shared" si="3"/>
        <v>33.3</v>
      </c>
      <c r="H86" s="13">
        <f t="shared" si="4"/>
        <v>0.475</v>
      </c>
      <c r="I86" s="25">
        <f t="shared" si="5"/>
        <v>88</v>
      </c>
      <c r="J86" s="13" t="str">
        <f t="array" ref="J86">IF(ISNUMBER(MATCH(Sheet8!$C86, Basic!$I$2:$I$309, 0)),TEXTJOIN(",",TRUE,
XLOOKUP(INDEX(Basic!$K$2:$K$309, MATCH(Sheet8!$C86, Basic!$I$2:$I$309, 0)), 'BASIC KEY'!$E$1:$E$4, 'BASIC KEY'!$F$1:$F$4, ""),
XLOOKUP(INDEX(Basic!$L$2:$L$309, MATCH(Sheet8!$C86, Basic!$I$2:$I$309, 0)), 'BASIC KEY'!$E$7:$E$10, 'BASIC KEY'!$F$7:$F$10, ""),
XLOOKUP(INDEX(Basic!$M$2:$M$309, MATCH(Sheet8!$C86, Basic!$I$2:$I$309, 0)), 'BASIC KEY'!$E$13:$E$16, 'BASIC KEY'!$F$13:$F$16, ""),
XLOOKUP(INDEX(Basic!$N$2:$N$309, MATCH(Sheet8!$C86, Basic!$I$2:$I$309, 0)), 'BASIC KEY'!$E$19:$E$22, 'BASIC KEY'!$F$19:$F$22, ""),
XLOOKUP(INDEX(Basic!$O$2:$O$309, MATCH(Sheet8!$C86, Basic!$I$2:$I$309, 0)), 'BASIC KEY'!$E$25:$E$28, 'BASIC KEY'!$F$25:$F$28, "")
),
""
)</f>
        <v>career focused,Balanced explorer,Dedicated learner,Pleasant tactful,Self Focused</v>
      </c>
      <c r="L86" s="17" t="str">
        <f t="array" ref="L86">TEXTJOIN(",", TRUE,
    XLOOKUP(Advanced!$P83, 'ADVANCED KEY'!$F$1:$F$4, 'ADVANCED KEY'!$G$1:$G$4, ""),
    XLOOKUP(Advanced!$Q83, 'ADVANCED KEY'!$F$7:$F$10, 'ADVANCED KEY'!$G$7:$G$10, ""),
    XLOOKUP(Advanced!$R83, 'ADVANCED KEY'!$F$13:$F$16, 'ADVANCED KEY'!$G$13:$G$16, ""),
    XLOOKUP(Advanced!$S83, 'ADVANCED KEY'!$F$19:$F$22, 'ADVANCED KEY'!$G$19:$G$22, ""),
    XLOOKUP(Advanced!$T83, 'ADVANCED KEY'!$F$25:$F$28, 'ADVANCED KEY'!$G$25:$G$28, ""),
    XLOOKUP(Advanced!$U83, 'ADVANCED KEY'!$F$31:$F$34, 'ADVANCED KEY'!$G$31:$G$34, ""),
    XLOOKUP(Advanced!$V83, 'ADVANCED KEY'!$F$37:$F$40, 'ADVANCED KEY'!$G$37:$G$40, ""),
    XLOOKUP(Advanced!$W83, 'ADVANCED KEY'!$F$43:$F$46, 'ADVANCED KEY'!$G$43:$G$46, ""),
    XLOOKUP(Advanced!$X83, 'ADVANCED KEY'!$F$49:$F$52, 'ADVANCED KEY'!$G$49:$G$52, ""),
    XLOOKUP(Advanced!$Y83, 'ADVANCED KEY'!$F$55:$F$58, 'ADVANCED KEY'!$G$55:$G$58, "")
)</f>
        <v>Researcher,Skill learner,Information seeker,Reflective,Self Aware,Networker,Innovator,Future focused learner,Practical career focused,Short-term goals seeker</v>
      </c>
      <c r="M86" s="17" t="str">
        <f t="shared" si="6"/>
        <v>You are doing great Job . Keep it up!</v>
      </c>
      <c r="N86" s="17" t="str">
        <f t="shared" si="7"/>
        <v>Going amazing!.Keep working!</v>
      </c>
    </row>
    <row r="87">
      <c r="A87" s="12">
        <v>83.0</v>
      </c>
      <c r="B87" s="1" t="str">
        <f>Advanced!M84</f>
        <v>Shardul vanage </v>
      </c>
      <c r="C87" s="13" t="str">
        <f t="shared" si="1"/>
        <v>shardul vanage</v>
      </c>
      <c r="D87" s="13">
        <f t="array" ref="D87">IF(ISNUMBER(MATCH(Sheet8!$C87, Basic!$I$2:$I$309, 0)),SUM(
        XLOOKUP(INDEX(Basic!$C$2:$C$309, MATCH(Sheet8!$C87, Basic!$I$2:$I$309, 0)), 'BASIC KEY'!$C$1:$C$4, 'BASIC KEY'!$B$1:$B$4, 0),
        XLOOKUP(INDEX(Basic!$D$2:$D$309, MATCH(Sheet8!$C87, Basic!$I$2:$I$309, 0)), 'BASIC KEY'!$C$7:$C$10, 'BASIC KEY'!$B$7:$B$10, 0),
        XLOOKUP(INDEX(Basic!$E$2:$E$309, MATCH(Sheet8!$C87, Basic!$I$2:$I$309, 0)), 'BASIC KEY'!$C$13:$C$16, 'BASIC KEY'!$B$13:$B$16, 0),
        XLOOKUP(INDEX(Basic!$F$2:$F$309, MATCH(Sheet8!$C87, Basic!$I$2:$I$309, 0)), 'BASIC KEY'!$C$19:$C$22, 'BASIC KEY'!$B$19:$B$22, 0),
        XLOOKUP(INDEX(Basic!$G$2:$G$309, MATCH(Sheet8!$C87, Basic!$I$2:$I$309, 0)), 'BASIC KEY'!$C$25:$C$28, 'BASIC KEY'!$B$25:$B$28, 0)
    ),
    ""
)
</f>
        <v>7</v>
      </c>
      <c r="E87" s="13">
        <f t="array" ref="E87">SUM(
XLOOKUP(Advanced!$C84,'ADVANCED KEY'!$C$1:$C$4,'ADVANCED KEY'!$B$1:$B$4,0),
XLOOKUP(Advanced!$D84,'ADVANCED KEY'!$C$7:$C$10,'ADVANCED KEY'!$B$7:$B$10,0),
XLOOKUP(Advanced!$E84,'ADVANCED KEY'!$C$13:$C$16,'ADVANCED KEY'!$B$13:$B$16,0),
XLOOKUP(Advanced!$F84,'ADVANCED KEY'!$C$19:$C$22,'ADVANCED KEY'!$B$19:$B$22,0),
XLOOKUP(Advanced!$G84,'ADVANCED KEY'!$C$25:$C$28,'ADVANCED KEY'!$B$25:$B$28,0),
XLOOKUP(Advanced!$H84,'ADVANCED KEY'!$C$31:$C$34,'ADVANCED KEY'!$B$31:$B$34,0),
XLOOKUP(Advanced!$I84,'ADVANCED KEY'!$C$37:$C$40,'ADVANCED KEY'!$B$37:$B$40,0),
XLOOKUP(Advanced!$J84,'ADVANCED KEY'!$C$43:$C$46,'ADVANCED KEY'!$B$43:$B$46,0),
XLOOKUP(Advanced!$K84,'ADVANCED KEY'!$C$49:$C$52,'ADVANCED KEY'!$B$49:$B$52,0),
XLOOKUP(Advanced!$L84,'ADVANCED KEY'!$C$55:$C$58,'ADVANCED KEY'!$B$55:$B$58,0)
)</f>
        <v>1</v>
      </c>
      <c r="F87" s="13">
        <f t="shared" si="2"/>
        <v>8</v>
      </c>
      <c r="G87" s="13">
        <f t="shared" si="3"/>
        <v>26.7</v>
      </c>
      <c r="H87" s="13">
        <f t="shared" si="4"/>
        <v>0.276</v>
      </c>
      <c r="I87" s="25">
        <f t="shared" si="5"/>
        <v>147</v>
      </c>
      <c r="J87" s="13" t="str">
        <f t="array" ref="J87">IF(ISNUMBER(MATCH(Sheet8!$C87, Basic!$I$2:$I$309, 0)),TEXTJOIN(",",TRUE,
XLOOKUP(INDEX(Basic!$K$2:$K$309, MATCH(Sheet8!$C87, Basic!$I$2:$I$309, 0)), 'BASIC KEY'!$E$1:$E$4, 'BASIC KEY'!$F$1:$F$4, ""),
XLOOKUP(INDEX(Basic!$L$2:$L$309, MATCH(Sheet8!$C87, Basic!$I$2:$I$309, 0)), 'BASIC KEY'!$E$7:$E$10, 'BASIC KEY'!$F$7:$F$10, ""),
XLOOKUP(INDEX(Basic!$M$2:$M$309, MATCH(Sheet8!$C87, Basic!$I$2:$I$309, 0)), 'BASIC KEY'!$E$13:$E$16, 'BASIC KEY'!$F$13:$F$16, ""),
XLOOKUP(INDEX(Basic!$N$2:$N$309, MATCH(Sheet8!$C87, Basic!$I$2:$I$309, 0)), 'BASIC KEY'!$E$19:$E$22, 'BASIC KEY'!$F$19:$F$22, ""),
XLOOKUP(INDEX(Basic!$O$2:$O$309, MATCH(Sheet8!$C87, Basic!$I$2:$I$309, 0)), 'BASIC KEY'!$E$25:$E$28, 'BASIC KEY'!$F$25:$F$28, "")
),
""
)</f>
        <v>career focused,Growth seeker,Balancer,Pleasant tactful,Competitor</v>
      </c>
      <c r="L87" s="17" t="str">
        <f t="array" ref="L87">TEXTJOIN(",", TRUE,
    XLOOKUP(Advanced!$P84, 'ADVANCED KEY'!$F$1:$F$4, 'ADVANCED KEY'!$G$1:$G$4, ""),
    XLOOKUP(Advanced!$Q84, 'ADVANCED KEY'!$F$7:$F$10, 'ADVANCED KEY'!$G$7:$G$10, ""),
    XLOOKUP(Advanced!$R84, 'ADVANCED KEY'!$F$13:$F$16, 'ADVANCED KEY'!$G$13:$G$16, ""),
    XLOOKUP(Advanced!$S84, 'ADVANCED KEY'!$F$19:$F$22, 'ADVANCED KEY'!$G$19:$G$22, ""),
    XLOOKUP(Advanced!$T84, 'ADVANCED KEY'!$F$25:$F$28, 'ADVANCED KEY'!$G$25:$G$28, ""),
    XLOOKUP(Advanced!$U84, 'ADVANCED KEY'!$F$31:$F$34, 'ADVANCED KEY'!$G$31:$G$34, ""),
    XLOOKUP(Advanced!$V84, 'ADVANCED KEY'!$F$37:$F$40, 'ADVANCED KEY'!$G$37:$G$40, ""),
    XLOOKUP(Advanced!$W84, 'ADVANCED KEY'!$F$43:$F$46, 'ADVANCED KEY'!$G$43:$G$46, ""),
    XLOOKUP(Advanced!$X84, 'ADVANCED KEY'!$F$49:$F$52, 'ADVANCED KEY'!$G$49:$G$52, ""),
    XLOOKUP(Advanced!$Y84, 'ADVANCED KEY'!$F$55:$F$58, 'ADVANCED KEY'!$G$55:$G$58, "")
)</f>
        <v>Adventurous,Skill learner,Information seeker,Incremental Result seeker,Self Aware,Balancer,Blanced thinker,Future focused learner,Acknowledgement seeker,Short-term goals seeker</v>
      </c>
      <c r="M87" s="17" t="str">
        <f t="shared" si="6"/>
        <v>You are doing great Job . Keep it up!</v>
      </c>
      <c r="N87" s="17" t="str">
        <f t="shared" si="7"/>
        <v>Going amazing!.Keep working!</v>
      </c>
    </row>
    <row r="88">
      <c r="A88" s="12">
        <v>84.0</v>
      </c>
      <c r="B88" s="1" t="str">
        <f>Advanced!M85</f>
        <v>Apoorva Oyshee</v>
      </c>
      <c r="C88" s="13" t="str">
        <f t="shared" si="1"/>
        <v>apoorva oyshee</v>
      </c>
      <c r="D88" s="13">
        <f t="array" ref="D88">IF(ISNUMBER(MATCH(Sheet8!$C88, Basic!$I$2:$I$309, 0)),SUM(
        XLOOKUP(INDEX(Basic!$C$2:$C$309, MATCH(Sheet8!$C88, Basic!$I$2:$I$309, 0)), 'BASIC KEY'!$C$1:$C$4, 'BASIC KEY'!$B$1:$B$4, 0),
        XLOOKUP(INDEX(Basic!$D$2:$D$309, MATCH(Sheet8!$C88, Basic!$I$2:$I$309, 0)), 'BASIC KEY'!$C$7:$C$10, 'BASIC KEY'!$B$7:$B$10, 0),
        XLOOKUP(INDEX(Basic!$E$2:$E$309, MATCH(Sheet8!$C88, Basic!$I$2:$I$309, 0)), 'BASIC KEY'!$C$13:$C$16, 'BASIC KEY'!$B$13:$B$16, 0),
        XLOOKUP(INDEX(Basic!$F$2:$F$309, MATCH(Sheet8!$C88, Basic!$I$2:$I$309, 0)), 'BASIC KEY'!$C$19:$C$22, 'BASIC KEY'!$B$19:$B$22, 0),
        XLOOKUP(INDEX(Basic!$G$2:$G$309, MATCH(Sheet8!$C88, Basic!$I$2:$I$309, 0)), 'BASIC KEY'!$C$25:$C$28, 'BASIC KEY'!$B$25:$B$28, 0)
    ),
    ""
)
</f>
        <v>6</v>
      </c>
      <c r="E88" s="13">
        <f t="array" ref="E88">SUM(
XLOOKUP(Advanced!$C85,'ADVANCED KEY'!$C$1:$C$4,'ADVANCED KEY'!$B$1:$B$4,0),
XLOOKUP(Advanced!$D85,'ADVANCED KEY'!$C$7:$C$10,'ADVANCED KEY'!$B$7:$B$10,0),
XLOOKUP(Advanced!$E85,'ADVANCED KEY'!$C$13:$C$16,'ADVANCED KEY'!$B$13:$B$16,0),
XLOOKUP(Advanced!$F85,'ADVANCED KEY'!$C$19:$C$22,'ADVANCED KEY'!$B$19:$B$22,0),
XLOOKUP(Advanced!$G85,'ADVANCED KEY'!$C$25:$C$28,'ADVANCED KEY'!$B$25:$B$28,0),
XLOOKUP(Advanced!$H85,'ADVANCED KEY'!$C$31:$C$34,'ADVANCED KEY'!$B$31:$B$34,0),
XLOOKUP(Advanced!$I85,'ADVANCED KEY'!$C$37:$C$40,'ADVANCED KEY'!$B$37:$B$40,0),
XLOOKUP(Advanced!$J85,'ADVANCED KEY'!$C$43:$C$46,'ADVANCED KEY'!$B$43:$B$46,0),
XLOOKUP(Advanced!$K85,'ADVANCED KEY'!$C$49:$C$52,'ADVANCED KEY'!$B$49:$B$52,0),
XLOOKUP(Advanced!$L85,'ADVANCED KEY'!$C$55:$C$58,'ADVANCED KEY'!$B$55:$B$58,0)
)</f>
        <v>5</v>
      </c>
      <c r="F88" s="13">
        <f t="shared" si="2"/>
        <v>11</v>
      </c>
      <c r="G88" s="13">
        <f t="shared" si="3"/>
        <v>36.7</v>
      </c>
      <c r="H88" s="13">
        <f t="shared" si="4"/>
        <v>0.606</v>
      </c>
      <c r="I88" s="25">
        <f t="shared" si="5"/>
        <v>69</v>
      </c>
      <c r="J88" s="13" t="str">
        <f t="array" ref="J88">IF(ISNUMBER(MATCH(Sheet8!$C88, Basic!$I$2:$I$309, 0)),TEXTJOIN(",",TRUE,
XLOOKUP(INDEX(Basic!$K$2:$K$309, MATCH(Sheet8!$C88, Basic!$I$2:$I$309, 0)), 'BASIC KEY'!$E$1:$E$4, 'BASIC KEY'!$F$1:$F$4, ""),
XLOOKUP(INDEX(Basic!$L$2:$L$309, MATCH(Sheet8!$C88, Basic!$I$2:$I$309, 0)), 'BASIC KEY'!$E$7:$E$10, 'BASIC KEY'!$F$7:$F$10, ""),
XLOOKUP(INDEX(Basic!$M$2:$M$309, MATCH(Sheet8!$C88, Basic!$I$2:$I$309, 0)), 'BASIC KEY'!$E$13:$E$16, 'BASIC KEY'!$F$13:$F$16, ""),
XLOOKUP(INDEX(Basic!$N$2:$N$309, MATCH(Sheet8!$C88, Basic!$I$2:$I$309, 0)), 'BASIC KEY'!$E$19:$E$22, 'BASIC KEY'!$F$19:$F$22, ""),
XLOOKUP(INDEX(Basic!$O$2:$O$309, MATCH(Sheet8!$C88, Basic!$I$2:$I$309, 0)), 'BASIC KEY'!$E$25:$E$28, 'BASIC KEY'!$F$25:$F$28, "")
),
""
)</f>
        <v>passionate explorer,Growth seeker,Balancer,Feedback taker,Competitor</v>
      </c>
      <c r="L88" s="17" t="str">
        <f t="array" ref="L88">TEXTJOIN(",", TRUE,
    XLOOKUP(Advanced!$P85, 'ADVANCED KEY'!$F$1:$F$4, 'ADVANCED KEY'!$G$1:$G$4, ""),
    XLOOKUP(Advanced!$Q85, 'ADVANCED KEY'!$F$7:$F$10, 'ADVANCED KEY'!$G$7:$G$10, ""),
    XLOOKUP(Advanced!$R85, 'ADVANCED KEY'!$F$13:$F$16, 'ADVANCED KEY'!$G$13:$G$16, ""),
    XLOOKUP(Advanced!$S85, 'ADVANCED KEY'!$F$19:$F$22, 'ADVANCED KEY'!$G$19:$G$22, ""),
    XLOOKUP(Advanced!$T85, 'ADVANCED KEY'!$F$25:$F$28, 'ADVANCED KEY'!$G$25:$G$28, ""),
    XLOOKUP(Advanced!$U85, 'ADVANCED KEY'!$F$31:$F$34, 'ADVANCED KEY'!$G$31:$G$34, ""),
    XLOOKUP(Advanced!$V85, 'ADVANCED KEY'!$F$37:$F$40, 'ADVANCED KEY'!$G$37:$G$40, ""),
    XLOOKUP(Advanced!$W85, 'ADVANCED KEY'!$F$43:$F$46, 'ADVANCED KEY'!$G$43:$G$46, ""),
    XLOOKUP(Advanced!$X85, 'ADVANCED KEY'!$F$49:$F$52, 'ADVANCED KEY'!$G$49:$G$52, ""),
    XLOOKUP(Advanced!$Y85, 'ADVANCED KEY'!$F$55:$F$58, 'ADVANCED KEY'!$G$55:$G$58, "")
)</f>
        <v>Researcher,Task Oriented,Guidelines seeker,Incremental Result seeker,Self Aware,Balancer,Systematic Thinker,Future focused learner,Experience seeker,Detail focused</v>
      </c>
      <c r="M88" s="17" t="str">
        <f t="shared" si="6"/>
        <v>You are doing great Job . Keep it up!</v>
      </c>
      <c r="N88" s="17" t="str">
        <f t="shared" si="7"/>
        <v>Going amazing!.Keep working!</v>
      </c>
    </row>
    <row r="89">
      <c r="A89" s="12">
        <v>85.0</v>
      </c>
      <c r="B89" s="1" t="str">
        <f>Advanced!M86</f>
        <v>Dushyant Singh</v>
      </c>
      <c r="C89" s="13" t="str">
        <f t="shared" si="1"/>
        <v>dushyant singh</v>
      </c>
      <c r="D89" s="13">
        <f t="array" ref="D89">IF(ISNUMBER(MATCH(Sheet8!$C89, Basic!$I$2:$I$309, 0)),SUM(
        XLOOKUP(INDEX(Basic!$C$2:$C$309, MATCH(Sheet8!$C89, Basic!$I$2:$I$309, 0)), 'BASIC KEY'!$C$1:$C$4, 'BASIC KEY'!$B$1:$B$4, 0),
        XLOOKUP(INDEX(Basic!$D$2:$D$309, MATCH(Sheet8!$C89, Basic!$I$2:$I$309, 0)), 'BASIC KEY'!$C$7:$C$10, 'BASIC KEY'!$B$7:$B$10, 0),
        XLOOKUP(INDEX(Basic!$E$2:$E$309, MATCH(Sheet8!$C89, Basic!$I$2:$I$309, 0)), 'BASIC KEY'!$C$13:$C$16, 'BASIC KEY'!$B$13:$B$16, 0),
        XLOOKUP(INDEX(Basic!$F$2:$F$309, MATCH(Sheet8!$C89, Basic!$I$2:$I$309, 0)), 'BASIC KEY'!$C$19:$C$22, 'BASIC KEY'!$B$19:$B$22, 0),
        XLOOKUP(INDEX(Basic!$G$2:$G$309, MATCH(Sheet8!$C89, Basic!$I$2:$I$309, 0)), 'BASIC KEY'!$C$25:$C$28, 'BASIC KEY'!$B$25:$B$28, 0)
    ),
    ""
)
</f>
        <v>8</v>
      </c>
      <c r="E89" s="13">
        <f t="array" ref="E89">SUM(
XLOOKUP(Advanced!$C86,'ADVANCED KEY'!$C$1:$C$4,'ADVANCED KEY'!$B$1:$B$4,0),
XLOOKUP(Advanced!$D86,'ADVANCED KEY'!$C$7:$C$10,'ADVANCED KEY'!$B$7:$B$10,0),
XLOOKUP(Advanced!$E86,'ADVANCED KEY'!$C$13:$C$16,'ADVANCED KEY'!$B$13:$B$16,0),
XLOOKUP(Advanced!$F86,'ADVANCED KEY'!$C$19:$C$22,'ADVANCED KEY'!$B$19:$B$22,0),
XLOOKUP(Advanced!$G86,'ADVANCED KEY'!$C$25:$C$28,'ADVANCED KEY'!$B$25:$B$28,0),
XLOOKUP(Advanced!$H86,'ADVANCED KEY'!$C$31:$C$34,'ADVANCED KEY'!$B$31:$B$34,0),
XLOOKUP(Advanced!$I86,'ADVANCED KEY'!$C$37:$C$40,'ADVANCED KEY'!$B$37:$B$40,0),
XLOOKUP(Advanced!$J86,'ADVANCED KEY'!$C$43:$C$46,'ADVANCED KEY'!$B$43:$B$46,0),
XLOOKUP(Advanced!$K86,'ADVANCED KEY'!$C$49:$C$52,'ADVANCED KEY'!$B$49:$B$52,0),
XLOOKUP(Advanced!$L86,'ADVANCED KEY'!$C$55:$C$58,'ADVANCED KEY'!$B$55:$B$58,0)
)</f>
        <v>3</v>
      </c>
      <c r="F89" s="13">
        <f t="shared" si="2"/>
        <v>11</v>
      </c>
      <c r="G89" s="13">
        <f t="shared" si="3"/>
        <v>36.7</v>
      </c>
      <c r="H89" s="13">
        <f t="shared" si="4"/>
        <v>0.609</v>
      </c>
      <c r="I89" s="25">
        <f t="shared" si="5"/>
        <v>68</v>
      </c>
      <c r="J89" s="13" t="str">
        <f t="array" ref="J89">IF(ISNUMBER(MATCH(Sheet8!$C89, Basic!$I$2:$I$309, 0)),TEXTJOIN(",",TRUE,
XLOOKUP(INDEX(Basic!$K$2:$K$309, MATCH(Sheet8!$C89, Basic!$I$2:$I$309, 0)), 'BASIC KEY'!$E$1:$E$4, 'BASIC KEY'!$F$1:$F$4, ""),
XLOOKUP(INDEX(Basic!$L$2:$L$309, MATCH(Sheet8!$C89, Basic!$I$2:$I$309, 0)), 'BASIC KEY'!$E$7:$E$10, 'BASIC KEY'!$F$7:$F$10, ""),
XLOOKUP(INDEX(Basic!$M$2:$M$309, MATCH(Sheet8!$C89, Basic!$I$2:$I$309, 0)), 'BASIC KEY'!$E$13:$E$16, 'BASIC KEY'!$F$13:$F$16, ""),
XLOOKUP(INDEX(Basic!$N$2:$N$309, MATCH(Sheet8!$C89, Basic!$I$2:$I$309, 0)), 'BASIC KEY'!$E$19:$E$22, 'BASIC KEY'!$F$19:$F$22, ""),
XLOOKUP(INDEX(Basic!$O$2:$O$309, MATCH(Sheet8!$C89, Basic!$I$2:$I$309, 0)), 'BASIC KEY'!$E$25:$E$28, 'BASIC KEY'!$F$25:$F$28, "")
),
""
)</f>
        <v>career focused,Growth seeker,Balancer,Pleasant tactful,Self Focused</v>
      </c>
      <c r="L89" s="17" t="str">
        <f t="array" ref="L89">TEXTJOIN(",", TRUE,
    XLOOKUP(Advanced!$P86, 'ADVANCED KEY'!$F$1:$F$4, 'ADVANCED KEY'!$G$1:$G$4, ""),
    XLOOKUP(Advanced!$Q86, 'ADVANCED KEY'!$F$7:$F$10, 'ADVANCED KEY'!$G$7:$G$10, ""),
    XLOOKUP(Advanced!$R86, 'ADVANCED KEY'!$F$13:$F$16, 'ADVANCED KEY'!$G$13:$G$16, ""),
    XLOOKUP(Advanced!$S86, 'ADVANCED KEY'!$F$19:$F$22, 'ADVANCED KEY'!$G$19:$G$22, ""),
    XLOOKUP(Advanced!$T86, 'ADVANCED KEY'!$F$25:$F$28, 'ADVANCED KEY'!$G$25:$G$28, ""),
    XLOOKUP(Advanced!$U86, 'ADVANCED KEY'!$F$31:$F$34, 'ADVANCED KEY'!$G$31:$G$34, ""),
    XLOOKUP(Advanced!$V86, 'ADVANCED KEY'!$F$37:$F$40, 'ADVANCED KEY'!$G$37:$G$40, ""),
    XLOOKUP(Advanced!$W86, 'ADVANCED KEY'!$F$43:$F$46, 'ADVANCED KEY'!$G$43:$G$46, ""),
    XLOOKUP(Advanced!$X86, 'ADVANCED KEY'!$F$49:$F$52, 'ADVANCED KEY'!$G$49:$G$52, ""),
    XLOOKUP(Advanced!$Y86, 'ADVANCED KEY'!$F$55:$F$58, 'ADVANCED KEY'!$G$55:$G$58, "")
)</f>
        <v>Planned explorer,Task Oriented,Information seeker,Incremental Result seeker,Self Aware,Balancer,Innovator,Future focused learner,Acknowledgement seeker,Short-term goals seeker</v>
      </c>
      <c r="M89" s="17" t="str">
        <f t="shared" si="6"/>
        <v>You are doing great Job . Keep it up!</v>
      </c>
      <c r="N89" s="17" t="str">
        <f t="shared" si="7"/>
        <v>Going amazing!.Keep working!</v>
      </c>
    </row>
    <row r="90">
      <c r="A90" s="12">
        <v>86.0</v>
      </c>
      <c r="B90" s="1" t="str">
        <f>Advanced!M87</f>
        <v>PRITISH PRIYADARSHI PATRA</v>
      </c>
      <c r="C90" s="13" t="str">
        <f t="shared" si="1"/>
        <v>pritish priyadarshi patra</v>
      </c>
      <c r="D90" s="13">
        <f t="array" ref="D90">IF(ISNUMBER(MATCH(Sheet8!$C90, Basic!$I$2:$I$309, 0)),SUM(
        XLOOKUP(INDEX(Basic!$C$2:$C$309, MATCH(Sheet8!$C90, Basic!$I$2:$I$309, 0)), 'BASIC KEY'!$C$1:$C$4, 'BASIC KEY'!$B$1:$B$4, 0),
        XLOOKUP(INDEX(Basic!$D$2:$D$309, MATCH(Sheet8!$C90, Basic!$I$2:$I$309, 0)), 'BASIC KEY'!$C$7:$C$10, 'BASIC KEY'!$B$7:$B$10, 0),
        XLOOKUP(INDEX(Basic!$E$2:$E$309, MATCH(Sheet8!$C90, Basic!$I$2:$I$309, 0)), 'BASIC KEY'!$C$13:$C$16, 'BASIC KEY'!$B$13:$B$16, 0),
        XLOOKUP(INDEX(Basic!$F$2:$F$309, MATCH(Sheet8!$C90, Basic!$I$2:$I$309, 0)), 'BASIC KEY'!$C$19:$C$22, 'BASIC KEY'!$B$19:$B$22, 0),
        XLOOKUP(INDEX(Basic!$G$2:$G$309, MATCH(Sheet8!$C90, Basic!$I$2:$I$309, 0)), 'BASIC KEY'!$C$25:$C$28, 'BASIC KEY'!$B$25:$B$28, 0)
    ),
    ""
)
</f>
        <v>5</v>
      </c>
      <c r="E90" s="13">
        <f t="array" ref="E90">SUM(
XLOOKUP(Advanced!$C87,'ADVANCED KEY'!$C$1:$C$4,'ADVANCED KEY'!$B$1:$B$4,0),
XLOOKUP(Advanced!$D87,'ADVANCED KEY'!$C$7:$C$10,'ADVANCED KEY'!$B$7:$B$10,0),
XLOOKUP(Advanced!$E87,'ADVANCED KEY'!$C$13:$C$16,'ADVANCED KEY'!$B$13:$B$16,0),
XLOOKUP(Advanced!$F87,'ADVANCED KEY'!$C$19:$C$22,'ADVANCED KEY'!$B$19:$B$22,0),
XLOOKUP(Advanced!$G87,'ADVANCED KEY'!$C$25:$C$28,'ADVANCED KEY'!$B$25:$B$28,0),
XLOOKUP(Advanced!$H87,'ADVANCED KEY'!$C$31:$C$34,'ADVANCED KEY'!$B$31:$B$34,0),
XLOOKUP(Advanced!$I87,'ADVANCED KEY'!$C$37:$C$40,'ADVANCED KEY'!$B$37:$B$40,0),
XLOOKUP(Advanced!$J87,'ADVANCED KEY'!$C$43:$C$46,'ADVANCED KEY'!$B$43:$B$46,0),
XLOOKUP(Advanced!$K87,'ADVANCED KEY'!$C$49:$C$52,'ADVANCED KEY'!$B$49:$B$52,0),
XLOOKUP(Advanced!$L87,'ADVANCED KEY'!$C$55:$C$58,'ADVANCED KEY'!$B$55:$B$58,0)
)</f>
        <v>-3</v>
      </c>
      <c r="F90" s="13">
        <f t="shared" si="2"/>
        <v>2</v>
      </c>
      <c r="G90" s="13">
        <f t="shared" si="3"/>
        <v>6.7</v>
      </c>
      <c r="H90" s="13">
        <f t="shared" si="4"/>
        <v>0.005</v>
      </c>
      <c r="I90" s="25">
        <f t="shared" si="5"/>
        <v>191</v>
      </c>
      <c r="J90" s="13" t="str">
        <f t="array" ref="J90">IF(ISNUMBER(MATCH(Sheet8!$C90, Basic!$I$2:$I$309, 0)),TEXTJOIN(",",TRUE,
XLOOKUP(INDEX(Basic!$K$2:$K$309, MATCH(Sheet8!$C90, Basic!$I$2:$I$309, 0)), 'BASIC KEY'!$E$1:$E$4, 'BASIC KEY'!$F$1:$F$4, ""),
XLOOKUP(INDEX(Basic!$L$2:$L$309, MATCH(Sheet8!$C90, Basic!$I$2:$I$309, 0)), 'BASIC KEY'!$E$7:$E$10, 'BASIC KEY'!$F$7:$F$10, ""),
XLOOKUP(INDEX(Basic!$M$2:$M$309, MATCH(Sheet8!$C90, Basic!$I$2:$I$309, 0)), 'BASIC KEY'!$E$13:$E$16, 'BASIC KEY'!$F$13:$F$16, ""),
XLOOKUP(INDEX(Basic!$N$2:$N$309, MATCH(Sheet8!$C90, Basic!$I$2:$I$309, 0)), 'BASIC KEY'!$E$19:$E$22, 'BASIC KEY'!$F$19:$F$22, ""),
XLOOKUP(INDEX(Basic!$O$2:$O$309, MATCH(Sheet8!$C90, Basic!$I$2:$I$309, 0)), 'BASIC KEY'!$E$25:$E$28, 'BASIC KEY'!$F$25:$F$28, "")
),
""
)</f>
        <v>passionate explorer,Balanced explorer,Balancer,Feedback taker,Competitor</v>
      </c>
      <c r="L90" s="17" t="str">
        <f t="array" ref="L90">TEXTJOIN(",", TRUE,
    XLOOKUP(Advanced!$P87, 'ADVANCED KEY'!$F$1:$F$4, 'ADVANCED KEY'!$G$1:$G$4, ""),
    XLOOKUP(Advanced!$Q87, 'ADVANCED KEY'!$F$7:$F$10, 'ADVANCED KEY'!$G$7:$G$10, ""),
    XLOOKUP(Advanced!$R87, 'ADVANCED KEY'!$F$13:$F$16, 'ADVANCED KEY'!$G$13:$G$16, ""),
    XLOOKUP(Advanced!$S87, 'ADVANCED KEY'!$F$19:$F$22, 'ADVANCED KEY'!$G$19:$G$22, ""),
    XLOOKUP(Advanced!$T87, 'ADVANCED KEY'!$F$25:$F$28, 'ADVANCED KEY'!$G$25:$G$28, ""),
    XLOOKUP(Advanced!$U87, 'ADVANCED KEY'!$F$31:$F$34, 'ADVANCED KEY'!$G$31:$G$34, ""),
    XLOOKUP(Advanced!$V87, 'ADVANCED KEY'!$F$37:$F$40, 'ADVANCED KEY'!$G$37:$G$40, ""),
    XLOOKUP(Advanced!$W87, 'ADVANCED KEY'!$F$43:$F$46, 'ADVANCED KEY'!$G$43:$G$46, ""),
    XLOOKUP(Advanced!$X87, 'ADVANCED KEY'!$F$49:$F$52, 'ADVANCED KEY'!$G$49:$G$52, ""),
    XLOOKUP(Advanced!$Y87, 'ADVANCED KEY'!$F$55:$F$58, 'ADVANCED KEY'!$G$55:$G$58, "")
)</f>
        <v>Planned explorer,Skill learner,Information seeker,Incremental Result seeker,Feedback seeker,Balancer,Blanced thinker,Practical learner,Practical career focused,Short-term goals seeker</v>
      </c>
      <c r="M90" s="17" t="str">
        <f t="shared" si="6"/>
        <v>You are doing great Job . Keep it up!</v>
      </c>
      <c r="N90" s="17" t="str">
        <f t="shared" si="7"/>
        <v>Going amazing!.Keep working!</v>
      </c>
    </row>
    <row r="91">
      <c r="A91" s="12">
        <v>87.0</v>
      </c>
      <c r="B91" s="1" t="str">
        <f>Advanced!M88</f>
        <v>Maitri Soni</v>
      </c>
      <c r="C91" s="13" t="str">
        <f t="shared" si="1"/>
        <v>maitri soni</v>
      </c>
      <c r="D91" s="13">
        <f t="array" ref="D91">IF(ISNUMBER(MATCH(Sheet8!$C91, Basic!$I$2:$I$309, 0)),SUM(
        XLOOKUP(INDEX(Basic!$C$2:$C$309, MATCH(Sheet8!$C91, Basic!$I$2:$I$309, 0)), 'BASIC KEY'!$C$1:$C$4, 'BASIC KEY'!$B$1:$B$4, 0),
        XLOOKUP(INDEX(Basic!$D$2:$D$309, MATCH(Sheet8!$C91, Basic!$I$2:$I$309, 0)), 'BASIC KEY'!$C$7:$C$10, 'BASIC KEY'!$B$7:$B$10, 0),
        XLOOKUP(INDEX(Basic!$E$2:$E$309, MATCH(Sheet8!$C91, Basic!$I$2:$I$309, 0)), 'BASIC KEY'!$C$13:$C$16, 'BASIC KEY'!$B$13:$B$16, 0),
        XLOOKUP(INDEX(Basic!$F$2:$F$309, MATCH(Sheet8!$C91, Basic!$I$2:$I$309, 0)), 'BASIC KEY'!$C$19:$C$22, 'BASIC KEY'!$B$19:$B$22, 0),
        XLOOKUP(INDEX(Basic!$G$2:$G$309, MATCH(Sheet8!$C91, Basic!$I$2:$I$309, 0)), 'BASIC KEY'!$C$25:$C$28, 'BASIC KEY'!$B$25:$B$28, 0)
    ),
    ""
)
</f>
        <v>8</v>
      </c>
      <c r="E91" s="13">
        <f t="array" ref="E91">SUM(
XLOOKUP(Advanced!$C88,'ADVANCED KEY'!$C$1:$C$4,'ADVANCED KEY'!$B$1:$B$4,0),
XLOOKUP(Advanced!$D88,'ADVANCED KEY'!$C$7:$C$10,'ADVANCED KEY'!$B$7:$B$10,0),
XLOOKUP(Advanced!$E88,'ADVANCED KEY'!$C$13:$C$16,'ADVANCED KEY'!$B$13:$B$16,0),
XLOOKUP(Advanced!$F88,'ADVANCED KEY'!$C$19:$C$22,'ADVANCED KEY'!$B$19:$B$22,0),
XLOOKUP(Advanced!$G88,'ADVANCED KEY'!$C$25:$C$28,'ADVANCED KEY'!$B$25:$B$28,0),
XLOOKUP(Advanced!$H88,'ADVANCED KEY'!$C$31:$C$34,'ADVANCED KEY'!$B$31:$B$34,0),
XLOOKUP(Advanced!$I88,'ADVANCED KEY'!$C$37:$C$40,'ADVANCED KEY'!$B$37:$B$40,0),
XLOOKUP(Advanced!$J88,'ADVANCED KEY'!$C$43:$C$46,'ADVANCED KEY'!$B$43:$B$46,0),
XLOOKUP(Advanced!$K88,'ADVANCED KEY'!$C$49:$C$52,'ADVANCED KEY'!$B$49:$B$52,0),
XLOOKUP(Advanced!$L88,'ADVANCED KEY'!$C$55:$C$58,'ADVANCED KEY'!$B$55:$B$58,0)
)</f>
        <v>-2</v>
      </c>
      <c r="F91" s="13">
        <f t="shared" si="2"/>
        <v>6</v>
      </c>
      <c r="G91" s="13">
        <f t="shared" si="3"/>
        <v>20</v>
      </c>
      <c r="H91" s="13">
        <f t="shared" si="4"/>
        <v>0.128</v>
      </c>
      <c r="I91" s="25">
        <f t="shared" si="5"/>
        <v>171</v>
      </c>
      <c r="J91" s="13" t="str">
        <f t="array" ref="J91">IF(ISNUMBER(MATCH(Sheet8!$C91, Basic!$I$2:$I$309, 0)),TEXTJOIN(",",TRUE,
XLOOKUP(INDEX(Basic!$K$2:$K$309, MATCH(Sheet8!$C91, Basic!$I$2:$I$309, 0)), 'BASIC KEY'!$E$1:$E$4, 'BASIC KEY'!$F$1:$F$4, ""),
XLOOKUP(INDEX(Basic!$L$2:$L$309, MATCH(Sheet8!$C91, Basic!$I$2:$I$309, 0)), 'BASIC KEY'!$E$7:$E$10, 'BASIC KEY'!$F$7:$F$10, ""),
XLOOKUP(INDEX(Basic!$M$2:$M$309, MATCH(Sheet8!$C91, Basic!$I$2:$I$309, 0)), 'BASIC KEY'!$E$13:$E$16, 'BASIC KEY'!$F$13:$F$16, ""),
XLOOKUP(INDEX(Basic!$N$2:$N$309, MATCH(Sheet8!$C91, Basic!$I$2:$I$309, 0)), 'BASIC KEY'!$E$19:$E$22, 'BASIC KEY'!$F$19:$F$22, ""),
XLOOKUP(INDEX(Basic!$O$2:$O$309, MATCH(Sheet8!$C91, Basic!$I$2:$I$309, 0)), 'BASIC KEY'!$E$25:$E$28, 'BASIC KEY'!$F$25:$F$28, "")
),
""
)</f>
        <v>career focused,Growth seeker,Balancer,Pleasant tactful,Self Focused</v>
      </c>
      <c r="L91" s="17" t="str">
        <f t="array" ref="L91">TEXTJOIN(",", TRUE,
    XLOOKUP(Advanced!$P88, 'ADVANCED KEY'!$F$1:$F$4, 'ADVANCED KEY'!$G$1:$G$4, ""),
    XLOOKUP(Advanced!$Q88, 'ADVANCED KEY'!$F$7:$F$10, 'ADVANCED KEY'!$G$7:$G$10, ""),
    XLOOKUP(Advanced!$R88, 'ADVANCED KEY'!$F$13:$F$16, 'ADVANCED KEY'!$G$13:$G$16, ""),
    XLOOKUP(Advanced!$S88, 'ADVANCED KEY'!$F$19:$F$22, 'ADVANCED KEY'!$G$19:$G$22, ""),
    XLOOKUP(Advanced!$T88, 'ADVANCED KEY'!$F$25:$F$28, 'ADVANCED KEY'!$G$25:$G$28, ""),
    XLOOKUP(Advanced!$U88, 'ADVANCED KEY'!$F$31:$F$34, 'ADVANCED KEY'!$G$31:$G$34, ""),
    XLOOKUP(Advanced!$V88, 'ADVANCED KEY'!$F$37:$F$40, 'ADVANCED KEY'!$G$37:$G$40, ""),
    XLOOKUP(Advanced!$W88, 'ADVANCED KEY'!$F$43:$F$46, 'ADVANCED KEY'!$G$43:$G$46, ""),
    XLOOKUP(Advanced!$X88, 'ADVANCED KEY'!$F$49:$F$52, 'ADVANCED KEY'!$G$49:$G$52, ""),
    XLOOKUP(Advanced!$Y88, 'ADVANCED KEY'!$F$55:$F$58, 'ADVANCED KEY'!$G$55:$G$58, "")
)</f>
        <v>Researcher,Task Oriented,Other's approval seeker,Incremental Result seeker,Self Aware,Balancer,Blanced thinker,Future focused learner,Practical career focused,Short-term goals seeker</v>
      </c>
      <c r="M91" s="17" t="str">
        <f t="shared" si="6"/>
        <v>You are doing great Job . Keep it up!</v>
      </c>
      <c r="N91" s="17" t="str">
        <f t="shared" si="7"/>
        <v>Going amazing!.Keep working!</v>
      </c>
    </row>
    <row r="92">
      <c r="A92" s="12">
        <v>88.0</v>
      </c>
      <c r="B92" s="1" t="str">
        <f>Advanced!M89</f>
        <v>Sandali Kishore</v>
      </c>
      <c r="C92" s="13" t="str">
        <f t="shared" si="1"/>
        <v>sandali kishore</v>
      </c>
      <c r="D92" s="13">
        <f t="array" ref="D92">IF(ISNUMBER(MATCH(Sheet8!$C92, Basic!$I$2:$I$309, 0)),SUM(
        XLOOKUP(INDEX(Basic!$C$2:$C$309, MATCH(Sheet8!$C92, Basic!$I$2:$I$309, 0)), 'BASIC KEY'!$C$1:$C$4, 'BASIC KEY'!$B$1:$B$4, 0),
        XLOOKUP(INDEX(Basic!$D$2:$D$309, MATCH(Sheet8!$C92, Basic!$I$2:$I$309, 0)), 'BASIC KEY'!$C$7:$C$10, 'BASIC KEY'!$B$7:$B$10, 0),
        XLOOKUP(INDEX(Basic!$E$2:$E$309, MATCH(Sheet8!$C92, Basic!$I$2:$I$309, 0)), 'BASIC KEY'!$C$13:$C$16, 'BASIC KEY'!$B$13:$B$16, 0),
        XLOOKUP(INDEX(Basic!$F$2:$F$309, MATCH(Sheet8!$C92, Basic!$I$2:$I$309, 0)), 'BASIC KEY'!$C$19:$C$22, 'BASIC KEY'!$B$19:$B$22, 0),
        XLOOKUP(INDEX(Basic!$G$2:$G$309, MATCH(Sheet8!$C92, Basic!$I$2:$I$309, 0)), 'BASIC KEY'!$C$25:$C$28, 'BASIC KEY'!$B$25:$B$28, 0)
    ),
    ""
)
</f>
        <v>9</v>
      </c>
      <c r="E92" s="13">
        <f t="array" ref="E92">SUM(
XLOOKUP(Advanced!$C89,'ADVANCED KEY'!$C$1:$C$4,'ADVANCED KEY'!$B$1:$B$4,0),
XLOOKUP(Advanced!$D89,'ADVANCED KEY'!$C$7:$C$10,'ADVANCED KEY'!$B$7:$B$10,0),
XLOOKUP(Advanced!$E89,'ADVANCED KEY'!$C$13:$C$16,'ADVANCED KEY'!$B$13:$B$16,0),
XLOOKUP(Advanced!$F89,'ADVANCED KEY'!$C$19:$C$22,'ADVANCED KEY'!$B$19:$B$22,0),
XLOOKUP(Advanced!$G89,'ADVANCED KEY'!$C$25:$C$28,'ADVANCED KEY'!$B$25:$B$28,0),
XLOOKUP(Advanced!$H89,'ADVANCED KEY'!$C$31:$C$34,'ADVANCED KEY'!$B$31:$B$34,0),
XLOOKUP(Advanced!$I89,'ADVANCED KEY'!$C$37:$C$40,'ADVANCED KEY'!$B$37:$B$40,0),
XLOOKUP(Advanced!$J89,'ADVANCED KEY'!$C$43:$C$46,'ADVANCED KEY'!$B$43:$B$46,0),
XLOOKUP(Advanced!$K89,'ADVANCED KEY'!$C$49:$C$52,'ADVANCED KEY'!$B$49:$B$52,0),
XLOOKUP(Advanced!$L89,'ADVANCED KEY'!$C$55:$C$58,'ADVANCED KEY'!$B$55:$B$58,0)
)</f>
        <v>5</v>
      </c>
      <c r="F92" s="13">
        <f t="shared" si="2"/>
        <v>14</v>
      </c>
      <c r="G92" s="13">
        <f t="shared" si="3"/>
        <v>46.7</v>
      </c>
      <c r="H92" s="13">
        <f t="shared" si="4"/>
        <v>0.866</v>
      </c>
      <c r="I92" s="25">
        <f t="shared" si="5"/>
        <v>25</v>
      </c>
      <c r="J92" s="13" t="str">
        <f t="array" ref="J92">IF(ISNUMBER(MATCH(Sheet8!$C92, Basic!$I$2:$I$309, 0)),TEXTJOIN(",",TRUE,
XLOOKUP(INDEX(Basic!$K$2:$K$309, MATCH(Sheet8!$C92, Basic!$I$2:$I$309, 0)), 'BASIC KEY'!$E$1:$E$4, 'BASIC KEY'!$F$1:$F$4, ""),
XLOOKUP(INDEX(Basic!$L$2:$L$309, MATCH(Sheet8!$C92, Basic!$I$2:$I$309, 0)), 'BASIC KEY'!$E$7:$E$10, 'BASIC KEY'!$F$7:$F$10, ""),
XLOOKUP(INDEX(Basic!$M$2:$M$309, MATCH(Sheet8!$C92, Basic!$I$2:$I$309, 0)), 'BASIC KEY'!$E$13:$E$16, 'BASIC KEY'!$F$13:$F$16, ""),
XLOOKUP(INDEX(Basic!$N$2:$N$309, MATCH(Sheet8!$C92, Basic!$I$2:$I$309, 0)), 'BASIC KEY'!$E$19:$E$22, 'BASIC KEY'!$F$19:$F$22, ""),
XLOOKUP(INDEX(Basic!$O$2:$O$309, MATCH(Sheet8!$C92, Basic!$I$2:$I$309, 0)), 'BASIC KEY'!$E$25:$E$28, 'BASIC KEY'!$F$25:$F$28, "")
),
""
)</f>
        <v>passionate explorer,Balanced explorer,Dedicated learner,Pleasant tactful,Self Focused</v>
      </c>
      <c r="L92" s="17" t="str">
        <f t="array" ref="L92">TEXTJOIN(",", TRUE,
    XLOOKUP(Advanced!$P89, 'ADVANCED KEY'!$F$1:$F$4, 'ADVANCED KEY'!$G$1:$G$4, ""),
    XLOOKUP(Advanced!$Q89, 'ADVANCED KEY'!$F$7:$F$10, 'ADVANCED KEY'!$G$7:$G$10, ""),
    XLOOKUP(Advanced!$R89, 'ADVANCED KEY'!$F$13:$F$16, 'ADVANCED KEY'!$G$13:$G$16, ""),
    XLOOKUP(Advanced!$S89, 'ADVANCED KEY'!$F$19:$F$22, 'ADVANCED KEY'!$G$19:$G$22, ""),
    XLOOKUP(Advanced!$T89, 'ADVANCED KEY'!$F$25:$F$28, 'ADVANCED KEY'!$G$25:$G$28, ""),
    XLOOKUP(Advanced!$U89, 'ADVANCED KEY'!$F$31:$F$34, 'ADVANCED KEY'!$G$31:$G$34, ""),
    XLOOKUP(Advanced!$V89, 'ADVANCED KEY'!$F$37:$F$40, 'ADVANCED KEY'!$G$37:$G$40, ""),
    XLOOKUP(Advanced!$W89, 'ADVANCED KEY'!$F$43:$F$46, 'ADVANCED KEY'!$G$43:$G$46, ""),
    XLOOKUP(Advanced!$X89, 'ADVANCED KEY'!$F$49:$F$52, 'ADVANCED KEY'!$G$49:$G$52, ""),
    XLOOKUP(Advanced!$Y89, 'ADVANCED KEY'!$F$55:$F$58, 'ADVANCED KEY'!$G$55:$G$58, "")
)</f>
        <v>Planned explorer,Skill learner,Guidelines seeker,Incremental Result seeker,Self Aware,Balancer,Blanced thinker,Future focused learner,Experience seeker,Short-term goals seeker</v>
      </c>
      <c r="M92" s="17" t="str">
        <f t="shared" si="6"/>
        <v>You are doing great Job . Keep it up!</v>
      </c>
      <c r="N92" s="17" t="str">
        <f t="shared" si="7"/>
        <v>Going amazing!.Keep working!</v>
      </c>
    </row>
    <row r="93">
      <c r="A93" s="12">
        <v>89.0</v>
      </c>
      <c r="B93" s="1" t="str">
        <f>Advanced!M90</f>
        <v>Sahitya Bisht </v>
      </c>
      <c r="C93" s="13" t="str">
        <f t="shared" si="1"/>
        <v>sahitya bisht</v>
      </c>
      <c r="D93" s="13">
        <f t="array" ref="D93">IF(ISNUMBER(MATCH(Sheet8!$C93, Basic!$I$2:$I$309, 0)),SUM(
        XLOOKUP(INDEX(Basic!$C$2:$C$309, MATCH(Sheet8!$C93, Basic!$I$2:$I$309, 0)), 'BASIC KEY'!$C$1:$C$4, 'BASIC KEY'!$B$1:$B$4, 0),
        XLOOKUP(INDEX(Basic!$D$2:$D$309, MATCH(Sheet8!$C93, Basic!$I$2:$I$309, 0)), 'BASIC KEY'!$C$7:$C$10, 'BASIC KEY'!$B$7:$B$10, 0),
        XLOOKUP(INDEX(Basic!$E$2:$E$309, MATCH(Sheet8!$C93, Basic!$I$2:$I$309, 0)), 'BASIC KEY'!$C$13:$C$16, 'BASIC KEY'!$B$13:$B$16, 0),
        XLOOKUP(INDEX(Basic!$F$2:$F$309, MATCH(Sheet8!$C93, Basic!$I$2:$I$309, 0)), 'BASIC KEY'!$C$19:$C$22, 'BASIC KEY'!$B$19:$B$22, 0),
        XLOOKUP(INDEX(Basic!$G$2:$G$309, MATCH(Sheet8!$C93, Basic!$I$2:$I$309, 0)), 'BASIC KEY'!$C$25:$C$28, 'BASIC KEY'!$B$25:$B$28, 0)
    ),
    ""
)
</f>
        <v>5</v>
      </c>
      <c r="E93" s="13">
        <f t="array" ref="E93">SUM(
XLOOKUP(Advanced!$C90,'ADVANCED KEY'!$C$1:$C$4,'ADVANCED KEY'!$B$1:$B$4,0),
XLOOKUP(Advanced!$D90,'ADVANCED KEY'!$C$7:$C$10,'ADVANCED KEY'!$B$7:$B$10,0),
XLOOKUP(Advanced!$E90,'ADVANCED KEY'!$C$13:$C$16,'ADVANCED KEY'!$B$13:$B$16,0),
XLOOKUP(Advanced!$F90,'ADVANCED KEY'!$C$19:$C$22,'ADVANCED KEY'!$B$19:$B$22,0),
XLOOKUP(Advanced!$G90,'ADVANCED KEY'!$C$25:$C$28,'ADVANCED KEY'!$B$25:$B$28,0),
XLOOKUP(Advanced!$H90,'ADVANCED KEY'!$C$31:$C$34,'ADVANCED KEY'!$B$31:$B$34,0),
XLOOKUP(Advanced!$I90,'ADVANCED KEY'!$C$37:$C$40,'ADVANCED KEY'!$B$37:$B$40,0),
XLOOKUP(Advanced!$J90,'ADVANCED KEY'!$C$43:$C$46,'ADVANCED KEY'!$B$43:$B$46,0),
XLOOKUP(Advanced!$K90,'ADVANCED KEY'!$C$49:$C$52,'ADVANCED KEY'!$B$49:$B$52,0),
XLOOKUP(Advanced!$L90,'ADVANCED KEY'!$C$55:$C$58,'ADVANCED KEY'!$B$55:$B$58,0)
)</f>
        <v>1</v>
      </c>
      <c r="F93" s="13">
        <f t="shared" si="2"/>
        <v>6</v>
      </c>
      <c r="G93" s="13">
        <f t="shared" si="3"/>
        <v>20</v>
      </c>
      <c r="H93" s="13">
        <f t="shared" si="4"/>
        <v>0.13</v>
      </c>
      <c r="I93" s="25">
        <f t="shared" si="5"/>
        <v>169</v>
      </c>
      <c r="J93" s="13" t="str">
        <f t="array" ref="J93">IF(ISNUMBER(MATCH(Sheet8!$C93, Basic!$I$2:$I$309, 0)),TEXTJOIN(",",TRUE,
XLOOKUP(INDEX(Basic!$K$2:$K$309, MATCH(Sheet8!$C93, Basic!$I$2:$I$309, 0)), 'BASIC KEY'!$E$1:$E$4, 'BASIC KEY'!$F$1:$F$4, ""),
XLOOKUP(INDEX(Basic!$L$2:$L$309, MATCH(Sheet8!$C93, Basic!$I$2:$I$309, 0)), 'BASIC KEY'!$E$7:$E$10, 'BASIC KEY'!$F$7:$F$10, ""),
XLOOKUP(INDEX(Basic!$M$2:$M$309, MATCH(Sheet8!$C93, Basic!$I$2:$I$309, 0)), 'BASIC KEY'!$E$13:$E$16, 'BASIC KEY'!$F$13:$F$16, ""),
XLOOKUP(INDEX(Basic!$N$2:$N$309, MATCH(Sheet8!$C93, Basic!$I$2:$I$309, 0)), 'BASIC KEY'!$E$19:$E$22, 'BASIC KEY'!$F$19:$F$22, ""),
XLOOKUP(INDEX(Basic!$O$2:$O$309, MATCH(Sheet8!$C93, Basic!$I$2:$I$309, 0)), 'BASIC KEY'!$E$25:$E$28, 'BASIC KEY'!$F$25:$F$28, "")
),
""
)</f>
        <v>career focused,Balanced explorer,Balancer,Dtermined Doer,Competitor</v>
      </c>
      <c r="L93" s="17" t="str">
        <f t="array" ref="L93">TEXTJOIN(",", TRUE,
    XLOOKUP(Advanced!$P90, 'ADVANCED KEY'!$F$1:$F$4, 'ADVANCED KEY'!$G$1:$G$4, ""),
    XLOOKUP(Advanced!$Q90, 'ADVANCED KEY'!$F$7:$F$10, 'ADVANCED KEY'!$G$7:$G$10, ""),
    XLOOKUP(Advanced!$R90, 'ADVANCED KEY'!$F$13:$F$16, 'ADVANCED KEY'!$G$13:$G$16, ""),
    XLOOKUP(Advanced!$S90, 'ADVANCED KEY'!$F$19:$F$22, 'ADVANCED KEY'!$G$19:$G$22, ""),
    XLOOKUP(Advanced!$T90, 'ADVANCED KEY'!$F$25:$F$28, 'ADVANCED KEY'!$G$25:$G$28, ""),
    XLOOKUP(Advanced!$U90, 'ADVANCED KEY'!$F$31:$F$34, 'ADVANCED KEY'!$G$31:$G$34, ""),
    XLOOKUP(Advanced!$V90, 'ADVANCED KEY'!$F$37:$F$40, 'ADVANCED KEY'!$G$37:$G$40, ""),
    XLOOKUP(Advanced!$W90, 'ADVANCED KEY'!$F$43:$F$46, 'ADVANCED KEY'!$G$43:$G$46, ""),
    XLOOKUP(Advanced!$X90, 'ADVANCED KEY'!$F$49:$F$52, 'ADVANCED KEY'!$G$49:$G$52, ""),
    XLOOKUP(Advanced!$Y90, 'ADVANCED KEY'!$F$55:$F$58, 'ADVANCED KEY'!$G$55:$G$58, "")
)</f>
        <v>Planned explorer,Task Oriented,Information seeker,Advice seeker,Self Aware,Balancer,Blanced thinker,Practical learner,Acknowledgement seeker,Short-term goals seeker</v>
      </c>
      <c r="M93" s="17" t="str">
        <f t="shared" si="6"/>
        <v>You are doing great Job . Keep it up!</v>
      </c>
      <c r="N93" s="17" t="str">
        <f t="shared" si="7"/>
        <v>Going amazing!.Keep working!</v>
      </c>
    </row>
    <row r="94">
      <c r="A94" s="12">
        <v>90.0</v>
      </c>
      <c r="B94" s="1" t="str">
        <f>Advanced!M91</f>
        <v>Muhammed Ayman Kamel</v>
      </c>
      <c r="C94" s="13" t="str">
        <f t="shared" si="1"/>
        <v>muhammed ayman kamel</v>
      </c>
      <c r="D94" s="13">
        <f t="array" ref="D94">IF(ISNUMBER(MATCH(Sheet8!$C94, Basic!$I$2:$I$309, 0)),SUM(
        XLOOKUP(INDEX(Basic!$C$2:$C$309, MATCH(Sheet8!$C94, Basic!$I$2:$I$309, 0)), 'BASIC KEY'!$C$1:$C$4, 'BASIC KEY'!$B$1:$B$4, 0),
        XLOOKUP(INDEX(Basic!$D$2:$D$309, MATCH(Sheet8!$C94, Basic!$I$2:$I$309, 0)), 'BASIC KEY'!$C$7:$C$10, 'BASIC KEY'!$B$7:$B$10, 0),
        XLOOKUP(INDEX(Basic!$E$2:$E$309, MATCH(Sheet8!$C94, Basic!$I$2:$I$309, 0)), 'BASIC KEY'!$C$13:$C$16, 'BASIC KEY'!$B$13:$B$16, 0),
        XLOOKUP(INDEX(Basic!$F$2:$F$309, MATCH(Sheet8!$C94, Basic!$I$2:$I$309, 0)), 'BASIC KEY'!$C$19:$C$22, 'BASIC KEY'!$B$19:$B$22, 0),
        XLOOKUP(INDEX(Basic!$G$2:$G$309, MATCH(Sheet8!$C94, Basic!$I$2:$I$309, 0)), 'BASIC KEY'!$C$25:$C$28, 'BASIC KEY'!$B$25:$B$28, 0)
    ),
    ""
)
</f>
        <v>7</v>
      </c>
      <c r="E94" s="13">
        <f t="array" ref="E94">SUM(
XLOOKUP(Advanced!$C91,'ADVANCED KEY'!$C$1:$C$4,'ADVANCED KEY'!$B$1:$B$4,0),
XLOOKUP(Advanced!$D91,'ADVANCED KEY'!$C$7:$C$10,'ADVANCED KEY'!$B$7:$B$10,0),
XLOOKUP(Advanced!$E91,'ADVANCED KEY'!$C$13:$C$16,'ADVANCED KEY'!$B$13:$B$16,0),
XLOOKUP(Advanced!$F91,'ADVANCED KEY'!$C$19:$C$22,'ADVANCED KEY'!$B$19:$B$22,0),
XLOOKUP(Advanced!$G91,'ADVANCED KEY'!$C$25:$C$28,'ADVANCED KEY'!$B$25:$B$28,0),
XLOOKUP(Advanced!$H91,'ADVANCED KEY'!$C$31:$C$34,'ADVANCED KEY'!$B$31:$B$34,0),
XLOOKUP(Advanced!$I91,'ADVANCED KEY'!$C$37:$C$40,'ADVANCED KEY'!$B$37:$B$40,0),
XLOOKUP(Advanced!$J91,'ADVANCED KEY'!$C$43:$C$46,'ADVANCED KEY'!$B$43:$B$46,0),
XLOOKUP(Advanced!$K91,'ADVANCED KEY'!$C$49:$C$52,'ADVANCED KEY'!$B$49:$B$52,0),
XLOOKUP(Advanced!$L91,'ADVANCED KEY'!$C$55:$C$58,'ADVANCED KEY'!$B$55:$B$58,0)
)</f>
        <v>0</v>
      </c>
      <c r="F94" s="13">
        <f t="shared" si="2"/>
        <v>7</v>
      </c>
      <c r="G94" s="13">
        <f t="shared" si="3"/>
        <v>23.3</v>
      </c>
      <c r="H94" s="13">
        <f t="shared" si="4"/>
        <v>0.193</v>
      </c>
      <c r="I94" s="25">
        <f t="shared" si="5"/>
        <v>156</v>
      </c>
      <c r="J94" s="13" t="str">
        <f t="array" ref="J94">IF(ISNUMBER(MATCH(Sheet8!$C94, Basic!$I$2:$I$309, 0)),TEXTJOIN(",",TRUE,
XLOOKUP(INDEX(Basic!$K$2:$K$309, MATCH(Sheet8!$C94, Basic!$I$2:$I$309, 0)), 'BASIC KEY'!$E$1:$E$4, 'BASIC KEY'!$F$1:$F$4, ""),
XLOOKUP(INDEX(Basic!$L$2:$L$309, MATCH(Sheet8!$C94, Basic!$I$2:$I$309, 0)), 'BASIC KEY'!$E$7:$E$10, 'BASIC KEY'!$F$7:$F$10, ""),
XLOOKUP(INDEX(Basic!$M$2:$M$309, MATCH(Sheet8!$C94, Basic!$I$2:$I$309, 0)), 'BASIC KEY'!$E$13:$E$16, 'BASIC KEY'!$F$13:$F$16, ""),
XLOOKUP(INDEX(Basic!$N$2:$N$309, MATCH(Sheet8!$C94, Basic!$I$2:$I$309, 0)), 'BASIC KEY'!$E$19:$E$22, 'BASIC KEY'!$F$19:$F$22, ""),
XLOOKUP(INDEX(Basic!$O$2:$O$309, MATCH(Sheet8!$C94, Basic!$I$2:$I$309, 0)), 'BASIC KEY'!$E$25:$E$28, 'BASIC KEY'!$F$25:$F$28, "")
),
""
)</f>
        <v>career focused,Growth seeker,Balancer,Pleasant tactful,Competitor</v>
      </c>
      <c r="L94" s="17" t="str">
        <f t="array" ref="L94">TEXTJOIN(",", TRUE,
    XLOOKUP(Advanced!$P91, 'ADVANCED KEY'!$F$1:$F$4, 'ADVANCED KEY'!$G$1:$G$4, ""),
    XLOOKUP(Advanced!$Q91, 'ADVANCED KEY'!$F$7:$F$10, 'ADVANCED KEY'!$G$7:$G$10, ""),
    XLOOKUP(Advanced!$R91, 'ADVANCED KEY'!$F$13:$F$16, 'ADVANCED KEY'!$G$13:$G$16, ""),
    XLOOKUP(Advanced!$S91, 'ADVANCED KEY'!$F$19:$F$22, 'ADVANCED KEY'!$G$19:$G$22, ""),
    XLOOKUP(Advanced!$T91, 'ADVANCED KEY'!$F$25:$F$28, 'ADVANCED KEY'!$G$25:$G$28, ""),
    XLOOKUP(Advanced!$U91, 'ADVANCED KEY'!$F$31:$F$34, 'ADVANCED KEY'!$G$31:$G$34, ""),
    XLOOKUP(Advanced!$V91, 'ADVANCED KEY'!$F$37:$F$40, 'ADVANCED KEY'!$G$37:$G$40, ""),
    XLOOKUP(Advanced!$W91, 'ADVANCED KEY'!$F$43:$F$46, 'ADVANCED KEY'!$G$43:$G$46, ""),
    XLOOKUP(Advanced!$X91, 'ADVANCED KEY'!$F$49:$F$52, 'ADVANCED KEY'!$G$49:$G$52, ""),
    XLOOKUP(Advanced!$Y91, 'ADVANCED KEY'!$F$55:$F$58, 'ADVANCED KEY'!$G$55:$G$58, "")
)</f>
        <v>Researcher,Skill learner,Information seeker,Incremental Result seeker,Self Aware,Balancer,Blanced thinker,Future focused learner,Experience seeker,Short-term goals seeker</v>
      </c>
      <c r="M94" s="17" t="str">
        <f t="shared" si="6"/>
        <v>You are doing great Job . Keep it up!</v>
      </c>
      <c r="N94" s="17" t="str">
        <f t="shared" si="7"/>
        <v>Going amazing!.Keep working!</v>
      </c>
    </row>
    <row r="95">
      <c r="A95" s="12">
        <v>91.0</v>
      </c>
      <c r="B95" s="1" t="str">
        <f>Advanced!M92</f>
        <v>Priyanshu Sharma</v>
      </c>
      <c r="C95" s="13" t="str">
        <f t="shared" si="1"/>
        <v>priyanshu sharma</v>
      </c>
      <c r="D95" s="13">
        <f t="array" ref="D95">IF(ISNUMBER(MATCH(Sheet8!$C95, Basic!$I$2:$I$309, 0)),SUM(
        XLOOKUP(INDEX(Basic!$C$2:$C$309, MATCH(Sheet8!$C95, Basic!$I$2:$I$309, 0)), 'BASIC KEY'!$C$1:$C$4, 'BASIC KEY'!$B$1:$B$4, 0),
        XLOOKUP(INDEX(Basic!$D$2:$D$309, MATCH(Sheet8!$C95, Basic!$I$2:$I$309, 0)), 'BASIC KEY'!$C$7:$C$10, 'BASIC KEY'!$B$7:$B$10, 0),
        XLOOKUP(INDEX(Basic!$E$2:$E$309, MATCH(Sheet8!$C95, Basic!$I$2:$I$309, 0)), 'BASIC KEY'!$C$13:$C$16, 'BASIC KEY'!$B$13:$B$16, 0),
        XLOOKUP(INDEX(Basic!$F$2:$F$309, MATCH(Sheet8!$C95, Basic!$I$2:$I$309, 0)), 'BASIC KEY'!$C$19:$C$22, 'BASIC KEY'!$B$19:$B$22, 0),
        XLOOKUP(INDEX(Basic!$G$2:$G$309, MATCH(Sheet8!$C95, Basic!$I$2:$I$309, 0)), 'BASIC KEY'!$C$25:$C$28, 'BASIC KEY'!$B$25:$B$28, 0)
    ),
    ""
)
</f>
        <v>7</v>
      </c>
      <c r="E95" s="13">
        <f t="array" ref="E95">SUM(
XLOOKUP(Advanced!$C92,'ADVANCED KEY'!$C$1:$C$4,'ADVANCED KEY'!$B$1:$B$4,0),
XLOOKUP(Advanced!$D92,'ADVANCED KEY'!$C$7:$C$10,'ADVANCED KEY'!$B$7:$B$10,0),
XLOOKUP(Advanced!$E92,'ADVANCED KEY'!$C$13:$C$16,'ADVANCED KEY'!$B$13:$B$16,0),
XLOOKUP(Advanced!$F92,'ADVANCED KEY'!$C$19:$C$22,'ADVANCED KEY'!$B$19:$B$22,0),
XLOOKUP(Advanced!$G92,'ADVANCED KEY'!$C$25:$C$28,'ADVANCED KEY'!$B$25:$B$28,0),
XLOOKUP(Advanced!$H92,'ADVANCED KEY'!$C$31:$C$34,'ADVANCED KEY'!$B$31:$B$34,0),
XLOOKUP(Advanced!$I92,'ADVANCED KEY'!$C$37:$C$40,'ADVANCED KEY'!$B$37:$B$40,0),
XLOOKUP(Advanced!$J92,'ADVANCED KEY'!$C$43:$C$46,'ADVANCED KEY'!$B$43:$B$46,0),
XLOOKUP(Advanced!$K92,'ADVANCED KEY'!$C$49:$C$52,'ADVANCED KEY'!$B$49:$B$52,0),
XLOOKUP(Advanced!$L92,'ADVANCED KEY'!$C$55:$C$58,'ADVANCED KEY'!$B$55:$B$58,0)
)</f>
        <v>0</v>
      </c>
      <c r="F95" s="13">
        <f t="shared" si="2"/>
        <v>7</v>
      </c>
      <c r="G95" s="13">
        <f t="shared" si="3"/>
        <v>23.3</v>
      </c>
      <c r="H95" s="13">
        <f t="shared" si="4"/>
        <v>0.194</v>
      </c>
      <c r="I95" s="25">
        <f t="shared" si="5"/>
        <v>155</v>
      </c>
      <c r="J95" s="13" t="str">
        <f t="array" ref="J95">IF(ISNUMBER(MATCH(Sheet8!$C95, Basic!$I$2:$I$309, 0)),TEXTJOIN(",",TRUE,
XLOOKUP(INDEX(Basic!$K$2:$K$309, MATCH(Sheet8!$C95, Basic!$I$2:$I$309, 0)), 'BASIC KEY'!$E$1:$E$4, 'BASIC KEY'!$F$1:$F$4, ""),
XLOOKUP(INDEX(Basic!$L$2:$L$309, MATCH(Sheet8!$C95, Basic!$I$2:$I$309, 0)), 'BASIC KEY'!$E$7:$E$10, 'BASIC KEY'!$F$7:$F$10, ""),
XLOOKUP(INDEX(Basic!$M$2:$M$309, MATCH(Sheet8!$C95, Basic!$I$2:$I$309, 0)), 'BASIC KEY'!$E$13:$E$16, 'BASIC KEY'!$F$13:$F$16, ""),
XLOOKUP(INDEX(Basic!$N$2:$N$309, MATCH(Sheet8!$C95, Basic!$I$2:$I$309, 0)), 'BASIC KEY'!$E$19:$E$22, 'BASIC KEY'!$F$19:$F$22, ""),
XLOOKUP(INDEX(Basic!$O$2:$O$309, MATCH(Sheet8!$C95, Basic!$I$2:$I$309, 0)), 'BASIC KEY'!$E$25:$E$28, 'BASIC KEY'!$F$25:$F$28, "")
),
""
)</f>
        <v>passionate explorer,Balanced explorer,Dedicated learner,Feedback taker,Self Focused</v>
      </c>
      <c r="L95" s="17" t="str">
        <f t="array" ref="L95">TEXTJOIN(",", TRUE,
    XLOOKUP(Advanced!$P92, 'ADVANCED KEY'!$F$1:$F$4, 'ADVANCED KEY'!$G$1:$G$4, ""),
    XLOOKUP(Advanced!$Q92, 'ADVANCED KEY'!$F$7:$F$10, 'ADVANCED KEY'!$G$7:$G$10, ""),
    XLOOKUP(Advanced!$R92, 'ADVANCED KEY'!$F$13:$F$16, 'ADVANCED KEY'!$G$13:$G$16, ""),
    XLOOKUP(Advanced!$S92, 'ADVANCED KEY'!$F$19:$F$22, 'ADVANCED KEY'!$G$19:$G$22, ""),
    XLOOKUP(Advanced!$T92, 'ADVANCED KEY'!$F$25:$F$28, 'ADVANCED KEY'!$G$25:$G$28, ""),
    XLOOKUP(Advanced!$U92, 'ADVANCED KEY'!$F$31:$F$34, 'ADVANCED KEY'!$G$31:$G$34, ""),
    XLOOKUP(Advanced!$V92, 'ADVANCED KEY'!$F$37:$F$40, 'ADVANCED KEY'!$G$37:$G$40, ""),
    XLOOKUP(Advanced!$W92, 'ADVANCED KEY'!$F$43:$F$46, 'ADVANCED KEY'!$G$43:$G$46, ""),
    XLOOKUP(Advanced!$X92, 'ADVANCED KEY'!$F$49:$F$52, 'ADVANCED KEY'!$G$49:$G$52, ""),
    XLOOKUP(Advanced!$Y92, 'ADVANCED KEY'!$F$55:$F$58, 'ADVANCED KEY'!$G$55:$G$58, "")
)</f>
        <v>Adventurous,Skill learner,Guidelines seeker,Incremental Result seeker,Strength focused,Balancer,Systematic Thinker,Practical learner,Practical career focused,Results focused</v>
      </c>
      <c r="M95" s="17" t="str">
        <f t="shared" si="6"/>
        <v>You are doing great Job . Keep it up!</v>
      </c>
      <c r="N95" s="17" t="str">
        <f t="shared" si="7"/>
        <v>Going amazing!.Keep working!</v>
      </c>
    </row>
    <row r="96">
      <c r="A96" s="12">
        <v>92.0</v>
      </c>
      <c r="B96" s="1" t="str">
        <f>Advanced!M93</f>
        <v>Amitesh Tiwari </v>
      </c>
      <c r="C96" s="13" t="str">
        <f t="shared" si="1"/>
        <v>amitesh tiwari</v>
      </c>
      <c r="D96" s="13">
        <f t="array" ref="D96">IF(ISNUMBER(MATCH(Sheet8!$C96, Basic!$I$2:$I$309, 0)),SUM(
        XLOOKUP(INDEX(Basic!$C$2:$C$309, MATCH(Sheet8!$C96, Basic!$I$2:$I$309, 0)), 'BASIC KEY'!$C$1:$C$4, 'BASIC KEY'!$B$1:$B$4, 0),
        XLOOKUP(INDEX(Basic!$D$2:$D$309, MATCH(Sheet8!$C96, Basic!$I$2:$I$309, 0)), 'BASIC KEY'!$C$7:$C$10, 'BASIC KEY'!$B$7:$B$10, 0),
        XLOOKUP(INDEX(Basic!$E$2:$E$309, MATCH(Sheet8!$C96, Basic!$I$2:$I$309, 0)), 'BASIC KEY'!$C$13:$C$16, 'BASIC KEY'!$B$13:$B$16, 0),
        XLOOKUP(INDEX(Basic!$F$2:$F$309, MATCH(Sheet8!$C96, Basic!$I$2:$I$309, 0)), 'BASIC KEY'!$C$19:$C$22, 'BASIC KEY'!$B$19:$B$22, 0),
        XLOOKUP(INDEX(Basic!$G$2:$G$309, MATCH(Sheet8!$C96, Basic!$I$2:$I$309, 0)), 'BASIC KEY'!$C$25:$C$28, 'BASIC KEY'!$B$25:$B$28, 0)
    ),
    ""
)
</f>
        <v>6</v>
      </c>
      <c r="E96" s="13">
        <f t="array" ref="E96">SUM(
XLOOKUP(Advanced!$C93,'ADVANCED KEY'!$C$1:$C$4,'ADVANCED KEY'!$B$1:$B$4,0),
XLOOKUP(Advanced!$D93,'ADVANCED KEY'!$C$7:$C$10,'ADVANCED KEY'!$B$7:$B$10,0),
XLOOKUP(Advanced!$E93,'ADVANCED KEY'!$C$13:$C$16,'ADVANCED KEY'!$B$13:$B$16,0),
XLOOKUP(Advanced!$F93,'ADVANCED KEY'!$C$19:$C$22,'ADVANCED KEY'!$B$19:$B$22,0),
XLOOKUP(Advanced!$G93,'ADVANCED KEY'!$C$25:$C$28,'ADVANCED KEY'!$B$25:$B$28,0),
XLOOKUP(Advanced!$H93,'ADVANCED KEY'!$C$31:$C$34,'ADVANCED KEY'!$B$31:$B$34,0),
XLOOKUP(Advanced!$I93,'ADVANCED KEY'!$C$37:$C$40,'ADVANCED KEY'!$B$37:$B$40,0),
XLOOKUP(Advanced!$J93,'ADVANCED KEY'!$C$43:$C$46,'ADVANCED KEY'!$B$43:$B$46,0),
XLOOKUP(Advanced!$K93,'ADVANCED KEY'!$C$49:$C$52,'ADVANCED KEY'!$B$49:$B$52,0),
XLOOKUP(Advanced!$L93,'ADVANCED KEY'!$C$55:$C$58,'ADVANCED KEY'!$B$55:$B$58,0)
)</f>
        <v>3</v>
      </c>
      <c r="F96" s="13">
        <f t="shared" si="2"/>
        <v>9</v>
      </c>
      <c r="G96" s="13">
        <f t="shared" si="3"/>
        <v>30</v>
      </c>
      <c r="H96" s="13">
        <f t="shared" si="4"/>
        <v>0.347</v>
      </c>
      <c r="I96" s="25">
        <f t="shared" si="5"/>
        <v>128</v>
      </c>
      <c r="J96" s="13" t="str">
        <f t="array" ref="J96">IF(ISNUMBER(MATCH(Sheet8!$C96, Basic!$I$2:$I$309, 0)),TEXTJOIN(",",TRUE,
XLOOKUP(INDEX(Basic!$K$2:$K$309, MATCH(Sheet8!$C96, Basic!$I$2:$I$309, 0)), 'BASIC KEY'!$E$1:$E$4, 'BASIC KEY'!$F$1:$F$4, ""),
XLOOKUP(INDEX(Basic!$L$2:$L$309, MATCH(Sheet8!$C96, Basic!$I$2:$I$309, 0)), 'BASIC KEY'!$E$7:$E$10, 'BASIC KEY'!$F$7:$F$10, ""),
XLOOKUP(INDEX(Basic!$M$2:$M$309, MATCH(Sheet8!$C96, Basic!$I$2:$I$309, 0)), 'BASIC KEY'!$E$13:$E$16, 'BASIC KEY'!$F$13:$F$16, ""),
XLOOKUP(INDEX(Basic!$N$2:$N$309, MATCH(Sheet8!$C96, Basic!$I$2:$I$309, 0)), 'BASIC KEY'!$E$19:$E$22, 'BASIC KEY'!$F$19:$F$22, ""),
XLOOKUP(INDEX(Basic!$O$2:$O$309, MATCH(Sheet8!$C96, Basic!$I$2:$I$309, 0)), 'BASIC KEY'!$E$25:$E$28, 'BASIC KEY'!$F$25:$F$28, "")
),
""
)</f>
        <v>career focused,Growth seeker,Balancer,Feedback taker,Self Focused</v>
      </c>
      <c r="L96" s="17" t="str">
        <f t="array" ref="L96">TEXTJOIN(",", TRUE,
    XLOOKUP(Advanced!$P93, 'ADVANCED KEY'!$F$1:$F$4, 'ADVANCED KEY'!$G$1:$G$4, ""),
    XLOOKUP(Advanced!$Q93, 'ADVANCED KEY'!$F$7:$F$10, 'ADVANCED KEY'!$G$7:$G$10, ""),
    XLOOKUP(Advanced!$R93, 'ADVANCED KEY'!$F$13:$F$16, 'ADVANCED KEY'!$G$13:$G$16, ""),
    XLOOKUP(Advanced!$S93, 'ADVANCED KEY'!$F$19:$F$22, 'ADVANCED KEY'!$G$19:$G$22, ""),
    XLOOKUP(Advanced!$T93, 'ADVANCED KEY'!$F$25:$F$28, 'ADVANCED KEY'!$G$25:$G$28, ""),
    XLOOKUP(Advanced!$U93, 'ADVANCED KEY'!$F$31:$F$34, 'ADVANCED KEY'!$G$31:$G$34, ""),
    XLOOKUP(Advanced!$V93, 'ADVANCED KEY'!$F$37:$F$40, 'ADVANCED KEY'!$G$37:$G$40, ""),
    XLOOKUP(Advanced!$W93, 'ADVANCED KEY'!$F$43:$F$46, 'ADVANCED KEY'!$G$43:$G$46, ""),
    XLOOKUP(Advanced!$X93, 'ADVANCED KEY'!$F$49:$F$52, 'ADVANCED KEY'!$G$49:$G$52, ""),
    XLOOKUP(Advanced!$Y93, 'ADVANCED KEY'!$F$55:$F$58, 'ADVANCED KEY'!$G$55:$G$58, "")
)</f>
        <v>Planned explorer,Skill learner,Information seeker,Incremental Result seeker,Self Aware,Balancer,Innovator,Future focused learner,Practical career focused,Short-term goals seeker</v>
      </c>
      <c r="M96" s="17" t="str">
        <f t="shared" si="6"/>
        <v>You are doing great Job . Keep it up!</v>
      </c>
      <c r="N96" s="17" t="str">
        <f t="shared" si="7"/>
        <v>Going amazing!.Keep working!</v>
      </c>
    </row>
    <row r="97">
      <c r="A97" s="12">
        <v>93.0</v>
      </c>
      <c r="B97" s="1" t="str">
        <f>Advanced!M94</f>
        <v>Deepanshu Sharma</v>
      </c>
      <c r="C97" s="13" t="str">
        <f t="shared" si="1"/>
        <v>deepanshu sharma</v>
      </c>
      <c r="D97" s="13">
        <f t="array" ref="D97">IF(ISNUMBER(MATCH(Sheet8!$C97, Basic!$I$2:$I$309, 0)),SUM(
        XLOOKUP(INDEX(Basic!$C$2:$C$309, MATCH(Sheet8!$C97, Basic!$I$2:$I$309, 0)), 'BASIC KEY'!$C$1:$C$4, 'BASIC KEY'!$B$1:$B$4, 0),
        XLOOKUP(INDEX(Basic!$D$2:$D$309, MATCH(Sheet8!$C97, Basic!$I$2:$I$309, 0)), 'BASIC KEY'!$C$7:$C$10, 'BASIC KEY'!$B$7:$B$10, 0),
        XLOOKUP(INDEX(Basic!$E$2:$E$309, MATCH(Sheet8!$C97, Basic!$I$2:$I$309, 0)), 'BASIC KEY'!$C$13:$C$16, 'BASIC KEY'!$B$13:$B$16, 0),
        XLOOKUP(INDEX(Basic!$F$2:$F$309, MATCH(Sheet8!$C97, Basic!$I$2:$I$309, 0)), 'BASIC KEY'!$C$19:$C$22, 'BASIC KEY'!$B$19:$B$22, 0),
        XLOOKUP(INDEX(Basic!$G$2:$G$309, MATCH(Sheet8!$C97, Basic!$I$2:$I$309, 0)), 'BASIC KEY'!$C$25:$C$28, 'BASIC KEY'!$B$25:$B$28, 0)
    ),
    ""
)
</f>
        <v>9</v>
      </c>
      <c r="E97" s="13">
        <f t="array" ref="E97">SUM(
XLOOKUP(Advanced!$C94,'ADVANCED KEY'!$C$1:$C$4,'ADVANCED KEY'!$B$1:$B$4,0),
XLOOKUP(Advanced!$D94,'ADVANCED KEY'!$C$7:$C$10,'ADVANCED KEY'!$B$7:$B$10,0),
XLOOKUP(Advanced!$E94,'ADVANCED KEY'!$C$13:$C$16,'ADVANCED KEY'!$B$13:$B$16,0),
XLOOKUP(Advanced!$F94,'ADVANCED KEY'!$C$19:$C$22,'ADVANCED KEY'!$B$19:$B$22,0),
XLOOKUP(Advanced!$G94,'ADVANCED KEY'!$C$25:$C$28,'ADVANCED KEY'!$B$25:$B$28,0),
XLOOKUP(Advanced!$H94,'ADVANCED KEY'!$C$31:$C$34,'ADVANCED KEY'!$B$31:$B$34,0),
XLOOKUP(Advanced!$I94,'ADVANCED KEY'!$C$37:$C$40,'ADVANCED KEY'!$B$37:$B$40,0),
XLOOKUP(Advanced!$J94,'ADVANCED KEY'!$C$43:$C$46,'ADVANCED KEY'!$B$43:$B$46,0),
XLOOKUP(Advanced!$K94,'ADVANCED KEY'!$C$49:$C$52,'ADVANCED KEY'!$B$49:$B$52,0),
XLOOKUP(Advanced!$L94,'ADVANCED KEY'!$C$55:$C$58,'ADVANCED KEY'!$B$55:$B$58,0)
)</f>
        <v>2</v>
      </c>
      <c r="F97" s="13">
        <f t="shared" si="2"/>
        <v>11</v>
      </c>
      <c r="G97" s="13">
        <f t="shared" si="3"/>
        <v>36.7</v>
      </c>
      <c r="H97" s="13">
        <f t="shared" si="4"/>
        <v>0.603</v>
      </c>
      <c r="I97" s="25">
        <f t="shared" si="5"/>
        <v>68</v>
      </c>
      <c r="J97" s="13" t="str">
        <f t="array" ref="J97">IF(ISNUMBER(MATCH(Sheet8!$C97, Basic!$I$2:$I$309, 0)),TEXTJOIN(",",TRUE,
XLOOKUP(INDEX(Basic!$K$2:$K$309, MATCH(Sheet8!$C97, Basic!$I$2:$I$309, 0)), 'BASIC KEY'!$E$1:$E$4, 'BASIC KEY'!$F$1:$F$4, ""),
XLOOKUP(INDEX(Basic!$L$2:$L$309, MATCH(Sheet8!$C97, Basic!$I$2:$I$309, 0)), 'BASIC KEY'!$E$7:$E$10, 'BASIC KEY'!$F$7:$F$10, ""),
XLOOKUP(INDEX(Basic!$M$2:$M$309, MATCH(Sheet8!$C97, Basic!$I$2:$I$309, 0)), 'BASIC KEY'!$E$13:$E$16, 'BASIC KEY'!$F$13:$F$16, ""),
XLOOKUP(INDEX(Basic!$N$2:$N$309, MATCH(Sheet8!$C97, Basic!$I$2:$I$309, 0)), 'BASIC KEY'!$E$19:$E$22, 'BASIC KEY'!$F$19:$F$22, ""),
XLOOKUP(INDEX(Basic!$O$2:$O$309, MATCH(Sheet8!$C97, Basic!$I$2:$I$309, 0)), 'BASIC KEY'!$E$25:$E$28, 'BASIC KEY'!$F$25:$F$28, "")
),
""
)</f>
        <v>career focused,Growth seeker,Dedicated learner,Pleasant tactful,Self Focused</v>
      </c>
      <c r="L97" s="17" t="str">
        <f t="array" ref="L97">TEXTJOIN(",", TRUE,
    XLOOKUP(Advanced!$P94, 'ADVANCED KEY'!$F$1:$F$4, 'ADVANCED KEY'!$G$1:$G$4, ""),
    XLOOKUP(Advanced!$Q94, 'ADVANCED KEY'!$F$7:$F$10, 'ADVANCED KEY'!$G$7:$G$10, ""),
    XLOOKUP(Advanced!$R94, 'ADVANCED KEY'!$F$13:$F$16, 'ADVANCED KEY'!$G$13:$G$16, ""),
    XLOOKUP(Advanced!$S94, 'ADVANCED KEY'!$F$19:$F$22, 'ADVANCED KEY'!$G$19:$G$22, ""),
    XLOOKUP(Advanced!$T94, 'ADVANCED KEY'!$F$25:$F$28, 'ADVANCED KEY'!$G$25:$G$28, ""),
    XLOOKUP(Advanced!$U94, 'ADVANCED KEY'!$F$31:$F$34, 'ADVANCED KEY'!$G$31:$G$34, ""),
    XLOOKUP(Advanced!$V94, 'ADVANCED KEY'!$F$37:$F$40, 'ADVANCED KEY'!$G$37:$G$40, ""),
    XLOOKUP(Advanced!$W94, 'ADVANCED KEY'!$F$43:$F$46, 'ADVANCED KEY'!$G$43:$G$46, ""),
    XLOOKUP(Advanced!$X94, 'ADVANCED KEY'!$F$49:$F$52, 'ADVANCED KEY'!$G$49:$G$52, ""),
    XLOOKUP(Advanced!$Y94, 'ADVANCED KEY'!$F$55:$F$58, 'ADVANCED KEY'!$G$55:$G$58, "")
)</f>
        <v>Adventurous,Skill learner,Information seeker,Incremental Result seeker,Self Aware,Balancer,Blanced thinker,Future focused learner,Experience seeker,Short-term goals seeker</v>
      </c>
      <c r="M97" s="17" t="str">
        <f t="shared" si="6"/>
        <v>You are doing great Job . Keep it up!</v>
      </c>
      <c r="N97" s="17" t="str">
        <f t="shared" si="7"/>
        <v>Going amazing!.Keep working!</v>
      </c>
    </row>
    <row r="98">
      <c r="A98" s="12">
        <v>94.0</v>
      </c>
      <c r="B98" s="1" t="str">
        <f>Advanced!M95</f>
        <v>Sanjeet Kumar</v>
      </c>
      <c r="C98" s="13" t="str">
        <f t="shared" si="1"/>
        <v>sanjeet kumar</v>
      </c>
      <c r="D98" s="13">
        <f t="array" ref="D98">IF(ISNUMBER(MATCH(Sheet8!$C98, Basic!$I$2:$I$309, 0)),SUM(
        XLOOKUP(INDEX(Basic!$C$2:$C$309, MATCH(Sheet8!$C98, Basic!$I$2:$I$309, 0)), 'BASIC KEY'!$C$1:$C$4, 'BASIC KEY'!$B$1:$B$4, 0),
        XLOOKUP(INDEX(Basic!$D$2:$D$309, MATCH(Sheet8!$C98, Basic!$I$2:$I$309, 0)), 'BASIC KEY'!$C$7:$C$10, 'BASIC KEY'!$B$7:$B$10, 0),
        XLOOKUP(INDEX(Basic!$E$2:$E$309, MATCH(Sheet8!$C98, Basic!$I$2:$I$309, 0)), 'BASIC KEY'!$C$13:$C$16, 'BASIC KEY'!$B$13:$B$16, 0),
        XLOOKUP(INDEX(Basic!$F$2:$F$309, MATCH(Sheet8!$C98, Basic!$I$2:$I$309, 0)), 'BASIC KEY'!$C$19:$C$22, 'BASIC KEY'!$B$19:$B$22, 0),
        XLOOKUP(INDEX(Basic!$G$2:$G$309, MATCH(Sheet8!$C98, Basic!$I$2:$I$309, 0)), 'BASIC KEY'!$C$25:$C$28, 'BASIC KEY'!$B$25:$B$28, 0)
    ),
    ""
)
</f>
        <v>8</v>
      </c>
      <c r="E98" s="13">
        <f t="array" ref="E98">SUM(
XLOOKUP(Advanced!$C95,'ADVANCED KEY'!$C$1:$C$4,'ADVANCED KEY'!$B$1:$B$4,0),
XLOOKUP(Advanced!$D95,'ADVANCED KEY'!$C$7:$C$10,'ADVANCED KEY'!$B$7:$B$10,0),
XLOOKUP(Advanced!$E95,'ADVANCED KEY'!$C$13:$C$16,'ADVANCED KEY'!$B$13:$B$16,0),
XLOOKUP(Advanced!$F95,'ADVANCED KEY'!$C$19:$C$22,'ADVANCED KEY'!$B$19:$B$22,0),
XLOOKUP(Advanced!$G95,'ADVANCED KEY'!$C$25:$C$28,'ADVANCED KEY'!$B$25:$B$28,0),
XLOOKUP(Advanced!$H95,'ADVANCED KEY'!$C$31:$C$34,'ADVANCED KEY'!$B$31:$B$34,0),
XLOOKUP(Advanced!$I95,'ADVANCED KEY'!$C$37:$C$40,'ADVANCED KEY'!$B$37:$B$40,0),
XLOOKUP(Advanced!$J95,'ADVANCED KEY'!$C$43:$C$46,'ADVANCED KEY'!$B$43:$B$46,0),
XLOOKUP(Advanced!$K95,'ADVANCED KEY'!$C$49:$C$52,'ADVANCED KEY'!$B$49:$B$52,0),
XLOOKUP(Advanced!$L95,'ADVANCED KEY'!$C$55:$C$58,'ADVANCED KEY'!$B$55:$B$58,0)
)</f>
        <v>4</v>
      </c>
      <c r="F98" s="13">
        <f t="shared" si="2"/>
        <v>12</v>
      </c>
      <c r="G98" s="13">
        <f t="shared" si="3"/>
        <v>40</v>
      </c>
      <c r="H98" s="13">
        <f t="shared" si="4"/>
        <v>0.713</v>
      </c>
      <c r="I98" s="25">
        <f t="shared" si="5"/>
        <v>52</v>
      </c>
      <c r="J98" s="13" t="str">
        <f t="array" ref="J98">IF(ISNUMBER(MATCH(Sheet8!$C98, Basic!$I$2:$I$309, 0)),TEXTJOIN(",",TRUE,
XLOOKUP(INDEX(Basic!$K$2:$K$309, MATCH(Sheet8!$C98, Basic!$I$2:$I$309, 0)), 'BASIC KEY'!$E$1:$E$4, 'BASIC KEY'!$F$1:$F$4, ""),
XLOOKUP(INDEX(Basic!$L$2:$L$309, MATCH(Sheet8!$C98, Basic!$I$2:$I$309, 0)), 'BASIC KEY'!$E$7:$E$10, 'BASIC KEY'!$F$7:$F$10, ""),
XLOOKUP(INDEX(Basic!$M$2:$M$309, MATCH(Sheet8!$C98, Basic!$I$2:$I$309, 0)), 'BASIC KEY'!$E$13:$E$16, 'BASIC KEY'!$F$13:$F$16, ""),
XLOOKUP(INDEX(Basic!$N$2:$N$309, MATCH(Sheet8!$C98, Basic!$I$2:$I$309, 0)), 'BASIC KEY'!$E$19:$E$22, 'BASIC KEY'!$F$19:$F$22, ""),
XLOOKUP(INDEX(Basic!$O$2:$O$309, MATCH(Sheet8!$C98, Basic!$I$2:$I$309, 0)), 'BASIC KEY'!$E$25:$E$28, 'BASIC KEY'!$F$25:$F$28, "")
),
""
)</f>
        <v>career focused,Growth seeker,Balancer,Pleasant tactful,Self Focused</v>
      </c>
      <c r="L98" s="17" t="str">
        <f t="array" ref="L98">TEXTJOIN(",", TRUE,
    XLOOKUP(Advanced!$P95, 'ADVANCED KEY'!$F$1:$F$4, 'ADVANCED KEY'!$G$1:$G$4, ""),
    XLOOKUP(Advanced!$Q95, 'ADVANCED KEY'!$F$7:$F$10, 'ADVANCED KEY'!$G$7:$G$10, ""),
    XLOOKUP(Advanced!$R95, 'ADVANCED KEY'!$F$13:$F$16, 'ADVANCED KEY'!$G$13:$G$16, ""),
    XLOOKUP(Advanced!$S95, 'ADVANCED KEY'!$F$19:$F$22, 'ADVANCED KEY'!$G$19:$G$22, ""),
    XLOOKUP(Advanced!$T95, 'ADVANCED KEY'!$F$25:$F$28, 'ADVANCED KEY'!$G$25:$G$28, ""),
    XLOOKUP(Advanced!$U95, 'ADVANCED KEY'!$F$31:$F$34, 'ADVANCED KEY'!$G$31:$G$34, ""),
    XLOOKUP(Advanced!$V95, 'ADVANCED KEY'!$F$37:$F$40, 'ADVANCED KEY'!$G$37:$G$40, ""),
    XLOOKUP(Advanced!$W95, 'ADVANCED KEY'!$F$43:$F$46, 'ADVANCED KEY'!$G$43:$G$46, ""),
    XLOOKUP(Advanced!$X95, 'ADVANCED KEY'!$F$49:$F$52, 'ADVANCED KEY'!$G$49:$G$52, ""),
    XLOOKUP(Advanced!$Y95, 'ADVANCED KEY'!$F$55:$F$58, 'ADVANCED KEY'!$G$55:$G$58, "")
)</f>
        <v>Adventurous,Skill learner,Information seeker,Reflective,Self Aware,Balancer,Blanced thinker,Future focused learner,Experience seeker,Detail focused</v>
      </c>
      <c r="M98" s="17" t="str">
        <f t="shared" si="6"/>
        <v>You are doing great Job . Keep it up!</v>
      </c>
      <c r="N98" s="17" t="str">
        <f t="shared" si="7"/>
        <v>Going amazing!.Keep working!</v>
      </c>
    </row>
    <row r="99">
      <c r="A99" s="12">
        <v>95.0</v>
      </c>
      <c r="B99" s="1" t="str">
        <f>Advanced!M96</f>
        <v>Akash kumar soni</v>
      </c>
      <c r="C99" s="13" t="str">
        <f t="shared" si="1"/>
        <v>akash kumar soni</v>
      </c>
      <c r="D99" s="13">
        <f t="array" ref="D99">IF(ISNUMBER(MATCH(Sheet8!$C99, Basic!$I$2:$I$309, 0)),SUM(
        XLOOKUP(INDEX(Basic!$C$2:$C$309, MATCH(Sheet8!$C99, Basic!$I$2:$I$309, 0)), 'BASIC KEY'!$C$1:$C$4, 'BASIC KEY'!$B$1:$B$4, 0),
        XLOOKUP(INDEX(Basic!$D$2:$D$309, MATCH(Sheet8!$C99, Basic!$I$2:$I$309, 0)), 'BASIC KEY'!$C$7:$C$10, 'BASIC KEY'!$B$7:$B$10, 0),
        XLOOKUP(INDEX(Basic!$E$2:$E$309, MATCH(Sheet8!$C99, Basic!$I$2:$I$309, 0)), 'BASIC KEY'!$C$13:$C$16, 'BASIC KEY'!$B$13:$B$16, 0),
        XLOOKUP(INDEX(Basic!$F$2:$F$309, MATCH(Sheet8!$C99, Basic!$I$2:$I$309, 0)), 'BASIC KEY'!$C$19:$C$22, 'BASIC KEY'!$B$19:$B$22, 0),
        XLOOKUP(INDEX(Basic!$G$2:$G$309, MATCH(Sheet8!$C99, Basic!$I$2:$I$309, 0)), 'BASIC KEY'!$C$25:$C$28, 'BASIC KEY'!$B$25:$B$28, 0)
    ),
    ""
)
</f>
        <v>8</v>
      </c>
      <c r="E99" s="13">
        <f t="array" ref="E99">SUM(
XLOOKUP(Advanced!$C96,'ADVANCED KEY'!$C$1:$C$4,'ADVANCED KEY'!$B$1:$B$4,0),
XLOOKUP(Advanced!$D96,'ADVANCED KEY'!$C$7:$C$10,'ADVANCED KEY'!$B$7:$B$10,0),
XLOOKUP(Advanced!$E96,'ADVANCED KEY'!$C$13:$C$16,'ADVANCED KEY'!$B$13:$B$16,0),
XLOOKUP(Advanced!$F96,'ADVANCED KEY'!$C$19:$C$22,'ADVANCED KEY'!$B$19:$B$22,0),
XLOOKUP(Advanced!$G96,'ADVANCED KEY'!$C$25:$C$28,'ADVANCED KEY'!$B$25:$B$28,0),
XLOOKUP(Advanced!$H96,'ADVANCED KEY'!$C$31:$C$34,'ADVANCED KEY'!$B$31:$B$34,0),
XLOOKUP(Advanced!$I96,'ADVANCED KEY'!$C$37:$C$40,'ADVANCED KEY'!$B$37:$B$40,0),
XLOOKUP(Advanced!$J96,'ADVANCED KEY'!$C$43:$C$46,'ADVANCED KEY'!$B$43:$B$46,0),
XLOOKUP(Advanced!$K96,'ADVANCED KEY'!$C$49:$C$52,'ADVANCED KEY'!$B$49:$B$52,0),
XLOOKUP(Advanced!$L96,'ADVANCED KEY'!$C$55:$C$58,'ADVANCED KEY'!$B$55:$B$58,0)
)</f>
        <v>4</v>
      </c>
      <c r="F99" s="13">
        <f t="shared" si="2"/>
        <v>12</v>
      </c>
      <c r="G99" s="13">
        <f t="shared" si="3"/>
        <v>40</v>
      </c>
      <c r="H99" s="13">
        <f t="shared" si="4"/>
        <v>0.717</v>
      </c>
      <c r="I99" s="25">
        <f t="shared" si="5"/>
        <v>47</v>
      </c>
      <c r="J99" s="13" t="str">
        <f t="array" ref="J99">IF(ISNUMBER(MATCH(Sheet8!$C99, Basic!$I$2:$I$309, 0)),TEXTJOIN(",",TRUE,
XLOOKUP(INDEX(Basic!$K$2:$K$309, MATCH(Sheet8!$C99, Basic!$I$2:$I$309, 0)), 'BASIC KEY'!$E$1:$E$4, 'BASIC KEY'!$F$1:$F$4, ""),
XLOOKUP(INDEX(Basic!$L$2:$L$309, MATCH(Sheet8!$C99, Basic!$I$2:$I$309, 0)), 'BASIC KEY'!$E$7:$E$10, 'BASIC KEY'!$F$7:$F$10, ""),
XLOOKUP(INDEX(Basic!$M$2:$M$309, MATCH(Sheet8!$C99, Basic!$I$2:$I$309, 0)), 'BASIC KEY'!$E$13:$E$16, 'BASIC KEY'!$F$13:$F$16, ""),
XLOOKUP(INDEX(Basic!$N$2:$N$309, MATCH(Sheet8!$C99, Basic!$I$2:$I$309, 0)), 'BASIC KEY'!$E$19:$E$22, 'BASIC KEY'!$F$19:$F$22, ""),
XLOOKUP(INDEX(Basic!$O$2:$O$309, MATCH(Sheet8!$C99, Basic!$I$2:$I$309, 0)), 'BASIC KEY'!$E$25:$E$28, 'BASIC KEY'!$F$25:$F$28, "")
),
""
)</f>
        <v>career focused,Growth seeker,Balancer,Pleasant tactful,Self Focused</v>
      </c>
      <c r="L99" s="17" t="str">
        <f t="array" ref="L99">TEXTJOIN(",", TRUE,
    XLOOKUP(Advanced!$P96, 'ADVANCED KEY'!$F$1:$F$4, 'ADVANCED KEY'!$G$1:$G$4, ""),
    XLOOKUP(Advanced!$Q96, 'ADVANCED KEY'!$F$7:$F$10, 'ADVANCED KEY'!$G$7:$G$10, ""),
    XLOOKUP(Advanced!$R96, 'ADVANCED KEY'!$F$13:$F$16, 'ADVANCED KEY'!$G$13:$G$16, ""),
    XLOOKUP(Advanced!$S96, 'ADVANCED KEY'!$F$19:$F$22, 'ADVANCED KEY'!$G$19:$G$22, ""),
    XLOOKUP(Advanced!$T96, 'ADVANCED KEY'!$F$25:$F$28, 'ADVANCED KEY'!$G$25:$G$28, ""),
    XLOOKUP(Advanced!$U96, 'ADVANCED KEY'!$F$31:$F$34, 'ADVANCED KEY'!$G$31:$G$34, ""),
    XLOOKUP(Advanced!$V96, 'ADVANCED KEY'!$F$37:$F$40, 'ADVANCED KEY'!$G$37:$G$40, ""),
    XLOOKUP(Advanced!$W96, 'ADVANCED KEY'!$F$43:$F$46, 'ADVANCED KEY'!$G$43:$G$46, ""),
    XLOOKUP(Advanced!$X96, 'ADVANCED KEY'!$F$49:$F$52, 'ADVANCED KEY'!$G$49:$G$52, ""),
    XLOOKUP(Advanced!$Y96, 'ADVANCED KEY'!$F$55:$F$58, 'ADVANCED KEY'!$G$55:$G$58, "")
)</f>
        <v>Adventurous,Skill learner,Information seeker,Reflective,Self Aware,Balancer,Blanced thinker,Future focused learner,Experience seeker,Detail focused</v>
      </c>
      <c r="M99" s="17" t="str">
        <f t="shared" si="6"/>
        <v>You are doing great Job . Keep it up!</v>
      </c>
      <c r="N99" s="17" t="str">
        <f t="shared" si="7"/>
        <v>Going amazing!.Keep working!</v>
      </c>
    </row>
    <row r="100">
      <c r="A100" s="12">
        <v>96.0</v>
      </c>
      <c r="B100" s="1" t="str">
        <f>Advanced!M97</f>
        <v>Mili Shandilya </v>
      </c>
      <c r="C100" s="13" t="str">
        <f t="shared" si="1"/>
        <v>mili shandilya</v>
      </c>
      <c r="D100" s="13">
        <f t="array" ref="D100">IF(ISNUMBER(MATCH(Sheet8!$C100, Basic!$I$2:$I$309, 0)),SUM(
        XLOOKUP(INDEX(Basic!$C$2:$C$309, MATCH(Sheet8!$C100, Basic!$I$2:$I$309, 0)), 'BASIC KEY'!$C$1:$C$4, 'BASIC KEY'!$B$1:$B$4, 0),
        XLOOKUP(INDEX(Basic!$D$2:$D$309, MATCH(Sheet8!$C100, Basic!$I$2:$I$309, 0)), 'BASIC KEY'!$C$7:$C$10, 'BASIC KEY'!$B$7:$B$10, 0),
        XLOOKUP(INDEX(Basic!$E$2:$E$309, MATCH(Sheet8!$C100, Basic!$I$2:$I$309, 0)), 'BASIC KEY'!$C$13:$C$16, 'BASIC KEY'!$B$13:$B$16, 0),
        XLOOKUP(INDEX(Basic!$F$2:$F$309, MATCH(Sheet8!$C100, Basic!$I$2:$I$309, 0)), 'BASIC KEY'!$C$19:$C$22, 'BASIC KEY'!$B$19:$B$22, 0),
        XLOOKUP(INDEX(Basic!$G$2:$G$309, MATCH(Sheet8!$C100, Basic!$I$2:$I$309, 0)), 'BASIC KEY'!$C$25:$C$28, 'BASIC KEY'!$B$25:$B$28, 0)
    ),
    ""
)
</f>
        <v>9</v>
      </c>
      <c r="E100" s="13">
        <f t="array" ref="E100">SUM(
XLOOKUP(Advanced!$C97,'ADVANCED KEY'!$C$1:$C$4,'ADVANCED KEY'!$B$1:$B$4,0),
XLOOKUP(Advanced!$D97,'ADVANCED KEY'!$C$7:$C$10,'ADVANCED KEY'!$B$7:$B$10,0),
XLOOKUP(Advanced!$E97,'ADVANCED KEY'!$C$13:$C$16,'ADVANCED KEY'!$B$13:$B$16,0),
XLOOKUP(Advanced!$F97,'ADVANCED KEY'!$C$19:$C$22,'ADVANCED KEY'!$B$19:$B$22,0),
XLOOKUP(Advanced!$G97,'ADVANCED KEY'!$C$25:$C$28,'ADVANCED KEY'!$B$25:$B$28,0),
XLOOKUP(Advanced!$H97,'ADVANCED KEY'!$C$31:$C$34,'ADVANCED KEY'!$B$31:$B$34,0),
XLOOKUP(Advanced!$I97,'ADVANCED KEY'!$C$37:$C$40,'ADVANCED KEY'!$B$37:$B$40,0),
XLOOKUP(Advanced!$J97,'ADVANCED KEY'!$C$43:$C$46,'ADVANCED KEY'!$B$43:$B$46,0),
XLOOKUP(Advanced!$K97,'ADVANCED KEY'!$C$49:$C$52,'ADVANCED KEY'!$B$49:$B$52,0),
XLOOKUP(Advanced!$L97,'ADVANCED KEY'!$C$55:$C$58,'ADVANCED KEY'!$B$55:$B$58,0)
)</f>
        <v>-1</v>
      </c>
      <c r="F100" s="13">
        <f t="shared" si="2"/>
        <v>8</v>
      </c>
      <c r="G100" s="13">
        <f t="shared" si="3"/>
        <v>26.7</v>
      </c>
      <c r="H100" s="13">
        <f t="shared" si="4"/>
        <v>0.269</v>
      </c>
      <c r="I100" s="25">
        <f t="shared" si="5"/>
        <v>141</v>
      </c>
      <c r="J100" s="13" t="str">
        <f t="array" ref="J100">IF(ISNUMBER(MATCH(Sheet8!$C100, Basic!$I$2:$I$309, 0)),TEXTJOIN(",",TRUE,
XLOOKUP(INDEX(Basic!$K$2:$K$309, MATCH(Sheet8!$C100, Basic!$I$2:$I$309, 0)), 'BASIC KEY'!$E$1:$E$4, 'BASIC KEY'!$F$1:$F$4, ""),
XLOOKUP(INDEX(Basic!$L$2:$L$309, MATCH(Sheet8!$C100, Basic!$I$2:$I$309, 0)), 'BASIC KEY'!$E$7:$E$10, 'BASIC KEY'!$F$7:$F$10, ""),
XLOOKUP(INDEX(Basic!$M$2:$M$309, MATCH(Sheet8!$C100, Basic!$I$2:$I$309, 0)), 'BASIC KEY'!$E$13:$E$16, 'BASIC KEY'!$F$13:$F$16, ""),
XLOOKUP(INDEX(Basic!$N$2:$N$309, MATCH(Sheet8!$C100, Basic!$I$2:$I$309, 0)), 'BASIC KEY'!$E$19:$E$22, 'BASIC KEY'!$F$19:$F$22, ""),
XLOOKUP(INDEX(Basic!$O$2:$O$309, MATCH(Sheet8!$C100, Basic!$I$2:$I$309, 0)), 'BASIC KEY'!$E$25:$E$28, 'BASIC KEY'!$F$25:$F$28, "")
),
""
)</f>
        <v>passionate explorer,Growth seeker,Balancer,Pleasant tactful,Self Focused</v>
      </c>
      <c r="L100" s="17" t="str">
        <f t="array" ref="L100">TEXTJOIN(",", TRUE,
    XLOOKUP(Advanced!$P97, 'ADVANCED KEY'!$F$1:$F$4, 'ADVANCED KEY'!$G$1:$G$4, ""),
    XLOOKUP(Advanced!$Q97, 'ADVANCED KEY'!$F$7:$F$10, 'ADVANCED KEY'!$G$7:$G$10, ""),
    XLOOKUP(Advanced!$R97, 'ADVANCED KEY'!$F$13:$F$16, 'ADVANCED KEY'!$G$13:$G$16, ""),
    XLOOKUP(Advanced!$S97, 'ADVANCED KEY'!$F$19:$F$22, 'ADVANCED KEY'!$G$19:$G$22, ""),
    XLOOKUP(Advanced!$T97, 'ADVANCED KEY'!$F$25:$F$28, 'ADVANCED KEY'!$G$25:$G$28, ""),
    XLOOKUP(Advanced!$U97, 'ADVANCED KEY'!$F$31:$F$34, 'ADVANCED KEY'!$G$31:$G$34, ""),
    XLOOKUP(Advanced!$V97, 'ADVANCED KEY'!$F$37:$F$40, 'ADVANCED KEY'!$G$37:$G$40, ""),
    XLOOKUP(Advanced!$W97, 'ADVANCED KEY'!$F$43:$F$46, 'ADVANCED KEY'!$G$43:$G$46, ""),
    XLOOKUP(Advanced!$X97, 'ADVANCED KEY'!$F$49:$F$52, 'ADVANCED KEY'!$G$49:$G$52, ""),
    XLOOKUP(Advanced!$Y97, 'ADVANCED KEY'!$F$55:$F$58, 'ADVANCED KEY'!$G$55:$G$58, "")
)</f>
        <v>Researcher,Task Oriented,Information seeker,Incremental Result seeker,Self Aware,Balancer,Blanced thinker,Future focused learner,Experience seeker,Short-term goals seeker</v>
      </c>
      <c r="M100" s="17" t="str">
        <f t="shared" si="6"/>
        <v>You are doing great Job . Keep it up!</v>
      </c>
      <c r="N100" s="17" t="str">
        <f t="shared" si="7"/>
        <v>Going amazing!.Keep working!</v>
      </c>
    </row>
    <row r="101">
      <c r="A101" s="12">
        <v>97.0</v>
      </c>
      <c r="B101" s="1" t="str">
        <f>Advanced!M98</f>
        <v>Siddhi Jaiswal </v>
      </c>
      <c r="C101" s="13" t="str">
        <f t="shared" si="1"/>
        <v>siddhi jaiswal</v>
      </c>
      <c r="D101" s="13">
        <f t="array" ref="D101">IF(ISNUMBER(MATCH(Sheet8!$C101, Basic!$I$2:$I$309, 0)),SUM(
        XLOOKUP(INDEX(Basic!$C$2:$C$309, MATCH(Sheet8!$C101, Basic!$I$2:$I$309, 0)), 'BASIC KEY'!$C$1:$C$4, 'BASIC KEY'!$B$1:$B$4, 0),
        XLOOKUP(INDEX(Basic!$D$2:$D$309, MATCH(Sheet8!$C101, Basic!$I$2:$I$309, 0)), 'BASIC KEY'!$C$7:$C$10, 'BASIC KEY'!$B$7:$B$10, 0),
        XLOOKUP(INDEX(Basic!$E$2:$E$309, MATCH(Sheet8!$C101, Basic!$I$2:$I$309, 0)), 'BASIC KEY'!$C$13:$C$16, 'BASIC KEY'!$B$13:$B$16, 0),
        XLOOKUP(INDEX(Basic!$F$2:$F$309, MATCH(Sheet8!$C101, Basic!$I$2:$I$309, 0)), 'BASIC KEY'!$C$19:$C$22, 'BASIC KEY'!$B$19:$B$22, 0),
        XLOOKUP(INDEX(Basic!$G$2:$G$309, MATCH(Sheet8!$C101, Basic!$I$2:$I$309, 0)), 'BASIC KEY'!$C$25:$C$28, 'BASIC KEY'!$B$25:$B$28, 0)
    ),
    ""
)
</f>
        <v>9</v>
      </c>
      <c r="E101" s="13">
        <f t="array" ref="E101">SUM(
XLOOKUP(Advanced!$C98,'ADVANCED KEY'!$C$1:$C$4,'ADVANCED KEY'!$B$1:$B$4,0),
XLOOKUP(Advanced!$D98,'ADVANCED KEY'!$C$7:$C$10,'ADVANCED KEY'!$B$7:$B$10,0),
XLOOKUP(Advanced!$E98,'ADVANCED KEY'!$C$13:$C$16,'ADVANCED KEY'!$B$13:$B$16,0),
XLOOKUP(Advanced!$F98,'ADVANCED KEY'!$C$19:$C$22,'ADVANCED KEY'!$B$19:$B$22,0),
XLOOKUP(Advanced!$G98,'ADVANCED KEY'!$C$25:$C$28,'ADVANCED KEY'!$B$25:$B$28,0),
XLOOKUP(Advanced!$H98,'ADVANCED KEY'!$C$31:$C$34,'ADVANCED KEY'!$B$31:$B$34,0),
XLOOKUP(Advanced!$I98,'ADVANCED KEY'!$C$37:$C$40,'ADVANCED KEY'!$B$37:$B$40,0),
XLOOKUP(Advanced!$J98,'ADVANCED KEY'!$C$43:$C$46,'ADVANCED KEY'!$B$43:$B$46,0),
XLOOKUP(Advanced!$K98,'ADVANCED KEY'!$C$49:$C$52,'ADVANCED KEY'!$B$49:$B$52,0),
XLOOKUP(Advanced!$L98,'ADVANCED KEY'!$C$55:$C$58,'ADVANCED KEY'!$B$55:$B$58,0)
)</f>
        <v>1</v>
      </c>
      <c r="F101" s="13">
        <f t="shared" si="2"/>
        <v>10</v>
      </c>
      <c r="G101" s="13">
        <f t="shared" si="3"/>
        <v>33.3</v>
      </c>
      <c r="H101" s="13">
        <f t="shared" si="4"/>
        <v>0.47</v>
      </c>
      <c r="I101" s="25">
        <f t="shared" si="5"/>
        <v>88</v>
      </c>
      <c r="J101" s="13" t="str">
        <f t="array" ref="J101">IF(ISNUMBER(MATCH(Sheet8!$C101, Basic!$I$2:$I$309, 0)),TEXTJOIN(",",TRUE,
XLOOKUP(INDEX(Basic!$K$2:$K$309, MATCH(Sheet8!$C101, Basic!$I$2:$I$309, 0)), 'BASIC KEY'!$E$1:$E$4, 'BASIC KEY'!$F$1:$F$4, ""),
XLOOKUP(INDEX(Basic!$L$2:$L$309, MATCH(Sheet8!$C101, Basic!$I$2:$I$309, 0)), 'BASIC KEY'!$E$7:$E$10, 'BASIC KEY'!$F$7:$F$10, ""),
XLOOKUP(INDEX(Basic!$M$2:$M$309, MATCH(Sheet8!$C101, Basic!$I$2:$I$309, 0)), 'BASIC KEY'!$E$13:$E$16, 'BASIC KEY'!$F$13:$F$16, ""),
XLOOKUP(INDEX(Basic!$N$2:$N$309, MATCH(Sheet8!$C101, Basic!$I$2:$I$309, 0)), 'BASIC KEY'!$E$19:$E$22, 'BASIC KEY'!$F$19:$F$22, ""),
XLOOKUP(INDEX(Basic!$O$2:$O$309, MATCH(Sheet8!$C101, Basic!$I$2:$I$309, 0)), 'BASIC KEY'!$E$25:$E$28, 'BASIC KEY'!$F$25:$F$28, "")
),
""
)</f>
        <v>passionate explorer,Growth seeker,Balancer,Pleasant tactful,Self Focused</v>
      </c>
      <c r="L101" s="17" t="str">
        <f t="array" ref="L101">TEXTJOIN(",", TRUE,
    XLOOKUP(Advanced!$P98, 'ADVANCED KEY'!$F$1:$F$4, 'ADVANCED KEY'!$G$1:$G$4, ""),
    XLOOKUP(Advanced!$Q98, 'ADVANCED KEY'!$F$7:$F$10, 'ADVANCED KEY'!$G$7:$G$10, ""),
    XLOOKUP(Advanced!$R98, 'ADVANCED KEY'!$F$13:$F$16, 'ADVANCED KEY'!$G$13:$G$16, ""),
    XLOOKUP(Advanced!$S98, 'ADVANCED KEY'!$F$19:$F$22, 'ADVANCED KEY'!$G$19:$G$22, ""),
    XLOOKUP(Advanced!$T98, 'ADVANCED KEY'!$F$25:$F$28, 'ADVANCED KEY'!$G$25:$G$28, ""),
    XLOOKUP(Advanced!$U98, 'ADVANCED KEY'!$F$31:$F$34, 'ADVANCED KEY'!$G$31:$G$34, ""),
    XLOOKUP(Advanced!$V98, 'ADVANCED KEY'!$F$37:$F$40, 'ADVANCED KEY'!$G$37:$G$40, ""),
    XLOOKUP(Advanced!$W98, 'ADVANCED KEY'!$F$43:$F$46, 'ADVANCED KEY'!$G$43:$G$46, ""),
    XLOOKUP(Advanced!$X98, 'ADVANCED KEY'!$F$49:$F$52, 'ADVANCED KEY'!$G$49:$G$52, ""),
    XLOOKUP(Advanced!$Y98, 'ADVANCED KEY'!$F$55:$F$58, 'ADVANCED KEY'!$G$55:$G$58, "")
)</f>
        <v>Researcher,Skill learner,Information seeker,Reflective,Self Aware,Balancer,Blanced thinker,Future focused learner,Experience seeker,Short-term goals seeker</v>
      </c>
      <c r="M101" s="17" t="str">
        <f t="shared" si="6"/>
        <v>You are doing great Job . Keep it up!</v>
      </c>
      <c r="N101" s="17" t="str">
        <f t="shared" si="7"/>
        <v>Going amazing!.Keep working!</v>
      </c>
    </row>
    <row r="102">
      <c r="A102" s="12">
        <v>98.0</v>
      </c>
      <c r="B102" s="1" t="str">
        <f>Advanced!M99</f>
        <v>Amruta M Joshi</v>
      </c>
      <c r="C102" s="13" t="str">
        <f t="shared" si="1"/>
        <v>amruta m joshi</v>
      </c>
      <c r="D102" s="13">
        <f t="array" ref="D102">IF(ISNUMBER(MATCH(Sheet8!$C102, Basic!$I$2:$I$309, 0)),SUM(
        XLOOKUP(INDEX(Basic!$C$2:$C$309, MATCH(Sheet8!$C102, Basic!$I$2:$I$309, 0)), 'BASIC KEY'!$C$1:$C$4, 'BASIC KEY'!$B$1:$B$4, 0),
        XLOOKUP(INDEX(Basic!$D$2:$D$309, MATCH(Sheet8!$C102, Basic!$I$2:$I$309, 0)), 'BASIC KEY'!$C$7:$C$10, 'BASIC KEY'!$B$7:$B$10, 0),
        XLOOKUP(INDEX(Basic!$E$2:$E$309, MATCH(Sheet8!$C102, Basic!$I$2:$I$309, 0)), 'BASIC KEY'!$C$13:$C$16, 'BASIC KEY'!$B$13:$B$16, 0),
        XLOOKUP(INDEX(Basic!$F$2:$F$309, MATCH(Sheet8!$C102, Basic!$I$2:$I$309, 0)), 'BASIC KEY'!$C$19:$C$22, 'BASIC KEY'!$B$19:$B$22, 0),
        XLOOKUP(INDEX(Basic!$G$2:$G$309, MATCH(Sheet8!$C102, Basic!$I$2:$I$309, 0)), 'BASIC KEY'!$C$25:$C$28, 'BASIC KEY'!$B$25:$B$28, 0)
    ),
    ""
)
</f>
        <v>8</v>
      </c>
      <c r="E102" s="13">
        <f t="array" ref="E102">SUM(
XLOOKUP(Advanced!$C99,'ADVANCED KEY'!$C$1:$C$4,'ADVANCED KEY'!$B$1:$B$4,0),
XLOOKUP(Advanced!$D99,'ADVANCED KEY'!$C$7:$C$10,'ADVANCED KEY'!$B$7:$B$10,0),
XLOOKUP(Advanced!$E99,'ADVANCED KEY'!$C$13:$C$16,'ADVANCED KEY'!$B$13:$B$16,0),
XLOOKUP(Advanced!$F99,'ADVANCED KEY'!$C$19:$C$22,'ADVANCED KEY'!$B$19:$B$22,0),
XLOOKUP(Advanced!$G99,'ADVANCED KEY'!$C$25:$C$28,'ADVANCED KEY'!$B$25:$B$28,0),
XLOOKUP(Advanced!$H99,'ADVANCED KEY'!$C$31:$C$34,'ADVANCED KEY'!$B$31:$B$34,0),
XLOOKUP(Advanced!$I99,'ADVANCED KEY'!$C$37:$C$40,'ADVANCED KEY'!$B$37:$B$40,0),
XLOOKUP(Advanced!$J99,'ADVANCED KEY'!$C$43:$C$46,'ADVANCED KEY'!$B$43:$B$46,0),
XLOOKUP(Advanced!$K99,'ADVANCED KEY'!$C$49:$C$52,'ADVANCED KEY'!$B$49:$B$52,0),
XLOOKUP(Advanced!$L99,'ADVANCED KEY'!$C$55:$C$58,'ADVANCED KEY'!$B$55:$B$58,0)
)</f>
        <v>4</v>
      </c>
      <c r="F102" s="13">
        <f t="shared" si="2"/>
        <v>12</v>
      </c>
      <c r="G102" s="13">
        <f t="shared" si="3"/>
        <v>40</v>
      </c>
      <c r="H102" s="13">
        <f t="shared" si="4"/>
        <v>0.717</v>
      </c>
      <c r="I102" s="25">
        <f t="shared" si="5"/>
        <v>47</v>
      </c>
      <c r="J102" s="13" t="str">
        <f t="array" ref="J102">IF(ISNUMBER(MATCH(Sheet8!$C102, Basic!$I$2:$I$309, 0)),TEXTJOIN(",",TRUE,
XLOOKUP(INDEX(Basic!$K$2:$K$309, MATCH(Sheet8!$C102, Basic!$I$2:$I$309, 0)), 'BASIC KEY'!$E$1:$E$4, 'BASIC KEY'!$F$1:$F$4, ""),
XLOOKUP(INDEX(Basic!$L$2:$L$309, MATCH(Sheet8!$C102, Basic!$I$2:$I$309, 0)), 'BASIC KEY'!$E$7:$E$10, 'BASIC KEY'!$F$7:$F$10, ""),
XLOOKUP(INDEX(Basic!$M$2:$M$309, MATCH(Sheet8!$C102, Basic!$I$2:$I$309, 0)), 'BASIC KEY'!$E$13:$E$16, 'BASIC KEY'!$F$13:$F$16, ""),
XLOOKUP(INDEX(Basic!$N$2:$N$309, MATCH(Sheet8!$C102, Basic!$I$2:$I$309, 0)), 'BASIC KEY'!$E$19:$E$22, 'BASIC KEY'!$F$19:$F$22, ""),
XLOOKUP(INDEX(Basic!$O$2:$O$309, MATCH(Sheet8!$C102, Basic!$I$2:$I$309, 0)), 'BASIC KEY'!$E$25:$E$28, 'BASIC KEY'!$F$25:$F$28, "")
),
""
)</f>
        <v>passionate explorer,Growth seeker,Weakend learner,Pleasant tactful,Self Focused</v>
      </c>
      <c r="L102" s="17" t="str">
        <f t="array" ref="L102">TEXTJOIN(",", TRUE,
    XLOOKUP(Advanced!$P99, 'ADVANCED KEY'!$F$1:$F$4, 'ADVANCED KEY'!$G$1:$G$4, ""),
    XLOOKUP(Advanced!$Q99, 'ADVANCED KEY'!$F$7:$F$10, 'ADVANCED KEY'!$G$7:$G$10, ""),
    XLOOKUP(Advanced!$R99, 'ADVANCED KEY'!$F$13:$F$16, 'ADVANCED KEY'!$G$13:$G$16, ""),
    XLOOKUP(Advanced!$S99, 'ADVANCED KEY'!$F$19:$F$22, 'ADVANCED KEY'!$G$19:$G$22, ""),
    XLOOKUP(Advanced!$T99, 'ADVANCED KEY'!$F$25:$F$28, 'ADVANCED KEY'!$G$25:$G$28, ""),
    XLOOKUP(Advanced!$U99, 'ADVANCED KEY'!$F$31:$F$34, 'ADVANCED KEY'!$G$31:$G$34, ""),
    XLOOKUP(Advanced!$V99, 'ADVANCED KEY'!$F$37:$F$40, 'ADVANCED KEY'!$G$37:$G$40, ""),
    XLOOKUP(Advanced!$W99, 'ADVANCED KEY'!$F$43:$F$46, 'ADVANCED KEY'!$G$43:$G$46, ""),
    XLOOKUP(Advanced!$X99, 'ADVANCED KEY'!$F$49:$F$52, 'ADVANCED KEY'!$G$49:$G$52, ""),
    XLOOKUP(Advanced!$Y99, 'ADVANCED KEY'!$F$55:$F$58, 'ADVANCED KEY'!$G$55:$G$58, "")
)</f>
        <v>Planned explorer,Skill learner,Information seeker,Incremental Result seeker,Self Aware,Balancer,Blanced thinker,Future focused learner,Experience seeker,Detail focused</v>
      </c>
      <c r="M102" s="17" t="str">
        <f t="shared" si="6"/>
        <v>You are doing great Job . Keep it up!</v>
      </c>
      <c r="N102" s="17" t="str">
        <f t="shared" si="7"/>
        <v>Going amazing!.Keep working!</v>
      </c>
    </row>
    <row r="103">
      <c r="A103" s="12">
        <v>99.0</v>
      </c>
      <c r="B103" s="1" t="str">
        <f>Advanced!M100</f>
        <v>Rajan kumar chaudhary </v>
      </c>
      <c r="C103" s="13" t="str">
        <f t="shared" si="1"/>
        <v>rajan kumar chaudhary</v>
      </c>
      <c r="D103" s="13">
        <f t="array" ref="D103">IF(ISNUMBER(MATCH(Sheet8!$C103, Basic!$I$2:$I$309, 0)),SUM(
        XLOOKUP(INDEX(Basic!$C$2:$C$309, MATCH(Sheet8!$C103, Basic!$I$2:$I$309, 0)), 'BASIC KEY'!$C$1:$C$4, 'BASIC KEY'!$B$1:$B$4, 0),
        XLOOKUP(INDEX(Basic!$D$2:$D$309, MATCH(Sheet8!$C103, Basic!$I$2:$I$309, 0)), 'BASIC KEY'!$C$7:$C$10, 'BASIC KEY'!$B$7:$B$10, 0),
        XLOOKUP(INDEX(Basic!$E$2:$E$309, MATCH(Sheet8!$C103, Basic!$I$2:$I$309, 0)), 'BASIC KEY'!$C$13:$C$16, 'BASIC KEY'!$B$13:$B$16, 0),
        XLOOKUP(INDEX(Basic!$F$2:$F$309, MATCH(Sheet8!$C103, Basic!$I$2:$I$309, 0)), 'BASIC KEY'!$C$19:$C$22, 'BASIC KEY'!$B$19:$B$22, 0),
        XLOOKUP(INDEX(Basic!$G$2:$G$309, MATCH(Sheet8!$C103, Basic!$I$2:$I$309, 0)), 'BASIC KEY'!$C$25:$C$28, 'BASIC KEY'!$B$25:$B$28, 0)
    ),
    ""
)
</f>
        <v>7</v>
      </c>
      <c r="E103" s="13">
        <f t="array" ref="E103">SUM(
XLOOKUP(Advanced!$C100,'ADVANCED KEY'!$C$1:$C$4,'ADVANCED KEY'!$B$1:$B$4,0),
XLOOKUP(Advanced!$D100,'ADVANCED KEY'!$C$7:$C$10,'ADVANCED KEY'!$B$7:$B$10,0),
XLOOKUP(Advanced!$E100,'ADVANCED KEY'!$C$13:$C$16,'ADVANCED KEY'!$B$13:$B$16,0),
XLOOKUP(Advanced!$F100,'ADVANCED KEY'!$C$19:$C$22,'ADVANCED KEY'!$B$19:$B$22,0),
XLOOKUP(Advanced!$G100,'ADVANCED KEY'!$C$25:$C$28,'ADVANCED KEY'!$B$25:$B$28,0),
XLOOKUP(Advanced!$H100,'ADVANCED KEY'!$C$31:$C$34,'ADVANCED KEY'!$B$31:$B$34,0),
XLOOKUP(Advanced!$I100,'ADVANCED KEY'!$C$37:$C$40,'ADVANCED KEY'!$B$37:$B$40,0),
XLOOKUP(Advanced!$J100,'ADVANCED KEY'!$C$43:$C$46,'ADVANCED KEY'!$B$43:$B$46,0),
XLOOKUP(Advanced!$K100,'ADVANCED KEY'!$C$49:$C$52,'ADVANCED KEY'!$B$49:$B$52,0),
XLOOKUP(Advanced!$L100,'ADVANCED KEY'!$C$55:$C$58,'ADVANCED KEY'!$B$55:$B$58,0)
)</f>
        <v>2</v>
      </c>
      <c r="F103" s="13">
        <f t="shared" si="2"/>
        <v>9</v>
      </c>
      <c r="G103" s="13">
        <f t="shared" si="3"/>
        <v>30</v>
      </c>
      <c r="H103" s="13">
        <f t="shared" si="4"/>
        <v>0.355</v>
      </c>
      <c r="I103" s="25">
        <f t="shared" si="5"/>
        <v>120</v>
      </c>
      <c r="J103" s="13" t="str">
        <f t="array" ref="J103">IF(ISNUMBER(MATCH(Sheet8!$C103, Basic!$I$2:$I$309, 0)),TEXTJOIN(",",TRUE,
XLOOKUP(INDEX(Basic!$K$2:$K$309, MATCH(Sheet8!$C103, Basic!$I$2:$I$309, 0)), 'BASIC KEY'!$E$1:$E$4, 'BASIC KEY'!$F$1:$F$4, ""),
XLOOKUP(INDEX(Basic!$L$2:$L$309, MATCH(Sheet8!$C103, Basic!$I$2:$I$309, 0)), 'BASIC KEY'!$E$7:$E$10, 'BASIC KEY'!$F$7:$F$10, ""),
XLOOKUP(INDEX(Basic!$M$2:$M$309, MATCH(Sheet8!$C103, Basic!$I$2:$I$309, 0)), 'BASIC KEY'!$E$13:$E$16, 'BASIC KEY'!$F$13:$F$16, ""),
XLOOKUP(INDEX(Basic!$N$2:$N$309, MATCH(Sheet8!$C103, Basic!$I$2:$I$309, 0)), 'BASIC KEY'!$E$19:$E$22, 'BASIC KEY'!$F$19:$F$22, ""),
XLOOKUP(INDEX(Basic!$O$2:$O$309, MATCH(Sheet8!$C103, Basic!$I$2:$I$309, 0)), 'BASIC KEY'!$E$25:$E$28, 'BASIC KEY'!$F$25:$F$28, "")
),
""
)</f>
        <v>career focused,Growth seeker,Balancer,Pleasant tactful,Competitor</v>
      </c>
      <c r="L103" s="17" t="str">
        <f t="array" ref="L103">TEXTJOIN(",", TRUE,
    XLOOKUP(Advanced!$P100, 'ADVANCED KEY'!$F$1:$F$4, 'ADVANCED KEY'!$G$1:$G$4, ""),
    XLOOKUP(Advanced!$Q100, 'ADVANCED KEY'!$F$7:$F$10, 'ADVANCED KEY'!$G$7:$G$10, ""),
    XLOOKUP(Advanced!$R100, 'ADVANCED KEY'!$F$13:$F$16, 'ADVANCED KEY'!$G$13:$G$16, ""),
    XLOOKUP(Advanced!$S100, 'ADVANCED KEY'!$F$19:$F$22, 'ADVANCED KEY'!$G$19:$G$22, ""),
    XLOOKUP(Advanced!$T100, 'ADVANCED KEY'!$F$25:$F$28, 'ADVANCED KEY'!$G$25:$G$28, ""),
    XLOOKUP(Advanced!$U100, 'ADVANCED KEY'!$F$31:$F$34, 'ADVANCED KEY'!$G$31:$G$34, ""),
    XLOOKUP(Advanced!$V100, 'ADVANCED KEY'!$F$37:$F$40, 'ADVANCED KEY'!$G$37:$G$40, ""),
    XLOOKUP(Advanced!$W100, 'ADVANCED KEY'!$F$43:$F$46, 'ADVANCED KEY'!$G$43:$G$46, ""),
    XLOOKUP(Advanced!$X100, 'ADVANCED KEY'!$F$49:$F$52, 'ADVANCED KEY'!$G$49:$G$52, ""),
    XLOOKUP(Advanced!$Y100, 'ADVANCED KEY'!$F$55:$F$58, 'ADVANCED KEY'!$G$55:$G$58, "")
)</f>
        <v>Adventurous,Task Oriented,Other's approval seeker,Incremental Result seeker,Feedback seeker,Balancer,Systematic Thinker,Future focused learner,Experience seeker,Balanced achiever</v>
      </c>
      <c r="M103" s="17" t="str">
        <f t="shared" si="6"/>
        <v>You are doing great Job . Keep it up!</v>
      </c>
      <c r="N103" s="17" t="str">
        <f t="shared" si="7"/>
        <v>Going amazing!.Keep working!</v>
      </c>
    </row>
    <row r="104">
      <c r="A104" s="12">
        <v>100.0</v>
      </c>
      <c r="B104" s="1" t="str">
        <f>Advanced!M101</f>
        <v>Vaishnavi Vishvnath Kanade </v>
      </c>
      <c r="C104" s="13" t="str">
        <f t="shared" si="1"/>
        <v>vaishnavi vishvnath kanade</v>
      </c>
      <c r="D104" s="13">
        <f t="array" ref="D104">IF(ISNUMBER(MATCH(Sheet8!$C104, Basic!$I$2:$I$309, 0)),SUM(
        XLOOKUP(INDEX(Basic!$C$2:$C$309, MATCH(Sheet8!$C104, Basic!$I$2:$I$309, 0)), 'BASIC KEY'!$C$1:$C$4, 'BASIC KEY'!$B$1:$B$4, 0),
        XLOOKUP(INDEX(Basic!$D$2:$D$309, MATCH(Sheet8!$C104, Basic!$I$2:$I$309, 0)), 'BASIC KEY'!$C$7:$C$10, 'BASIC KEY'!$B$7:$B$10, 0),
        XLOOKUP(INDEX(Basic!$E$2:$E$309, MATCH(Sheet8!$C104, Basic!$I$2:$I$309, 0)), 'BASIC KEY'!$C$13:$C$16, 'BASIC KEY'!$B$13:$B$16, 0),
        XLOOKUP(INDEX(Basic!$F$2:$F$309, MATCH(Sheet8!$C104, Basic!$I$2:$I$309, 0)), 'BASIC KEY'!$C$19:$C$22, 'BASIC KEY'!$B$19:$B$22, 0),
        XLOOKUP(INDEX(Basic!$G$2:$G$309, MATCH(Sheet8!$C104, Basic!$I$2:$I$309, 0)), 'BASIC KEY'!$C$25:$C$28, 'BASIC KEY'!$B$25:$B$28, 0)
    ),
    ""
)
</f>
        <v>8</v>
      </c>
      <c r="E104" s="13">
        <f t="array" ref="E104">SUM(
XLOOKUP(Advanced!$C101,'ADVANCED KEY'!$C$1:$C$4,'ADVANCED KEY'!$B$1:$B$4,0),
XLOOKUP(Advanced!$D101,'ADVANCED KEY'!$C$7:$C$10,'ADVANCED KEY'!$B$7:$B$10,0),
XLOOKUP(Advanced!$E101,'ADVANCED KEY'!$C$13:$C$16,'ADVANCED KEY'!$B$13:$B$16,0),
XLOOKUP(Advanced!$F101,'ADVANCED KEY'!$C$19:$C$22,'ADVANCED KEY'!$B$19:$B$22,0),
XLOOKUP(Advanced!$G101,'ADVANCED KEY'!$C$25:$C$28,'ADVANCED KEY'!$B$25:$B$28,0),
XLOOKUP(Advanced!$H101,'ADVANCED KEY'!$C$31:$C$34,'ADVANCED KEY'!$B$31:$B$34,0),
XLOOKUP(Advanced!$I101,'ADVANCED KEY'!$C$37:$C$40,'ADVANCED KEY'!$B$37:$B$40,0),
XLOOKUP(Advanced!$J101,'ADVANCED KEY'!$C$43:$C$46,'ADVANCED KEY'!$B$43:$B$46,0),
XLOOKUP(Advanced!$K101,'ADVANCED KEY'!$C$49:$C$52,'ADVANCED KEY'!$B$49:$B$52,0),
XLOOKUP(Advanced!$L101,'ADVANCED KEY'!$C$55:$C$58,'ADVANCED KEY'!$B$55:$B$58,0)
)</f>
        <v>3</v>
      </c>
      <c r="F104" s="13">
        <f t="shared" si="2"/>
        <v>11</v>
      </c>
      <c r="G104" s="13">
        <f t="shared" si="3"/>
        <v>36.7</v>
      </c>
      <c r="H104" s="13">
        <f t="shared" si="4"/>
        <v>0.61</v>
      </c>
      <c r="I104" s="25">
        <f t="shared" si="5"/>
        <v>63</v>
      </c>
      <c r="J104" s="13" t="str">
        <f t="array" ref="J104">IF(ISNUMBER(MATCH(Sheet8!$C104, Basic!$I$2:$I$309, 0)),TEXTJOIN(",",TRUE,
XLOOKUP(INDEX(Basic!$K$2:$K$309, MATCH(Sheet8!$C104, Basic!$I$2:$I$309, 0)), 'BASIC KEY'!$E$1:$E$4, 'BASIC KEY'!$F$1:$F$4, ""),
XLOOKUP(INDEX(Basic!$L$2:$L$309, MATCH(Sheet8!$C104, Basic!$I$2:$I$309, 0)), 'BASIC KEY'!$E$7:$E$10, 'BASIC KEY'!$F$7:$F$10, ""),
XLOOKUP(INDEX(Basic!$M$2:$M$309, MATCH(Sheet8!$C104, Basic!$I$2:$I$309, 0)), 'BASIC KEY'!$E$13:$E$16, 'BASIC KEY'!$F$13:$F$16, ""),
XLOOKUP(INDEX(Basic!$N$2:$N$309, MATCH(Sheet8!$C104, Basic!$I$2:$I$309, 0)), 'BASIC KEY'!$E$19:$E$22, 'BASIC KEY'!$F$19:$F$22, ""),
XLOOKUP(INDEX(Basic!$O$2:$O$309, MATCH(Sheet8!$C104, Basic!$I$2:$I$309, 0)), 'BASIC KEY'!$E$25:$E$28, 'BASIC KEY'!$F$25:$F$28, "")
),
""
)</f>
        <v>career focused,Growth seeker,Dedicated learner,Pleasant tactful,Competitor</v>
      </c>
      <c r="L104" s="17" t="str">
        <f t="array" ref="L104">TEXTJOIN(",", TRUE,
    XLOOKUP(Advanced!$P101, 'ADVANCED KEY'!$F$1:$F$4, 'ADVANCED KEY'!$G$1:$G$4, ""),
    XLOOKUP(Advanced!$Q101, 'ADVANCED KEY'!$F$7:$F$10, 'ADVANCED KEY'!$G$7:$G$10, ""),
    XLOOKUP(Advanced!$R101, 'ADVANCED KEY'!$F$13:$F$16, 'ADVANCED KEY'!$G$13:$G$16, ""),
    XLOOKUP(Advanced!$S101, 'ADVANCED KEY'!$F$19:$F$22, 'ADVANCED KEY'!$G$19:$G$22, ""),
    XLOOKUP(Advanced!$T101, 'ADVANCED KEY'!$F$25:$F$28, 'ADVANCED KEY'!$G$25:$G$28, ""),
    XLOOKUP(Advanced!$U101, 'ADVANCED KEY'!$F$31:$F$34, 'ADVANCED KEY'!$G$31:$G$34, ""),
    XLOOKUP(Advanced!$V101, 'ADVANCED KEY'!$F$37:$F$40, 'ADVANCED KEY'!$G$37:$G$40, ""),
    XLOOKUP(Advanced!$W101, 'ADVANCED KEY'!$F$43:$F$46, 'ADVANCED KEY'!$G$43:$G$46, ""),
    XLOOKUP(Advanced!$X101, 'ADVANCED KEY'!$F$49:$F$52, 'ADVANCED KEY'!$G$49:$G$52, ""),
    XLOOKUP(Advanced!$Y101, 'ADVANCED KEY'!$F$55:$F$58, 'ADVANCED KEY'!$G$55:$G$58, "")
)</f>
        <v>Adventurous,Skill learner,Information seeker,Incremental Result seeker,Self Aware,Balancer,Blanced thinker,Future focused learner,Experience seeker,Detail focused</v>
      </c>
      <c r="M104" s="17" t="str">
        <f t="shared" si="6"/>
        <v>You are doing great Job . Keep it up!</v>
      </c>
      <c r="N104" s="17" t="str">
        <f t="shared" si="7"/>
        <v>Going amazing!.Keep working!</v>
      </c>
    </row>
    <row r="105">
      <c r="A105" s="12">
        <v>101.0</v>
      </c>
      <c r="B105" s="1" t="str">
        <f>Advanced!M102</f>
        <v>Santosh Saroj </v>
      </c>
      <c r="C105" s="13" t="str">
        <f t="shared" si="1"/>
        <v>santosh saroj</v>
      </c>
      <c r="D105" s="13">
        <f t="array" ref="D105">IF(ISNUMBER(MATCH(Sheet8!$C105, Basic!$I$2:$I$309, 0)),SUM(
        XLOOKUP(INDEX(Basic!$C$2:$C$309, MATCH(Sheet8!$C105, Basic!$I$2:$I$309, 0)), 'BASIC KEY'!$C$1:$C$4, 'BASIC KEY'!$B$1:$B$4, 0),
        XLOOKUP(INDEX(Basic!$D$2:$D$309, MATCH(Sheet8!$C105, Basic!$I$2:$I$309, 0)), 'BASIC KEY'!$C$7:$C$10, 'BASIC KEY'!$B$7:$B$10, 0),
        XLOOKUP(INDEX(Basic!$E$2:$E$309, MATCH(Sheet8!$C105, Basic!$I$2:$I$309, 0)), 'BASIC KEY'!$C$13:$C$16, 'BASIC KEY'!$B$13:$B$16, 0),
        XLOOKUP(INDEX(Basic!$F$2:$F$309, MATCH(Sheet8!$C105, Basic!$I$2:$I$309, 0)), 'BASIC KEY'!$C$19:$C$22, 'BASIC KEY'!$B$19:$B$22, 0),
        XLOOKUP(INDEX(Basic!$G$2:$G$309, MATCH(Sheet8!$C105, Basic!$I$2:$I$309, 0)), 'BASIC KEY'!$C$25:$C$28, 'BASIC KEY'!$B$25:$B$28, 0)
    ),
    ""
)
</f>
        <v>9</v>
      </c>
      <c r="E105" s="13">
        <f t="array" ref="E105">SUM(
XLOOKUP(Advanced!$C102,'ADVANCED KEY'!$C$1:$C$4,'ADVANCED KEY'!$B$1:$B$4,0),
XLOOKUP(Advanced!$D102,'ADVANCED KEY'!$C$7:$C$10,'ADVANCED KEY'!$B$7:$B$10,0),
XLOOKUP(Advanced!$E102,'ADVANCED KEY'!$C$13:$C$16,'ADVANCED KEY'!$B$13:$B$16,0),
XLOOKUP(Advanced!$F102,'ADVANCED KEY'!$C$19:$C$22,'ADVANCED KEY'!$B$19:$B$22,0),
XLOOKUP(Advanced!$G102,'ADVANCED KEY'!$C$25:$C$28,'ADVANCED KEY'!$B$25:$B$28,0),
XLOOKUP(Advanced!$H102,'ADVANCED KEY'!$C$31:$C$34,'ADVANCED KEY'!$B$31:$B$34,0),
XLOOKUP(Advanced!$I102,'ADVANCED KEY'!$C$37:$C$40,'ADVANCED KEY'!$B$37:$B$40,0),
XLOOKUP(Advanced!$J102,'ADVANCED KEY'!$C$43:$C$46,'ADVANCED KEY'!$B$43:$B$46,0),
XLOOKUP(Advanced!$K102,'ADVANCED KEY'!$C$49:$C$52,'ADVANCED KEY'!$B$49:$B$52,0),
XLOOKUP(Advanced!$L102,'ADVANCED KEY'!$C$55:$C$58,'ADVANCED KEY'!$B$55:$B$58,0)
)</f>
        <v>0</v>
      </c>
      <c r="F105" s="13">
        <f t="shared" si="2"/>
        <v>9</v>
      </c>
      <c r="G105" s="13">
        <f t="shared" si="3"/>
        <v>30</v>
      </c>
      <c r="H105" s="13">
        <f t="shared" si="4"/>
        <v>0.359</v>
      </c>
      <c r="I105" s="25">
        <f t="shared" si="5"/>
        <v>118</v>
      </c>
      <c r="J105" s="13" t="str">
        <f t="array" ref="J105">IF(ISNUMBER(MATCH(Sheet8!$C105, Basic!$I$2:$I$309, 0)),TEXTJOIN(",",TRUE,
XLOOKUP(INDEX(Basic!$K$2:$K$309, MATCH(Sheet8!$C105, Basic!$I$2:$I$309, 0)), 'BASIC KEY'!$E$1:$E$4, 'BASIC KEY'!$F$1:$F$4, ""),
XLOOKUP(INDEX(Basic!$L$2:$L$309, MATCH(Sheet8!$C105, Basic!$I$2:$I$309, 0)), 'BASIC KEY'!$E$7:$E$10, 'BASIC KEY'!$F$7:$F$10, ""),
XLOOKUP(INDEX(Basic!$M$2:$M$309, MATCH(Sheet8!$C105, Basic!$I$2:$I$309, 0)), 'BASIC KEY'!$E$13:$E$16, 'BASIC KEY'!$F$13:$F$16, ""),
XLOOKUP(INDEX(Basic!$N$2:$N$309, MATCH(Sheet8!$C105, Basic!$I$2:$I$309, 0)), 'BASIC KEY'!$E$19:$E$22, 'BASIC KEY'!$F$19:$F$22, ""),
XLOOKUP(INDEX(Basic!$O$2:$O$309, MATCH(Sheet8!$C105, Basic!$I$2:$I$309, 0)), 'BASIC KEY'!$E$25:$E$28, 'BASIC KEY'!$F$25:$F$28, "")
),
""
)</f>
        <v>career focused,Growth seeker,Dedicated learner,Pleasant tactful,Self Focused</v>
      </c>
      <c r="L105" s="17" t="str">
        <f t="array" ref="L105">TEXTJOIN(",", TRUE,
    XLOOKUP(Advanced!$P102, 'ADVANCED KEY'!$F$1:$F$4, 'ADVANCED KEY'!$G$1:$G$4, ""),
    XLOOKUP(Advanced!$Q102, 'ADVANCED KEY'!$F$7:$F$10, 'ADVANCED KEY'!$G$7:$G$10, ""),
    XLOOKUP(Advanced!$R102, 'ADVANCED KEY'!$F$13:$F$16, 'ADVANCED KEY'!$G$13:$G$16, ""),
    XLOOKUP(Advanced!$S102, 'ADVANCED KEY'!$F$19:$F$22, 'ADVANCED KEY'!$G$19:$G$22, ""),
    XLOOKUP(Advanced!$T102, 'ADVANCED KEY'!$F$25:$F$28, 'ADVANCED KEY'!$G$25:$G$28, ""),
    XLOOKUP(Advanced!$U102, 'ADVANCED KEY'!$F$31:$F$34, 'ADVANCED KEY'!$G$31:$G$34, ""),
    XLOOKUP(Advanced!$V102, 'ADVANCED KEY'!$F$37:$F$40, 'ADVANCED KEY'!$G$37:$G$40, ""),
    XLOOKUP(Advanced!$W102, 'ADVANCED KEY'!$F$43:$F$46, 'ADVANCED KEY'!$G$43:$G$46, ""),
    XLOOKUP(Advanced!$X102, 'ADVANCED KEY'!$F$49:$F$52, 'ADVANCED KEY'!$G$49:$G$52, ""),
    XLOOKUP(Advanced!$Y102, 'ADVANCED KEY'!$F$55:$F$58, 'ADVANCED KEY'!$G$55:$G$58, "")
)</f>
        <v>Researcher,Skill learner,Information seeker,Incremental Result seeker,Self Aware,Balancer,Blanced thinker,Future focused learner,Experience seeker,Short-term goals seeker</v>
      </c>
      <c r="M105" s="17" t="str">
        <f t="shared" si="6"/>
        <v>You are doing great Job . Keep it up!</v>
      </c>
      <c r="N105" s="17" t="str">
        <f t="shared" si="7"/>
        <v>Going amazing!.Keep working!</v>
      </c>
    </row>
    <row r="106">
      <c r="A106" s="12">
        <v>102.0</v>
      </c>
      <c r="B106" s="1" t="str">
        <f>Advanced!M103</f>
        <v>Laiba Mahrukh Ansari </v>
      </c>
      <c r="C106" s="13" t="str">
        <f t="shared" si="1"/>
        <v>laiba mahrukh ansari</v>
      </c>
      <c r="D106" s="13">
        <f t="array" ref="D106">IF(ISNUMBER(MATCH(Sheet8!$C106, Basic!$I$2:$I$309, 0)),SUM(
        XLOOKUP(INDEX(Basic!$C$2:$C$309, MATCH(Sheet8!$C106, Basic!$I$2:$I$309, 0)), 'BASIC KEY'!$C$1:$C$4, 'BASIC KEY'!$B$1:$B$4, 0),
        XLOOKUP(INDEX(Basic!$D$2:$D$309, MATCH(Sheet8!$C106, Basic!$I$2:$I$309, 0)), 'BASIC KEY'!$C$7:$C$10, 'BASIC KEY'!$B$7:$B$10, 0),
        XLOOKUP(INDEX(Basic!$E$2:$E$309, MATCH(Sheet8!$C106, Basic!$I$2:$I$309, 0)), 'BASIC KEY'!$C$13:$C$16, 'BASIC KEY'!$B$13:$B$16, 0),
        XLOOKUP(INDEX(Basic!$F$2:$F$309, MATCH(Sheet8!$C106, Basic!$I$2:$I$309, 0)), 'BASIC KEY'!$C$19:$C$22, 'BASIC KEY'!$B$19:$B$22, 0),
        XLOOKUP(INDEX(Basic!$G$2:$G$309, MATCH(Sheet8!$C106, Basic!$I$2:$I$309, 0)), 'BASIC KEY'!$C$25:$C$28, 'BASIC KEY'!$B$25:$B$28, 0)
    ),
    ""
)
</f>
        <v>9</v>
      </c>
      <c r="E106" s="13">
        <f t="array" ref="E106">SUM(
XLOOKUP(Advanced!$C103,'ADVANCED KEY'!$C$1:$C$4,'ADVANCED KEY'!$B$1:$B$4,0),
XLOOKUP(Advanced!$D103,'ADVANCED KEY'!$C$7:$C$10,'ADVANCED KEY'!$B$7:$B$10,0),
XLOOKUP(Advanced!$E103,'ADVANCED KEY'!$C$13:$C$16,'ADVANCED KEY'!$B$13:$B$16,0),
XLOOKUP(Advanced!$F103,'ADVANCED KEY'!$C$19:$C$22,'ADVANCED KEY'!$B$19:$B$22,0),
XLOOKUP(Advanced!$G103,'ADVANCED KEY'!$C$25:$C$28,'ADVANCED KEY'!$B$25:$B$28,0),
XLOOKUP(Advanced!$H103,'ADVANCED KEY'!$C$31:$C$34,'ADVANCED KEY'!$B$31:$B$34,0),
XLOOKUP(Advanced!$I103,'ADVANCED KEY'!$C$37:$C$40,'ADVANCED KEY'!$B$37:$B$40,0),
XLOOKUP(Advanced!$J103,'ADVANCED KEY'!$C$43:$C$46,'ADVANCED KEY'!$B$43:$B$46,0),
XLOOKUP(Advanced!$K103,'ADVANCED KEY'!$C$49:$C$52,'ADVANCED KEY'!$B$49:$B$52,0),
XLOOKUP(Advanced!$L103,'ADVANCED KEY'!$C$55:$C$58,'ADVANCED KEY'!$B$55:$B$58,0)
)</f>
        <v>4</v>
      </c>
      <c r="F106" s="13">
        <f t="shared" si="2"/>
        <v>13</v>
      </c>
      <c r="G106" s="13">
        <f t="shared" si="3"/>
        <v>43.3</v>
      </c>
      <c r="H106" s="13">
        <f t="shared" si="4"/>
        <v>0.806</v>
      </c>
      <c r="I106" s="25">
        <f t="shared" si="5"/>
        <v>37</v>
      </c>
      <c r="J106" s="13" t="str">
        <f t="array" ref="J106">IF(ISNUMBER(MATCH(Sheet8!$C106, Basic!$I$2:$I$309, 0)),TEXTJOIN(",",TRUE,
XLOOKUP(INDEX(Basic!$K$2:$K$309, MATCH(Sheet8!$C106, Basic!$I$2:$I$309, 0)), 'BASIC KEY'!$E$1:$E$4, 'BASIC KEY'!$F$1:$F$4, ""),
XLOOKUP(INDEX(Basic!$L$2:$L$309, MATCH(Sheet8!$C106, Basic!$I$2:$I$309, 0)), 'BASIC KEY'!$E$7:$E$10, 'BASIC KEY'!$F$7:$F$10, ""),
XLOOKUP(INDEX(Basic!$M$2:$M$309, MATCH(Sheet8!$C106, Basic!$I$2:$I$309, 0)), 'BASIC KEY'!$E$13:$E$16, 'BASIC KEY'!$F$13:$F$16, ""),
XLOOKUP(INDEX(Basic!$N$2:$N$309, MATCH(Sheet8!$C106, Basic!$I$2:$I$309, 0)), 'BASIC KEY'!$E$19:$E$22, 'BASIC KEY'!$F$19:$F$22, ""),
XLOOKUP(INDEX(Basic!$O$2:$O$309, MATCH(Sheet8!$C106, Basic!$I$2:$I$309, 0)), 'BASIC KEY'!$E$25:$E$28, 'BASIC KEY'!$F$25:$F$28, "")
),
""
)</f>
        <v>career focused,Growth seeker,Dedicated learner,Pleasant tactful,Self Focused</v>
      </c>
      <c r="L106" s="17" t="str">
        <f t="array" ref="L106">TEXTJOIN(",", TRUE,
    XLOOKUP(Advanced!$P103, 'ADVANCED KEY'!$F$1:$F$4, 'ADVANCED KEY'!$G$1:$G$4, ""),
    XLOOKUP(Advanced!$Q103, 'ADVANCED KEY'!$F$7:$F$10, 'ADVANCED KEY'!$G$7:$G$10, ""),
    XLOOKUP(Advanced!$R103, 'ADVANCED KEY'!$F$13:$F$16, 'ADVANCED KEY'!$G$13:$G$16, ""),
    XLOOKUP(Advanced!$S103, 'ADVANCED KEY'!$F$19:$F$22, 'ADVANCED KEY'!$G$19:$G$22, ""),
    XLOOKUP(Advanced!$T103, 'ADVANCED KEY'!$F$25:$F$28, 'ADVANCED KEY'!$G$25:$G$28, ""),
    XLOOKUP(Advanced!$U103, 'ADVANCED KEY'!$F$31:$F$34, 'ADVANCED KEY'!$G$31:$G$34, ""),
    XLOOKUP(Advanced!$V103, 'ADVANCED KEY'!$F$37:$F$40, 'ADVANCED KEY'!$G$37:$G$40, ""),
    XLOOKUP(Advanced!$W103, 'ADVANCED KEY'!$F$43:$F$46, 'ADVANCED KEY'!$G$43:$G$46, ""),
    XLOOKUP(Advanced!$X103, 'ADVANCED KEY'!$F$49:$F$52, 'ADVANCED KEY'!$G$49:$G$52, ""),
    XLOOKUP(Advanced!$Y103, 'ADVANCED KEY'!$F$55:$F$58, 'ADVANCED KEY'!$G$55:$G$58, "")
)</f>
        <v>Planned explorer,Task Oriented,Guidelines seeker,Reflective,Strength focused,Balancer,Smart woker,Future focused learner,Acknowledgement seeker,Short-term goals seeker</v>
      </c>
      <c r="M106" s="17" t="str">
        <f t="shared" si="6"/>
        <v>You are doing great Job . Keep it up!</v>
      </c>
      <c r="N106" s="17" t="str">
        <f t="shared" si="7"/>
        <v>Going amazing!.Keep working!</v>
      </c>
    </row>
    <row r="107">
      <c r="A107" s="12">
        <v>103.0</v>
      </c>
      <c r="B107" s="1" t="str">
        <f>Advanced!M104</f>
        <v>Kabyashree Hazarika</v>
      </c>
      <c r="C107" s="13" t="str">
        <f t="shared" si="1"/>
        <v>kabyashree hazarika</v>
      </c>
      <c r="D107" s="13">
        <f t="array" ref="D107">IF(ISNUMBER(MATCH(Sheet8!$C107, Basic!$I$2:$I$309, 0)),SUM(
        XLOOKUP(INDEX(Basic!$C$2:$C$309, MATCH(Sheet8!$C107, Basic!$I$2:$I$309, 0)), 'BASIC KEY'!$C$1:$C$4, 'BASIC KEY'!$B$1:$B$4, 0),
        XLOOKUP(INDEX(Basic!$D$2:$D$309, MATCH(Sheet8!$C107, Basic!$I$2:$I$309, 0)), 'BASIC KEY'!$C$7:$C$10, 'BASIC KEY'!$B$7:$B$10, 0),
        XLOOKUP(INDEX(Basic!$E$2:$E$309, MATCH(Sheet8!$C107, Basic!$I$2:$I$309, 0)), 'BASIC KEY'!$C$13:$C$16, 'BASIC KEY'!$B$13:$B$16, 0),
        XLOOKUP(INDEX(Basic!$F$2:$F$309, MATCH(Sheet8!$C107, Basic!$I$2:$I$309, 0)), 'BASIC KEY'!$C$19:$C$22, 'BASIC KEY'!$B$19:$B$22, 0),
        XLOOKUP(INDEX(Basic!$G$2:$G$309, MATCH(Sheet8!$C107, Basic!$I$2:$I$309, 0)), 'BASIC KEY'!$C$25:$C$28, 'BASIC KEY'!$B$25:$B$28, 0)
    ),
    ""
)
</f>
        <v>7</v>
      </c>
      <c r="E107" s="13">
        <f t="array" ref="E107">SUM(
XLOOKUP(Advanced!$C104,'ADVANCED KEY'!$C$1:$C$4,'ADVANCED KEY'!$B$1:$B$4,0),
XLOOKUP(Advanced!$D104,'ADVANCED KEY'!$C$7:$C$10,'ADVANCED KEY'!$B$7:$B$10,0),
XLOOKUP(Advanced!$E104,'ADVANCED KEY'!$C$13:$C$16,'ADVANCED KEY'!$B$13:$B$16,0),
XLOOKUP(Advanced!$F104,'ADVANCED KEY'!$C$19:$C$22,'ADVANCED KEY'!$B$19:$B$22,0),
XLOOKUP(Advanced!$G104,'ADVANCED KEY'!$C$25:$C$28,'ADVANCED KEY'!$B$25:$B$28,0),
XLOOKUP(Advanced!$H104,'ADVANCED KEY'!$C$31:$C$34,'ADVANCED KEY'!$B$31:$B$34,0),
XLOOKUP(Advanced!$I104,'ADVANCED KEY'!$C$37:$C$40,'ADVANCED KEY'!$B$37:$B$40,0),
XLOOKUP(Advanced!$J104,'ADVANCED KEY'!$C$43:$C$46,'ADVANCED KEY'!$B$43:$B$46,0),
XLOOKUP(Advanced!$K104,'ADVANCED KEY'!$C$49:$C$52,'ADVANCED KEY'!$B$49:$B$52,0),
XLOOKUP(Advanced!$L104,'ADVANCED KEY'!$C$55:$C$58,'ADVANCED KEY'!$B$55:$B$58,0)
)</f>
        <v>5</v>
      </c>
      <c r="F107" s="13">
        <f t="shared" si="2"/>
        <v>12</v>
      </c>
      <c r="G107" s="13">
        <f t="shared" si="3"/>
        <v>40</v>
      </c>
      <c r="H107" s="13">
        <f t="shared" si="4"/>
        <v>0.721</v>
      </c>
      <c r="I107" s="25">
        <f t="shared" si="5"/>
        <v>45</v>
      </c>
      <c r="J107" s="13" t="str">
        <f t="array" ref="J107">IF(ISNUMBER(MATCH(Sheet8!$C107, Basic!$I$2:$I$309, 0)),TEXTJOIN(",",TRUE,
XLOOKUP(INDEX(Basic!$K$2:$K$309, MATCH(Sheet8!$C107, Basic!$I$2:$I$309, 0)), 'BASIC KEY'!$E$1:$E$4, 'BASIC KEY'!$F$1:$F$4, ""),
XLOOKUP(INDEX(Basic!$L$2:$L$309, MATCH(Sheet8!$C107, Basic!$I$2:$I$309, 0)), 'BASIC KEY'!$E$7:$E$10, 'BASIC KEY'!$F$7:$F$10, ""),
XLOOKUP(INDEX(Basic!$M$2:$M$309, MATCH(Sheet8!$C107, Basic!$I$2:$I$309, 0)), 'BASIC KEY'!$E$13:$E$16, 'BASIC KEY'!$F$13:$F$16, ""),
XLOOKUP(INDEX(Basic!$N$2:$N$309, MATCH(Sheet8!$C107, Basic!$I$2:$I$309, 0)), 'BASIC KEY'!$E$19:$E$22, 'BASIC KEY'!$F$19:$F$22, ""),
XLOOKUP(INDEX(Basic!$O$2:$O$309, MATCH(Sheet8!$C107, Basic!$I$2:$I$309, 0)), 'BASIC KEY'!$E$25:$E$28, 'BASIC KEY'!$F$25:$F$28, "")
),
""
)</f>
        <v>career focused,Growth seeker,Balancer,Pleasant tactful,Competitor</v>
      </c>
      <c r="L107" s="17" t="str">
        <f t="array" ref="L107">TEXTJOIN(",", TRUE,
    XLOOKUP(Advanced!$P104, 'ADVANCED KEY'!$F$1:$F$4, 'ADVANCED KEY'!$G$1:$G$4, ""),
    XLOOKUP(Advanced!$Q104, 'ADVANCED KEY'!$F$7:$F$10, 'ADVANCED KEY'!$G$7:$G$10, ""),
    XLOOKUP(Advanced!$R104, 'ADVANCED KEY'!$F$13:$F$16, 'ADVANCED KEY'!$G$13:$G$16, ""),
    XLOOKUP(Advanced!$S104, 'ADVANCED KEY'!$F$19:$F$22, 'ADVANCED KEY'!$G$19:$G$22, ""),
    XLOOKUP(Advanced!$T104, 'ADVANCED KEY'!$F$25:$F$28, 'ADVANCED KEY'!$G$25:$G$28, ""),
    XLOOKUP(Advanced!$U104, 'ADVANCED KEY'!$F$31:$F$34, 'ADVANCED KEY'!$G$31:$G$34, ""),
    XLOOKUP(Advanced!$V104, 'ADVANCED KEY'!$F$37:$F$40, 'ADVANCED KEY'!$G$37:$G$40, ""),
    XLOOKUP(Advanced!$W104, 'ADVANCED KEY'!$F$43:$F$46, 'ADVANCED KEY'!$G$43:$G$46, ""),
    XLOOKUP(Advanced!$X104, 'ADVANCED KEY'!$F$49:$F$52, 'ADVANCED KEY'!$G$49:$G$52, ""),
    XLOOKUP(Advanced!$Y104, 'ADVANCED KEY'!$F$55:$F$58, 'ADVANCED KEY'!$G$55:$G$58, "")
)</f>
        <v>Researcher,Skill learner,Guidelines seeker,Advice seeker,Self Aware,Balancer,Innovator,Future focused learner,Practical career focused,Detail focused</v>
      </c>
      <c r="M107" s="17" t="str">
        <f t="shared" si="6"/>
        <v>You are doing great Job . Keep it up!</v>
      </c>
      <c r="N107" s="17" t="str">
        <f t="shared" si="7"/>
        <v>Going amazing!.Keep working!</v>
      </c>
    </row>
    <row r="108">
      <c r="A108" s="12">
        <v>104.0</v>
      </c>
      <c r="B108" s="1" t="str">
        <f>Advanced!M105</f>
        <v>Prakriti Jha</v>
      </c>
      <c r="C108" s="13" t="str">
        <f t="shared" si="1"/>
        <v>prakriti jha</v>
      </c>
      <c r="D108" s="13">
        <f t="array" ref="D108">IF(ISNUMBER(MATCH(Sheet8!$C108, Basic!$I$2:$I$309, 0)),SUM(
        XLOOKUP(INDEX(Basic!$C$2:$C$309, MATCH(Sheet8!$C108, Basic!$I$2:$I$309, 0)), 'BASIC KEY'!$C$1:$C$4, 'BASIC KEY'!$B$1:$B$4, 0),
        XLOOKUP(INDEX(Basic!$D$2:$D$309, MATCH(Sheet8!$C108, Basic!$I$2:$I$309, 0)), 'BASIC KEY'!$C$7:$C$10, 'BASIC KEY'!$B$7:$B$10, 0),
        XLOOKUP(INDEX(Basic!$E$2:$E$309, MATCH(Sheet8!$C108, Basic!$I$2:$I$309, 0)), 'BASIC KEY'!$C$13:$C$16, 'BASIC KEY'!$B$13:$B$16, 0),
        XLOOKUP(INDEX(Basic!$F$2:$F$309, MATCH(Sheet8!$C108, Basic!$I$2:$I$309, 0)), 'BASIC KEY'!$C$19:$C$22, 'BASIC KEY'!$B$19:$B$22, 0),
        XLOOKUP(INDEX(Basic!$G$2:$G$309, MATCH(Sheet8!$C108, Basic!$I$2:$I$309, 0)), 'BASIC KEY'!$C$25:$C$28, 'BASIC KEY'!$B$25:$B$28, 0)
    ),
    ""
)
</f>
        <v>6</v>
      </c>
      <c r="E108" s="13">
        <f t="array" ref="E108">SUM(
XLOOKUP(Advanced!$C105,'ADVANCED KEY'!$C$1:$C$4,'ADVANCED KEY'!$B$1:$B$4,0),
XLOOKUP(Advanced!$D105,'ADVANCED KEY'!$C$7:$C$10,'ADVANCED KEY'!$B$7:$B$10,0),
XLOOKUP(Advanced!$E105,'ADVANCED KEY'!$C$13:$C$16,'ADVANCED KEY'!$B$13:$B$16,0),
XLOOKUP(Advanced!$F105,'ADVANCED KEY'!$C$19:$C$22,'ADVANCED KEY'!$B$19:$B$22,0),
XLOOKUP(Advanced!$G105,'ADVANCED KEY'!$C$25:$C$28,'ADVANCED KEY'!$B$25:$B$28,0),
XLOOKUP(Advanced!$H105,'ADVANCED KEY'!$C$31:$C$34,'ADVANCED KEY'!$B$31:$B$34,0),
XLOOKUP(Advanced!$I105,'ADVANCED KEY'!$C$37:$C$40,'ADVANCED KEY'!$B$37:$B$40,0),
XLOOKUP(Advanced!$J105,'ADVANCED KEY'!$C$43:$C$46,'ADVANCED KEY'!$B$43:$B$46,0),
XLOOKUP(Advanced!$K105,'ADVANCED KEY'!$C$49:$C$52,'ADVANCED KEY'!$B$49:$B$52,0),
XLOOKUP(Advanced!$L105,'ADVANCED KEY'!$C$55:$C$58,'ADVANCED KEY'!$B$55:$B$58,0)
)</f>
        <v>2</v>
      </c>
      <c r="F108" s="13">
        <f t="shared" si="2"/>
        <v>8</v>
      </c>
      <c r="G108" s="13">
        <f t="shared" si="3"/>
        <v>26.7</v>
      </c>
      <c r="H108" s="13">
        <f t="shared" si="4"/>
        <v>0.281</v>
      </c>
      <c r="I108" s="25">
        <f t="shared" si="5"/>
        <v>131</v>
      </c>
      <c r="J108" s="13" t="str">
        <f t="array" ref="J108">IF(ISNUMBER(MATCH(Sheet8!$C108, Basic!$I$2:$I$309, 0)),TEXTJOIN(",",TRUE,
XLOOKUP(INDEX(Basic!$K$2:$K$309, MATCH(Sheet8!$C108, Basic!$I$2:$I$309, 0)), 'BASIC KEY'!$E$1:$E$4, 'BASIC KEY'!$F$1:$F$4, ""),
XLOOKUP(INDEX(Basic!$L$2:$L$309, MATCH(Sheet8!$C108, Basic!$I$2:$I$309, 0)), 'BASIC KEY'!$E$7:$E$10, 'BASIC KEY'!$F$7:$F$10, ""),
XLOOKUP(INDEX(Basic!$M$2:$M$309, MATCH(Sheet8!$C108, Basic!$I$2:$I$309, 0)), 'BASIC KEY'!$E$13:$E$16, 'BASIC KEY'!$F$13:$F$16, ""),
XLOOKUP(INDEX(Basic!$N$2:$N$309, MATCH(Sheet8!$C108, Basic!$I$2:$I$309, 0)), 'BASIC KEY'!$E$19:$E$22, 'BASIC KEY'!$F$19:$F$22, ""),
XLOOKUP(INDEX(Basic!$O$2:$O$309, MATCH(Sheet8!$C108, Basic!$I$2:$I$309, 0)), 'BASIC KEY'!$E$25:$E$28, 'BASIC KEY'!$F$25:$F$28, "")
),
""
)</f>
        <v>passionate explorer,Growth seeker,Balancer,Feedback taker,Competitor</v>
      </c>
      <c r="L108" s="17" t="str">
        <f t="array" ref="L108">TEXTJOIN(",", TRUE,
    XLOOKUP(Advanced!$P105, 'ADVANCED KEY'!$F$1:$F$4, 'ADVANCED KEY'!$G$1:$G$4, ""),
    XLOOKUP(Advanced!$Q105, 'ADVANCED KEY'!$F$7:$F$10, 'ADVANCED KEY'!$G$7:$G$10, ""),
    XLOOKUP(Advanced!$R105, 'ADVANCED KEY'!$F$13:$F$16, 'ADVANCED KEY'!$G$13:$G$16, ""),
    XLOOKUP(Advanced!$S105, 'ADVANCED KEY'!$F$19:$F$22, 'ADVANCED KEY'!$G$19:$G$22, ""),
    XLOOKUP(Advanced!$T105, 'ADVANCED KEY'!$F$25:$F$28, 'ADVANCED KEY'!$G$25:$G$28, ""),
    XLOOKUP(Advanced!$U105, 'ADVANCED KEY'!$F$31:$F$34, 'ADVANCED KEY'!$G$31:$G$34, ""),
    XLOOKUP(Advanced!$V105, 'ADVANCED KEY'!$F$37:$F$40, 'ADVANCED KEY'!$G$37:$G$40, ""),
    XLOOKUP(Advanced!$W105, 'ADVANCED KEY'!$F$43:$F$46, 'ADVANCED KEY'!$G$43:$G$46, ""),
    XLOOKUP(Advanced!$X105, 'ADVANCED KEY'!$F$49:$F$52, 'ADVANCED KEY'!$G$49:$G$52, ""),
    XLOOKUP(Advanced!$Y105, 'ADVANCED KEY'!$F$55:$F$58, 'ADVANCED KEY'!$G$55:$G$58, "")
)</f>
        <v>Researcher,Recognizer,Guidelines seeker,Incremental Result seeker,Feedback seeker,Balancer,Innovator,Grade focused learner,Practical career focused,Detail focused</v>
      </c>
      <c r="M108" s="17" t="str">
        <f t="shared" si="6"/>
        <v>You are doing great Job . Keep it up!</v>
      </c>
      <c r="N108" s="17" t="str">
        <f t="shared" si="7"/>
        <v>Everything is going good, just don't let yourself be too dependent on compliments from others for validation. Everything is going good, just be aware of not pressurizing yourself of getting good grades only and not seeking practical experiences.</v>
      </c>
    </row>
    <row r="109">
      <c r="A109" s="12">
        <v>105.0</v>
      </c>
      <c r="B109" s="1" t="str">
        <f>Advanced!M106</f>
        <v>Mayank Joshi </v>
      </c>
      <c r="C109" s="13" t="str">
        <f t="shared" si="1"/>
        <v>mayank joshi</v>
      </c>
      <c r="D109" s="13">
        <f t="array" ref="D109">IF(ISNUMBER(MATCH(Sheet8!$C109, Basic!$I$2:$I$309, 0)),SUM(
        XLOOKUP(INDEX(Basic!$C$2:$C$309, MATCH(Sheet8!$C109, Basic!$I$2:$I$309, 0)), 'BASIC KEY'!$C$1:$C$4, 'BASIC KEY'!$B$1:$B$4, 0),
        XLOOKUP(INDEX(Basic!$D$2:$D$309, MATCH(Sheet8!$C109, Basic!$I$2:$I$309, 0)), 'BASIC KEY'!$C$7:$C$10, 'BASIC KEY'!$B$7:$B$10, 0),
        XLOOKUP(INDEX(Basic!$E$2:$E$309, MATCH(Sheet8!$C109, Basic!$I$2:$I$309, 0)), 'BASIC KEY'!$C$13:$C$16, 'BASIC KEY'!$B$13:$B$16, 0),
        XLOOKUP(INDEX(Basic!$F$2:$F$309, MATCH(Sheet8!$C109, Basic!$I$2:$I$309, 0)), 'BASIC KEY'!$C$19:$C$22, 'BASIC KEY'!$B$19:$B$22, 0),
        XLOOKUP(INDEX(Basic!$G$2:$G$309, MATCH(Sheet8!$C109, Basic!$I$2:$I$309, 0)), 'BASIC KEY'!$C$25:$C$28, 'BASIC KEY'!$B$25:$B$28, 0)
    ),
    ""
)
</f>
        <v>7</v>
      </c>
      <c r="E109" s="13">
        <f t="array" ref="E109">SUM(
XLOOKUP(Advanced!$C106,'ADVANCED KEY'!$C$1:$C$4,'ADVANCED KEY'!$B$1:$B$4,0),
XLOOKUP(Advanced!$D106,'ADVANCED KEY'!$C$7:$C$10,'ADVANCED KEY'!$B$7:$B$10,0),
XLOOKUP(Advanced!$E106,'ADVANCED KEY'!$C$13:$C$16,'ADVANCED KEY'!$B$13:$B$16,0),
XLOOKUP(Advanced!$F106,'ADVANCED KEY'!$C$19:$C$22,'ADVANCED KEY'!$B$19:$B$22,0),
XLOOKUP(Advanced!$G106,'ADVANCED KEY'!$C$25:$C$28,'ADVANCED KEY'!$B$25:$B$28,0),
XLOOKUP(Advanced!$H106,'ADVANCED KEY'!$C$31:$C$34,'ADVANCED KEY'!$B$31:$B$34,0),
XLOOKUP(Advanced!$I106,'ADVANCED KEY'!$C$37:$C$40,'ADVANCED KEY'!$B$37:$B$40,0),
XLOOKUP(Advanced!$J106,'ADVANCED KEY'!$C$43:$C$46,'ADVANCED KEY'!$B$43:$B$46,0),
XLOOKUP(Advanced!$K106,'ADVANCED KEY'!$C$49:$C$52,'ADVANCED KEY'!$B$49:$B$52,0),
XLOOKUP(Advanced!$L106,'ADVANCED KEY'!$C$55:$C$58,'ADVANCED KEY'!$B$55:$B$58,0)
)</f>
        <v>6</v>
      </c>
      <c r="F109" s="13">
        <f t="shared" si="2"/>
        <v>13</v>
      </c>
      <c r="G109" s="13">
        <f t="shared" si="3"/>
        <v>43.3</v>
      </c>
      <c r="H109" s="13">
        <f t="shared" si="4"/>
        <v>0.808</v>
      </c>
      <c r="I109" s="25">
        <f t="shared" si="5"/>
        <v>36</v>
      </c>
      <c r="J109" s="13" t="str">
        <f t="array" ref="J109">IF(ISNUMBER(MATCH(Sheet8!$C109, Basic!$I$2:$I$309, 0)),TEXTJOIN(",",TRUE,
XLOOKUP(INDEX(Basic!$K$2:$K$309, MATCH(Sheet8!$C109, Basic!$I$2:$I$309, 0)), 'BASIC KEY'!$E$1:$E$4, 'BASIC KEY'!$F$1:$F$4, ""),
XLOOKUP(INDEX(Basic!$L$2:$L$309, MATCH(Sheet8!$C109, Basic!$I$2:$I$309, 0)), 'BASIC KEY'!$E$7:$E$10, 'BASIC KEY'!$F$7:$F$10, ""),
XLOOKUP(INDEX(Basic!$M$2:$M$309, MATCH(Sheet8!$C109, Basic!$I$2:$I$309, 0)), 'BASIC KEY'!$E$13:$E$16, 'BASIC KEY'!$F$13:$F$16, ""),
XLOOKUP(INDEX(Basic!$N$2:$N$309, MATCH(Sheet8!$C109, Basic!$I$2:$I$309, 0)), 'BASIC KEY'!$E$19:$E$22, 'BASIC KEY'!$F$19:$F$22, ""),
XLOOKUP(INDEX(Basic!$O$2:$O$309, MATCH(Sheet8!$C109, Basic!$I$2:$I$309, 0)), 'BASIC KEY'!$E$25:$E$28, 'BASIC KEY'!$F$25:$F$28, "")
),
""
)</f>
        <v>career focused,Growth seeker,Balancer,Pleasant tactful,Competitor</v>
      </c>
      <c r="L109" s="17" t="str">
        <f t="array" ref="L109">TEXTJOIN(",", TRUE,
    XLOOKUP(Advanced!$P106, 'ADVANCED KEY'!$F$1:$F$4, 'ADVANCED KEY'!$G$1:$G$4, ""),
    XLOOKUP(Advanced!$Q106, 'ADVANCED KEY'!$F$7:$F$10, 'ADVANCED KEY'!$G$7:$G$10, ""),
    XLOOKUP(Advanced!$R106, 'ADVANCED KEY'!$F$13:$F$16, 'ADVANCED KEY'!$G$13:$G$16, ""),
    XLOOKUP(Advanced!$S106, 'ADVANCED KEY'!$F$19:$F$22, 'ADVANCED KEY'!$G$19:$G$22, ""),
    XLOOKUP(Advanced!$T106, 'ADVANCED KEY'!$F$25:$F$28, 'ADVANCED KEY'!$G$25:$G$28, ""),
    XLOOKUP(Advanced!$U106, 'ADVANCED KEY'!$F$31:$F$34, 'ADVANCED KEY'!$G$31:$G$34, ""),
    XLOOKUP(Advanced!$V106, 'ADVANCED KEY'!$F$37:$F$40, 'ADVANCED KEY'!$G$37:$G$40, ""),
    XLOOKUP(Advanced!$W106, 'ADVANCED KEY'!$F$43:$F$46, 'ADVANCED KEY'!$G$43:$G$46, ""),
    XLOOKUP(Advanced!$X106, 'ADVANCED KEY'!$F$49:$F$52, 'ADVANCED KEY'!$G$49:$G$52, ""),
    XLOOKUP(Advanced!$Y106, 'ADVANCED KEY'!$F$55:$F$58, 'ADVANCED KEY'!$G$55:$G$58, "")
)</f>
        <v>Researcher,Skill learner,Guidelines seeker,Incremental Result seeker,Self Aware,Networker,Innovator,Future focused learner,Experience seeker,Detail focused</v>
      </c>
      <c r="M109" s="17" t="str">
        <f t="shared" si="6"/>
        <v>You are doing great Job . Keep it up!</v>
      </c>
      <c r="N109" s="17" t="str">
        <f t="shared" si="7"/>
        <v>Going amazing!.Keep working!</v>
      </c>
    </row>
    <row r="110">
      <c r="A110" s="12">
        <v>106.0</v>
      </c>
      <c r="B110" s="1" t="str">
        <f>Advanced!M107</f>
        <v>ADARSH GUPTA</v>
      </c>
      <c r="C110" s="13" t="str">
        <f t="shared" si="1"/>
        <v>adarsh gupta</v>
      </c>
      <c r="D110" s="13">
        <f t="array" ref="D110">IF(ISNUMBER(MATCH(Sheet8!$C110, Basic!$I$2:$I$309, 0)),SUM(
        XLOOKUP(INDEX(Basic!$C$2:$C$309, MATCH(Sheet8!$C110, Basic!$I$2:$I$309, 0)), 'BASIC KEY'!$C$1:$C$4, 'BASIC KEY'!$B$1:$B$4, 0),
        XLOOKUP(INDEX(Basic!$D$2:$D$309, MATCH(Sheet8!$C110, Basic!$I$2:$I$309, 0)), 'BASIC KEY'!$C$7:$C$10, 'BASIC KEY'!$B$7:$B$10, 0),
        XLOOKUP(INDEX(Basic!$E$2:$E$309, MATCH(Sheet8!$C110, Basic!$I$2:$I$309, 0)), 'BASIC KEY'!$C$13:$C$16, 'BASIC KEY'!$B$13:$B$16, 0),
        XLOOKUP(INDEX(Basic!$F$2:$F$309, MATCH(Sheet8!$C110, Basic!$I$2:$I$309, 0)), 'BASIC KEY'!$C$19:$C$22, 'BASIC KEY'!$B$19:$B$22, 0),
        XLOOKUP(INDEX(Basic!$G$2:$G$309, MATCH(Sheet8!$C110, Basic!$I$2:$I$309, 0)), 'BASIC KEY'!$C$25:$C$28, 'BASIC KEY'!$B$25:$B$28, 0)
    ),
    ""
)
</f>
        <v>7</v>
      </c>
      <c r="E110" s="13">
        <f t="array" ref="E110">SUM(
XLOOKUP(Advanced!$C107,'ADVANCED KEY'!$C$1:$C$4,'ADVANCED KEY'!$B$1:$B$4,0),
XLOOKUP(Advanced!$D107,'ADVANCED KEY'!$C$7:$C$10,'ADVANCED KEY'!$B$7:$B$10,0),
XLOOKUP(Advanced!$E107,'ADVANCED KEY'!$C$13:$C$16,'ADVANCED KEY'!$B$13:$B$16,0),
XLOOKUP(Advanced!$F107,'ADVANCED KEY'!$C$19:$C$22,'ADVANCED KEY'!$B$19:$B$22,0),
XLOOKUP(Advanced!$G107,'ADVANCED KEY'!$C$25:$C$28,'ADVANCED KEY'!$B$25:$B$28,0),
XLOOKUP(Advanced!$H107,'ADVANCED KEY'!$C$31:$C$34,'ADVANCED KEY'!$B$31:$B$34,0),
XLOOKUP(Advanced!$I107,'ADVANCED KEY'!$C$37:$C$40,'ADVANCED KEY'!$B$37:$B$40,0),
XLOOKUP(Advanced!$J107,'ADVANCED KEY'!$C$43:$C$46,'ADVANCED KEY'!$B$43:$B$46,0),
XLOOKUP(Advanced!$K107,'ADVANCED KEY'!$C$49:$C$52,'ADVANCED KEY'!$B$49:$B$52,0),
XLOOKUP(Advanced!$L107,'ADVANCED KEY'!$C$55:$C$58,'ADVANCED KEY'!$B$55:$B$58,0)
)</f>
        <v>7</v>
      </c>
      <c r="F110" s="13">
        <f t="shared" si="2"/>
        <v>14</v>
      </c>
      <c r="G110" s="13">
        <f t="shared" si="3"/>
        <v>46.7</v>
      </c>
      <c r="H110" s="13">
        <f t="shared" si="4"/>
        <v>0.858</v>
      </c>
      <c r="I110" s="25">
        <f t="shared" si="5"/>
        <v>29</v>
      </c>
      <c r="J110" s="13" t="str">
        <f t="array" ref="J110">IF(ISNUMBER(MATCH(Sheet8!$C110, Basic!$I$2:$I$309, 0)),TEXTJOIN(",",TRUE,
XLOOKUP(INDEX(Basic!$K$2:$K$309, MATCH(Sheet8!$C110, Basic!$I$2:$I$309, 0)), 'BASIC KEY'!$E$1:$E$4, 'BASIC KEY'!$F$1:$F$4, ""),
XLOOKUP(INDEX(Basic!$L$2:$L$309, MATCH(Sheet8!$C110, Basic!$I$2:$I$309, 0)), 'BASIC KEY'!$E$7:$E$10, 'BASIC KEY'!$F$7:$F$10, ""),
XLOOKUP(INDEX(Basic!$M$2:$M$309, MATCH(Sheet8!$C110, Basic!$I$2:$I$309, 0)), 'BASIC KEY'!$E$13:$E$16, 'BASIC KEY'!$F$13:$F$16, ""),
XLOOKUP(INDEX(Basic!$N$2:$N$309, MATCH(Sheet8!$C110, Basic!$I$2:$I$309, 0)), 'BASIC KEY'!$E$19:$E$22, 'BASIC KEY'!$F$19:$F$22, ""),
XLOOKUP(INDEX(Basic!$O$2:$O$309, MATCH(Sheet8!$C110, Basic!$I$2:$I$309, 0)), 'BASIC KEY'!$E$25:$E$28, 'BASIC KEY'!$F$25:$F$28, "")
),
""
)</f>
        <v>passionate explorer,Growth seeker,Balancer,Feedback taker,Self Focused</v>
      </c>
      <c r="L110" s="17" t="str">
        <f t="array" ref="L110">TEXTJOIN(",", TRUE,
    XLOOKUP(Advanced!$P107, 'ADVANCED KEY'!$F$1:$F$4, 'ADVANCED KEY'!$G$1:$G$4, ""),
    XLOOKUP(Advanced!$Q107, 'ADVANCED KEY'!$F$7:$F$10, 'ADVANCED KEY'!$G$7:$G$10, ""),
    XLOOKUP(Advanced!$R107, 'ADVANCED KEY'!$F$13:$F$16, 'ADVANCED KEY'!$G$13:$G$16, ""),
    XLOOKUP(Advanced!$S107, 'ADVANCED KEY'!$F$19:$F$22, 'ADVANCED KEY'!$G$19:$G$22, ""),
    XLOOKUP(Advanced!$T107, 'ADVANCED KEY'!$F$25:$F$28, 'ADVANCED KEY'!$G$25:$G$28, ""),
    XLOOKUP(Advanced!$U107, 'ADVANCED KEY'!$F$31:$F$34, 'ADVANCED KEY'!$G$31:$G$34, ""),
    XLOOKUP(Advanced!$V107, 'ADVANCED KEY'!$F$37:$F$40, 'ADVANCED KEY'!$G$37:$G$40, ""),
    XLOOKUP(Advanced!$W107, 'ADVANCED KEY'!$F$43:$F$46, 'ADVANCED KEY'!$G$43:$G$46, ""),
    XLOOKUP(Advanced!$X107, 'ADVANCED KEY'!$F$49:$F$52, 'ADVANCED KEY'!$G$49:$G$52, ""),
    XLOOKUP(Advanced!$Y107, 'ADVANCED KEY'!$F$55:$F$58, 'ADVANCED KEY'!$G$55:$G$58, "")
)</f>
        <v>Researcher,Skill learner,Guidelines seeker,Reflective,Overthinker,Balancer,Innovator,Future focused learner,Experience seeker,Detail focused</v>
      </c>
      <c r="M110" s="17" t="str">
        <f t="shared" si="6"/>
        <v>You are doing great Job . Keep it up!</v>
      </c>
      <c r="N110" s="17" t="str">
        <f t="shared" si="7"/>
        <v>You are doing amazing dear!. Don't overthink about anything and be happy :)</v>
      </c>
    </row>
    <row r="111">
      <c r="A111" s="12">
        <v>107.0</v>
      </c>
      <c r="B111" s="1" t="str">
        <f>Advanced!M108</f>
        <v>YASAR ARAFATH M </v>
      </c>
      <c r="C111" s="13" t="str">
        <f t="shared" si="1"/>
        <v>yasar arafath m</v>
      </c>
      <c r="D111" s="13">
        <f t="array" ref="D111">IF(ISNUMBER(MATCH(Sheet8!$C111, Basic!$I$2:$I$309, 0)),SUM(
        XLOOKUP(INDEX(Basic!$C$2:$C$309, MATCH(Sheet8!$C111, Basic!$I$2:$I$309, 0)), 'BASIC KEY'!$C$1:$C$4, 'BASIC KEY'!$B$1:$B$4, 0),
        XLOOKUP(INDEX(Basic!$D$2:$D$309, MATCH(Sheet8!$C111, Basic!$I$2:$I$309, 0)), 'BASIC KEY'!$C$7:$C$10, 'BASIC KEY'!$B$7:$B$10, 0),
        XLOOKUP(INDEX(Basic!$E$2:$E$309, MATCH(Sheet8!$C111, Basic!$I$2:$I$309, 0)), 'BASIC KEY'!$C$13:$C$16, 'BASIC KEY'!$B$13:$B$16, 0),
        XLOOKUP(INDEX(Basic!$F$2:$F$309, MATCH(Sheet8!$C111, Basic!$I$2:$I$309, 0)), 'BASIC KEY'!$C$19:$C$22, 'BASIC KEY'!$B$19:$B$22, 0),
        XLOOKUP(INDEX(Basic!$G$2:$G$309, MATCH(Sheet8!$C111, Basic!$I$2:$I$309, 0)), 'BASIC KEY'!$C$25:$C$28, 'BASIC KEY'!$B$25:$B$28, 0)
    ),
    ""
)
</f>
        <v>7</v>
      </c>
      <c r="E111" s="13">
        <f t="array" ref="E111">SUM(
XLOOKUP(Advanced!$C108,'ADVANCED KEY'!$C$1:$C$4,'ADVANCED KEY'!$B$1:$B$4,0),
XLOOKUP(Advanced!$D108,'ADVANCED KEY'!$C$7:$C$10,'ADVANCED KEY'!$B$7:$B$10,0),
XLOOKUP(Advanced!$E108,'ADVANCED KEY'!$C$13:$C$16,'ADVANCED KEY'!$B$13:$B$16,0),
XLOOKUP(Advanced!$F108,'ADVANCED KEY'!$C$19:$C$22,'ADVANCED KEY'!$B$19:$B$22,0),
XLOOKUP(Advanced!$G108,'ADVANCED KEY'!$C$25:$C$28,'ADVANCED KEY'!$B$25:$B$28,0),
XLOOKUP(Advanced!$H108,'ADVANCED KEY'!$C$31:$C$34,'ADVANCED KEY'!$B$31:$B$34,0),
XLOOKUP(Advanced!$I108,'ADVANCED KEY'!$C$37:$C$40,'ADVANCED KEY'!$B$37:$B$40,0),
XLOOKUP(Advanced!$J108,'ADVANCED KEY'!$C$43:$C$46,'ADVANCED KEY'!$B$43:$B$46,0),
XLOOKUP(Advanced!$K108,'ADVANCED KEY'!$C$49:$C$52,'ADVANCED KEY'!$B$49:$B$52,0),
XLOOKUP(Advanced!$L108,'ADVANCED KEY'!$C$55:$C$58,'ADVANCED KEY'!$B$55:$B$58,0)
)</f>
        <v>-1</v>
      </c>
      <c r="F111" s="13">
        <f t="shared" si="2"/>
        <v>6</v>
      </c>
      <c r="G111" s="13">
        <f t="shared" si="3"/>
        <v>20</v>
      </c>
      <c r="H111" s="13">
        <f t="shared" si="4"/>
        <v>0.143</v>
      </c>
      <c r="I111" s="25">
        <f t="shared" si="5"/>
        <v>147</v>
      </c>
      <c r="J111" s="13" t="str">
        <f t="array" ref="J111">IF(ISNUMBER(MATCH(Sheet8!$C111, Basic!$I$2:$I$309, 0)),TEXTJOIN(",",TRUE,
XLOOKUP(INDEX(Basic!$K$2:$K$309, MATCH(Sheet8!$C111, Basic!$I$2:$I$309, 0)), 'BASIC KEY'!$E$1:$E$4, 'BASIC KEY'!$F$1:$F$4, ""),
XLOOKUP(INDEX(Basic!$L$2:$L$309, MATCH(Sheet8!$C111, Basic!$I$2:$I$309, 0)), 'BASIC KEY'!$E$7:$E$10, 'BASIC KEY'!$F$7:$F$10, ""),
XLOOKUP(INDEX(Basic!$M$2:$M$309, MATCH(Sheet8!$C111, Basic!$I$2:$I$309, 0)), 'BASIC KEY'!$E$13:$E$16, 'BASIC KEY'!$F$13:$F$16, ""),
XLOOKUP(INDEX(Basic!$N$2:$N$309, MATCH(Sheet8!$C111, Basic!$I$2:$I$309, 0)), 'BASIC KEY'!$E$19:$E$22, 'BASIC KEY'!$F$19:$F$22, ""),
XLOOKUP(INDEX(Basic!$O$2:$O$309, MATCH(Sheet8!$C111, Basic!$I$2:$I$309, 0)), 'BASIC KEY'!$E$25:$E$28, 'BASIC KEY'!$F$25:$F$28, "")
),
""
)</f>
        <v>passionate explorer,Growth seeker,Balancer,Feedback taker,Self Focused</v>
      </c>
      <c r="L111" s="17" t="str">
        <f t="array" ref="L111">TEXTJOIN(",", TRUE,
    XLOOKUP(Advanced!$P108, 'ADVANCED KEY'!$F$1:$F$4, 'ADVANCED KEY'!$G$1:$G$4, ""),
    XLOOKUP(Advanced!$Q108, 'ADVANCED KEY'!$F$7:$F$10, 'ADVANCED KEY'!$G$7:$G$10, ""),
    XLOOKUP(Advanced!$R108, 'ADVANCED KEY'!$F$13:$F$16, 'ADVANCED KEY'!$G$13:$G$16, ""),
    XLOOKUP(Advanced!$S108, 'ADVANCED KEY'!$F$19:$F$22, 'ADVANCED KEY'!$G$19:$G$22, ""),
    XLOOKUP(Advanced!$T108, 'ADVANCED KEY'!$F$25:$F$28, 'ADVANCED KEY'!$G$25:$G$28, ""),
    XLOOKUP(Advanced!$U108, 'ADVANCED KEY'!$F$31:$F$34, 'ADVANCED KEY'!$G$31:$G$34, ""),
    XLOOKUP(Advanced!$V108, 'ADVANCED KEY'!$F$37:$F$40, 'ADVANCED KEY'!$G$37:$G$40, ""),
    XLOOKUP(Advanced!$W108, 'ADVANCED KEY'!$F$43:$F$46, 'ADVANCED KEY'!$G$43:$G$46, ""),
    XLOOKUP(Advanced!$X108, 'ADVANCED KEY'!$F$49:$F$52, 'ADVANCED KEY'!$G$49:$G$52, ""),
    XLOOKUP(Advanced!$Y108, 'ADVANCED KEY'!$F$55:$F$58, 'ADVANCED KEY'!$G$55:$G$58, "")
)</f>
        <v>Adventurous,Skill learner,Information seeker,Incremental Result seeker,Self Aware,Balancer,Blanced thinker,Practical learner,Acknowledgement seeker,Short-term goals seeker</v>
      </c>
      <c r="M111" s="17" t="str">
        <f t="shared" si="6"/>
        <v>You are doing great Job . Keep it up!</v>
      </c>
      <c r="N111" s="17" t="str">
        <f t="shared" si="7"/>
        <v>Going amazing!.Keep working!</v>
      </c>
    </row>
    <row r="112">
      <c r="A112" s="12">
        <v>108.0</v>
      </c>
      <c r="B112" s="1" t="str">
        <f>Advanced!M109</f>
        <v>Afsan Idrisi</v>
      </c>
      <c r="C112" s="13" t="str">
        <f t="shared" si="1"/>
        <v>afsan idrisi</v>
      </c>
      <c r="D112" s="13">
        <f t="array" ref="D112">IF(ISNUMBER(MATCH(Sheet8!$C112, Basic!$I$2:$I$309, 0)),SUM(
        XLOOKUP(INDEX(Basic!$C$2:$C$309, MATCH(Sheet8!$C112, Basic!$I$2:$I$309, 0)), 'BASIC KEY'!$C$1:$C$4, 'BASIC KEY'!$B$1:$B$4, 0),
        XLOOKUP(INDEX(Basic!$D$2:$D$309, MATCH(Sheet8!$C112, Basic!$I$2:$I$309, 0)), 'BASIC KEY'!$C$7:$C$10, 'BASIC KEY'!$B$7:$B$10, 0),
        XLOOKUP(INDEX(Basic!$E$2:$E$309, MATCH(Sheet8!$C112, Basic!$I$2:$I$309, 0)), 'BASIC KEY'!$C$13:$C$16, 'BASIC KEY'!$B$13:$B$16, 0),
        XLOOKUP(INDEX(Basic!$F$2:$F$309, MATCH(Sheet8!$C112, Basic!$I$2:$I$309, 0)), 'BASIC KEY'!$C$19:$C$22, 'BASIC KEY'!$B$19:$B$22, 0),
        XLOOKUP(INDEX(Basic!$G$2:$G$309, MATCH(Sheet8!$C112, Basic!$I$2:$I$309, 0)), 'BASIC KEY'!$C$25:$C$28, 'BASIC KEY'!$B$25:$B$28, 0)
    ),
    ""
)
</f>
        <v>6</v>
      </c>
      <c r="E112" s="13">
        <f t="array" ref="E112">SUM(
XLOOKUP(Advanced!$C109,'ADVANCED KEY'!$C$1:$C$4,'ADVANCED KEY'!$B$1:$B$4,0),
XLOOKUP(Advanced!$D109,'ADVANCED KEY'!$C$7:$C$10,'ADVANCED KEY'!$B$7:$B$10,0),
XLOOKUP(Advanced!$E109,'ADVANCED KEY'!$C$13:$C$16,'ADVANCED KEY'!$B$13:$B$16,0),
XLOOKUP(Advanced!$F109,'ADVANCED KEY'!$C$19:$C$22,'ADVANCED KEY'!$B$19:$B$22,0),
XLOOKUP(Advanced!$G109,'ADVANCED KEY'!$C$25:$C$28,'ADVANCED KEY'!$B$25:$B$28,0),
XLOOKUP(Advanced!$H109,'ADVANCED KEY'!$C$31:$C$34,'ADVANCED KEY'!$B$31:$B$34,0),
XLOOKUP(Advanced!$I109,'ADVANCED KEY'!$C$37:$C$40,'ADVANCED KEY'!$B$37:$B$40,0),
XLOOKUP(Advanced!$J109,'ADVANCED KEY'!$C$43:$C$46,'ADVANCED KEY'!$B$43:$B$46,0),
XLOOKUP(Advanced!$K109,'ADVANCED KEY'!$C$49:$C$52,'ADVANCED KEY'!$B$49:$B$52,0),
XLOOKUP(Advanced!$L109,'ADVANCED KEY'!$C$55:$C$58,'ADVANCED KEY'!$B$55:$B$58,0)
)</f>
        <v>-4</v>
      </c>
      <c r="F112" s="13">
        <f t="shared" si="2"/>
        <v>2</v>
      </c>
      <c r="G112" s="13">
        <f t="shared" si="3"/>
        <v>6.7</v>
      </c>
      <c r="H112" s="13">
        <f t="shared" si="4"/>
        <v>0.006</v>
      </c>
      <c r="I112" s="25">
        <f t="shared" si="5"/>
        <v>169</v>
      </c>
      <c r="J112" s="13" t="str">
        <f t="array" ref="J112">IF(ISNUMBER(MATCH(Sheet8!$C112, Basic!$I$2:$I$309, 0)),TEXTJOIN(",",TRUE,
XLOOKUP(INDEX(Basic!$K$2:$K$309, MATCH(Sheet8!$C112, Basic!$I$2:$I$309, 0)), 'BASIC KEY'!$E$1:$E$4, 'BASIC KEY'!$F$1:$F$4, ""),
XLOOKUP(INDEX(Basic!$L$2:$L$309, MATCH(Sheet8!$C112, Basic!$I$2:$I$309, 0)), 'BASIC KEY'!$E$7:$E$10, 'BASIC KEY'!$F$7:$F$10, ""),
XLOOKUP(INDEX(Basic!$M$2:$M$309, MATCH(Sheet8!$C112, Basic!$I$2:$I$309, 0)), 'BASIC KEY'!$E$13:$E$16, 'BASIC KEY'!$F$13:$F$16, ""),
XLOOKUP(INDEX(Basic!$N$2:$N$309, MATCH(Sheet8!$C112, Basic!$I$2:$I$309, 0)), 'BASIC KEY'!$E$19:$E$22, 'BASIC KEY'!$F$19:$F$22, ""),
XLOOKUP(INDEX(Basic!$O$2:$O$309, MATCH(Sheet8!$C112, Basic!$I$2:$I$309, 0)), 'BASIC KEY'!$E$25:$E$28, 'BASIC KEY'!$F$25:$F$28, "")
),
""
)</f>
        <v>career focused,Growth seeker,Balancer,Dtermined Doer,Competitor</v>
      </c>
      <c r="L112" s="17" t="str">
        <f t="array" ref="L112">TEXTJOIN(",", TRUE,
    XLOOKUP(Advanced!$P109, 'ADVANCED KEY'!$F$1:$F$4, 'ADVANCED KEY'!$G$1:$G$4, ""),
    XLOOKUP(Advanced!$Q109, 'ADVANCED KEY'!$F$7:$F$10, 'ADVANCED KEY'!$G$7:$G$10, ""),
    XLOOKUP(Advanced!$R109, 'ADVANCED KEY'!$F$13:$F$16, 'ADVANCED KEY'!$G$13:$G$16, ""),
    XLOOKUP(Advanced!$S109, 'ADVANCED KEY'!$F$19:$F$22, 'ADVANCED KEY'!$G$19:$G$22, ""),
    XLOOKUP(Advanced!$T109, 'ADVANCED KEY'!$F$25:$F$28, 'ADVANCED KEY'!$G$25:$G$28, ""),
    XLOOKUP(Advanced!$U109, 'ADVANCED KEY'!$F$31:$F$34, 'ADVANCED KEY'!$G$31:$G$34, ""),
    XLOOKUP(Advanced!$V109, 'ADVANCED KEY'!$F$37:$F$40, 'ADVANCED KEY'!$G$37:$G$40, ""),
    XLOOKUP(Advanced!$W109, 'ADVANCED KEY'!$F$43:$F$46, 'ADVANCED KEY'!$G$43:$G$46, ""),
    XLOOKUP(Advanced!$X109, 'ADVANCED KEY'!$F$49:$F$52, 'ADVANCED KEY'!$G$49:$G$52, ""),
    XLOOKUP(Advanced!$Y109, 'ADVANCED KEY'!$F$55:$F$58, 'ADVANCED KEY'!$G$55:$G$58, "")
)</f>
        <v>Researcher,Task Oriented,Instinctive,Incremental Result seeker,Self Aware,Balancer,Smart woker,Practical learner,Experience seeker,Balanced achiever</v>
      </c>
      <c r="M112" s="17" t="str">
        <f t="shared" si="6"/>
        <v>You are doing great Job . Keep it up!</v>
      </c>
      <c r="N112" s="17" t="str">
        <f t="shared" si="7"/>
        <v>Great going, just be aware of relying your instincts when your work needs a lot of accuracy.</v>
      </c>
    </row>
    <row r="113">
      <c r="A113" s="12">
        <v>109.0</v>
      </c>
      <c r="B113" s="1" t="str">
        <f>Advanced!M110</f>
        <v>Rutvi Menpara </v>
      </c>
      <c r="C113" s="13" t="str">
        <f t="shared" si="1"/>
        <v>rutvi menpara</v>
      </c>
      <c r="D113" s="13">
        <f t="array" ref="D113">IF(ISNUMBER(MATCH(Sheet8!$C113, Basic!$I$2:$I$309, 0)),SUM(
        XLOOKUP(INDEX(Basic!$C$2:$C$309, MATCH(Sheet8!$C113, Basic!$I$2:$I$309, 0)), 'BASIC KEY'!$C$1:$C$4, 'BASIC KEY'!$B$1:$B$4, 0),
        XLOOKUP(INDEX(Basic!$D$2:$D$309, MATCH(Sheet8!$C113, Basic!$I$2:$I$309, 0)), 'BASIC KEY'!$C$7:$C$10, 'BASIC KEY'!$B$7:$B$10, 0),
        XLOOKUP(INDEX(Basic!$E$2:$E$309, MATCH(Sheet8!$C113, Basic!$I$2:$I$309, 0)), 'BASIC KEY'!$C$13:$C$16, 'BASIC KEY'!$B$13:$B$16, 0),
        XLOOKUP(INDEX(Basic!$F$2:$F$309, MATCH(Sheet8!$C113, Basic!$I$2:$I$309, 0)), 'BASIC KEY'!$C$19:$C$22, 'BASIC KEY'!$B$19:$B$22, 0),
        XLOOKUP(INDEX(Basic!$G$2:$G$309, MATCH(Sheet8!$C113, Basic!$I$2:$I$309, 0)), 'BASIC KEY'!$C$25:$C$28, 'BASIC KEY'!$B$25:$B$28, 0)
    ),
    ""
)
</f>
        <v>7</v>
      </c>
      <c r="E113" s="13">
        <f t="array" ref="E113">SUM(
XLOOKUP(Advanced!$C110,'ADVANCED KEY'!$C$1:$C$4,'ADVANCED KEY'!$B$1:$B$4,0),
XLOOKUP(Advanced!$D110,'ADVANCED KEY'!$C$7:$C$10,'ADVANCED KEY'!$B$7:$B$10,0),
XLOOKUP(Advanced!$E110,'ADVANCED KEY'!$C$13:$C$16,'ADVANCED KEY'!$B$13:$B$16,0),
XLOOKUP(Advanced!$F110,'ADVANCED KEY'!$C$19:$C$22,'ADVANCED KEY'!$B$19:$B$22,0),
XLOOKUP(Advanced!$G110,'ADVANCED KEY'!$C$25:$C$28,'ADVANCED KEY'!$B$25:$B$28,0),
XLOOKUP(Advanced!$H110,'ADVANCED KEY'!$C$31:$C$34,'ADVANCED KEY'!$B$31:$B$34,0),
XLOOKUP(Advanced!$I110,'ADVANCED KEY'!$C$37:$C$40,'ADVANCED KEY'!$B$37:$B$40,0),
XLOOKUP(Advanced!$J110,'ADVANCED KEY'!$C$43:$C$46,'ADVANCED KEY'!$B$43:$B$46,0),
XLOOKUP(Advanced!$K110,'ADVANCED KEY'!$C$49:$C$52,'ADVANCED KEY'!$B$49:$B$52,0),
XLOOKUP(Advanced!$L110,'ADVANCED KEY'!$C$55:$C$58,'ADVANCED KEY'!$B$55:$B$58,0)
)</f>
        <v>0</v>
      </c>
      <c r="F113" s="13">
        <f t="shared" si="2"/>
        <v>7</v>
      </c>
      <c r="G113" s="13">
        <f t="shared" si="3"/>
        <v>23.3</v>
      </c>
      <c r="H113" s="13">
        <f t="shared" si="4"/>
        <v>0.202</v>
      </c>
      <c r="I113" s="25">
        <f t="shared" si="5"/>
        <v>137</v>
      </c>
      <c r="J113" s="13" t="str">
        <f t="array" ref="J113">IF(ISNUMBER(MATCH(Sheet8!$C113, Basic!$I$2:$I$309, 0)),TEXTJOIN(",",TRUE,
XLOOKUP(INDEX(Basic!$K$2:$K$309, MATCH(Sheet8!$C113, Basic!$I$2:$I$309, 0)), 'BASIC KEY'!$E$1:$E$4, 'BASIC KEY'!$F$1:$F$4, ""),
XLOOKUP(INDEX(Basic!$L$2:$L$309, MATCH(Sheet8!$C113, Basic!$I$2:$I$309, 0)), 'BASIC KEY'!$E$7:$E$10, 'BASIC KEY'!$F$7:$F$10, ""),
XLOOKUP(INDEX(Basic!$M$2:$M$309, MATCH(Sheet8!$C113, Basic!$I$2:$I$309, 0)), 'BASIC KEY'!$E$13:$E$16, 'BASIC KEY'!$F$13:$F$16, ""),
XLOOKUP(INDEX(Basic!$N$2:$N$309, MATCH(Sheet8!$C113, Basic!$I$2:$I$309, 0)), 'BASIC KEY'!$E$19:$E$22, 'BASIC KEY'!$F$19:$F$22, ""),
XLOOKUP(INDEX(Basic!$O$2:$O$309, MATCH(Sheet8!$C113, Basic!$I$2:$I$309, 0)), 'BASIC KEY'!$E$25:$E$28, 'BASIC KEY'!$F$25:$F$28, "")
),
""
)</f>
        <v>passionate explorer,Growth seeker,Balancer,Feedback taker,Self Focused</v>
      </c>
      <c r="L113" s="17" t="str">
        <f t="array" ref="L113">TEXTJOIN(",", TRUE,
    XLOOKUP(Advanced!$P110, 'ADVANCED KEY'!$F$1:$F$4, 'ADVANCED KEY'!$G$1:$G$4, ""),
    XLOOKUP(Advanced!$Q110, 'ADVANCED KEY'!$F$7:$F$10, 'ADVANCED KEY'!$G$7:$G$10, ""),
    XLOOKUP(Advanced!$R110, 'ADVANCED KEY'!$F$13:$F$16, 'ADVANCED KEY'!$G$13:$G$16, ""),
    XLOOKUP(Advanced!$S110, 'ADVANCED KEY'!$F$19:$F$22, 'ADVANCED KEY'!$G$19:$G$22, ""),
    XLOOKUP(Advanced!$T110, 'ADVANCED KEY'!$F$25:$F$28, 'ADVANCED KEY'!$G$25:$G$28, ""),
    XLOOKUP(Advanced!$U110, 'ADVANCED KEY'!$F$31:$F$34, 'ADVANCED KEY'!$G$31:$G$34, ""),
    XLOOKUP(Advanced!$V110, 'ADVANCED KEY'!$F$37:$F$40, 'ADVANCED KEY'!$G$37:$G$40, ""),
    XLOOKUP(Advanced!$W110, 'ADVANCED KEY'!$F$43:$F$46, 'ADVANCED KEY'!$G$43:$G$46, ""),
    XLOOKUP(Advanced!$X110, 'ADVANCED KEY'!$F$49:$F$52, 'ADVANCED KEY'!$G$49:$G$52, ""),
    XLOOKUP(Advanced!$Y110, 'ADVANCED KEY'!$F$55:$F$58, 'ADVANCED KEY'!$G$55:$G$58, "")
)</f>
        <v>Researcher,Task Oriented,Information seeker,Reflective,Feedback seeker,Balancer,Innovator,Future focused learner,Experience seeker,Short-term goals seeker</v>
      </c>
      <c r="M113" s="17" t="str">
        <f t="shared" si="6"/>
        <v>You are doing great Job . Keep it up!</v>
      </c>
      <c r="N113" s="17" t="str">
        <f t="shared" si="7"/>
        <v>Going amazing!.Keep working!</v>
      </c>
    </row>
    <row r="114">
      <c r="A114" s="12">
        <v>110.0</v>
      </c>
      <c r="B114" s="1" t="str">
        <f>Advanced!M111</f>
        <v>Namrata Chaudhari </v>
      </c>
      <c r="C114" s="13" t="str">
        <f t="shared" si="1"/>
        <v>namrata chaudhari</v>
      </c>
      <c r="D114" s="13">
        <f t="array" ref="D114">IF(ISNUMBER(MATCH(Sheet8!$C114, Basic!$I$2:$I$309, 0)),SUM(
        XLOOKUP(INDEX(Basic!$C$2:$C$309, MATCH(Sheet8!$C114, Basic!$I$2:$I$309, 0)), 'BASIC KEY'!$C$1:$C$4, 'BASIC KEY'!$B$1:$B$4, 0),
        XLOOKUP(INDEX(Basic!$D$2:$D$309, MATCH(Sheet8!$C114, Basic!$I$2:$I$309, 0)), 'BASIC KEY'!$C$7:$C$10, 'BASIC KEY'!$B$7:$B$10, 0),
        XLOOKUP(INDEX(Basic!$E$2:$E$309, MATCH(Sheet8!$C114, Basic!$I$2:$I$309, 0)), 'BASIC KEY'!$C$13:$C$16, 'BASIC KEY'!$B$13:$B$16, 0),
        XLOOKUP(INDEX(Basic!$F$2:$F$309, MATCH(Sheet8!$C114, Basic!$I$2:$I$309, 0)), 'BASIC KEY'!$C$19:$C$22, 'BASIC KEY'!$B$19:$B$22, 0),
        XLOOKUP(INDEX(Basic!$G$2:$G$309, MATCH(Sheet8!$C114, Basic!$I$2:$I$309, 0)), 'BASIC KEY'!$C$25:$C$28, 'BASIC KEY'!$B$25:$B$28, 0)
    ),
    ""
)
</f>
        <v>5</v>
      </c>
      <c r="E114" s="13">
        <f t="array" ref="E114">SUM(
XLOOKUP(Advanced!$C111,'ADVANCED KEY'!$C$1:$C$4,'ADVANCED KEY'!$B$1:$B$4,0),
XLOOKUP(Advanced!$D111,'ADVANCED KEY'!$C$7:$C$10,'ADVANCED KEY'!$B$7:$B$10,0),
XLOOKUP(Advanced!$E111,'ADVANCED KEY'!$C$13:$C$16,'ADVANCED KEY'!$B$13:$B$16,0),
XLOOKUP(Advanced!$F111,'ADVANCED KEY'!$C$19:$C$22,'ADVANCED KEY'!$B$19:$B$22,0),
XLOOKUP(Advanced!$G111,'ADVANCED KEY'!$C$25:$C$28,'ADVANCED KEY'!$B$25:$B$28,0),
XLOOKUP(Advanced!$H111,'ADVANCED KEY'!$C$31:$C$34,'ADVANCED KEY'!$B$31:$B$34,0),
XLOOKUP(Advanced!$I111,'ADVANCED KEY'!$C$37:$C$40,'ADVANCED KEY'!$B$37:$B$40,0),
XLOOKUP(Advanced!$J111,'ADVANCED KEY'!$C$43:$C$46,'ADVANCED KEY'!$B$43:$B$46,0),
XLOOKUP(Advanced!$K111,'ADVANCED KEY'!$C$49:$C$52,'ADVANCED KEY'!$B$49:$B$52,0),
XLOOKUP(Advanced!$L111,'ADVANCED KEY'!$C$55:$C$58,'ADVANCED KEY'!$B$55:$B$58,0)
)</f>
        <v>0</v>
      </c>
      <c r="F114" s="13">
        <f t="shared" si="2"/>
        <v>5</v>
      </c>
      <c r="G114" s="13">
        <f t="shared" si="3"/>
        <v>16.7</v>
      </c>
      <c r="H114" s="13">
        <f t="shared" si="4"/>
        <v>0.087</v>
      </c>
      <c r="I114" s="25">
        <f t="shared" si="5"/>
        <v>152</v>
      </c>
      <c r="J114" s="13" t="str">
        <f t="array" ref="J114">IF(ISNUMBER(MATCH(Sheet8!$C114, Basic!$I$2:$I$309, 0)),TEXTJOIN(",",TRUE,
XLOOKUP(INDEX(Basic!$K$2:$K$309, MATCH(Sheet8!$C114, Basic!$I$2:$I$309, 0)), 'BASIC KEY'!$E$1:$E$4, 'BASIC KEY'!$F$1:$F$4, ""),
XLOOKUP(INDEX(Basic!$L$2:$L$309, MATCH(Sheet8!$C114, Basic!$I$2:$I$309, 0)), 'BASIC KEY'!$E$7:$E$10, 'BASIC KEY'!$F$7:$F$10, ""),
XLOOKUP(INDEX(Basic!$M$2:$M$309, MATCH(Sheet8!$C114, Basic!$I$2:$I$309, 0)), 'BASIC KEY'!$E$13:$E$16, 'BASIC KEY'!$F$13:$F$16, ""),
XLOOKUP(INDEX(Basic!$N$2:$N$309, MATCH(Sheet8!$C114, Basic!$I$2:$I$309, 0)), 'BASIC KEY'!$E$19:$E$22, 'BASIC KEY'!$F$19:$F$22, ""),
XLOOKUP(INDEX(Basic!$O$2:$O$309, MATCH(Sheet8!$C114, Basic!$I$2:$I$309, 0)), 'BASIC KEY'!$E$25:$E$28, 'BASIC KEY'!$F$25:$F$28, "")
),
""
)</f>
        <v>career focused,Growth seeker,Balancer,Feedback taker,Competitor</v>
      </c>
      <c r="L114" s="17" t="str">
        <f t="array" ref="L114">TEXTJOIN(",", TRUE,
    XLOOKUP(Advanced!$P111, 'ADVANCED KEY'!$F$1:$F$4, 'ADVANCED KEY'!$G$1:$G$4, ""),
    XLOOKUP(Advanced!$Q111, 'ADVANCED KEY'!$F$7:$F$10, 'ADVANCED KEY'!$G$7:$G$10, ""),
    XLOOKUP(Advanced!$R111, 'ADVANCED KEY'!$F$13:$F$16, 'ADVANCED KEY'!$G$13:$G$16, ""),
    XLOOKUP(Advanced!$S111, 'ADVANCED KEY'!$F$19:$F$22, 'ADVANCED KEY'!$G$19:$G$22, ""),
    XLOOKUP(Advanced!$T111, 'ADVANCED KEY'!$F$25:$F$28, 'ADVANCED KEY'!$G$25:$G$28, ""),
    XLOOKUP(Advanced!$U111, 'ADVANCED KEY'!$F$31:$F$34, 'ADVANCED KEY'!$G$31:$G$34, ""),
    XLOOKUP(Advanced!$V111, 'ADVANCED KEY'!$F$37:$F$40, 'ADVANCED KEY'!$G$37:$G$40, ""),
    XLOOKUP(Advanced!$W111, 'ADVANCED KEY'!$F$43:$F$46, 'ADVANCED KEY'!$G$43:$G$46, ""),
    XLOOKUP(Advanced!$X111, 'ADVANCED KEY'!$F$49:$F$52, 'ADVANCED KEY'!$G$49:$G$52, ""),
    XLOOKUP(Advanced!$Y111, 'ADVANCED KEY'!$F$55:$F$58, 'ADVANCED KEY'!$G$55:$G$58, "")
)</f>
        <v>Researcher,Task Oriented,Information seeker,Incremental Result seeker,Self Aware,Balancer,Systematic Thinker,Competitive learner,Practical career focused,Balanced achiever</v>
      </c>
      <c r="M114" s="17" t="str">
        <f t="shared" si="6"/>
        <v>You are doing great Job . Keep it up!</v>
      </c>
      <c r="N114" s="17" t="str">
        <f t="shared" si="7"/>
        <v>Going amazing!.Keep working!</v>
      </c>
    </row>
    <row r="115">
      <c r="A115" s="12">
        <v>111.0</v>
      </c>
      <c r="B115" s="1" t="str">
        <f>Advanced!M112</f>
        <v>Rakesh Vanam</v>
      </c>
      <c r="C115" s="13" t="str">
        <f t="shared" si="1"/>
        <v>rakesh vanam</v>
      </c>
      <c r="D115" s="13">
        <f t="array" ref="D115">IF(ISNUMBER(MATCH(Sheet8!$C115, Basic!$I$2:$I$309, 0)),SUM(
        XLOOKUP(INDEX(Basic!$C$2:$C$309, MATCH(Sheet8!$C115, Basic!$I$2:$I$309, 0)), 'BASIC KEY'!$C$1:$C$4, 'BASIC KEY'!$B$1:$B$4, 0),
        XLOOKUP(INDEX(Basic!$D$2:$D$309, MATCH(Sheet8!$C115, Basic!$I$2:$I$309, 0)), 'BASIC KEY'!$C$7:$C$10, 'BASIC KEY'!$B$7:$B$10, 0),
        XLOOKUP(INDEX(Basic!$E$2:$E$309, MATCH(Sheet8!$C115, Basic!$I$2:$I$309, 0)), 'BASIC KEY'!$C$13:$C$16, 'BASIC KEY'!$B$13:$B$16, 0),
        XLOOKUP(INDEX(Basic!$F$2:$F$309, MATCH(Sheet8!$C115, Basic!$I$2:$I$309, 0)), 'BASIC KEY'!$C$19:$C$22, 'BASIC KEY'!$B$19:$B$22, 0),
        XLOOKUP(INDEX(Basic!$G$2:$G$309, MATCH(Sheet8!$C115, Basic!$I$2:$I$309, 0)), 'BASIC KEY'!$C$25:$C$28, 'BASIC KEY'!$B$25:$B$28, 0)
    ),
    ""
)
</f>
        <v>7</v>
      </c>
      <c r="E115" s="13">
        <f t="array" ref="E115">SUM(
XLOOKUP(Advanced!$C112,'ADVANCED KEY'!$C$1:$C$4,'ADVANCED KEY'!$B$1:$B$4,0),
XLOOKUP(Advanced!$D112,'ADVANCED KEY'!$C$7:$C$10,'ADVANCED KEY'!$B$7:$B$10,0),
XLOOKUP(Advanced!$E112,'ADVANCED KEY'!$C$13:$C$16,'ADVANCED KEY'!$B$13:$B$16,0),
XLOOKUP(Advanced!$F112,'ADVANCED KEY'!$C$19:$C$22,'ADVANCED KEY'!$B$19:$B$22,0),
XLOOKUP(Advanced!$G112,'ADVANCED KEY'!$C$25:$C$28,'ADVANCED KEY'!$B$25:$B$28,0),
XLOOKUP(Advanced!$H112,'ADVANCED KEY'!$C$31:$C$34,'ADVANCED KEY'!$B$31:$B$34,0),
XLOOKUP(Advanced!$I112,'ADVANCED KEY'!$C$37:$C$40,'ADVANCED KEY'!$B$37:$B$40,0),
XLOOKUP(Advanced!$J112,'ADVANCED KEY'!$C$43:$C$46,'ADVANCED KEY'!$B$43:$B$46,0),
XLOOKUP(Advanced!$K112,'ADVANCED KEY'!$C$49:$C$52,'ADVANCED KEY'!$B$49:$B$52,0),
XLOOKUP(Advanced!$L112,'ADVANCED KEY'!$C$55:$C$58,'ADVANCED KEY'!$B$55:$B$58,0)
)</f>
        <v>2</v>
      </c>
      <c r="F115" s="13">
        <f t="shared" si="2"/>
        <v>9</v>
      </c>
      <c r="G115" s="13">
        <f t="shared" si="3"/>
        <v>30</v>
      </c>
      <c r="H115" s="13">
        <f t="shared" si="4"/>
        <v>0.351</v>
      </c>
      <c r="I115" s="25">
        <f t="shared" si="5"/>
        <v>115</v>
      </c>
      <c r="J115" s="13" t="str">
        <f t="array" ref="J115">IF(ISNUMBER(MATCH(Sheet8!$C115, Basic!$I$2:$I$309, 0)),TEXTJOIN(",",TRUE,
XLOOKUP(INDEX(Basic!$K$2:$K$309, MATCH(Sheet8!$C115, Basic!$I$2:$I$309, 0)), 'BASIC KEY'!$E$1:$E$4, 'BASIC KEY'!$F$1:$F$4, ""),
XLOOKUP(INDEX(Basic!$L$2:$L$309, MATCH(Sheet8!$C115, Basic!$I$2:$I$309, 0)), 'BASIC KEY'!$E$7:$E$10, 'BASIC KEY'!$F$7:$F$10, ""),
XLOOKUP(INDEX(Basic!$M$2:$M$309, MATCH(Sheet8!$C115, Basic!$I$2:$I$309, 0)), 'BASIC KEY'!$E$13:$E$16, 'BASIC KEY'!$F$13:$F$16, ""),
XLOOKUP(INDEX(Basic!$N$2:$N$309, MATCH(Sheet8!$C115, Basic!$I$2:$I$309, 0)), 'BASIC KEY'!$E$19:$E$22, 'BASIC KEY'!$F$19:$F$22, ""),
XLOOKUP(INDEX(Basic!$O$2:$O$309, MATCH(Sheet8!$C115, Basic!$I$2:$I$309, 0)), 'BASIC KEY'!$E$25:$E$28, 'BASIC KEY'!$F$25:$F$28, "")
),
""
)</f>
        <v>career focused,Growth seeker,Balancer,Pleasant tactful,Competitor</v>
      </c>
      <c r="L115" s="17" t="str">
        <f t="array" ref="L115">TEXTJOIN(",", TRUE,
    XLOOKUP(Advanced!$P112, 'ADVANCED KEY'!$F$1:$F$4, 'ADVANCED KEY'!$G$1:$G$4, ""),
    XLOOKUP(Advanced!$Q112, 'ADVANCED KEY'!$F$7:$F$10, 'ADVANCED KEY'!$G$7:$G$10, ""),
    XLOOKUP(Advanced!$R112, 'ADVANCED KEY'!$F$13:$F$16, 'ADVANCED KEY'!$G$13:$G$16, ""),
    XLOOKUP(Advanced!$S112, 'ADVANCED KEY'!$F$19:$F$22, 'ADVANCED KEY'!$G$19:$G$22, ""),
    XLOOKUP(Advanced!$T112, 'ADVANCED KEY'!$F$25:$F$28, 'ADVANCED KEY'!$G$25:$G$28, ""),
    XLOOKUP(Advanced!$U112, 'ADVANCED KEY'!$F$31:$F$34, 'ADVANCED KEY'!$G$31:$G$34, ""),
    XLOOKUP(Advanced!$V112, 'ADVANCED KEY'!$F$37:$F$40, 'ADVANCED KEY'!$G$37:$G$40, ""),
    XLOOKUP(Advanced!$W112, 'ADVANCED KEY'!$F$43:$F$46, 'ADVANCED KEY'!$G$43:$G$46, ""),
    XLOOKUP(Advanced!$X112, 'ADVANCED KEY'!$F$49:$F$52, 'ADVANCED KEY'!$G$49:$G$52, ""),
    XLOOKUP(Advanced!$Y112, 'ADVANCED KEY'!$F$55:$F$58, 'ADVANCED KEY'!$G$55:$G$58, "")
)</f>
        <v>Adventurous,Skill learner,Information seeker,Incremental Result seeker,Self Aware,Balancer,Blanced thinker,Future focused learner,Experience seeker,Short-term goals seeker</v>
      </c>
      <c r="M115" s="17" t="str">
        <f t="shared" si="6"/>
        <v>You are doing great Job . Keep it up!</v>
      </c>
      <c r="N115" s="17" t="str">
        <f t="shared" si="7"/>
        <v>Going amazing!.Keep working!</v>
      </c>
    </row>
    <row r="116">
      <c r="A116" s="12">
        <v>112.0</v>
      </c>
      <c r="B116" s="1" t="str">
        <f>Advanced!M113</f>
        <v>Ekta Rani</v>
      </c>
      <c r="C116" s="13" t="str">
        <f t="shared" si="1"/>
        <v>ekta rani</v>
      </c>
      <c r="D116" s="13">
        <f t="array" ref="D116">IF(ISNUMBER(MATCH(Sheet8!$C116, Basic!$I$2:$I$309, 0)),SUM(
        XLOOKUP(INDEX(Basic!$C$2:$C$309, MATCH(Sheet8!$C116, Basic!$I$2:$I$309, 0)), 'BASIC KEY'!$C$1:$C$4, 'BASIC KEY'!$B$1:$B$4, 0),
        XLOOKUP(INDEX(Basic!$D$2:$D$309, MATCH(Sheet8!$C116, Basic!$I$2:$I$309, 0)), 'BASIC KEY'!$C$7:$C$10, 'BASIC KEY'!$B$7:$B$10, 0),
        XLOOKUP(INDEX(Basic!$E$2:$E$309, MATCH(Sheet8!$C116, Basic!$I$2:$I$309, 0)), 'BASIC KEY'!$C$13:$C$16, 'BASIC KEY'!$B$13:$B$16, 0),
        XLOOKUP(INDEX(Basic!$F$2:$F$309, MATCH(Sheet8!$C116, Basic!$I$2:$I$309, 0)), 'BASIC KEY'!$C$19:$C$22, 'BASIC KEY'!$B$19:$B$22, 0),
        XLOOKUP(INDEX(Basic!$G$2:$G$309, MATCH(Sheet8!$C116, Basic!$I$2:$I$309, 0)), 'BASIC KEY'!$C$25:$C$28, 'BASIC KEY'!$B$25:$B$28, 0)
    ),
    ""
)
</f>
        <v>5</v>
      </c>
      <c r="E116" s="13">
        <f t="array" ref="E116">SUM(
XLOOKUP(Advanced!$C113,'ADVANCED KEY'!$C$1:$C$4,'ADVANCED KEY'!$B$1:$B$4,0),
XLOOKUP(Advanced!$D113,'ADVANCED KEY'!$C$7:$C$10,'ADVANCED KEY'!$B$7:$B$10,0),
XLOOKUP(Advanced!$E113,'ADVANCED KEY'!$C$13:$C$16,'ADVANCED KEY'!$B$13:$B$16,0),
XLOOKUP(Advanced!$F113,'ADVANCED KEY'!$C$19:$C$22,'ADVANCED KEY'!$B$19:$B$22,0),
XLOOKUP(Advanced!$G113,'ADVANCED KEY'!$C$25:$C$28,'ADVANCED KEY'!$B$25:$B$28,0),
XLOOKUP(Advanced!$H113,'ADVANCED KEY'!$C$31:$C$34,'ADVANCED KEY'!$B$31:$B$34,0),
XLOOKUP(Advanced!$I113,'ADVANCED KEY'!$C$37:$C$40,'ADVANCED KEY'!$B$37:$B$40,0),
XLOOKUP(Advanced!$J113,'ADVANCED KEY'!$C$43:$C$46,'ADVANCED KEY'!$B$43:$B$46,0),
XLOOKUP(Advanced!$K113,'ADVANCED KEY'!$C$49:$C$52,'ADVANCED KEY'!$B$49:$B$52,0),
XLOOKUP(Advanced!$L113,'ADVANCED KEY'!$C$55:$C$58,'ADVANCED KEY'!$B$55:$B$58,0)
)</f>
        <v>7</v>
      </c>
      <c r="F116" s="13">
        <f t="shared" si="2"/>
        <v>12</v>
      </c>
      <c r="G116" s="13">
        <f t="shared" si="3"/>
        <v>40</v>
      </c>
      <c r="H116" s="13">
        <f t="shared" si="4"/>
        <v>0.724</v>
      </c>
      <c r="I116" s="25">
        <f t="shared" si="5"/>
        <v>41</v>
      </c>
      <c r="J116" s="13" t="str">
        <f t="array" ref="J116">IF(ISNUMBER(MATCH(Sheet8!$C116, Basic!$I$2:$I$309, 0)),TEXTJOIN(",",TRUE,
XLOOKUP(INDEX(Basic!$K$2:$K$309, MATCH(Sheet8!$C116, Basic!$I$2:$I$309, 0)), 'BASIC KEY'!$E$1:$E$4, 'BASIC KEY'!$F$1:$F$4, ""),
XLOOKUP(INDEX(Basic!$L$2:$L$309, MATCH(Sheet8!$C116, Basic!$I$2:$I$309, 0)), 'BASIC KEY'!$E$7:$E$10, 'BASIC KEY'!$F$7:$F$10, ""),
XLOOKUP(INDEX(Basic!$M$2:$M$309, MATCH(Sheet8!$C116, Basic!$I$2:$I$309, 0)), 'BASIC KEY'!$E$13:$E$16, 'BASIC KEY'!$F$13:$F$16, ""),
XLOOKUP(INDEX(Basic!$N$2:$N$309, MATCH(Sheet8!$C116, Basic!$I$2:$I$309, 0)), 'BASIC KEY'!$E$19:$E$22, 'BASIC KEY'!$F$19:$F$22, ""),
XLOOKUP(INDEX(Basic!$O$2:$O$309, MATCH(Sheet8!$C116, Basic!$I$2:$I$309, 0)), 'BASIC KEY'!$E$25:$E$28, 'BASIC KEY'!$F$25:$F$28, "")
),
""
)</f>
        <v>career focused,Balanced explorer,Balancer,Feedback taker,Self Focused</v>
      </c>
      <c r="L116" s="17" t="str">
        <f t="array" ref="L116">TEXTJOIN(",", TRUE,
    XLOOKUP(Advanced!$P113, 'ADVANCED KEY'!$F$1:$F$4, 'ADVANCED KEY'!$G$1:$G$4, ""),
    XLOOKUP(Advanced!$Q113, 'ADVANCED KEY'!$F$7:$F$10, 'ADVANCED KEY'!$G$7:$G$10, ""),
    XLOOKUP(Advanced!$R113, 'ADVANCED KEY'!$F$13:$F$16, 'ADVANCED KEY'!$G$13:$G$16, ""),
    XLOOKUP(Advanced!$S113, 'ADVANCED KEY'!$F$19:$F$22, 'ADVANCED KEY'!$G$19:$G$22, ""),
    XLOOKUP(Advanced!$T113, 'ADVANCED KEY'!$F$25:$F$28, 'ADVANCED KEY'!$G$25:$G$28, ""),
    XLOOKUP(Advanced!$U113, 'ADVANCED KEY'!$F$31:$F$34, 'ADVANCED KEY'!$G$31:$G$34, ""),
    XLOOKUP(Advanced!$V113, 'ADVANCED KEY'!$F$37:$F$40, 'ADVANCED KEY'!$G$37:$G$40, ""),
    XLOOKUP(Advanced!$W113, 'ADVANCED KEY'!$F$43:$F$46, 'ADVANCED KEY'!$G$43:$G$46, ""),
    XLOOKUP(Advanced!$X113, 'ADVANCED KEY'!$F$49:$F$52, 'ADVANCED KEY'!$G$49:$G$52, ""),
    XLOOKUP(Advanced!$Y113, 'ADVANCED KEY'!$F$55:$F$58, 'ADVANCED KEY'!$G$55:$G$58, "")
)</f>
        <v>Planned explorer,Skill learner,Information seeker,Advice seeker,Overthinker,Balancer,Systematic Thinker,Future focused learner,Practical career focused,Short-term goals seeker</v>
      </c>
      <c r="M116" s="17" t="str">
        <f t="shared" si="6"/>
        <v>You are doing great Job . Keep it up!</v>
      </c>
      <c r="N116" s="17" t="str">
        <f t="shared" si="7"/>
        <v>You are doing amazing dear!. Don't overthink about anything and be happy :)</v>
      </c>
    </row>
    <row r="117">
      <c r="A117" s="12">
        <v>113.0</v>
      </c>
      <c r="B117" s="1" t="str">
        <f>Advanced!M114</f>
        <v>Jiya Khurana </v>
      </c>
      <c r="C117" s="13" t="str">
        <f t="shared" si="1"/>
        <v>jiya khurana</v>
      </c>
      <c r="D117" s="13">
        <f t="array" ref="D117">IF(ISNUMBER(MATCH(Sheet8!$C117, Basic!$I$2:$I$309, 0)),SUM(
        XLOOKUP(INDEX(Basic!$C$2:$C$309, MATCH(Sheet8!$C117, Basic!$I$2:$I$309, 0)), 'BASIC KEY'!$C$1:$C$4, 'BASIC KEY'!$B$1:$B$4, 0),
        XLOOKUP(INDEX(Basic!$D$2:$D$309, MATCH(Sheet8!$C117, Basic!$I$2:$I$309, 0)), 'BASIC KEY'!$C$7:$C$10, 'BASIC KEY'!$B$7:$B$10, 0),
        XLOOKUP(INDEX(Basic!$E$2:$E$309, MATCH(Sheet8!$C117, Basic!$I$2:$I$309, 0)), 'BASIC KEY'!$C$13:$C$16, 'BASIC KEY'!$B$13:$B$16, 0),
        XLOOKUP(INDEX(Basic!$F$2:$F$309, MATCH(Sheet8!$C117, Basic!$I$2:$I$309, 0)), 'BASIC KEY'!$C$19:$C$22, 'BASIC KEY'!$B$19:$B$22, 0),
        XLOOKUP(INDEX(Basic!$G$2:$G$309, MATCH(Sheet8!$C117, Basic!$I$2:$I$309, 0)), 'BASIC KEY'!$C$25:$C$28, 'BASIC KEY'!$B$25:$B$28, 0)
    ),
    ""
)
</f>
        <v>7</v>
      </c>
      <c r="E117" s="13">
        <f t="array" ref="E117">SUM(
XLOOKUP(Advanced!$C114,'ADVANCED KEY'!$C$1:$C$4,'ADVANCED KEY'!$B$1:$B$4,0),
XLOOKUP(Advanced!$D114,'ADVANCED KEY'!$C$7:$C$10,'ADVANCED KEY'!$B$7:$B$10,0),
XLOOKUP(Advanced!$E114,'ADVANCED KEY'!$C$13:$C$16,'ADVANCED KEY'!$B$13:$B$16,0),
XLOOKUP(Advanced!$F114,'ADVANCED KEY'!$C$19:$C$22,'ADVANCED KEY'!$B$19:$B$22,0),
XLOOKUP(Advanced!$G114,'ADVANCED KEY'!$C$25:$C$28,'ADVANCED KEY'!$B$25:$B$28,0),
XLOOKUP(Advanced!$H114,'ADVANCED KEY'!$C$31:$C$34,'ADVANCED KEY'!$B$31:$B$34,0),
XLOOKUP(Advanced!$I114,'ADVANCED KEY'!$C$37:$C$40,'ADVANCED KEY'!$B$37:$B$40,0),
XLOOKUP(Advanced!$J114,'ADVANCED KEY'!$C$43:$C$46,'ADVANCED KEY'!$B$43:$B$46,0),
XLOOKUP(Advanced!$K114,'ADVANCED KEY'!$C$49:$C$52,'ADVANCED KEY'!$B$49:$B$52,0),
XLOOKUP(Advanced!$L114,'ADVANCED KEY'!$C$55:$C$58,'ADVANCED KEY'!$B$55:$B$58,0)
)</f>
        <v>8</v>
      </c>
      <c r="F117" s="13">
        <f t="shared" si="2"/>
        <v>15</v>
      </c>
      <c r="G117" s="13">
        <f t="shared" si="3"/>
        <v>50</v>
      </c>
      <c r="H117" s="13">
        <f t="shared" si="4"/>
        <v>0.905</v>
      </c>
      <c r="I117" s="25">
        <f t="shared" si="5"/>
        <v>18</v>
      </c>
      <c r="J117" s="13" t="str">
        <f t="array" ref="J117">IF(ISNUMBER(MATCH(Sheet8!$C117, Basic!$I$2:$I$309, 0)),TEXTJOIN(",",TRUE,
XLOOKUP(INDEX(Basic!$K$2:$K$309, MATCH(Sheet8!$C117, Basic!$I$2:$I$309, 0)), 'BASIC KEY'!$E$1:$E$4, 'BASIC KEY'!$F$1:$F$4, ""),
XLOOKUP(INDEX(Basic!$L$2:$L$309, MATCH(Sheet8!$C117, Basic!$I$2:$I$309, 0)), 'BASIC KEY'!$E$7:$E$10, 'BASIC KEY'!$F$7:$F$10, ""),
XLOOKUP(INDEX(Basic!$M$2:$M$309, MATCH(Sheet8!$C117, Basic!$I$2:$I$309, 0)), 'BASIC KEY'!$E$13:$E$16, 'BASIC KEY'!$F$13:$F$16, ""),
XLOOKUP(INDEX(Basic!$N$2:$N$309, MATCH(Sheet8!$C117, Basic!$I$2:$I$309, 0)), 'BASIC KEY'!$E$19:$E$22, 'BASIC KEY'!$F$19:$F$22, ""),
XLOOKUP(INDEX(Basic!$O$2:$O$309, MATCH(Sheet8!$C117, Basic!$I$2:$I$309, 0)), 'BASIC KEY'!$E$25:$E$28, 'BASIC KEY'!$F$25:$F$28, "")
),
""
)</f>
        <v>career focused,Growth seeker,Balancer,Pleasant tactful,Competitor</v>
      </c>
      <c r="L117" s="17" t="str">
        <f t="array" ref="L117">TEXTJOIN(",", TRUE,
    XLOOKUP(Advanced!$P114, 'ADVANCED KEY'!$F$1:$F$4, 'ADVANCED KEY'!$G$1:$G$4, ""),
    XLOOKUP(Advanced!$Q114, 'ADVANCED KEY'!$F$7:$F$10, 'ADVANCED KEY'!$G$7:$G$10, ""),
    XLOOKUP(Advanced!$R114, 'ADVANCED KEY'!$F$13:$F$16, 'ADVANCED KEY'!$G$13:$G$16, ""),
    XLOOKUP(Advanced!$S114, 'ADVANCED KEY'!$F$19:$F$22, 'ADVANCED KEY'!$G$19:$G$22, ""),
    XLOOKUP(Advanced!$T114, 'ADVANCED KEY'!$F$25:$F$28, 'ADVANCED KEY'!$G$25:$G$28, ""),
    XLOOKUP(Advanced!$U114, 'ADVANCED KEY'!$F$31:$F$34, 'ADVANCED KEY'!$G$31:$G$34, ""),
    XLOOKUP(Advanced!$V114, 'ADVANCED KEY'!$F$37:$F$40, 'ADVANCED KEY'!$G$37:$G$40, ""),
    XLOOKUP(Advanced!$W114, 'ADVANCED KEY'!$F$43:$F$46, 'ADVANCED KEY'!$G$43:$G$46, ""),
    XLOOKUP(Advanced!$X114, 'ADVANCED KEY'!$F$49:$F$52, 'ADVANCED KEY'!$G$49:$G$52, ""),
    XLOOKUP(Advanced!$Y114, 'ADVANCED KEY'!$F$55:$F$58, 'ADVANCED KEY'!$G$55:$G$58, "")
)</f>
        <v>Planned explorer,Task Oriented,Information seeker,Advice seeker,Self Aware,Balancer,Systematic Thinker,Competitive learner,Acknowledgement seeker,Detail focused</v>
      </c>
      <c r="M117" s="17" t="str">
        <f t="shared" si="6"/>
        <v>You are doing great Job . Keep it up!</v>
      </c>
      <c r="N117" s="17" t="str">
        <f t="shared" si="7"/>
        <v>Going amazing!.Keep working!</v>
      </c>
    </row>
    <row r="118">
      <c r="A118" s="12">
        <v>114.0</v>
      </c>
      <c r="B118" s="1" t="str">
        <f>Advanced!M115</f>
        <v>Sudipta Hazra</v>
      </c>
      <c r="C118" s="13" t="str">
        <f t="shared" si="1"/>
        <v>sudipta hazra</v>
      </c>
      <c r="D118" s="13">
        <f t="array" ref="D118">IF(ISNUMBER(MATCH(Sheet8!$C118, Basic!$I$2:$I$309, 0)),SUM(
        XLOOKUP(INDEX(Basic!$C$2:$C$309, MATCH(Sheet8!$C118, Basic!$I$2:$I$309, 0)), 'BASIC KEY'!$C$1:$C$4, 'BASIC KEY'!$B$1:$B$4, 0),
        XLOOKUP(INDEX(Basic!$D$2:$D$309, MATCH(Sheet8!$C118, Basic!$I$2:$I$309, 0)), 'BASIC KEY'!$C$7:$C$10, 'BASIC KEY'!$B$7:$B$10, 0),
        XLOOKUP(INDEX(Basic!$E$2:$E$309, MATCH(Sheet8!$C118, Basic!$I$2:$I$309, 0)), 'BASIC KEY'!$C$13:$C$16, 'BASIC KEY'!$B$13:$B$16, 0),
        XLOOKUP(INDEX(Basic!$F$2:$F$309, MATCH(Sheet8!$C118, Basic!$I$2:$I$309, 0)), 'BASIC KEY'!$C$19:$C$22, 'BASIC KEY'!$B$19:$B$22, 0),
        XLOOKUP(INDEX(Basic!$G$2:$G$309, MATCH(Sheet8!$C118, Basic!$I$2:$I$309, 0)), 'BASIC KEY'!$C$25:$C$28, 'BASIC KEY'!$B$25:$B$28, 0)
    ),
    ""
)
</f>
        <v>7</v>
      </c>
      <c r="E118" s="13">
        <f t="array" ref="E118">SUM(
XLOOKUP(Advanced!$C115,'ADVANCED KEY'!$C$1:$C$4,'ADVANCED KEY'!$B$1:$B$4,0),
XLOOKUP(Advanced!$D115,'ADVANCED KEY'!$C$7:$C$10,'ADVANCED KEY'!$B$7:$B$10,0),
XLOOKUP(Advanced!$E115,'ADVANCED KEY'!$C$13:$C$16,'ADVANCED KEY'!$B$13:$B$16,0),
XLOOKUP(Advanced!$F115,'ADVANCED KEY'!$C$19:$C$22,'ADVANCED KEY'!$B$19:$B$22,0),
XLOOKUP(Advanced!$G115,'ADVANCED KEY'!$C$25:$C$28,'ADVANCED KEY'!$B$25:$B$28,0),
XLOOKUP(Advanced!$H115,'ADVANCED KEY'!$C$31:$C$34,'ADVANCED KEY'!$B$31:$B$34,0),
XLOOKUP(Advanced!$I115,'ADVANCED KEY'!$C$37:$C$40,'ADVANCED KEY'!$B$37:$B$40,0),
XLOOKUP(Advanced!$J115,'ADVANCED KEY'!$C$43:$C$46,'ADVANCED KEY'!$B$43:$B$46,0),
XLOOKUP(Advanced!$K115,'ADVANCED KEY'!$C$49:$C$52,'ADVANCED KEY'!$B$49:$B$52,0),
XLOOKUP(Advanced!$L115,'ADVANCED KEY'!$C$55:$C$58,'ADVANCED KEY'!$B$55:$B$58,0)
)</f>
        <v>-1</v>
      </c>
      <c r="F118" s="13">
        <f t="shared" si="2"/>
        <v>6</v>
      </c>
      <c r="G118" s="13">
        <f t="shared" si="3"/>
        <v>20</v>
      </c>
      <c r="H118" s="13">
        <f t="shared" si="4"/>
        <v>0.137</v>
      </c>
      <c r="I118" s="25">
        <f t="shared" si="5"/>
        <v>145</v>
      </c>
      <c r="J118" s="13" t="str">
        <f t="array" ref="J118">IF(ISNUMBER(MATCH(Sheet8!$C118, Basic!$I$2:$I$309, 0)),TEXTJOIN(",",TRUE,
XLOOKUP(INDEX(Basic!$K$2:$K$309, MATCH(Sheet8!$C118, Basic!$I$2:$I$309, 0)), 'BASIC KEY'!$E$1:$E$4, 'BASIC KEY'!$F$1:$F$4, ""),
XLOOKUP(INDEX(Basic!$L$2:$L$309, MATCH(Sheet8!$C118, Basic!$I$2:$I$309, 0)), 'BASIC KEY'!$E$7:$E$10, 'BASIC KEY'!$F$7:$F$10, ""),
XLOOKUP(INDEX(Basic!$M$2:$M$309, MATCH(Sheet8!$C118, Basic!$I$2:$I$309, 0)), 'BASIC KEY'!$E$13:$E$16, 'BASIC KEY'!$F$13:$F$16, ""),
XLOOKUP(INDEX(Basic!$N$2:$N$309, MATCH(Sheet8!$C118, Basic!$I$2:$I$309, 0)), 'BASIC KEY'!$E$19:$E$22, 'BASIC KEY'!$F$19:$F$22, ""),
XLOOKUP(INDEX(Basic!$O$2:$O$309, MATCH(Sheet8!$C118, Basic!$I$2:$I$309, 0)), 'BASIC KEY'!$E$25:$E$28, 'BASIC KEY'!$F$25:$F$28, "")
),
""
)</f>
        <v>career focused,Growth seeker,Balancer,Pleasant tactful,Competitor</v>
      </c>
      <c r="L118" s="17" t="str">
        <f t="array" ref="L118">TEXTJOIN(",", TRUE,
    XLOOKUP(Advanced!$P115, 'ADVANCED KEY'!$F$1:$F$4, 'ADVANCED KEY'!$G$1:$G$4, ""),
    XLOOKUP(Advanced!$Q115, 'ADVANCED KEY'!$F$7:$F$10, 'ADVANCED KEY'!$G$7:$G$10, ""),
    XLOOKUP(Advanced!$R115, 'ADVANCED KEY'!$F$13:$F$16, 'ADVANCED KEY'!$G$13:$G$16, ""),
    XLOOKUP(Advanced!$S115, 'ADVANCED KEY'!$F$19:$F$22, 'ADVANCED KEY'!$G$19:$G$22, ""),
    XLOOKUP(Advanced!$T115, 'ADVANCED KEY'!$F$25:$F$28, 'ADVANCED KEY'!$G$25:$G$28, ""),
    XLOOKUP(Advanced!$U115, 'ADVANCED KEY'!$F$31:$F$34, 'ADVANCED KEY'!$G$31:$G$34, ""),
    XLOOKUP(Advanced!$V115, 'ADVANCED KEY'!$F$37:$F$40, 'ADVANCED KEY'!$G$37:$G$40, ""),
    XLOOKUP(Advanced!$W115, 'ADVANCED KEY'!$F$43:$F$46, 'ADVANCED KEY'!$G$43:$G$46, ""),
    XLOOKUP(Advanced!$X115, 'ADVANCED KEY'!$F$49:$F$52, 'ADVANCED KEY'!$G$49:$G$52, ""),
    XLOOKUP(Advanced!$Y115, 'ADVANCED KEY'!$F$55:$F$58, 'ADVANCED KEY'!$G$55:$G$58, "")
)</f>
        <v>Researcher,Task Oriented,Information seeker,Incremental Result seeker,Self Aware,Balancer,Systematic Thinker,Future focused learner,Acknowledgement seeker,Results focused</v>
      </c>
      <c r="M118" s="17" t="str">
        <f t="shared" si="6"/>
        <v>You are doing great Job . Keep it up!</v>
      </c>
      <c r="N118" s="17" t="str">
        <f t="shared" si="7"/>
        <v>Going amazing!.Keep working!</v>
      </c>
    </row>
    <row r="119">
      <c r="A119" s="12">
        <v>115.0</v>
      </c>
      <c r="B119" s="1" t="str">
        <f>Advanced!M116</f>
        <v>Talika Bajaj</v>
      </c>
      <c r="C119" s="13" t="str">
        <f t="shared" si="1"/>
        <v>talika bajaj</v>
      </c>
      <c r="D119" s="13">
        <f t="array" ref="D119">IF(ISNUMBER(MATCH(Sheet8!$C119, Basic!$I$2:$I$309, 0)),SUM(
        XLOOKUP(INDEX(Basic!$C$2:$C$309, MATCH(Sheet8!$C119, Basic!$I$2:$I$309, 0)), 'BASIC KEY'!$C$1:$C$4, 'BASIC KEY'!$B$1:$B$4, 0),
        XLOOKUP(INDEX(Basic!$D$2:$D$309, MATCH(Sheet8!$C119, Basic!$I$2:$I$309, 0)), 'BASIC KEY'!$C$7:$C$10, 'BASIC KEY'!$B$7:$B$10, 0),
        XLOOKUP(INDEX(Basic!$E$2:$E$309, MATCH(Sheet8!$C119, Basic!$I$2:$I$309, 0)), 'BASIC KEY'!$C$13:$C$16, 'BASIC KEY'!$B$13:$B$16, 0),
        XLOOKUP(INDEX(Basic!$F$2:$F$309, MATCH(Sheet8!$C119, Basic!$I$2:$I$309, 0)), 'BASIC KEY'!$C$19:$C$22, 'BASIC KEY'!$B$19:$B$22, 0),
        XLOOKUP(INDEX(Basic!$G$2:$G$309, MATCH(Sheet8!$C119, Basic!$I$2:$I$309, 0)), 'BASIC KEY'!$C$25:$C$28, 'BASIC KEY'!$B$25:$B$28, 0)
    ),
    ""
)
</f>
        <v>6</v>
      </c>
      <c r="E119" s="13">
        <f t="array" ref="E119">SUM(
XLOOKUP(Advanced!$C116,'ADVANCED KEY'!$C$1:$C$4,'ADVANCED KEY'!$B$1:$B$4,0),
XLOOKUP(Advanced!$D116,'ADVANCED KEY'!$C$7:$C$10,'ADVANCED KEY'!$B$7:$B$10,0),
XLOOKUP(Advanced!$E116,'ADVANCED KEY'!$C$13:$C$16,'ADVANCED KEY'!$B$13:$B$16,0),
XLOOKUP(Advanced!$F116,'ADVANCED KEY'!$C$19:$C$22,'ADVANCED KEY'!$B$19:$B$22,0),
XLOOKUP(Advanced!$G116,'ADVANCED KEY'!$C$25:$C$28,'ADVANCED KEY'!$B$25:$B$28,0),
XLOOKUP(Advanced!$H116,'ADVANCED KEY'!$C$31:$C$34,'ADVANCED KEY'!$B$31:$B$34,0),
XLOOKUP(Advanced!$I116,'ADVANCED KEY'!$C$37:$C$40,'ADVANCED KEY'!$B$37:$B$40,0),
XLOOKUP(Advanced!$J116,'ADVANCED KEY'!$C$43:$C$46,'ADVANCED KEY'!$B$43:$B$46,0),
XLOOKUP(Advanced!$K116,'ADVANCED KEY'!$C$49:$C$52,'ADVANCED KEY'!$B$49:$B$52,0),
XLOOKUP(Advanced!$L116,'ADVANCED KEY'!$C$55:$C$58,'ADVANCED KEY'!$B$55:$B$58,0)
)</f>
        <v>3</v>
      </c>
      <c r="F119" s="13">
        <f t="shared" si="2"/>
        <v>9</v>
      </c>
      <c r="G119" s="13">
        <f t="shared" si="3"/>
        <v>30</v>
      </c>
      <c r="H119" s="13">
        <f t="shared" si="4"/>
        <v>0.353</v>
      </c>
      <c r="I119" s="25">
        <f t="shared" si="5"/>
        <v>112</v>
      </c>
      <c r="J119" s="13" t="str">
        <f t="array" ref="J119">IF(ISNUMBER(MATCH(Sheet8!$C119, Basic!$I$2:$I$309, 0)),TEXTJOIN(",",TRUE,
XLOOKUP(INDEX(Basic!$K$2:$K$309, MATCH(Sheet8!$C119, Basic!$I$2:$I$309, 0)), 'BASIC KEY'!$E$1:$E$4, 'BASIC KEY'!$F$1:$F$4, ""),
XLOOKUP(INDEX(Basic!$L$2:$L$309, MATCH(Sheet8!$C119, Basic!$I$2:$I$309, 0)), 'BASIC KEY'!$E$7:$E$10, 'BASIC KEY'!$F$7:$F$10, ""),
XLOOKUP(INDEX(Basic!$M$2:$M$309, MATCH(Sheet8!$C119, Basic!$I$2:$I$309, 0)), 'BASIC KEY'!$E$13:$E$16, 'BASIC KEY'!$F$13:$F$16, ""),
XLOOKUP(INDEX(Basic!$N$2:$N$309, MATCH(Sheet8!$C119, Basic!$I$2:$I$309, 0)), 'BASIC KEY'!$E$19:$E$22, 'BASIC KEY'!$F$19:$F$22, ""),
XLOOKUP(INDEX(Basic!$O$2:$O$309, MATCH(Sheet8!$C119, Basic!$I$2:$I$309, 0)), 'BASIC KEY'!$E$25:$E$28, 'BASIC KEY'!$F$25:$F$28, "")
),
""
)</f>
        <v>career focused,Balanced explorer,Weakend learner,Pleasant tactful,Self Focused</v>
      </c>
      <c r="L119" s="17" t="str">
        <f t="array" ref="L119">TEXTJOIN(",", TRUE,
    XLOOKUP(Advanced!$P116, 'ADVANCED KEY'!$F$1:$F$4, 'ADVANCED KEY'!$G$1:$G$4, ""),
    XLOOKUP(Advanced!$Q116, 'ADVANCED KEY'!$F$7:$F$10, 'ADVANCED KEY'!$G$7:$G$10, ""),
    XLOOKUP(Advanced!$R116, 'ADVANCED KEY'!$F$13:$F$16, 'ADVANCED KEY'!$G$13:$G$16, ""),
    XLOOKUP(Advanced!$S116, 'ADVANCED KEY'!$F$19:$F$22, 'ADVANCED KEY'!$G$19:$G$22, ""),
    XLOOKUP(Advanced!$T116, 'ADVANCED KEY'!$F$25:$F$28, 'ADVANCED KEY'!$G$25:$G$28, ""),
    XLOOKUP(Advanced!$U116, 'ADVANCED KEY'!$F$31:$F$34, 'ADVANCED KEY'!$G$31:$G$34, ""),
    XLOOKUP(Advanced!$V116, 'ADVANCED KEY'!$F$37:$F$40, 'ADVANCED KEY'!$G$37:$G$40, ""),
    XLOOKUP(Advanced!$W116, 'ADVANCED KEY'!$F$43:$F$46, 'ADVANCED KEY'!$G$43:$G$46, ""),
    XLOOKUP(Advanced!$X116, 'ADVANCED KEY'!$F$49:$F$52, 'ADVANCED KEY'!$G$49:$G$52, ""),
    XLOOKUP(Advanced!$Y116, 'ADVANCED KEY'!$F$55:$F$58, 'ADVANCED KEY'!$G$55:$G$58, "")
)</f>
        <v>Planned explorer,Skill learner,Information seeker,Incremental Result seeker,Strength focused,Balancer,Innovator,Competitive learner,Acknowledgement seeker,Balanced achiever</v>
      </c>
      <c r="M119" s="17" t="str">
        <f t="shared" si="6"/>
        <v>You are doing great Job . Keep it up!</v>
      </c>
      <c r="N119" s="17" t="str">
        <f t="shared" si="7"/>
        <v>Going amazing!.Keep working!</v>
      </c>
    </row>
    <row r="120">
      <c r="A120" s="12">
        <v>116.0</v>
      </c>
      <c r="B120" s="1" t="str">
        <f>Advanced!M117</f>
        <v>Vrushti Vyas</v>
      </c>
      <c r="C120" s="13" t="str">
        <f t="shared" si="1"/>
        <v>vrushti vyas</v>
      </c>
      <c r="D120" s="13">
        <f t="array" ref="D120">IF(ISNUMBER(MATCH(Sheet8!$C120, Basic!$I$2:$I$309, 0)),SUM(
        XLOOKUP(INDEX(Basic!$C$2:$C$309, MATCH(Sheet8!$C120, Basic!$I$2:$I$309, 0)), 'BASIC KEY'!$C$1:$C$4, 'BASIC KEY'!$B$1:$B$4, 0),
        XLOOKUP(INDEX(Basic!$D$2:$D$309, MATCH(Sheet8!$C120, Basic!$I$2:$I$309, 0)), 'BASIC KEY'!$C$7:$C$10, 'BASIC KEY'!$B$7:$B$10, 0),
        XLOOKUP(INDEX(Basic!$E$2:$E$309, MATCH(Sheet8!$C120, Basic!$I$2:$I$309, 0)), 'BASIC KEY'!$C$13:$C$16, 'BASIC KEY'!$B$13:$B$16, 0),
        XLOOKUP(INDEX(Basic!$F$2:$F$309, MATCH(Sheet8!$C120, Basic!$I$2:$I$309, 0)), 'BASIC KEY'!$C$19:$C$22, 'BASIC KEY'!$B$19:$B$22, 0),
        XLOOKUP(INDEX(Basic!$G$2:$G$309, MATCH(Sheet8!$C120, Basic!$I$2:$I$309, 0)), 'BASIC KEY'!$C$25:$C$28, 'BASIC KEY'!$B$25:$B$28, 0)
    ),
    ""
)
</f>
        <v>8</v>
      </c>
      <c r="E120" s="13">
        <f t="array" ref="E120">SUM(
XLOOKUP(Advanced!$C117,'ADVANCED KEY'!$C$1:$C$4,'ADVANCED KEY'!$B$1:$B$4,0),
XLOOKUP(Advanced!$D117,'ADVANCED KEY'!$C$7:$C$10,'ADVANCED KEY'!$B$7:$B$10,0),
XLOOKUP(Advanced!$E117,'ADVANCED KEY'!$C$13:$C$16,'ADVANCED KEY'!$B$13:$B$16,0),
XLOOKUP(Advanced!$F117,'ADVANCED KEY'!$C$19:$C$22,'ADVANCED KEY'!$B$19:$B$22,0),
XLOOKUP(Advanced!$G117,'ADVANCED KEY'!$C$25:$C$28,'ADVANCED KEY'!$B$25:$B$28,0),
XLOOKUP(Advanced!$H117,'ADVANCED KEY'!$C$31:$C$34,'ADVANCED KEY'!$B$31:$B$34,0),
XLOOKUP(Advanced!$I117,'ADVANCED KEY'!$C$37:$C$40,'ADVANCED KEY'!$B$37:$B$40,0),
XLOOKUP(Advanced!$J117,'ADVANCED KEY'!$C$43:$C$46,'ADVANCED KEY'!$B$43:$B$46,0),
XLOOKUP(Advanced!$K117,'ADVANCED KEY'!$C$49:$C$52,'ADVANCED KEY'!$B$49:$B$52,0),
XLOOKUP(Advanced!$L117,'ADVANCED KEY'!$C$55:$C$58,'ADVANCED KEY'!$B$55:$B$58,0)
)</f>
        <v>2</v>
      </c>
      <c r="F120" s="13">
        <f t="shared" si="2"/>
        <v>10</v>
      </c>
      <c r="G120" s="13">
        <f t="shared" si="3"/>
        <v>33.3</v>
      </c>
      <c r="H120" s="13">
        <f t="shared" si="4"/>
        <v>0.464</v>
      </c>
      <c r="I120" s="25">
        <f t="shared" si="5"/>
        <v>82</v>
      </c>
      <c r="J120" s="13" t="str">
        <f t="array" ref="J120">IF(ISNUMBER(MATCH(Sheet8!$C120, Basic!$I$2:$I$309, 0)),TEXTJOIN(",",TRUE,
XLOOKUP(INDEX(Basic!$K$2:$K$309, MATCH(Sheet8!$C120, Basic!$I$2:$I$309, 0)), 'BASIC KEY'!$E$1:$E$4, 'BASIC KEY'!$F$1:$F$4, ""),
XLOOKUP(INDEX(Basic!$L$2:$L$309, MATCH(Sheet8!$C120, Basic!$I$2:$I$309, 0)), 'BASIC KEY'!$E$7:$E$10, 'BASIC KEY'!$F$7:$F$10, ""),
XLOOKUP(INDEX(Basic!$M$2:$M$309, MATCH(Sheet8!$C120, Basic!$I$2:$I$309, 0)), 'BASIC KEY'!$E$13:$E$16, 'BASIC KEY'!$F$13:$F$16, ""),
XLOOKUP(INDEX(Basic!$N$2:$N$309, MATCH(Sheet8!$C120, Basic!$I$2:$I$309, 0)), 'BASIC KEY'!$E$19:$E$22, 'BASIC KEY'!$F$19:$F$22, ""),
XLOOKUP(INDEX(Basic!$O$2:$O$309, MATCH(Sheet8!$C120, Basic!$I$2:$I$309, 0)), 'BASIC KEY'!$E$25:$E$28, 'BASIC KEY'!$F$25:$F$28, "")
),
""
)</f>
        <v>career focused,Growth seeker,Balancer,Pleasant tactful,Self Focused</v>
      </c>
      <c r="L120" s="17" t="str">
        <f t="array" ref="L120">TEXTJOIN(",", TRUE,
    XLOOKUP(Advanced!$P117, 'ADVANCED KEY'!$F$1:$F$4, 'ADVANCED KEY'!$G$1:$G$4, ""),
    XLOOKUP(Advanced!$Q117, 'ADVANCED KEY'!$F$7:$F$10, 'ADVANCED KEY'!$G$7:$G$10, ""),
    XLOOKUP(Advanced!$R117, 'ADVANCED KEY'!$F$13:$F$16, 'ADVANCED KEY'!$G$13:$G$16, ""),
    XLOOKUP(Advanced!$S117, 'ADVANCED KEY'!$F$19:$F$22, 'ADVANCED KEY'!$G$19:$G$22, ""),
    XLOOKUP(Advanced!$T117, 'ADVANCED KEY'!$F$25:$F$28, 'ADVANCED KEY'!$G$25:$G$28, ""),
    XLOOKUP(Advanced!$U117, 'ADVANCED KEY'!$F$31:$F$34, 'ADVANCED KEY'!$G$31:$G$34, ""),
    XLOOKUP(Advanced!$V117, 'ADVANCED KEY'!$F$37:$F$40, 'ADVANCED KEY'!$G$37:$G$40, ""),
    XLOOKUP(Advanced!$W117, 'ADVANCED KEY'!$F$43:$F$46, 'ADVANCED KEY'!$G$43:$G$46, ""),
    XLOOKUP(Advanced!$X117, 'ADVANCED KEY'!$F$49:$F$52, 'ADVANCED KEY'!$G$49:$G$52, ""),
    XLOOKUP(Advanced!$Y117, 'ADVANCED KEY'!$F$55:$F$58, 'ADVANCED KEY'!$G$55:$G$58, "")
)</f>
        <v>Planned explorer,Skill learner,Information seeker,Incremental Result seeker,Self Aware,Balancer,Blanced thinker,Future focused learner,Acknowledgement seeker,Short-term goals seeker</v>
      </c>
      <c r="M120" s="17" t="str">
        <f t="shared" si="6"/>
        <v>You are doing great Job . Keep it up!</v>
      </c>
      <c r="N120" s="17" t="str">
        <f t="shared" si="7"/>
        <v>Going amazing!.Keep working!</v>
      </c>
    </row>
    <row r="121">
      <c r="A121" s="12">
        <v>117.0</v>
      </c>
      <c r="B121" s="1" t="str">
        <f>Advanced!M118</f>
        <v>Rahul Sen</v>
      </c>
      <c r="C121" s="13" t="str">
        <f t="shared" si="1"/>
        <v>rahul sen</v>
      </c>
      <c r="D121" s="13">
        <f t="array" ref="D121">IF(ISNUMBER(MATCH(Sheet8!$C121, Basic!$I$2:$I$309, 0)),SUM(
        XLOOKUP(INDEX(Basic!$C$2:$C$309, MATCH(Sheet8!$C121, Basic!$I$2:$I$309, 0)), 'BASIC KEY'!$C$1:$C$4, 'BASIC KEY'!$B$1:$B$4, 0),
        XLOOKUP(INDEX(Basic!$D$2:$D$309, MATCH(Sheet8!$C121, Basic!$I$2:$I$309, 0)), 'BASIC KEY'!$C$7:$C$10, 'BASIC KEY'!$B$7:$B$10, 0),
        XLOOKUP(INDEX(Basic!$E$2:$E$309, MATCH(Sheet8!$C121, Basic!$I$2:$I$309, 0)), 'BASIC KEY'!$C$13:$C$16, 'BASIC KEY'!$B$13:$B$16, 0),
        XLOOKUP(INDEX(Basic!$F$2:$F$309, MATCH(Sheet8!$C121, Basic!$I$2:$I$309, 0)), 'BASIC KEY'!$C$19:$C$22, 'BASIC KEY'!$B$19:$B$22, 0),
        XLOOKUP(INDEX(Basic!$G$2:$G$309, MATCH(Sheet8!$C121, Basic!$I$2:$I$309, 0)), 'BASIC KEY'!$C$25:$C$28, 'BASIC KEY'!$B$25:$B$28, 0)
    ),
    ""
)
</f>
        <v>9</v>
      </c>
      <c r="E121" s="13">
        <f t="array" ref="E121">SUM(
XLOOKUP(Advanced!$C118,'ADVANCED KEY'!$C$1:$C$4,'ADVANCED KEY'!$B$1:$B$4,0),
XLOOKUP(Advanced!$D118,'ADVANCED KEY'!$C$7:$C$10,'ADVANCED KEY'!$B$7:$B$10,0),
XLOOKUP(Advanced!$E118,'ADVANCED KEY'!$C$13:$C$16,'ADVANCED KEY'!$B$13:$B$16,0),
XLOOKUP(Advanced!$F118,'ADVANCED KEY'!$C$19:$C$22,'ADVANCED KEY'!$B$19:$B$22,0),
XLOOKUP(Advanced!$G118,'ADVANCED KEY'!$C$25:$C$28,'ADVANCED KEY'!$B$25:$B$28,0),
XLOOKUP(Advanced!$H118,'ADVANCED KEY'!$C$31:$C$34,'ADVANCED KEY'!$B$31:$B$34,0),
XLOOKUP(Advanced!$I118,'ADVANCED KEY'!$C$37:$C$40,'ADVANCED KEY'!$B$37:$B$40,0),
XLOOKUP(Advanced!$J118,'ADVANCED KEY'!$C$43:$C$46,'ADVANCED KEY'!$B$43:$B$46,0),
XLOOKUP(Advanced!$K118,'ADVANCED KEY'!$C$49:$C$52,'ADVANCED KEY'!$B$49:$B$52,0),
XLOOKUP(Advanced!$L118,'ADVANCED KEY'!$C$55:$C$58,'ADVANCED KEY'!$B$55:$B$58,0)
)</f>
        <v>4</v>
      </c>
      <c r="F121" s="13">
        <f t="shared" si="2"/>
        <v>13</v>
      </c>
      <c r="G121" s="13">
        <f t="shared" si="3"/>
        <v>43.3</v>
      </c>
      <c r="H121" s="13">
        <f t="shared" si="4"/>
        <v>0.812</v>
      </c>
      <c r="I121" s="25">
        <f t="shared" si="5"/>
        <v>33</v>
      </c>
      <c r="J121" s="13" t="str">
        <f t="array" ref="J121">IF(ISNUMBER(MATCH(Sheet8!$C121, Basic!$I$2:$I$309, 0)),TEXTJOIN(",",TRUE,
XLOOKUP(INDEX(Basic!$K$2:$K$309, MATCH(Sheet8!$C121, Basic!$I$2:$I$309, 0)), 'BASIC KEY'!$E$1:$E$4, 'BASIC KEY'!$F$1:$F$4, ""),
XLOOKUP(INDEX(Basic!$L$2:$L$309, MATCH(Sheet8!$C121, Basic!$I$2:$I$309, 0)), 'BASIC KEY'!$E$7:$E$10, 'BASIC KEY'!$F$7:$F$10, ""),
XLOOKUP(INDEX(Basic!$M$2:$M$309, MATCH(Sheet8!$C121, Basic!$I$2:$I$309, 0)), 'BASIC KEY'!$E$13:$E$16, 'BASIC KEY'!$F$13:$F$16, ""),
XLOOKUP(INDEX(Basic!$N$2:$N$309, MATCH(Sheet8!$C121, Basic!$I$2:$I$309, 0)), 'BASIC KEY'!$E$19:$E$22, 'BASIC KEY'!$F$19:$F$22, ""),
XLOOKUP(INDEX(Basic!$O$2:$O$309, MATCH(Sheet8!$C121, Basic!$I$2:$I$309, 0)), 'BASIC KEY'!$E$25:$E$28, 'BASIC KEY'!$F$25:$F$28, "")
),
""
)</f>
        <v>passionate explorer,Growth seeker,Balancer,Pleasant tactful,Self Focused</v>
      </c>
      <c r="L121" s="17" t="str">
        <f t="array" ref="L121">TEXTJOIN(",", TRUE,
    XLOOKUP(Advanced!$P118, 'ADVANCED KEY'!$F$1:$F$4, 'ADVANCED KEY'!$G$1:$G$4, ""),
    XLOOKUP(Advanced!$Q118, 'ADVANCED KEY'!$F$7:$F$10, 'ADVANCED KEY'!$G$7:$G$10, ""),
    XLOOKUP(Advanced!$R118, 'ADVANCED KEY'!$F$13:$F$16, 'ADVANCED KEY'!$G$13:$G$16, ""),
    XLOOKUP(Advanced!$S118, 'ADVANCED KEY'!$F$19:$F$22, 'ADVANCED KEY'!$G$19:$G$22, ""),
    XLOOKUP(Advanced!$T118, 'ADVANCED KEY'!$F$25:$F$28, 'ADVANCED KEY'!$G$25:$G$28, ""),
    XLOOKUP(Advanced!$U118, 'ADVANCED KEY'!$F$31:$F$34, 'ADVANCED KEY'!$G$31:$G$34, ""),
    XLOOKUP(Advanced!$V118, 'ADVANCED KEY'!$F$37:$F$40, 'ADVANCED KEY'!$G$37:$G$40, ""),
    XLOOKUP(Advanced!$W118, 'ADVANCED KEY'!$F$43:$F$46, 'ADVANCED KEY'!$G$43:$G$46, ""),
    XLOOKUP(Advanced!$X118, 'ADVANCED KEY'!$F$49:$F$52, 'ADVANCED KEY'!$G$49:$G$52, ""),
    XLOOKUP(Advanced!$Y118, 'ADVANCED KEY'!$F$55:$F$58, 'ADVANCED KEY'!$G$55:$G$58, "")
)</f>
        <v>Planned explorer,Task Oriented,Information seeker,Advice seeker,Strength focused,Balancer,Smart woker,Future focused learner,Experience seeker,Short-term goals seeker</v>
      </c>
      <c r="M121" s="17" t="str">
        <f t="shared" si="6"/>
        <v>You are doing great Job . Keep it up!</v>
      </c>
      <c r="N121" s="17" t="str">
        <f t="shared" si="7"/>
        <v>Going amazing!.Keep working!</v>
      </c>
    </row>
    <row r="122">
      <c r="A122" s="12">
        <v>118.0</v>
      </c>
      <c r="B122" s="1" t="str">
        <f>Advanced!M119</f>
        <v>Ritik Kumar Gupta</v>
      </c>
      <c r="C122" s="13" t="str">
        <f t="shared" si="1"/>
        <v>ritik kumar gupta</v>
      </c>
      <c r="D122" s="13">
        <f t="array" ref="D122">IF(ISNUMBER(MATCH(Sheet8!$C122, Basic!$I$2:$I$309, 0)),SUM(
        XLOOKUP(INDEX(Basic!$C$2:$C$309, MATCH(Sheet8!$C122, Basic!$I$2:$I$309, 0)), 'BASIC KEY'!$C$1:$C$4, 'BASIC KEY'!$B$1:$B$4, 0),
        XLOOKUP(INDEX(Basic!$D$2:$D$309, MATCH(Sheet8!$C122, Basic!$I$2:$I$309, 0)), 'BASIC KEY'!$C$7:$C$10, 'BASIC KEY'!$B$7:$B$10, 0),
        XLOOKUP(INDEX(Basic!$E$2:$E$309, MATCH(Sheet8!$C122, Basic!$I$2:$I$309, 0)), 'BASIC KEY'!$C$13:$C$16, 'BASIC KEY'!$B$13:$B$16, 0),
        XLOOKUP(INDEX(Basic!$F$2:$F$309, MATCH(Sheet8!$C122, Basic!$I$2:$I$309, 0)), 'BASIC KEY'!$C$19:$C$22, 'BASIC KEY'!$B$19:$B$22, 0),
        XLOOKUP(INDEX(Basic!$G$2:$G$309, MATCH(Sheet8!$C122, Basic!$I$2:$I$309, 0)), 'BASIC KEY'!$C$25:$C$28, 'BASIC KEY'!$B$25:$B$28, 0)
    ),
    ""
)
</f>
        <v>7</v>
      </c>
      <c r="E122" s="13">
        <f t="array" ref="E122">SUM(
XLOOKUP(Advanced!$C119,'ADVANCED KEY'!$C$1:$C$4,'ADVANCED KEY'!$B$1:$B$4,0),
XLOOKUP(Advanced!$D119,'ADVANCED KEY'!$C$7:$C$10,'ADVANCED KEY'!$B$7:$B$10,0),
XLOOKUP(Advanced!$E119,'ADVANCED KEY'!$C$13:$C$16,'ADVANCED KEY'!$B$13:$B$16,0),
XLOOKUP(Advanced!$F119,'ADVANCED KEY'!$C$19:$C$22,'ADVANCED KEY'!$B$19:$B$22,0),
XLOOKUP(Advanced!$G119,'ADVANCED KEY'!$C$25:$C$28,'ADVANCED KEY'!$B$25:$B$28,0),
XLOOKUP(Advanced!$H119,'ADVANCED KEY'!$C$31:$C$34,'ADVANCED KEY'!$B$31:$B$34,0),
XLOOKUP(Advanced!$I119,'ADVANCED KEY'!$C$37:$C$40,'ADVANCED KEY'!$B$37:$B$40,0),
XLOOKUP(Advanced!$J119,'ADVANCED KEY'!$C$43:$C$46,'ADVANCED KEY'!$B$43:$B$46,0),
XLOOKUP(Advanced!$K119,'ADVANCED KEY'!$C$49:$C$52,'ADVANCED KEY'!$B$49:$B$52,0),
XLOOKUP(Advanced!$L119,'ADVANCED KEY'!$C$55:$C$58,'ADVANCED KEY'!$B$55:$B$58,0)
)</f>
        <v>7</v>
      </c>
      <c r="F122" s="13">
        <f t="shared" si="2"/>
        <v>14</v>
      </c>
      <c r="G122" s="13">
        <f t="shared" si="3"/>
        <v>46.7</v>
      </c>
      <c r="H122" s="13">
        <f t="shared" si="4"/>
        <v>0.86</v>
      </c>
      <c r="I122" s="25">
        <f t="shared" si="5"/>
        <v>26</v>
      </c>
      <c r="J122" s="13" t="str">
        <f t="array" ref="J122">IF(ISNUMBER(MATCH(Sheet8!$C122, Basic!$I$2:$I$309, 0)),TEXTJOIN(",",TRUE,
XLOOKUP(INDEX(Basic!$K$2:$K$309, MATCH(Sheet8!$C122, Basic!$I$2:$I$309, 0)), 'BASIC KEY'!$E$1:$E$4, 'BASIC KEY'!$F$1:$F$4, ""),
XLOOKUP(INDEX(Basic!$L$2:$L$309, MATCH(Sheet8!$C122, Basic!$I$2:$I$309, 0)), 'BASIC KEY'!$E$7:$E$10, 'BASIC KEY'!$F$7:$F$10, ""),
XLOOKUP(INDEX(Basic!$M$2:$M$309, MATCH(Sheet8!$C122, Basic!$I$2:$I$309, 0)), 'BASIC KEY'!$E$13:$E$16, 'BASIC KEY'!$F$13:$F$16, ""),
XLOOKUP(INDEX(Basic!$N$2:$N$309, MATCH(Sheet8!$C122, Basic!$I$2:$I$309, 0)), 'BASIC KEY'!$E$19:$E$22, 'BASIC KEY'!$F$19:$F$22, ""),
XLOOKUP(INDEX(Basic!$O$2:$O$309, MATCH(Sheet8!$C122, Basic!$I$2:$I$309, 0)), 'BASIC KEY'!$E$25:$E$28, 'BASIC KEY'!$F$25:$F$28, "")
),
""
)</f>
        <v>career focused,Growth seeker,Dedicated learner,Dtermined Doer,Competitor</v>
      </c>
      <c r="L122" s="17" t="str">
        <f t="array" ref="L122">TEXTJOIN(",", TRUE,
    XLOOKUP(Advanced!$P119, 'ADVANCED KEY'!$F$1:$F$4, 'ADVANCED KEY'!$G$1:$G$4, ""),
    XLOOKUP(Advanced!$Q119, 'ADVANCED KEY'!$F$7:$F$10, 'ADVANCED KEY'!$G$7:$G$10, ""),
    XLOOKUP(Advanced!$R119, 'ADVANCED KEY'!$F$13:$F$16, 'ADVANCED KEY'!$G$13:$G$16, ""),
    XLOOKUP(Advanced!$S119, 'ADVANCED KEY'!$F$19:$F$22, 'ADVANCED KEY'!$G$19:$G$22, ""),
    XLOOKUP(Advanced!$T119, 'ADVANCED KEY'!$F$25:$F$28, 'ADVANCED KEY'!$G$25:$G$28, ""),
    XLOOKUP(Advanced!$U119, 'ADVANCED KEY'!$F$31:$F$34, 'ADVANCED KEY'!$G$31:$G$34, ""),
    XLOOKUP(Advanced!$V119, 'ADVANCED KEY'!$F$37:$F$40, 'ADVANCED KEY'!$G$37:$G$40, ""),
    XLOOKUP(Advanced!$W119, 'ADVANCED KEY'!$F$43:$F$46, 'ADVANCED KEY'!$G$43:$G$46, ""),
    XLOOKUP(Advanced!$X119, 'ADVANCED KEY'!$F$49:$F$52, 'ADVANCED KEY'!$G$49:$G$52, ""),
    XLOOKUP(Advanced!$Y119, 'ADVANCED KEY'!$F$55:$F$58, 'ADVANCED KEY'!$G$55:$G$58, "")
)</f>
        <v>Researcher,Task Oriented,Information seeker,Advice seeker,Self Aware,Placement focused,Smart woker,Competitive learner,Experience seeker,Detail focused</v>
      </c>
      <c r="M122" s="17" t="str">
        <f t="shared" si="6"/>
        <v>You are doing great Job . Keep it up!</v>
      </c>
      <c r="N122" s="17" t="str">
        <f t="shared" si="7"/>
        <v>Going amazing!.Keep working!</v>
      </c>
    </row>
    <row r="123">
      <c r="A123" s="12">
        <v>119.0</v>
      </c>
      <c r="B123" s="1" t="str">
        <f>Advanced!M120</f>
        <v>Anshika Chaturvedi </v>
      </c>
      <c r="C123" s="13" t="str">
        <f t="shared" si="1"/>
        <v>anshika chaturvedi</v>
      </c>
      <c r="D123" s="13">
        <f t="array" ref="D123">IF(ISNUMBER(MATCH(Sheet8!$C123, Basic!$I$2:$I$309, 0)),SUM(
        XLOOKUP(INDEX(Basic!$C$2:$C$309, MATCH(Sheet8!$C123, Basic!$I$2:$I$309, 0)), 'BASIC KEY'!$C$1:$C$4, 'BASIC KEY'!$B$1:$B$4, 0),
        XLOOKUP(INDEX(Basic!$D$2:$D$309, MATCH(Sheet8!$C123, Basic!$I$2:$I$309, 0)), 'BASIC KEY'!$C$7:$C$10, 'BASIC KEY'!$B$7:$B$10, 0),
        XLOOKUP(INDEX(Basic!$E$2:$E$309, MATCH(Sheet8!$C123, Basic!$I$2:$I$309, 0)), 'BASIC KEY'!$C$13:$C$16, 'BASIC KEY'!$B$13:$B$16, 0),
        XLOOKUP(INDEX(Basic!$F$2:$F$309, MATCH(Sheet8!$C123, Basic!$I$2:$I$309, 0)), 'BASIC KEY'!$C$19:$C$22, 'BASIC KEY'!$B$19:$B$22, 0),
        XLOOKUP(INDEX(Basic!$G$2:$G$309, MATCH(Sheet8!$C123, Basic!$I$2:$I$309, 0)), 'BASIC KEY'!$C$25:$C$28, 'BASIC KEY'!$B$25:$B$28, 0)
    ),
    ""
)
</f>
        <v>7</v>
      </c>
      <c r="E123" s="13">
        <f t="array" ref="E123">SUM(
XLOOKUP(Advanced!$C120,'ADVANCED KEY'!$C$1:$C$4,'ADVANCED KEY'!$B$1:$B$4,0),
XLOOKUP(Advanced!$D120,'ADVANCED KEY'!$C$7:$C$10,'ADVANCED KEY'!$B$7:$B$10,0),
XLOOKUP(Advanced!$E120,'ADVANCED KEY'!$C$13:$C$16,'ADVANCED KEY'!$B$13:$B$16,0),
XLOOKUP(Advanced!$F120,'ADVANCED KEY'!$C$19:$C$22,'ADVANCED KEY'!$B$19:$B$22,0),
XLOOKUP(Advanced!$G120,'ADVANCED KEY'!$C$25:$C$28,'ADVANCED KEY'!$B$25:$B$28,0),
XLOOKUP(Advanced!$H120,'ADVANCED KEY'!$C$31:$C$34,'ADVANCED KEY'!$B$31:$B$34,0),
XLOOKUP(Advanced!$I120,'ADVANCED KEY'!$C$37:$C$40,'ADVANCED KEY'!$B$37:$B$40,0),
XLOOKUP(Advanced!$J120,'ADVANCED KEY'!$C$43:$C$46,'ADVANCED KEY'!$B$43:$B$46,0),
XLOOKUP(Advanced!$K120,'ADVANCED KEY'!$C$49:$C$52,'ADVANCED KEY'!$B$49:$B$52,0),
XLOOKUP(Advanced!$L120,'ADVANCED KEY'!$C$55:$C$58,'ADVANCED KEY'!$B$55:$B$58,0)
)</f>
        <v>4</v>
      </c>
      <c r="F123" s="13">
        <f t="shared" si="2"/>
        <v>11</v>
      </c>
      <c r="G123" s="13">
        <f t="shared" si="3"/>
        <v>36.7</v>
      </c>
      <c r="H123" s="13">
        <f t="shared" si="4"/>
        <v>0.62</v>
      </c>
      <c r="I123" s="25">
        <f t="shared" si="5"/>
        <v>53</v>
      </c>
      <c r="J123" s="13" t="str">
        <f t="array" ref="J123">IF(ISNUMBER(MATCH(Sheet8!$C123, Basic!$I$2:$I$309, 0)),TEXTJOIN(",",TRUE,
XLOOKUP(INDEX(Basic!$K$2:$K$309, MATCH(Sheet8!$C123, Basic!$I$2:$I$309, 0)), 'BASIC KEY'!$E$1:$E$4, 'BASIC KEY'!$F$1:$F$4, ""),
XLOOKUP(INDEX(Basic!$L$2:$L$309, MATCH(Sheet8!$C123, Basic!$I$2:$I$309, 0)), 'BASIC KEY'!$E$7:$E$10, 'BASIC KEY'!$F$7:$F$10, ""),
XLOOKUP(INDEX(Basic!$M$2:$M$309, MATCH(Sheet8!$C123, Basic!$I$2:$I$309, 0)), 'BASIC KEY'!$E$13:$E$16, 'BASIC KEY'!$F$13:$F$16, ""),
XLOOKUP(INDEX(Basic!$N$2:$N$309, MATCH(Sheet8!$C123, Basic!$I$2:$I$309, 0)), 'BASIC KEY'!$E$19:$E$22, 'BASIC KEY'!$F$19:$F$22, ""),
XLOOKUP(INDEX(Basic!$O$2:$O$309, MATCH(Sheet8!$C123, Basic!$I$2:$I$309, 0)), 'BASIC KEY'!$E$25:$E$28, 'BASIC KEY'!$F$25:$F$28, "")
),
""
)</f>
        <v>career focused,Balanced explorer,Balancer,Pleasant tactful,Self Focused</v>
      </c>
      <c r="L123" s="17" t="str">
        <f t="array" ref="L123">TEXTJOIN(",", TRUE,
    XLOOKUP(Advanced!$P120, 'ADVANCED KEY'!$F$1:$F$4, 'ADVANCED KEY'!$G$1:$G$4, ""),
    XLOOKUP(Advanced!$Q120, 'ADVANCED KEY'!$F$7:$F$10, 'ADVANCED KEY'!$G$7:$G$10, ""),
    XLOOKUP(Advanced!$R120, 'ADVANCED KEY'!$F$13:$F$16, 'ADVANCED KEY'!$G$13:$G$16, ""),
    XLOOKUP(Advanced!$S120, 'ADVANCED KEY'!$F$19:$F$22, 'ADVANCED KEY'!$G$19:$G$22, ""),
    XLOOKUP(Advanced!$T120, 'ADVANCED KEY'!$F$25:$F$28, 'ADVANCED KEY'!$G$25:$G$28, ""),
    XLOOKUP(Advanced!$U120, 'ADVANCED KEY'!$F$31:$F$34, 'ADVANCED KEY'!$G$31:$G$34, ""),
    XLOOKUP(Advanced!$V120, 'ADVANCED KEY'!$F$37:$F$40, 'ADVANCED KEY'!$G$37:$G$40, ""),
    XLOOKUP(Advanced!$W120, 'ADVANCED KEY'!$F$43:$F$46, 'ADVANCED KEY'!$G$43:$G$46, ""),
    XLOOKUP(Advanced!$X120, 'ADVANCED KEY'!$F$49:$F$52, 'ADVANCED KEY'!$G$49:$G$52, ""),
    XLOOKUP(Advanced!$Y120, 'ADVANCED KEY'!$F$55:$F$58, 'ADVANCED KEY'!$G$55:$G$58, "")
)</f>
        <v>Planned explorer,Challenger,Information seeker,Incremental Result seeker,Self Aware,Balancer,Blanced thinker,Future focused learner,Experience seeker,Short-term goals seeker</v>
      </c>
      <c r="M123" s="17" t="str">
        <f t="shared" si="6"/>
        <v>You are doing great Job . Keep it up!</v>
      </c>
      <c r="N123" s="17" t="str">
        <f t="shared" si="7"/>
        <v>Going amazing!.Keep working!</v>
      </c>
    </row>
    <row r="124">
      <c r="A124" s="12">
        <v>120.0</v>
      </c>
      <c r="B124" s="1" t="str">
        <f>Advanced!M121</f>
        <v>Tanishq Sharma </v>
      </c>
      <c r="C124" s="13" t="str">
        <f t="shared" si="1"/>
        <v>tanishq sharma</v>
      </c>
      <c r="D124" s="13">
        <f t="array" ref="D124">IF(ISNUMBER(MATCH(Sheet8!$C124, Basic!$I$2:$I$309, 0)),SUM(
        XLOOKUP(INDEX(Basic!$C$2:$C$309, MATCH(Sheet8!$C124, Basic!$I$2:$I$309, 0)), 'BASIC KEY'!$C$1:$C$4, 'BASIC KEY'!$B$1:$B$4, 0),
        XLOOKUP(INDEX(Basic!$D$2:$D$309, MATCH(Sheet8!$C124, Basic!$I$2:$I$309, 0)), 'BASIC KEY'!$C$7:$C$10, 'BASIC KEY'!$B$7:$B$10, 0),
        XLOOKUP(INDEX(Basic!$E$2:$E$309, MATCH(Sheet8!$C124, Basic!$I$2:$I$309, 0)), 'BASIC KEY'!$C$13:$C$16, 'BASIC KEY'!$B$13:$B$16, 0),
        XLOOKUP(INDEX(Basic!$F$2:$F$309, MATCH(Sheet8!$C124, Basic!$I$2:$I$309, 0)), 'BASIC KEY'!$C$19:$C$22, 'BASIC KEY'!$B$19:$B$22, 0),
        XLOOKUP(INDEX(Basic!$G$2:$G$309, MATCH(Sheet8!$C124, Basic!$I$2:$I$309, 0)), 'BASIC KEY'!$C$25:$C$28, 'BASIC KEY'!$B$25:$B$28, 0)
    ),
    ""
)
</f>
        <v>8</v>
      </c>
      <c r="E124" s="13">
        <f t="array" ref="E124">SUM(
XLOOKUP(Advanced!$C121,'ADVANCED KEY'!$C$1:$C$4,'ADVANCED KEY'!$B$1:$B$4,0),
XLOOKUP(Advanced!$D121,'ADVANCED KEY'!$C$7:$C$10,'ADVANCED KEY'!$B$7:$B$10,0),
XLOOKUP(Advanced!$E121,'ADVANCED KEY'!$C$13:$C$16,'ADVANCED KEY'!$B$13:$B$16,0),
XLOOKUP(Advanced!$F121,'ADVANCED KEY'!$C$19:$C$22,'ADVANCED KEY'!$B$19:$B$22,0),
XLOOKUP(Advanced!$G121,'ADVANCED KEY'!$C$25:$C$28,'ADVANCED KEY'!$B$25:$B$28,0),
XLOOKUP(Advanced!$H121,'ADVANCED KEY'!$C$31:$C$34,'ADVANCED KEY'!$B$31:$B$34,0),
XLOOKUP(Advanced!$I121,'ADVANCED KEY'!$C$37:$C$40,'ADVANCED KEY'!$B$37:$B$40,0),
XLOOKUP(Advanced!$J121,'ADVANCED KEY'!$C$43:$C$46,'ADVANCED KEY'!$B$43:$B$46,0),
XLOOKUP(Advanced!$K121,'ADVANCED KEY'!$C$49:$C$52,'ADVANCED KEY'!$B$49:$B$52,0),
XLOOKUP(Advanced!$L121,'ADVANCED KEY'!$C$55:$C$58,'ADVANCED KEY'!$B$55:$B$58,0)
)</f>
        <v>2</v>
      </c>
      <c r="F124" s="13">
        <f t="shared" si="2"/>
        <v>10</v>
      </c>
      <c r="G124" s="13">
        <f t="shared" si="3"/>
        <v>33.3</v>
      </c>
      <c r="H124" s="13">
        <f t="shared" si="4"/>
        <v>0.475</v>
      </c>
      <c r="I124" s="25">
        <f t="shared" si="5"/>
        <v>71</v>
      </c>
      <c r="J124" s="13" t="str">
        <f t="array" ref="J124">IF(ISNUMBER(MATCH(Sheet8!$C124, Basic!$I$2:$I$309, 0)),TEXTJOIN(",",TRUE,
XLOOKUP(INDEX(Basic!$K$2:$K$309, MATCH(Sheet8!$C124, Basic!$I$2:$I$309, 0)), 'BASIC KEY'!$E$1:$E$4, 'BASIC KEY'!$F$1:$F$4, ""),
XLOOKUP(INDEX(Basic!$L$2:$L$309, MATCH(Sheet8!$C124, Basic!$I$2:$I$309, 0)), 'BASIC KEY'!$E$7:$E$10, 'BASIC KEY'!$F$7:$F$10, ""),
XLOOKUP(INDEX(Basic!$M$2:$M$309, MATCH(Sheet8!$C124, Basic!$I$2:$I$309, 0)), 'BASIC KEY'!$E$13:$E$16, 'BASIC KEY'!$F$13:$F$16, ""),
XLOOKUP(INDEX(Basic!$N$2:$N$309, MATCH(Sheet8!$C124, Basic!$I$2:$I$309, 0)), 'BASIC KEY'!$E$19:$E$22, 'BASIC KEY'!$F$19:$F$22, ""),
XLOOKUP(INDEX(Basic!$O$2:$O$309, MATCH(Sheet8!$C124, Basic!$I$2:$I$309, 0)), 'BASIC KEY'!$E$25:$E$28, 'BASIC KEY'!$F$25:$F$28, "")
),
""
)</f>
        <v>passionate explorer,Growth seeker,Balancer,Pleasant tactful,Competitor</v>
      </c>
      <c r="L124" s="17" t="str">
        <f t="array" ref="L124">TEXTJOIN(",", TRUE,
    XLOOKUP(Advanced!$P121, 'ADVANCED KEY'!$F$1:$F$4, 'ADVANCED KEY'!$G$1:$G$4, ""),
    XLOOKUP(Advanced!$Q121, 'ADVANCED KEY'!$F$7:$F$10, 'ADVANCED KEY'!$G$7:$G$10, ""),
    XLOOKUP(Advanced!$R121, 'ADVANCED KEY'!$F$13:$F$16, 'ADVANCED KEY'!$G$13:$G$16, ""),
    XLOOKUP(Advanced!$S121, 'ADVANCED KEY'!$F$19:$F$22, 'ADVANCED KEY'!$G$19:$G$22, ""),
    XLOOKUP(Advanced!$T121, 'ADVANCED KEY'!$F$25:$F$28, 'ADVANCED KEY'!$G$25:$G$28, ""),
    XLOOKUP(Advanced!$U121, 'ADVANCED KEY'!$F$31:$F$34, 'ADVANCED KEY'!$G$31:$G$34, ""),
    XLOOKUP(Advanced!$V121, 'ADVANCED KEY'!$F$37:$F$40, 'ADVANCED KEY'!$G$37:$G$40, ""),
    XLOOKUP(Advanced!$W121, 'ADVANCED KEY'!$F$43:$F$46, 'ADVANCED KEY'!$G$43:$G$46, ""),
    XLOOKUP(Advanced!$X121, 'ADVANCED KEY'!$F$49:$F$52, 'ADVANCED KEY'!$G$49:$G$52, ""),
    XLOOKUP(Advanced!$Y121, 'ADVANCED KEY'!$F$55:$F$58, 'ADVANCED KEY'!$G$55:$G$58, "")
)</f>
        <v>Researcher,Task Oriented,Guidelines seeker,Incremental Result seeker,Self Aware,Balancer,Innovator,Future focused learner,Practical career focused,Detail focused</v>
      </c>
      <c r="M124" s="17" t="str">
        <f t="shared" si="6"/>
        <v>You are doing great Job . Keep it up!</v>
      </c>
      <c r="N124" s="17" t="str">
        <f t="shared" si="7"/>
        <v>Going amazing!.Keep working!</v>
      </c>
    </row>
    <row r="125">
      <c r="A125" s="12">
        <v>121.0</v>
      </c>
      <c r="B125" s="1" t="str">
        <f>Advanced!M122</f>
        <v>Archana Nayaka A M</v>
      </c>
      <c r="C125" s="13" t="str">
        <f t="shared" si="1"/>
        <v>archana nayaka a m</v>
      </c>
      <c r="D125" s="13">
        <f t="array" ref="D125">IF(ISNUMBER(MATCH(Sheet8!$C125, Basic!$I$2:$I$309, 0)),SUM(
        XLOOKUP(INDEX(Basic!$C$2:$C$309, MATCH(Sheet8!$C125, Basic!$I$2:$I$309, 0)), 'BASIC KEY'!$C$1:$C$4, 'BASIC KEY'!$B$1:$B$4, 0),
        XLOOKUP(INDEX(Basic!$D$2:$D$309, MATCH(Sheet8!$C125, Basic!$I$2:$I$309, 0)), 'BASIC KEY'!$C$7:$C$10, 'BASIC KEY'!$B$7:$B$10, 0),
        XLOOKUP(INDEX(Basic!$E$2:$E$309, MATCH(Sheet8!$C125, Basic!$I$2:$I$309, 0)), 'BASIC KEY'!$C$13:$C$16, 'BASIC KEY'!$B$13:$B$16, 0),
        XLOOKUP(INDEX(Basic!$F$2:$F$309, MATCH(Sheet8!$C125, Basic!$I$2:$I$309, 0)), 'BASIC KEY'!$C$19:$C$22, 'BASIC KEY'!$B$19:$B$22, 0),
        XLOOKUP(INDEX(Basic!$G$2:$G$309, MATCH(Sheet8!$C125, Basic!$I$2:$I$309, 0)), 'BASIC KEY'!$C$25:$C$28, 'BASIC KEY'!$B$25:$B$28, 0)
    ),
    ""
)
</f>
        <v>8</v>
      </c>
      <c r="E125" s="13">
        <f t="array" ref="E125">SUM(
XLOOKUP(Advanced!$C122,'ADVANCED KEY'!$C$1:$C$4,'ADVANCED KEY'!$B$1:$B$4,0),
XLOOKUP(Advanced!$D122,'ADVANCED KEY'!$C$7:$C$10,'ADVANCED KEY'!$B$7:$B$10,0),
XLOOKUP(Advanced!$E122,'ADVANCED KEY'!$C$13:$C$16,'ADVANCED KEY'!$B$13:$B$16,0),
XLOOKUP(Advanced!$F122,'ADVANCED KEY'!$C$19:$C$22,'ADVANCED KEY'!$B$19:$B$22,0),
XLOOKUP(Advanced!$G122,'ADVANCED KEY'!$C$25:$C$28,'ADVANCED KEY'!$B$25:$B$28,0),
XLOOKUP(Advanced!$H122,'ADVANCED KEY'!$C$31:$C$34,'ADVANCED KEY'!$B$31:$B$34,0),
XLOOKUP(Advanced!$I122,'ADVANCED KEY'!$C$37:$C$40,'ADVANCED KEY'!$B$37:$B$40,0),
XLOOKUP(Advanced!$J122,'ADVANCED KEY'!$C$43:$C$46,'ADVANCED KEY'!$B$43:$B$46,0),
XLOOKUP(Advanced!$K122,'ADVANCED KEY'!$C$49:$C$52,'ADVANCED KEY'!$B$49:$B$52,0),
XLOOKUP(Advanced!$L122,'ADVANCED KEY'!$C$55:$C$58,'ADVANCED KEY'!$B$55:$B$58,0)
)</f>
        <v>-1</v>
      </c>
      <c r="F125" s="13">
        <f t="shared" si="2"/>
        <v>7</v>
      </c>
      <c r="G125" s="13">
        <f t="shared" si="3"/>
        <v>23.3</v>
      </c>
      <c r="H125" s="13">
        <f t="shared" si="4"/>
        <v>0.205</v>
      </c>
      <c r="I125" s="25">
        <f t="shared" si="5"/>
        <v>126</v>
      </c>
      <c r="J125" s="13" t="str">
        <f t="array" ref="J125">IF(ISNUMBER(MATCH(Sheet8!$C125, Basic!$I$2:$I$309, 0)),TEXTJOIN(",",TRUE,
XLOOKUP(INDEX(Basic!$K$2:$K$309, MATCH(Sheet8!$C125, Basic!$I$2:$I$309, 0)), 'BASIC KEY'!$E$1:$E$4, 'BASIC KEY'!$F$1:$F$4, ""),
XLOOKUP(INDEX(Basic!$L$2:$L$309, MATCH(Sheet8!$C125, Basic!$I$2:$I$309, 0)), 'BASIC KEY'!$E$7:$E$10, 'BASIC KEY'!$F$7:$F$10, ""),
XLOOKUP(INDEX(Basic!$M$2:$M$309, MATCH(Sheet8!$C125, Basic!$I$2:$I$309, 0)), 'BASIC KEY'!$E$13:$E$16, 'BASIC KEY'!$F$13:$F$16, ""),
XLOOKUP(INDEX(Basic!$N$2:$N$309, MATCH(Sheet8!$C125, Basic!$I$2:$I$309, 0)), 'BASIC KEY'!$E$19:$E$22, 'BASIC KEY'!$F$19:$F$22, ""),
XLOOKUP(INDEX(Basic!$O$2:$O$309, MATCH(Sheet8!$C125, Basic!$I$2:$I$309, 0)), 'BASIC KEY'!$E$25:$E$28, 'BASIC KEY'!$F$25:$F$28, "")
),
""
)</f>
        <v>passionate explorer,Growth seeker,Balancer,Pleasant tactful,Competitor</v>
      </c>
      <c r="L125" s="17" t="str">
        <f t="array" ref="L125">TEXTJOIN(",", TRUE,
    XLOOKUP(Advanced!$P122, 'ADVANCED KEY'!$F$1:$F$4, 'ADVANCED KEY'!$G$1:$G$4, ""),
    XLOOKUP(Advanced!$Q122, 'ADVANCED KEY'!$F$7:$F$10, 'ADVANCED KEY'!$G$7:$G$10, ""),
    XLOOKUP(Advanced!$R122, 'ADVANCED KEY'!$F$13:$F$16, 'ADVANCED KEY'!$G$13:$G$16, ""),
    XLOOKUP(Advanced!$S122, 'ADVANCED KEY'!$F$19:$F$22, 'ADVANCED KEY'!$G$19:$G$22, ""),
    XLOOKUP(Advanced!$T122, 'ADVANCED KEY'!$F$25:$F$28, 'ADVANCED KEY'!$G$25:$G$28, ""),
    XLOOKUP(Advanced!$U122, 'ADVANCED KEY'!$F$31:$F$34, 'ADVANCED KEY'!$G$31:$G$34, ""),
    XLOOKUP(Advanced!$V122, 'ADVANCED KEY'!$F$37:$F$40, 'ADVANCED KEY'!$G$37:$G$40, ""),
    XLOOKUP(Advanced!$W122, 'ADVANCED KEY'!$F$43:$F$46, 'ADVANCED KEY'!$G$43:$G$46, ""),
    XLOOKUP(Advanced!$X122, 'ADVANCED KEY'!$F$49:$F$52, 'ADVANCED KEY'!$G$49:$G$52, ""),
    XLOOKUP(Advanced!$Y122, 'ADVANCED KEY'!$F$55:$F$58, 'ADVANCED KEY'!$G$55:$G$58, "")
)</f>
        <v>Researcher,Task Oriented,Information seeker,Reflective,Self Aware,Balancer,Blanced thinker,Future focused learner,Acknowledgement seeker,Short-term goals seeker</v>
      </c>
      <c r="M125" s="17" t="str">
        <f t="shared" si="6"/>
        <v>You are doing great Job . Keep it up!</v>
      </c>
      <c r="N125" s="17" t="str">
        <f t="shared" si="7"/>
        <v>Going amazing!.Keep working!</v>
      </c>
    </row>
    <row r="126">
      <c r="A126" s="12">
        <v>122.0</v>
      </c>
      <c r="B126" s="1" t="str">
        <f>Advanced!M123</f>
        <v>PREMKUMAR M</v>
      </c>
      <c r="C126" s="13" t="str">
        <f t="shared" si="1"/>
        <v>premkumar m</v>
      </c>
      <c r="D126" s="13">
        <f t="array" ref="D126">IF(ISNUMBER(MATCH(Sheet8!$C126, Basic!$I$2:$I$309, 0)),SUM(
        XLOOKUP(INDEX(Basic!$C$2:$C$309, MATCH(Sheet8!$C126, Basic!$I$2:$I$309, 0)), 'BASIC KEY'!$C$1:$C$4, 'BASIC KEY'!$B$1:$B$4, 0),
        XLOOKUP(INDEX(Basic!$D$2:$D$309, MATCH(Sheet8!$C126, Basic!$I$2:$I$309, 0)), 'BASIC KEY'!$C$7:$C$10, 'BASIC KEY'!$B$7:$B$10, 0),
        XLOOKUP(INDEX(Basic!$E$2:$E$309, MATCH(Sheet8!$C126, Basic!$I$2:$I$309, 0)), 'BASIC KEY'!$C$13:$C$16, 'BASIC KEY'!$B$13:$B$16, 0),
        XLOOKUP(INDEX(Basic!$F$2:$F$309, MATCH(Sheet8!$C126, Basic!$I$2:$I$309, 0)), 'BASIC KEY'!$C$19:$C$22, 'BASIC KEY'!$B$19:$B$22, 0),
        XLOOKUP(INDEX(Basic!$G$2:$G$309, MATCH(Sheet8!$C126, Basic!$I$2:$I$309, 0)), 'BASIC KEY'!$C$25:$C$28, 'BASIC KEY'!$B$25:$B$28, 0)
    ),
    ""
)
</f>
        <v>9</v>
      </c>
      <c r="E126" s="13">
        <f t="array" ref="E126">SUM(
XLOOKUP(Advanced!$C123,'ADVANCED KEY'!$C$1:$C$4,'ADVANCED KEY'!$B$1:$B$4,0),
XLOOKUP(Advanced!$D123,'ADVANCED KEY'!$C$7:$C$10,'ADVANCED KEY'!$B$7:$B$10,0),
XLOOKUP(Advanced!$E123,'ADVANCED KEY'!$C$13:$C$16,'ADVANCED KEY'!$B$13:$B$16,0),
XLOOKUP(Advanced!$F123,'ADVANCED KEY'!$C$19:$C$22,'ADVANCED KEY'!$B$19:$B$22,0),
XLOOKUP(Advanced!$G123,'ADVANCED KEY'!$C$25:$C$28,'ADVANCED KEY'!$B$25:$B$28,0),
XLOOKUP(Advanced!$H123,'ADVANCED KEY'!$C$31:$C$34,'ADVANCED KEY'!$B$31:$B$34,0),
XLOOKUP(Advanced!$I123,'ADVANCED KEY'!$C$37:$C$40,'ADVANCED KEY'!$B$37:$B$40,0),
XLOOKUP(Advanced!$J123,'ADVANCED KEY'!$C$43:$C$46,'ADVANCED KEY'!$B$43:$B$46,0),
XLOOKUP(Advanced!$K123,'ADVANCED KEY'!$C$49:$C$52,'ADVANCED KEY'!$B$49:$B$52,0),
XLOOKUP(Advanced!$L123,'ADVANCED KEY'!$C$55:$C$58,'ADVANCED KEY'!$B$55:$B$58,0)
)</f>
        <v>1</v>
      </c>
      <c r="F126" s="13">
        <f t="shared" si="2"/>
        <v>10</v>
      </c>
      <c r="G126" s="13">
        <f t="shared" si="3"/>
        <v>33.3</v>
      </c>
      <c r="H126" s="13">
        <f t="shared" si="4"/>
        <v>0.475</v>
      </c>
      <c r="I126" s="25">
        <f t="shared" si="5"/>
        <v>71</v>
      </c>
      <c r="J126" s="13" t="str">
        <f t="array" ref="J126">IF(ISNUMBER(MATCH(Sheet8!$C126, Basic!$I$2:$I$309, 0)),TEXTJOIN(",",TRUE,
XLOOKUP(INDEX(Basic!$K$2:$K$309, MATCH(Sheet8!$C126, Basic!$I$2:$I$309, 0)), 'BASIC KEY'!$E$1:$E$4, 'BASIC KEY'!$F$1:$F$4, ""),
XLOOKUP(INDEX(Basic!$L$2:$L$309, MATCH(Sheet8!$C126, Basic!$I$2:$I$309, 0)), 'BASIC KEY'!$E$7:$E$10, 'BASIC KEY'!$F$7:$F$10, ""),
XLOOKUP(INDEX(Basic!$M$2:$M$309, MATCH(Sheet8!$C126, Basic!$I$2:$I$309, 0)), 'BASIC KEY'!$E$13:$E$16, 'BASIC KEY'!$F$13:$F$16, ""),
XLOOKUP(INDEX(Basic!$N$2:$N$309, MATCH(Sheet8!$C126, Basic!$I$2:$I$309, 0)), 'BASIC KEY'!$E$19:$E$22, 'BASIC KEY'!$F$19:$F$22, ""),
XLOOKUP(INDEX(Basic!$O$2:$O$309, MATCH(Sheet8!$C126, Basic!$I$2:$I$309, 0)), 'BASIC KEY'!$E$25:$E$28, 'BASIC KEY'!$F$25:$F$28, "")
),
""
)</f>
        <v>career focused,Growth seeker,Dedicated learner,Pleasant tactful,Self Focused</v>
      </c>
      <c r="L126" s="17" t="str">
        <f t="array" ref="L126">TEXTJOIN(",", TRUE,
    XLOOKUP(Advanced!$P123, 'ADVANCED KEY'!$F$1:$F$4, 'ADVANCED KEY'!$G$1:$G$4, ""),
    XLOOKUP(Advanced!$Q123, 'ADVANCED KEY'!$F$7:$F$10, 'ADVANCED KEY'!$G$7:$G$10, ""),
    XLOOKUP(Advanced!$R123, 'ADVANCED KEY'!$F$13:$F$16, 'ADVANCED KEY'!$G$13:$G$16, ""),
    XLOOKUP(Advanced!$S123, 'ADVANCED KEY'!$F$19:$F$22, 'ADVANCED KEY'!$G$19:$G$22, ""),
    XLOOKUP(Advanced!$T123, 'ADVANCED KEY'!$F$25:$F$28, 'ADVANCED KEY'!$G$25:$G$28, ""),
    XLOOKUP(Advanced!$U123, 'ADVANCED KEY'!$F$31:$F$34, 'ADVANCED KEY'!$G$31:$G$34, ""),
    XLOOKUP(Advanced!$V123, 'ADVANCED KEY'!$F$37:$F$40, 'ADVANCED KEY'!$G$37:$G$40, ""),
    XLOOKUP(Advanced!$W123, 'ADVANCED KEY'!$F$43:$F$46, 'ADVANCED KEY'!$G$43:$G$46, ""),
    XLOOKUP(Advanced!$X123, 'ADVANCED KEY'!$F$49:$F$52, 'ADVANCED KEY'!$G$49:$G$52, ""),
    XLOOKUP(Advanced!$Y123, 'ADVANCED KEY'!$F$55:$F$58, 'ADVANCED KEY'!$G$55:$G$58, "")
)</f>
        <v>Adventurous,Skill learner,Information seeker,Incremental Result seeker,Self Aware,Balancer,Blanced thinker,Future focused learner,Acknowledgement seeker,Short-term goals seeker</v>
      </c>
      <c r="M126" s="17" t="str">
        <f t="shared" si="6"/>
        <v>You are doing great Job . Keep it up!</v>
      </c>
      <c r="N126" s="17" t="str">
        <f t="shared" si="7"/>
        <v>Going amazing!.Keep working!</v>
      </c>
    </row>
    <row r="127">
      <c r="A127" s="12">
        <v>123.0</v>
      </c>
      <c r="B127" s="1" t="str">
        <f>Advanced!M124</f>
        <v>Sobhit Singhal</v>
      </c>
      <c r="C127" s="13" t="str">
        <f t="shared" si="1"/>
        <v>sobhit singhal</v>
      </c>
      <c r="D127" s="13">
        <f t="array" ref="D127">IF(ISNUMBER(MATCH(Sheet8!$C127, Basic!$I$2:$I$309, 0)),SUM(
        XLOOKUP(INDEX(Basic!$C$2:$C$309, MATCH(Sheet8!$C127, Basic!$I$2:$I$309, 0)), 'BASIC KEY'!$C$1:$C$4, 'BASIC KEY'!$B$1:$B$4, 0),
        XLOOKUP(INDEX(Basic!$D$2:$D$309, MATCH(Sheet8!$C127, Basic!$I$2:$I$309, 0)), 'BASIC KEY'!$C$7:$C$10, 'BASIC KEY'!$B$7:$B$10, 0),
        XLOOKUP(INDEX(Basic!$E$2:$E$309, MATCH(Sheet8!$C127, Basic!$I$2:$I$309, 0)), 'BASIC KEY'!$C$13:$C$16, 'BASIC KEY'!$B$13:$B$16, 0),
        XLOOKUP(INDEX(Basic!$F$2:$F$309, MATCH(Sheet8!$C127, Basic!$I$2:$I$309, 0)), 'BASIC KEY'!$C$19:$C$22, 'BASIC KEY'!$B$19:$B$22, 0),
        XLOOKUP(INDEX(Basic!$G$2:$G$309, MATCH(Sheet8!$C127, Basic!$I$2:$I$309, 0)), 'BASIC KEY'!$C$25:$C$28, 'BASIC KEY'!$B$25:$B$28, 0)
    ),
    ""
)
</f>
        <v>10</v>
      </c>
      <c r="E127" s="13">
        <f t="array" ref="E127">SUM(
XLOOKUP(Advanced!$C124,'ADVANCED KEY'!$C$1:$C$4,'ADVANCED KEY'!$B$1:$B$4,0),
XLOOKUP(Advanced!$D124,'ADVANCED KEY'!$C$7:$C$10,'ADVANCED KEY'!$B$7:$B$10,0),
XLOOKUP(Advanced!$E124,'ADVANCED KEY'!$C$13:$C$16,'ADVANCED KEY'!$B$13:$B$16,0),
XLOOKUP(Advanced!$F124,'ADVANCED KEY'!$C$19:$C$22,'ADVANCED KEY'!$B$19:$B$22,0),
XLOOKUP(Advanced!$G124,'ADVANCED KEY'!$C$25:$C$28,'ADVANCED KEY'!$B$25:$B$28,0),
XLOOKUP(Advanced!$H124,'ADVANCED KEY'!$C$31:$C$34,'ADVANCED KEY'!$B$31:$B$34,0),
XLOOKUP(Advanced!$I124,'ADVANCED KEY'!$C$37:$C$40,'ADVANCED KEY'!$B$37:$B$40,0),
XLOOKUP(Advanced!$J124,'ADVANCED KEY'!$C$43:$C$46,'ADVANCED KEY'!$B$43:$B$46,0),
XLOOKUP(Advanced!$K124,'ADVANCED KEY'!$C$49:$C$52,'ADVANCED KEY'!$B$49:$B$52,0),
XLOOKUP(Advanced!$L124,'ADVANCED KEY'!$C$55:$C$58,'ADVANCED KEY'!$B$55:$B$58,0)
)</f>
        <v>-4</v>
      </c>
      <c r="F127" s="13">
        <f t="shared" si="2"/>
        <v>6</v>
      </c>
      <c r="G127" s="13">
        <f t="shared" si="3"/>
        <v>20</v>
      </c>
      <c r="H127" s="13">
        <f t="shared" si="4"/>
        <v>0.145</v>
      </c>
      <c r="I127" s="25">
        <f t="shared" si="5"/>
        <v>133</v>
      </c>
      <c r="J127" s="13" t="str">
        <f t="array" ref="J127">IF(ISNUMBER(MATCH(Sheet8!$C127, Basic!$I$2:$I$309, 0)),TEXTJOIN(",",TRUE,
XLOOKUP(INDEX(Basic!$K$2:$K$309, MATCH(Sheet8!$C127, Basic!$I$2:$I$309, 0)), 'BASIC KEY'!$E$1:$E$4, 'BASIC KEY'!$F$1:$F$4, ""),
XLOOKUP(INDEX(Basic!$L$2:$L$309, MATCH(Sheet8!$C127, Basic!$I$2:$I$309, 0)), 'BASIC KEY'!$E$7:$E$10, 'BASIC KEY'!$F$7:$F$10, ""),
XLOOKUP(INDEX(Basic!$M$2:$M$309, MATCH(Sheet8!$C127, Basic!$I$2:$I$309, 0)), 'BASIC KEY'!$E$13:$E$16, 'BASIC KEY'!$F$13:$F$16, ""),
XLOOKUP(INDEX(Basic!$N$2:$N$309, MATCH(Sheet8!$C127, Basic!$I$2:$I$309, 0)), 'BASIC KEY'!$E$19:$E$22, 'BASIC KEY'!$F$19:$F$22, ""),
XLOOKUP(INDEX(Basic!$O$2:$O$309, MATCH(Sheet8!$C127, Basic!$I$2:$I$309, 0)), 'BASIC KEY'!$E$25:$E$28, 'BASIC KEY'!$F$25:$F$28, "")
),
""
)</f>
        <v>passionate explorer,Growth seeker,Dedicated learner,Pleasant tactful,Self Focused</v>
      </c>
      <c r="L127" s="17" t="str">
        <f t="array" ref="L127">TEXTJOIN(",", TRUE,
    XLOOKUP(Advanced!$P124, 'ADVANCED KEY'!$F$1:$F$4, 'ADVANCED KEY'!$G$1:$G$4, ""),
    XLOOKUP(Advanced!$Q124, 'ADVANCED KEY'!$F$7:$F$10, 'ADVANCED KEY'!$G$7:$G$10, ""),
    XLOOKUP(Advanced!$R124, 'ADVANCED KEY'!$F$13:$F$16, 'ADVANCED KEY'!$G$13:$G$16, ""),
    XLOOKUP(Advanced!$S124, 'ADVANCED KEY'!$F$19:$F$22, 'ADVANCED KEY'!$G$19:$G$22, ""),
    XLOOKUP(Advanced!$T124, 'ADVANCED KEY'!$F$25:$F$28, 'ADVANCED KEY'!$G$25:$G$28, ""),
    XLOOKUP(Advanced!$U124, 'ADVANCED KEY'!$F$31:$F$34, 'ADVANCED KEY'!$G$31:$G$34, ""),
    XLOOKUP(Advanced!$V124, 'ADVANCED KEY'!$F$37:$F$40, 'ADVANCED KEY'!$G$37:$G$40, ""),
    XLOOKUP(Advanced!$W124, 'ADVANCED KEY'!$F$43:$F$46, 'ADVANCED KEY'!$G$43:$G$46, ""),
    XLOOKUP(Advanced!$X124, 'ADVANCED KEY'!$F$49:$F$52, 'ADVANCED KEY'!$G$49:$G$52, ""),
    XLOOKUP(Advanced!$Y124, 'ADVANCED KEY'!$F$55:$F$58, 'ADVANCED KEY'!$G$55:$G$58, "")
)</f>
        <v>Researcher,Task Oriented,Information seeker,Incremental Result seeker,Strength focused,Balancer,Blanced thinker,Future focused learner,Practical career focused,Short-term goals seeker</v>
      </c>
      <c r="M127" s="17" t="str">
        <f t="shared" si="6"/>
        <v>You are doing great Job . Keep it up!</v>
      </c>
      <c r="N127" s="17" t="str">
        <f t="shared" si="7"/>
        <v>Going amazing!.Keep working!</v>
      </c>
    </row>
    <row r="128">
      <c r="A128" s="12">
        <v>124.0</v>
      </c>
      <c r="B128" s="1" t="str">
        <f>Advanced!M125</f>
        <v>Ansh Malhotra </v>
      </c>
      <c r="C128" s="13" t="str">
        <f t="shared" si="1"/>
        <v>ansh malhotra</v>
      </c>
      <c r="D128" s="13">
        <f t="array" ref="D128">IF(ISNUMBER(MATCH(Sheet8!$C128, Basic!$I$2:$I$309, 0)),SUM(
        XLOOKUP(INDEX(Basic!$C$2:$C$309, MATCH(Sheet8!$C128, Basic!$I$2:$I$309, 0)), 'BASIC KEY'!$C$1:$C$4, 'BASIC KEY'!$B$1:$B$4, 0),
        XLOOKUP(INDEX(Basic!$D$2:$D$309, MATCH(Sheet8!$C128, Basic!$I$2:$I$309, 0)), 'BASIC KEY'!$C$7:$C$10, 'BASIC KEY'!$B$7:$B$10, 0),
        XLOOKUP(INDEX(Basic!$E$2:$E$309, MATCH(Sheet8!$C128, Basic!$I$2:$I$309, 0)), 'BASIC KEY'!$C$13:$C$16, 'BASIC KEY'!$B$13:$B$16, 0),
        XLOOKUP(INDEX(Basic!$F$2:$F$309, MATCH(Sheet8!$C128, Basic!$I$2:$I$309, 0)), 'BASIC KEY'!$C$19:$C$22, 'BASIC KEY'!$B$19:$B$22, 0),
        XLOOKUP(INDEX(Basic!$G$2:$G$309, MATCH(Sheet8!$C128, Basic!$I$2:$I$309, 0)), 'BASIC KEY'!$C$25:$C$28, 'BASIC KEY'!$B$25:$B$28, 0)
    ),
    ""
)
</f>
        <v>8</v>
      </c>
      <c r="E128" s="13">
        <f t="array" ref="E128">SUM(
XLOOKUP(Advanced!$C125,'ADVANCED KEY'!$C$1:$C$4,'ADVANCED KEY'!$B$1:$B$4,0),
XLOOKUP(Advanced!$D125,'ADVANCED KEY'!$C$7:$C$10,'ADVANCED KEY'!$B$7:$B$10,0),
XLOOKUP(Advanced!$E125,'ADVANCED KEY'!$C$13:$C$16,'ADVANCED KEY'!$B$13:$B$16,0),
XLOOKUP(Advanced!$F125,'ADVANCED KEY'!$C$19:$C$22,'ADVANCED KEY'!$B$19:$B$22,0),
XLOOKUP(Advanced!$G125,'ADVANCED KEY'!$C$25:$C$28,'ADVANCED KEY'!$B$25:$B$28,0),
XLOOKUP(Advanced!$H125,'ADVANCED KEY'!$C$31:$C$34,'ADVANCED KEY'!$B$31:$B$34,0),
XLOOKUP(Advanced!$I125,'ADVANCED KEY'!$C$37:$C$40,'ADVANCED KEY'!$B$37:$B$40,0),
XLOOKUP(Advanced!$J125,'ADVANCED KEY'!$C$43:$C$46,'ADVANCED KEY'!$B$43:$B$46,0),
XLOOKUP(Advanced!$K125,'ADVANCED KEY'!$C$49:$C$52,'ADVANCED KEY'!$B$49:$B$52,0),
XLOOKUP(Advanced!$L125,'ADVANCED KEY'!$C$55:$C$58,'ADVANCED KEY'!$B$55:$B$58,0)
)</f>
        <v>2</v>
      </c>
      <c r="F128" s="13">
        <f t="shared" si="2"/>
        <v>10</v>
      </c>
      <c r="G128" s="13">
        <f t="shared" si="3"/>
        <v>33.3</v>
      </c>
      <c r="H128" s="13">
        <f t="shared" si="4"/>
        <v>0.475</v>
      </c>
      <c r="I128" s="25">
        <f t="shared" si="5"/>
        <v>71</v>
      </c>
      <c r="J128" s="13" t="str">
        <f t="array" ref="J128">IF(ISNUMBER(MATCH(Sheet8!$C128, Basic!$I$2:$I$309, 0)),TEXTJOIN(",",TRUE,
XLOOKUP(INDEX(Basic!$K$2:$K$309, MATCH(Sheet8!$C128, Basic!$I$2:$I$309, 0)), 'BASIC KEY'!$E$1:$E$4, 'BASIC KEY'!$F$1:$F$4, ""),
XLOOKUP(INDEX(Basic!$L$2:$L$309, MATCH(Sheet8!$C128, Basic!$I$2:$I$309, 0)), 'BASIC KEY'!$E$7:$E$10, 'BASIC KEY'!$F$7:$F$10, ""),
XLOOKUP(INDEX(Basic!$M$2:$M$309, MATCH(Sheet8!$C128, Basic!$I$2:$I$309, 0)), 'BASIC KEY'!$E$13:$E$16, 'BASIC KEY'!$F$13:$F$16, ""),
XLOOKUP(INDEX(Basic!$N$2:$N$309, MATCH(Sheet8!$C128, Basic!$I$2:$I$309, 0)), 'BASIC KEY'!$E$19:$E$22, 'BASIC KEY'!$F$19:$F$22, ""),
XLOOKUP(INDEX(Basic!$O$2:$O$309, MATCH(Sheet8!$C128, Basic!$I$2:$I$309, 0)), 'BASIC KEY'!$E$25:$E$28, 'BASIC KEY'!$F$25:$F$28, "")
),
""
)</f>
        <v>career focused,Growth seeker,Balancer,Pleasant tactful,Self Focused</v>
      </c>
      <c r="L128" s="17" t="str">
        <f t="array" ref="L128">TEXTJOIN(",", TRUE,
    XLOOKUP(Advanced!$P125, 'ADVANCED KEY'!$F$1:$F$4, 'ADVANCED KEY'!$G$1:$G$4, ""),
    XLOOKUP(Advanced!$Q125, 'ADVANCED KEY'!$F$7:$F$10, 'ADVANCED KEY'!$G$7:$G$10, ""),
    XLOOKUP(Advanced!$R125, 'ADVANCED KEY'!$F$13:$F$16, 'ADVANCED KEY'!$G$13:$G$16, ""),
    XLOOKUP(Advanced!$S125, 'ADVANCED KEY'!$F$19:$F$22, 'ADVANCED KEY'!$G$19:$G$22, ""),
    XLOOKUP(Advanced!$T125, 'ADVANCED KEY'!$F$25:$F$28, 'ADVANCED KEY'!$G$25:$G$28, ""),
    XLOOKUP(Advanced!$U125, 'ADVANCED KEY'!$F$31:$F$34, 'ADVANCED KEY'!$G$31:$G$34, ""),
    XLOOKUP(Advanced!$V125, 'ADVANCED KEY'!$F$37:$F$40, 'ADVANCED KEY'!$G$37:$G$40, ""),
    XLOOKUP(Advanced!$W125, 'ADVANCED KEY'!$F$43:$F$46, 'ADVANCED KEY'!$G$43:$G$46, ""),
    XLOOKUP(Advanced!$X125, 'ADVANCED KEY'!$F$49:$F$52, 'ADVANCED KEY'!$G$49:$G$52, ""),
    XLOOKUP(Advanced!$Y125, 'ADVANCED KEY'!$F$55:$F$58, 'ADVANCED KEY'!$G$55:$G$58, "")
)</f>
        <v>Researcher,Skill learner,Information seeker,Advice seeker,Self Aware,Balancer,Blanced thinker,Future focused learner,Experience seeker,Short-term goals seeker</v>
      </c>
      <c r="M128" s="17" t="str">
        <f t="shared" si="6"/>
        <v>You are doing great Job . Keep it up!</v>
      </c>
      <c r="N128" s="17" t="str">
        <f t="shared" si="7"/>
        <v>Going amazing!.Keep working!</v>
      </c>
    </row>
    <row r="129">
      <c r="A129" s="12">
        <v>125.0</v>
      </c>
      <c r="B129" s="1" t="str">
        <f>Advanced!M126</f>
        <v>Satakshi Gupta </v>
      </c>
      <c r="C129" s="13" t="str">
        <f t="shared" si="1"/>
        <v>satakshi gupta</v>
      </c>
      <c r="D129" s="13">
        <f t="array" ref="D129">IF(ISNUMBER(MATCH(Sheet8!$C129, Basic!$I$2:$I$309, 0)),SUM(
        XLOOKUP(INDEX(Basic!$C$2:$C$309, MATCH(Sheet8!$C129, Basic!$I$2:$I$309, 0)), 'BASIC KEY'!$C$1:$C$4, 'BASIC KEY'!$B$1:$B$4, 0),
        XLOOKUP(INDEX(Basic!$D$2:$D$309, MATCH(Sheet8!$C129, Basic!$I$2:$I$309, 0)), 'BASIC KEY'!$C$7:$C$10, 'BASIC KEY'!$B$7:$B$10, 0),
        XLOOKUP(INDEX(Basic!$E$2:$E$309, MATCH(Sheet8!$C129, Basic!$I$2:$I$309, 0)), 'BASIC KEY'!$C$13:$C$16, 'BASIC KEY'!$B$13:$B$16, 0),
        XLOOKUP(INDEX(Basic!$F$2:$F$309, MATCH(Sheet8!$C129, Basic!$I$2:$I$309, 0)), 'BASIC KEY'!$C$19:$C$22, 'BASIC KEY'!$B$19:$B$22, 0),
        XLOOKUP(INDEX(Basic!$G$2:$G$309, MATCH(Sheet8!$C129, Basic!$I$2:$I$309, 0)), 'BASIC KEY'!$C$25:$C$28, 'BASIC KEY'!$B$25:$B$28, 0)
    ),
    ""
)
</f>
        <v>8</v>
      </c>
      <c r="E129" s="13">
        <f t="array" ref="E129">SUM(
XLOOKUP(Advanced!$C126,'ADVANCED KEY'!$C$1:$C$4,'ADVANCED KEY'!$B$1:$B$4,0),
XLOOKUP(Advanced!$D126,'ADVANCED KEY'!$C$7:$C$10,'ADVANCED KEY'!$B$7:$B$10,0),
XLOOKUP(Advanced!$E126,'ADVANCED KEY'!$C$13:$C$16,'ADVANCED KEY'!$B$13:$B$16,0),
XLOOKUP(Advanced!$F126,'ADVANCED KEY'!$C$19:$C$22,'ADVANCED KEY'!$B$19:$B$22,0),
XLOOKUP(Advanced!$G126,'ADVANCED KEY'!$C$25:$C$28,'ADVANCED KEY'!$B$25:$B$28,0),
XLOOKUP(Advanced!$H126,'ADVANCED KEY'!$C$31:$C$34,'ADVANCED KEY'!$B$31:$B$34,0),
XLOOKUP(Advanced!$I126,'ADVANCED KEY'!$C$37:$C$40,'ADVANCED KEY'!$B$37:$B$40,0),
XLOOKUP(Advanced!$J126,'ADVANCED KEY'!$C$43:$C$46,'ADVANCED KEY'!$B$43:$B$46,0),
XLOOKUP(Advanced!$K126,'ADVANCED KEY'!$C$49:$C$52,'ADVANCED KEY'!$B$49:$B$52,0),
XLOOKUP(Advanced!$L126,'ADVANCED KEY'!$C$55:$C$58,'ADVANCED KEY'!$B$55:$B$58,0)
)</f>
        <v>3</v>
      </c>
      <c r="F129" s="13">
        <f t="shared" si="2"/>
        <v>11</v>
      </c>
      <c r="G129" s="13">
        <f t="shared" si="3"/>
        <v>36.7</v>
      </c>
      <c r="H129" s="13">
        <f t="shared" si="4"/>
        <v>0.611</v>
      </c>
      <c r="I129" s="25">
        <f t="shared" si="5"/>
        <v>53</v>
      </c>
      <c r="J129" s="13" t="str">
        <f t="array" ref="J129">IF(ISNUMBER(MATCH(Sheet8!$C129, Basic!$I$2:$I$309, 0)),TEXTJOIN(",",TRUE,
XLOOKUP(INDEX(Basic!$K$2:$K$309, MATCH(Sheet8!$C129, Basic!$I$2:$I$309, 0)), 'BASIC KEY'!$E$1:$E$4, 'BASIC KEY'!$F$1:$F$4, ""),
XLOOKUP(INDEX(Basic!$L$2:$L$309, MATCH(Sheet8!$C129, Basic!$I$2:$I$309, 0)), 'BASIC KEY'!$E$7:$E$10, 'BASIC KEY'!$F$7:$F$10, ""),
XLOOKUP(INDEX(Basic!$M$2:$M$309, MATCH(Sheet8!$C129, Basic!$I$2:$I$309, 0)), 'BASIC KEY'!$E$13:$E$16, 'BASIC KEY'!$F$13:$F$16, ""),
XLOOKUP(INDEX(Basic!$N$2:$N$309, MATCH(Sheet8!$C129, Basic!$I$2:$I$309, 0)), 'BASIC KEY'!$E$19:$E$22, 'BASIC KEY'!$F$19:$F$22, ""),
XLOOKUP(INDEX(Basic!$O$2:$O$309, MATCH(Sheet8!$C129, Basic!$I$2:$I$309, 0)), 'BASIC KEY'!$E$25:$E$28, 'BASIC KEY'!$F$25:$F$28, "")
),
""
)</f>
        <v>passionate explorer,Growth seeker,Balancer,Dtermined Doer,Self Focused</v>
      </c>
      <c r="L129" s="17" t="str">
        <f t="array" ref="L129">TEXTJOIN(",", TRUE,
    XLOOKUP(Advanced!$P126, 'ADVANCED KEY'!$F$1:$F$4, 'ADVANCED KEY'!$G$1:$G$4, ""),
    XLOOKUP(Advanced!$Q126, 'ADVANCED KEY'!$F$7:$F$10, 'ADVANCED KEY'!$G$7:$G$10, ""),
    XLOOKUP(Advanced!$R126, 'ADVANCED KEY'!$F$13:$F$16, 'ADVANCED KEY'!$G$13:$G$16, ""),
    XLOOKUP(Advanced!$S126, 'ADVANCED KEY'!$F$19:$F$22, 'ADVANCED KEY'!$G$19:$G$22, ""),
    XLOOKUP(Advanced!$T126, 'ADVANCED KEY'!$F$25:$F$28, 'ADVANCED KEY'!$G$25:$G$28, ""),
    XLOOKUP(Advanced!$U126, 'ADVANCED KEY'!$F$31:$F$34, 'ADVANCED KEY'!$G$31:$G$34, ""),
    XLOOKUP(Advanced!$V126, 'ADVANCED KEY'!$F$37:$F$40, 'ADVANCED KEY'!$G$37:$G$40, ""),
    XLOOKUP(Advanced!$W126, 'ADVANCED KEY'!$F$43:$F$46, 'ADVANCED KEY'!$G$43:$G$46, ""),
    XLOOKUP(Advanced!$X126, 'ADVANCED KEY'!$F$49:$F$52, 'ADVANCED KEY'!$G$49:$G$52, ""),
    XLOOKUP(Advanced!$Y126, 'ADVANCED KEY'!$F$55:$F$58, 'ADVANCED KEY'!$G$55:$G$58, "")
)</f>
        <v>Planned explorer,Task Oriented,Information seeker,Incremental Result seeker,Strength focused,Networker,Smart woker,Future focused learner,Experience seeker,Short-term goals seeker</v>
      </c>
      <c r="M129" s="17" t="str">
        <f t="shared" si="6"/>
        <v>You are doing great Job . Keep it up!</v>
      </c>
      <c r="N129" s="17" t="str">
        <f t="shared" si="7"/>
        <v>Going amazing!.Keep working!</v>
      </c>
    </row>
    <row r="130">
      <c r="A130" s="12">
        <v>126.0</v>
      </c>
      <c r="B130" s="1" t="str">
        <f>Advanced!M127</f>
        <v>Ashirwad kumar</v>
      </c>
      <c r="C130" s="13" t="str">
        <f t="shared" si="1"/>
        <v>ashirwad kumar</v>
      </c>
      <c r="D130" s="13">
        <f t="array" ref="D130">IF(ISNUMBER(MATCH(Sheet8!$C130, Basic!$I$2:$I$309, 0)),SUM(
        XLOOKUP(INDEX(Basic!$C$2:$C$309, MATCH(Sheet8!$C130, Basic!$I$2:$I$309, 0)), 'BASIC KEY'!$C$1:$C$4, 'BASIC KEY'!$B$1:$B$4, 0),
        XLOOKUP(INDEX(Basic!$D$2:$D$309, MATCH(Sheet8!$C130, Basic!$I$2:$I$309, 0)), 'BASIC KEY'!$C$7:$C$10, 'BASIC KEY'!$B$7:$B$10, 0),
        XLOOKUP(INDEX(Basic!$E$2:$E$309, MATCH(Sheet8!$C130, Basic!$I$2:$I$309, 0)), 'BASIC KEY'!$C$13:$C$16, 'BASIC KEY'!$B$13:$B$16, 0),
        XLOOKUP(INDEX(Basic!$F$2:$F$309, MATCH(Sheet8!$C130, Basic!$I$2:$I$309, 0)), 'BASIC KEY'!$C$19:$C$22, 'BASIC KEY'!$B$19:$B$22, 0),
        XLOOKUP(INDEX(Basic!$G$2:$G$309, MATCH(Sheet8!$C130, Basic!$I$2:$I$309, 0)), 'BASIC KEY'!$C$25:$C$28, 'BASIC KEY'!$B$25:$B$28, 0)
    ),
    ""
)
</f>
        <v>9</v>
      </c>
      <c r="E130" s="13">
        <f t="array" ref="E130">SUM(
XLOOKUP(Advanced!$C127,'ADVANCED KEY'!$C$1:$C$4,'ADVANCED KEY'!$B$1:$B$4,0),
XLOOKUP(Advanced!$D127,'ADVANCED KEY'!$C$7:$C$10,'ADVANCED KEY'!$B$7:$B$10,0),
XLOOKUP(Advanced!$E127,'ADVANCED KEY'!$C$13:$C$16,'ADVANCED KEY'!$B$13:$B$16,0),
XLOOKUP(Advanced!$F127,'ADVANCED KEY'!$C$19:$C$22,'ADVANCED KEY'!$B$19:$B$22,0),
XLOOKUP(Advanced!$G127,'ADVANCED KEY'!$C$25:$C$28,'ADVANCED KEY'!$B$25:$B$28,0),
XLOOKUP(Advanced!$H127,'ADVANCED KEY'!$C$31:$C$34,'ADVANCED KEY'!$B$31:$B$34,0),
XLOOKUP(Advanced!$I127,'ADVANCED KEY'!$C$37:$C$40,'ADVANCED KEY'!$B$37:$B$40,0),
XLOOKUP(Advanced!$J127,'ADVANCED KEY'!$C$43:$C$46,'ADVANCED KEY'!$B$43:$B$46,0),
XLOOKUP(Advanced!$K127,'ADVANCED KEY'!$C$49:$C$52,'ADVANCED KEY'!$B$49:$B$52,0),
XLOOKUP(Advanced!$L127,'ADVANCED KEY'!$C$55:$C$58,'ADVANCED KEY'!$B$55:$B$58,0)
)</f>
        <v>5</v>
      </c>
      <c r="F130" s="13">
        <f t="shared" si="2"/>
        <v>14</v>
      </c>
      <c r="G130" s="13">
        <f t="shared" si="3"/>
        <v>46.7</v>
      </c>
      <c r="H130" s="13">
        <f t="shared" si="4"/>
        <v>0.859</v>
      </c>
      <c r="I130" s="25">
        <f t="shared" si="5"/>
        <v>26</v>
      </c>
      <c r="J130" s="13" t="str">
        <f t="array" ref="J130">IF(ISNUMBER(MATCH(Sheet8!$C130, Basic!$I$2:$I$309, 0)),TEXTJOIN(",",TRUE,
XLOOKUP(INDEX(Basic!$K$2:$K$309, MATCH(Sheet8!$C130, Basic!$I$2:$I$309, 0)), 'BASIC KEY'!$E$1:$E$4, 'BASIC KEY'!$F$1:$F$4, ""),
XLOOKUP(INDEX(Basic!$L$2:$L$309, MATCH(Sheet8!$C130, Basic!$I$2:$I$309, 0)), 'BASIC KEY'!$E$7:$E$10, 'BASIC KEY'!$F$7:$F$10, ""),
XLOOKUP(INDEX(Basic!$M$2:$M$309, MATCH(Sheet8!$C130, Basic!$I$2:$I$309, 0)), 'BASIC KEY'!$E$13:$E$16, 'BASIC KEY'!$F$13:$F$16, ""),
XLOOKUP(INDEX(Basic!$N$2:$N$309, MATCH(Sheet8!$C130, Basic!$I$2:$I$309, 0)), 'BASIC KEY'!$E$19:$E$22, 'BASIC KEY'!$F$19:$F$22, ""),
XLOOKUP(INDEX(Basic!$O$2:$O$309, MATCH(Sheet8!$C130, Basic!$I$2:$I$309, 0)), 'BASIC KEY'!$E$25:$E$28, 'BASIC KEY'!$F$25:$F$28, "")
),
""
)</f>
        <v>passionate explorer,Growth seeker,Balancer,Pleasant tactful,Self Focused</v>
      </c>
      <c r="L130" s="17" t="str">
        <f t="array" ref="L130">TEXTJOIN(",", TRUE,
    XLOOKUP(Advanced!$P127, 'ADVANCED KEY'!$F$1:$F$4, 'ADVANCED KEY'!$G$1:$G$4, ""),
    XLOOKUP(Advanced!$Q127, 'ADVANCED KEY'!$F$7:$F$10, 'ADVANCED KEY'!$G$7:$G$10, ""),
    XLOOKUP(Advanced!$R127, 'ADVANCED KEY'!$F$13:$F$16, 'ADVANCED KEY'!$G$13:$G$16, ""),
    XLOOKUP(Advanced!$S127, 'ADVANCED KEY'!$F$19:$F$22, 'ADVANCED KEY'!$G$19:$G$22, ""),
    XLOOKUP(Advanced!$T127, 'ADVANCED KEY'!$F$25:$F$28, 'ADVANCED KEY'!$G$25:$G$28, ""),
    XLOOKUP(Advanced!$U127, 'ADVANCED KEY'!$F$31:$F$34, 'ADVANCED KEY'!$G$31:$G$34, ""),
    XLOOKUP(Advanced!$V127, 'ADVANCED KEY'!$F$37:$F$40, 'ADVANCED KEY'!$G$37:$G$40, ""),
    XLOOKUP(Advanced!$W127, 'ADVANCED KEY'!$F$43:$F$46, 'ADVANCED KEY'!$G$43:$G$46, ""),
    XLOOKUP(Advanced!$X127, 'ADVANCED KEY'!$F$49:$F$52, 'ADVANCED KEY'!$G$49:$G$52, ""),
    XLOOKUP(Advanced!$Y127, 'ADVANCED KEY'!$F$55:$F$58, 'ADVANCED KEY'!$G$55:$G$58, "")
)</f>
        <v>Adventurous,Task Oriented,Guidelines seeker,Reflective,Self Aware,Balancer,Blanced thinker,Future focused learner,Experience seeker,Detail focused</v>
      </c>
      <c r="M130" s="17" t="str">
        <f t="shared" si="6"/>
        <v>You are doing great Job . Keep it up!</v>
      </c>
      <c r="N130" s="17" t="str">
        <f t="shared" si="7"/>
        <v>Going amazing!.Keep working!</v>
      </c>
    </row>
    <row r="131">
      <c r="A131" s="12">
        <v>127.0</v>
      </c>
      <c r="B131" s="1" t="str">
        <f>Advanced!M128</f>
        <v>Shekinah.A</v>
      </c>
      <c r="C131" s="13" t="str">
        <f t="shared" si="1"/>
        <v>shekinah.a</v>
      </c>
      <c r="D131" s="13">
        <f t="array" ref="D131">IF(ISNUMBER(MATCH(Sheet8!$C131, Basic!$I$2:$I$309, 0)),SUM(
        XLOOKUP(INDEX(Basic!$C$2:$C$309, MATCH(Sheet8!$C131, Basic!$I$2:$I$309, 0)), 'BASIC KEY'!$C$1:$C$4, 'BASIC KEY'!$B$1:$B$4, 0),
        XLOOKUP(INDEX(Basic!$D$2:$D$309, MATCH(Sheet8!$C131, Basic!$I$2:$I$309, 0)), 'BASIC KEY'!$C$7:$C$10, 'BASIC KEY'!$B$7:$B$10, 0),
        XLOOKUP(INDEX(Basic!$E$2:$E$309, MATCH(Sheet8!$C131, Basic!$I$2:$I$309, 0)), 'BASIC KEY'!$C$13:$C$16, 'BASIC KEY'!$B$13:$B$16, 0),
        XLOOKUP(INDEX(Basic!$F$2:$F$309, MATCH(Sheet8!$C131, Basic!$I$2:$I$309, 0)), 'BASIC KEY'!$C$19:$C$22, 'BASIC KEY'!$B$19:$B$22, 0),
        XLOOKUP(INDEX(Basic!$G$2:$G$309, MATCH(Sheet8!$C131, Basic!$I$2:$I$309, 0)), 'BASIC KEY'!$C$25:$C$28, 'BASIC KEY'!$B$25:$B$28, 0)
    ),
    ""
)
</f>
        <v>8</v>
      </c>
      <c r="E131" s="13">
        <f t="array" ref="E131">SUM(
XLOOKUP(Advanced!$C128,'ADVANCED KEY'!$C$1:$C$4,'ADVANCED KEY'!$B$1:$B$4,0),
XLOOKUP(Advanced!$D128,'ADVANCED KEY'!$C$7:$C$10,'ADVANCED KEY'!$B$7:$B$10,0),
XLOOKUP(Advanced!$E128,'ADVANCED KEY'!$C$13:$C$16,'ADVANCED KEY'!$B$13:$B$16,0),
XLOOKUP(Advanced!$F128,'ADVANCED KEY'!$C$19:$C$22,'ADVANCED KEY'!$B$19:$B$22,0),
XLOOKUP(Advanced!$G128,'ADVANCED KEY'!$C$25:$C$28,'ADVANCED KEY'!$B$25:$B$28,0),
XLOOKUP(Advanced!$H128,'ADVANCED KEY'!$C$31:$C$34,'ADVANCED KEY'!$B$31:$B$34,0),
XLOOKUP(Advanced!$I128,'ADVANCED KEY'!$C$37:$C$40,'ADVANCED KEY'!$B$37:$B$40,0),
XLOOKUP(Advanced!$J128,'ADVANCED KEY'!$C$43:$C$46,'ADVANCED KEY'!$B$43:$B$46,0),
XLOOKUP(Advanced!$K128,'ADVANCED KEY'!$C$49:$C$52,'ADVANCED KEY'!$B$49:$B$52,0),
XLOOKUP(Advanced!$L128,'ADVANCED KEY'!$C$55:$C$58,'ADVANCED KEY'!$B$55:$B$58,0)
)</f>
        <v>5</v>
      </c>
      <c r="F131" s="13">
        <f t="shared" si="2"/>
        <v>13</v>
      </c>
      <c r="G131" s="13">
        <f t="shared" si="3"/>
        <v>43.3</v>
      </c>
      <c r="H131" s="13">
        <f t="shared" si="4"/>
        <v>0.819</v>
      </c>
      <c r="I131" s="25">
        <f t="shared" si="5"/>
        <v>30</v>
      </c>
      <c r="J131" s="13" t="str">
        <f t="array" ref="J131">IF(ISNUMBER(MATCH(Sheet8!$C131, Basic!$I$2:$I$309, 0)),TEXTJOIN(",",TRUE,
XLOOKUP(INDEX(Basic!$K$2:$K$309, MATCH(Sheet8!$C131, Basic!$I$2:$I$309, 0)), 'BASIC KEY'!$E$1:$E$4, 'BASIC KEY'!$F$1:$F$4, ""),
XLOOKUP(INDEX(Basic!$L$2:$L$309, MATCH(Sheet8!$C131, Basic!$I$2:$I$309, 0)), 'BASIC KEY'!$E$7:$E$10, 'BASIC KEY'!$F$7:$F$10, ""),
XLOOKUP(INDEX(Basic!$M$2:$M$309, MATCH(Sheet8!$C131, Basic!$I$2:$I$309, 0)), 'BASIC KEY'!$E$13:$E$16, 'BASIC KEY'!$F$13:$F$16, ""),
XLOOKUP(INDEX(Basic!$N$2:$N$309, MATCH(Sheet8!$C131, Basic!$I$2:$I$309, 0)), 'BASIC KEY'!$E$19:$E$22, 'BASIC KEY'!$F$19:$F$22, ""),
XLOOKUP(INDEX(Basic!$O$2:$O$309, MATCH(Sheet8!$C131, Basic!$I$2:$I$309, 0)), 'BASIC KEY'!$E$25:$E$28, 'BASIC KEY'!$F$25:$F$28, "")
),
""
)</f>
        <v>career focused,Growth seeker,Balancer,Pleasant tactful,Self Focused</v>
      </c>
      <c r="L131" s="17" t="str">
        <f t="array" ref="L131">TEXTJOIN(",", TRUE,
    XLOOKUP(Advanced!$P128, 'ADVANCED KEY'!$F$1:$F$4, 'ADVANCED KEY'!$G$1:$G$4, ""),
    XLOOKUP(Advanced!$Q128, 'ADVANCED KEY'!$F$7:$F$10, 'ADVANCED KEY'!$G$7:$G$10, ""),
    XLOOKUP(Advanced!$R128, 'ADVANCED KEY'!$F$13:$F$16, 'ADVANCED KEY'!$G$13:$G$16, ""),
    XLOOKUP(Advanced!$S128, 'ADVANCED KEY'!$F$19:$F$22, 'ADVANCED KEY'!$G$19:$G$22, ""),
    XLOOKUP(Advanced!$T128, 'ADVANCED KEY'!$F$25:$F$28, 'ADVANCED KEY'!$G$25:$G$28, ""),
    XLOOKUP(Advanced!$U128, 'ADVANCED KEY'!$F$31:$F$34, 'ADVANCED KEY'!$G$31:$G$34, ""),
    XLOOKUP(Advanced!$V128, 'ADVANCED KEY'!$F$37:$F$40, 'ADVANCED KEY'!$G$37:$G$40, ""),
    XLOOKUP(Advanced!$W128, 'ADVANCED KEY'!$F$43:$F$46, 'ADVANCED KEY'!$G$43:$G$46, ""),
    XLOOKUP(Advanced!$X128, 'ADVANCED KEY'!$F$49:$F$52, 'ADVANCED KEY'!$G$49:$G$52, ""),
    XLOOKUP(Advanced!$Y128, 'ADVANCED KEY'!$F$55:$F$58, 'ADVANCED KEY'!$G$55:$G$58, "")
)</f>
        <v>Planned explorer,Skill learner,Guidelines seeker,Incremental Result seeker,Strength focused,Balancer,Blanced thinker,Future focused learner,Experience seeker,Detail focused</v>
      </c>
      <c r="M131" s="17" t="str">
        <f t="shared" si="6"/>
        <v>You are doing great Job . Keep it up!</v>
      </c>
      <c r="N131" s="17" t="str">
        <f t="shared" si="7"/>
        <v>Going amazing!.Keep working!</v>
      </c>
    </row>
    <row r="132">
      <c r="A132" s="12">
        <v>128.0</v>
      </c>
      <c r="B132" s="1" t="str">
        <f>Advanced!M129</f>
        <v>chitransh srivastava</v>
      </c>
      <c r="C132" s="13" t="str">
        <f t="shared" si="1"/>
        <v>chitransh srivastava</v>
      </c>
      <c r="D132" s="13">
        <f t="array" ref="D132">IF(ISNUMBER(MATCH(Sheet8!$C132, Basic!$I$2:$I$309, 0)),SUM(
        XLOOKUP(INDEX(Basic!$C$2:$C$309, MATCH(Sheet8!$C132, Basic!$I$2:$I$309, 0)), 'BASIC KEY'!$C$1:$C$4, 'BASIC KEY'!$B$1:$B$4, 0),
        XLOOKUP(INDEX(Basic!$D$2:$D$309, MATCH(Sheet8!$C132, Basic!$I$2:$I$309, 0)), 'BASIC KEY'!$C$7:$C$10, 'BASIC KEY'!$B$7:$B$10, 0),
        XLOOKUP(INDEX(Basic!$E$2:$E$309, MATCH(Sheet8!$C132, Basic!$I$2:$I$309, 0)), 'BASIC KEY'!$C$13:$C$16, 'BASIC KEY'!$B$13:$B$16, 0),
        XLOOKUP(INDEX(Basic!$F$2:$F$309, MATCH(Sheet8!$C132, Basic!$I$2:$I$309, 0)), 'BASIC KEY'!$C$19:$C$22, 'BASIC KEY'!$B$19:$B$22, 0),
        XLOOKUP(INDEX(Basic!$G$2:$G$309, MATCH(Sheet8!$C132, Basic!$I$2:$I$309, 0)), 'BASIC KEY'!$C$25:$C$28, 'BASIC KEY'!$B$25:$B$28, 0)
    ),
    ""
)
</f>
        <v>6</v>
      </c>
      <c r="E132" s="13">
        <f t="array" ref="E132">SUM(
XLOOKUP(Advanced!$C129,'ADVANCED KEY'!$C$1:$C$4,'ADVANCED KEY'!$B$1:$B$4,0),
XLOOKUP(Advanced!$D129,'ADVANCED KEY'!$C$7:$C$10,'ADVANCED KEY'!$B$7:$B$10,0),
XLOOKUP(Advanced!$E129,'ADVANCED KEY'!$C$13:$C$16,'ADVANCED KEY'!$B$13:$B$16,0),
XLOOKUP(Advanced!$F129,'ADVANCED KEY'!$C$19:$C$22,'ADVANCED KEY'!$B$19:$B$22,0),
XLOOKUP(Advanced!$G129,'ADVANCED KEY'!$C$25:$C$28,'ADVANCED KEY'!$B$25:$B$28,0),
XLOOKUP(Advanced!$H129,'ADVANCED KEY'!$C$31:$C$34,'ADVANCED KEY'!$B$31:$B$34,0),
XLOOKUP(Advanced!$I129,'ADVANCED KEY'!$C$37:$C$40,'ADVANCED KEY'!$B$37:$B$40,0),
XLOOKUP(Advanced!$J129,'ADVANCED KEY'!$C$43:$C$46,'ADVANCED KEY'!$B$43:$B$46,0),
XLOOKUP(Advanced!$K129,'ADVANCED KEY'!$C$49:$C$52,'ADVANCED KEY'!$B$49:$B$52,0),
XLOOKUP(Advanced!$L129,'ADVANCED KEY'!$C$55:$C$58,'ADVANCED KEY'!$B$55:$B$58,0)
)</f>
        <v>2</v>
      </c>
      <c r="F132" s="13">
        <f t="shared" si="2"/>
        <v>8</v>
      </c>
      <c r="G132" s="13">
        <f t="shared" si="3"/>
        <v>26.7</v>
      </c>
      <c r="H132" s="13">
        <f t="shared" si="4"/>
        <v>0.279</v>
      </c>
      <c r="I132" s="25">
        <f t="shared" si="5"/>
        <v>115</v>
      </c>
      <c r="J132" s="13" t="str">
        <f t="array" ref="J132">IF(ISNUMBER(MATCH(Sheet8!$C132, Basic!$I$2:$I$309, 0)),TEXTJOIN(",",TRUE,
XLOOKUP(INDEX(Basic!$K$2:$K$309, MATCH(Sheet8!$C132, Basic!$I$2:$I$309, 0)), 'BASIC KEY'!$E$1:$E$4, 'BASIC KEY'!$F$1:$F$4, ""),
XLOOKUP(INDEX(Basic!$L$2:$L$309, MATCH(Sheet8!$C132, Basic!$I$2:$I$309, 0)), 'BASIC KEY'!$E$7:$E$10, 'BASIC KEY'!$F$7:$F$10, ""),
XLOOKUP(INDEX(Basic!$M$2:$M$309, MATCH(Sheet8!$C132, Basic!$I$2:$I$309, 0)), 'BASIC KEY'!$E$13:$E$16, 'BASIC KEY'!$F$13:$F$16, ""),
XLOOKUP(INDEX(Basic!$N$2:$N$309, MATCH(Sheet8!$C132, Basic!$I$2:$I$309, 0)), 'BASIC KEY'!$E$19:$E$22, 'BASIC KEY'!$F$19:$F$22, ""),
XLOOKUP(INDEX(Basic!$O$2:$O$309, MATCH(Sheet8!$C132, Basic!$I$2:$I$309, 0)), 'BASIC KEY'!$E$25:$E$28, 'BASIC KEY'!$F$25:$F$28, "")
),
""
)</f>
        <v>career focused,Growth seeker,Dedicated learner,Feedback taker,Competitor</v>
      </c>
      <c r="L132" s="17" t="str">
        <f t="array" ref="L132">TEXTJOIN(",", TRUE,
    XLOOKUP(Advanced!$P129, 'ADVANCED KEY'!$F$1:$F$4, 'ADVANCED KEY'!$G$1:$G$4, ""),
    XLOOKUP(Advanced!$Q129, 'ADVANCED KEY'!$F$7:$F$10, 'ADVANCED KEY'!$G$7:$G$10, ""),
    XLOOKUP(Advanced!$R129, 'ADVANCED KEY'!$F$13:$F$16, 'ADVANCED KEY'!$G$13:$G$16, ""),
    XLOOKUP(Advanced!$S129, 'ADVANCED KEY'!$F$19:$F$22, 'ADVANCED KEY'!$G$19:$G$22, ""),
    XLOOKUP(Advanced!$T129, 'ADVANCED KEY'!$F$25:$F$28, 'ADVANCED KEY'!$G$25:$G$28, ""),
    XLOOKUP(Advanced!$U129, 'ADVANCED KEY'!$F$31:$F$34, 'ADVANCED KEY'!$G$31:$G$34, ""),
    XLOOKUP(Advanced!$V129, 'ADVANCED KEY'!$F$37:$F$40, 'ADVANCED KEY'!$G$37:$G$40, ""),
    XLOOKUP(Advanced!$W129, 'ADVANCED KEY'!$F$43:$F$46, 'ADVANCED KEY'!$G$43:$G$46, ""),
    XLOOKUP(Advanced!$X129, 'ADVANCED KEY'!$F$49:$F$52, 'ADVANCED KEY'!$G$49:$G$52, ""),
    XLOOKUP(Advanced!$Y129, 'ADVANCED KEY'!$F$55:$F$58, 'ADVANCED KEY'!$G$55:$G$58, "")
)</f>
        <v>Planned explorer,Task Oriented,Guidelines seeker,Incremental Result seeker,Self Aware,Networker,Blanced thinker,Future focused learner,Practical career focused,Balanced achiever</v>
      </c>
      <c r="M132" s="17" t="str">
        <f t="shared" si="6"/>
        <v>You are doing great Job . Keep it up!</v>
      </c>
      <c r="N132" s="17" t="str">
        <f t="shared" si="7"/>
        <v>Going amazing!.Keep working!</v>
      </c>
    </row>
    <row r="133">
      <c r="A133" s="12">
        <v>129.0</v>
      </c>
      <c r="B133" s="1" t="str">
        <f>Advanced!M130</f>
        <v>Harsh Sindhwal </v>
      </c>
      <c r="C133" s="13" t="str">
        <f t="shared" si="1"/>
        <v>harsh sindhwal</v>
      </c>
      <c r="D133" s="13">
        <f t="array" ref="D133">IF(ISNUMBER(MATCH(Sheet8!$C133, Basic!$I$2:$I$309, 0)),SUM(
        XLOOKUP(INDEX(Basic!$C$2:$C$309, MATCH(Sheet8!$C133, Basic!$I$2:$I$309, 0)), 'BASIC KEY'!$C$1:$C$4, 'BASIC KEY'!$B$1:$B$4, 0),
        XLOOKUP(INDEX(Basic!$D$2:$D$309, MATCH(Sheet8!$C133, Basic!$I$2:$I$309, 0)), 'BASIC KEY'!$C$7:$C$10, 'BASIC KEY'!$B$7:$B$10, 0),
        XLOOKUP(INDEX(Basic!$E$2:$E$309, MATCH(Sheet8!$C133, Basic!$I$2:$I$309, 0)), 'BASIC KEY'!$C$13:$C$16, 'BASIC KEY'!$B$13:$B$16, 0),
        XLOOKUP(INDEX(Basic!$F$2:$F$309, MATCH(Sheet8!$C133, Basic!$I$2:$I$309, 0)), 'BASIC KEY'!$C$19:$C$22, 'BASIC KEY'!$B$19:$B$22, 0),
        XLOOKUP(INDEX(Basic!$G$2:$G$309, MATCH(Sheet8!$C133, Basic!$I$2:$I$309, 0)), 'BASIC KEY'!$C$25:$C$28, 'BASIC KEY'!$B$25:$B$28, 0)
    ),
    ""
)
</f>
        <v>9</v>
      </c>
      <c r="E133" s="13">
        <f t="array" ref="E133">SUM(
XLOOKUP(Advanced!$C130,'ADVANCED KEY'!$C$1:$C$4,'ADVANCED KEY'!$B$1:$B$4,0),
XLOOKUP(Advanced!$D130,'ADVANCED KEY'!$C$7:$C$10,'ADVANCED KEY'!$B$7:$B$10,0),
XLOOKUP(Advanced!$E130,'ADVANCED KEY'!$C$13:$C$16,'ADVANCED KEY'!$B$13:$B$16,0),
XLOOKUP(Advanced!$F130,'ADVANCED KEY'!$C$19:$C$22,'ADVANCED KEY'!$B$19:$B$22,0),
XLOOKUP(Advanced!$G130,'ADVANCED KEY'!$C$25:$C$28,'ADVANCED KEY'!$B$25:$B$28,0),
XLOOKUP(Advanced!$H130,'ADVANCED KEY'!$C$31:$C$34,'ADVANCED KEY'!$B$31:$B$34,0),
XLOOKUP(Advanced!$I130,'ADVANCED KEY'!$C$37:$C$40,'ADVANCED KEY'!$B$37:$B$40,0),
XLOOKUP(Advanced!$J130,'ADVANCED KEY'!$C$43:$C$46,'ADVANCED KEY'!$B$43:$B$46,0),
XLOOKUP(Advanced!$K130,'ADVANCED KEY'!$C$49:$C$52,'ADVANCED KEY'!$B$49:$B$52,0),
XLOOKUP(Advanced!$L130,'ADVANCED KEY'!$C$55:$C$58,'ADVANCED KEY'!$B$55:$B$58,0)
)</f>
        <v>10</v>
      </c>
      <c r="F133" s="13">
        <f t="shared" si="2"/>
        <v>19</v>
      </c>
      <c r="G133" s="13">
        <f t="shared" si="3"/>
        <v>63.3</v>
      </c>
      <c r="H133" s="13">
        <f t="shared" si="4"/>
        <v>1</v>
      </c>
      <c r="I133" s="25">
        <f t="shared" si="5"/>
        <v>1</v>
      </c>
      <c r="J133" s="13" t="str">
        <f t="array" ref="J133">IF(ISNUMBER(MATCH(Sheet8!$C133, Basic!$I$2:$I$309, 0)),TEXTJOIN(",",TRUE,
XLOOKUP(INDEX(Basic!$K$2:$K$309, MATCH(Sheet8!$C133, Basic!$I$2:$I$309, 0)), 'BASIC KEY'!$E$1:$E$4, 'BASIC KEY'!$F$1:$F$4, ""),
XLOOKUP(INDEX(Basic!$L$2:$L$309, MATCH(Sheet8!$C133, Basic!$I$2:$I$309, 0)), 'BASIC KEY'!$E$7:$E$10, 'BASIC KEY'!$F$7:$F$10, ""),
XLOOKUP(INDEX(Basic!$M$2:$M$309, MATCH(Sheet8!$C133, Basic!$I$2:$I$309, 0)), 'BASIC KEY'!$E$13:$E$16, 'BASIC KEY'!$F$13:$F$16, ""),
XLOOKUP(INDEX(Basic!$N$2:$N$309, MATCH(Sheet8!$C133, Basic!$I$2:$I$309, 0)), 'BASIC KEY'!$E$19:$E$22, 'BASIC KEY'!$F$19:$F$22, ""),
XLOOKUP(INDEX(Basic!$O$2:$O$309, MATCH(Sheet8!$C133, Basic!$I$2:$I$309, 0)), 'BASIC KEY'!$E$25:$E$28, 'BASIC KEY'!$F$25:$F$28, "")
),
""
)</f>
        <v>career focused,Growth seeker,Dedicated learner,Pleasant tactful,Self Focused</v>
      </c>
      <c r="L133" s="17" t="str">
        <f t="array" ref="L133">TEXTJOIN(",", TRUE,
    XLOOKUP(Advanced!$P130, 'ADVANCED KEY'!$F$1:$F$4, 'ADVANCED KEY'!$G$1:$G$4, ""),
    XLOOKUP(Advanced!$Q130, 'ADVANCED KEY'!$F$7:$F$10, 'ADVANCED KEY'!$G$7:$G$10, ""),
    XLOOKUP(Advanced!$R130, 'ADVANCED KEY'!$F$13:$F$16, 'ADVANCED KEY'!$G$13:$G$16, ""),
    XLOOKUP(Advanced!$S130, 'ADVANCED KEY'!$F$19:$F$22, 'ADVANCED KEY'!$G$19:$G$22, ""),
    XLOOKUP(Advanced!$T130, 'ADVANCED KEY'!$F$25:$F$28, 'ADVANCED KEY'!$G$25:$G$28, ""),
    XLOOKUP(Advanced!$U130, 'ADVANCED KEY'!$F$31:$F$34, 'ADVANCED KEY'!$G$31:$G$34, ""),
    XLOOKUP(Advanced!$V130, 'ADVANCED KEY'!$F$37:$F$40, 'ADVANCED KEY'!$G$37:$G$40, ""),
    XLOOKUP(Advanced!$W130, 'ADVANCED KEY'!$F$43:$F$46, 'ADVANCED KEY'!$G$43:$G$46, ""),
    XLOOKUP(Advanced!$X130, 'ADVANCED KEY'!$F$49:$F$52, 'ADVANCED KEY'!$G$49:$G$52, ""),
    XLOOKUP(Advanced!$Y130, 'ADVANCED KEY'!$F$55:$F$58, 'ADVANCED KEY'!$G$55:$G$58, "")
)</f>
        <v>Planned explorer,Challenger,Information seeker,Advice seeker,Overthinker,Placement focused,Smart woker,Future focused learner,Acknowledgement seeker,Short-term goals seeker</v>
      </c>
      <c r="M133" s="17" t="str">
        <f t="shared" si="6"/>
        <v>You are doing great Job . Keep it up!</v>
      </c>
      <c r="N133" s="17" t="str">
        <f t="shared" si="7"/>
        <v>You are doing amazing dear!. Don't overthink about anything and be happy :)</v>
      </c>
    </row>
    <row r="134">
      <c r="A134" s="12">
        <v>130.0</v>
      </c>
      <c r="B134" s="1" t="str">
        <f>Advanced!M131</f>
        <v>Madiha Fatema </v>
      </c>
      <c r="C134" s="13" t="str">
        <f t="shared" si="1"/>
        <v>madiha fatema</v>
      </c>
      <c r="D134" s="13">
        <f t="array" ref="D134">IF(ISNUMBER(MATCH(Sheet8!$C134, Basic!$I$2:$I$309, 0)),SUM(
        XLOOKUP(INDEX(Basic!$C$2:$C$309, MATCH(Sheet8!$C134, Basic!$I$2:$I$309, 0)), 'BASIC KEY'!$C$1:$C$4, 'BASIC KEY'!$B$1:$B$4, 0),
        XLOOKUP(INDEX(Basic!$D$2:$D$309, MATCH(Sheet8!$C134, Basic!$I$2:$I$309, 0)), 'BASIC KEY'!$C$7:$C$10, 'BASIC KEY'!$B$7:$B$10, 0),
        XLOOKUP(INDEX(Basic!$E$2:$E$309, MATCH(Sheet8!$C134, Basic!$I$2:$I$309, 0)), 'BASIC KEY'!$C$13:$C$16, 'BASIC KEY'!$B$13:$B$16, 0),
        XLOOKUP(INDEX(Basic!$F$2:$F$309, MATCH(Sheet8!$C134, Basic!$I$2:$I$309, 0)), 'BASIC KEY'!$C$19:$C$22, 'BASIC KEY'!$B$19:$B$22, 0),
        XLOOKUP(INDEX(Basic!$G$2:$G$309, MATCH(Sheet8!$C134, Basic!$I$2:$I$309, 0)), 'BASIC KEY'!$C$25:$C$28, 'BASIC KEY'!$B$25:$B$28, 0)
    ),
    ""
)
</f>
        <v>4</v>
      </c>
      <c r="E134" s="13">
        <f t="array" ref="E134">SUM(
XLOOKUP(Advanced!$C131,'ADVANCED KEY'!$C$1:$C$4,'ADVANCED KEY'!$B$1:$B$4,0),
XLOOKUP(Advanced!$D131,'ADVANCED KEY'!$C$7:$C$10,'ADVANCED KEY'!$B$7:$B$10,0),
XLOOKUP(Advanced!$E131,'ADVANCED KEY'!$C$13:$C$16,'ADVANCED KEY'!$B$13:$B$16,0),
XLOOKUP(Advanced!$F131,'ADVANCED KEY'!$C$19:$C$22,'ADVANCED KEY'!$B$19:$B$22,0),
XLOOKUP(Advanced!$G131,'ADVANCED KEY'!$C$25:$C$28,'ADVANCED KEY'!$B$25:$B$28,0),
XLOOKUP(Advanced!$H131,'ADVANCED KEY'!$C$31:$C$34,'ADVANCED KEY'!$B$31:$B$34,0),
XLOOKUP(Advanced!$I131,'ADVANCED KEY'!$C$37:$C$40,'ADVANCED KEY'!$B$37:$B$40,0),
XLOOKUP(Advanced!$J131,'ADVANCED KEY'!$C$43:$C$46,'ADVANCED KEY'!$B$43:$B$46,0),
XLOOKUP(Advanced!$K131,'ADVANCED KEY'!$C$49:$C$52,'ADVANCED KEY'!$B$49:$B$52,0),
XLOOKUP(Advanced!$L131,'ADVANCED KEY'!$C$55:$C$58,'ADVANCED KEY'!$B$55:$B$58,0)
)</f>
        <v>5</v>
      </c>
      <c r="F134" s="13">
        <f t="shared" si="2"/>
        <v>9</v>
      </c>
      <c r="G134" s="13">
        <f t="shared" si="3"/>
        <v>30</v>
      </c>
      <c r="H134" s="13">
        <f t="shared" si="4"/>
        <v>0.368</v>
      </c>
      <c r="I134" s="25">
        <f t="shared" si="5"/>
        <v>98</v>
      </c>
      <c r="J134" s="13" t="str">
        <f t="array" ref="J134">IF(ISNUMBER(MATCH(Sheet8!$C134, Basic!$I$2:$I$309, 0)),TEXTJOIN(",",TRUE,
XLOOKUP(INDEX(Basic!$K$2:$K$309, MATCH(Sheet8!$C134, Basic!$I$2:$I$309, 0)), 'BASIC KEY'!$E$1:$E$4, 'BASIC KEY'!$F$1:$F$4, ""),
XLOOKUP(INDEX(Basic!$L$2:$L$309, MATCH(Sheet8!$C134, Basic!$I$2:$I$309, 0)), 'BASIC KEY'!$E$7:$E$10, 'BASIC KEY'!$F$7:$F$10, ""),
XLOOKUP(INDEX(Basic!$M$2:$M$309, MATCH(Sheet8!$C134, Basic!$I$2:$I$309, 0)), 'BASIC KEY'!$E$13:$E$16, 'BASIC KEY'!$F$13:$F$16, ""),
XLOOKUP(INDEX(Basic!$N$2:$N$309, MATCH(Sheet8!$C134, Basic!$I$2:$I$309, 0)), 'BASIC KEY'!$E$19:$E$22, 'BASIC KEY'!$F$19:$F$22, ""),
XLOOKUP(INDEX(Basic!$O$2:$O$309, MATCH(Sheet8!$C134, Basic!$I$2:$I$309, 0)), 'BASIC KEY'!$E$25:$E$28, 'BASIC KEY'!$F$25:$F$28, "")
),
""
)</f>
        <v>passionate explorer,Balanced explorer,Balancer,Feedback taker,Time Taker</v>
      </c>
      <c r="L134" s="17" t="str">
        <f t="array" ref="L134">TEXTJOIN(",", TRUE,
    XLOOKUP(Advanced!$P131, 'ADVANCED KEY'!$F$1:$F$4, 'ADVANCED KEY'!$G$1:$G$4, ""),
    XLOOKUP(Advanced!$Q131, 'ADVANCED KEY'!$F$7:$F$10, 'ADVANCED KEY'!$G$7:$G$10, ""),
    XLOOKUP(Advanced!$R131, 'ADVANCED KEY'!$F$13:$F$16, 'ADVANCED KEY'!$G$13:$G$16, ""),
    XLOOKUP(Advanced!$S131, 'ADVANCED KEY'!$F$19:$F$22, 'ADVANCED KEY'!$G$19:$G$22, ""),
    XLOOKUP(Advanced!$T131, 'ADVANCED KEY'!$F$25:$F$28, 'ADVANCED KEY'!$G$25:$G$28, ""),
    XLOOKUP(Advanced!$U131, 'ADVANCED KEY'!$F$31:$F$34, 'ADVANCED KEY'!$G$31:$G$34, ""),
    XLOOKUP(Advanced!$V131, 'ADVANCED KEY'!$F$37:$F$40, 'ADVANCED KEY'!$G$37:$G$40, ""),
    XLOOKUP(Advanced!$W131, 'ADVANCED KEY'!$F$43:$F$46, 'ADVANCED KEY'!$G$43:$G$46, ""),
    XLOOKUP(Advanced!$X131, 'ADVANCED KEY'!$F$49:$F$52, 'ADVANCED KEY'!$G$49:$G$52, ""),
    XLOOKUP(Advanced!$Y131, 'ADVANCED KEY'!$F$55:$F$58, 'ADVANCED KEY'!$G$55:$G$58, "")
)</f>
        <v>Planned explorer,Task Oriented,Instinctive,Advice seeker,Feedback seeker,Placement focused,Innovator,Future focused learner,Acknowledgement seeker,Short-term goals seeker</v>
      </c>
      <c r="M134" s="17" t="str">
        <f t="shared" si="6"/>
        <v>You are doing great Job . Keep it up!</v>
      </c>
      <c r="N134" s="17" t="str">
        <f t="shared" si="7"/>
        <v>Great going, just be aware of relying your instincts when your work needs a lot of accuracy.</v>
      </c>
    </row>
    <row r="135">
      <c r="A135" s="12">
        <v>131.0</v>
      </c>
      <c r="B135" s="1" t="str">
        <f>Advanced!M132</f>
        <v>GAURAV SONI </v>
      </c>
      <c r="C135" s="13" t="str">
        <f t="shared" si="1"/>
        <v>gaurav soni</v>
      </c>
      <c r="D135" s="13">
        <f t="array" ref="D135">IF(ISNUMBER(MATCH(Sheet8!$C135, Basic!$I$2:$I$309, 0)),SUM(
        XLOOKUP(INDEX(Basic!$C$2:$C$309, MATCH(Sheet8!$C135, Basic!$I$2:$I$309, 0)), 'BASIC KEY'!$C$1:$C$4, 'BASIC KEY'!$B$1:$B$4, 0),
        XLOOKUP(INDEX(Basic!$D$2:$D$309, MATCH(Sheet8!$C135, Basic!$I$2:$I$309, 0)), 'BASIC KEY'!$C$7:$C$10, 'BASIC KEY'!$B$7:$B$10, 0),
        XLOOKUP(INDEX(Basic!$E$2:$E$309, MATCH(Sheet8!$C135, Basic!$I$2:$I$309, 0)), 'BASIC KEY'!$C$13:$C$16, 'BASIC KEY'!$B$13:$B$16, 0),
        XLOOKUP(INDEX(Basic!$F$2:$F$309, MATCH(Sheet8!$C135, Basic!$I$2:$I$309, 0)), 'BASIC KEY'!$C$19:$C$22, 'BASIC KEY'!$B$19:$B$22, 0),
        XLOOKUP(INDEX(Basic!$G$2:$G$309, MATCH(Sheet8!$C135, Basic!$I$2:$I$309, 0)), 'BASIC KEY'!$C$25:$C$28, 'BASIC KEY'!$B$25:$B$28, 0)
    ),
    ""
)
</f>
        <v>9</v>
      </c>
      <c r="E135" s="13">
        <f t="array" ref="E135">SUM(
XLOOKUP(Advanced!$C132,'ADVANCED KEY'!$C$1:$C$4,'ADVANCED KEY'!$B$1:$B$4,0),
XLOOKUP(Advanced!$D132,'ADVANCED KEY'!$C$7:$C$10,'ADVANCED KEY'!$B$7:$B$10,0),
XLOOKUP(Advanced!$E132,'ADVANCED KEY'!$C$13:$C$16,'ADVANCED KEY'!$B$13:$B$16,0),
XLOOKUP(Advanced!$F132,'ADVANCED KEY'!$C$19:$C$22,'ADVANCED KEY'!$B$19:$B$22,0),
XLOOKUP(Advanced!$G132,'ADVANCED KEY'!$C$25:$C$28,'ADVANCED KEY'!$B$25:$B$28,0),
XLOOKUP(Advanced!$H132,'ADVANCED KEY'!$C$31:$C$34,'ADVANCED KEY'!$B$31:$B$34,0),
XLOOKUP(Advanced!$I132,'ADVANCED KEY'!$C$37:$C$40,'ADVANCED KEY'!$B$37:$B$40,0),
XLOOKUP(Advanced!$J132,'ADVANCED KEY'!$C$43:$C$46,'ADVANCED KEY'!$B$43:$B$46,0),
XLOOKUP(Advanced!$K132,'ADVANCED KEY'!$C$49:$C$52,'ADVANCED KEY'!$B$49:$B$52,0),
XLOOKUP(Advanced!$L132,'ADVANCED KEY'!$C$55:$C$58,'ADVANCED KEY'!$B$55:$B$58,0)
)</f>
        <v>0</v>
      </c>
      <c r="F135" s="13">
        <f t="shared" si="2"/>
        <v>9</v>
      </c>
      <c r="G135" s="13">
        <f t="shared" si="3"/>
        <v>30</v>
      </c>
      <c r="H135" s="13">
        <f t="shared" si="4"/>
        <v>0.371</v>
      </c>
      <c r="I135" s="25">
        <f t="shared" si="5"/>
        <v>95</v>
      </c>
      <c r="J135" s="13" t="str">
        <f t="array" ref="J135">IF(ISNUMBER(MATCH(Sheet8!$C135, Basic!$I$2:$I$309, 0)),TEXTJOIN(",",TRUE,
XLOOKUP(INDEX(Basic!$K$2:$K$309, MATCH(Sheet8!$C135, Basic!$I$2:$I$309, 0)), 'BASIC KEY'!$E$1:$E$4, 'BASIC KEY'!$F$1:$F$4, ""),
XLOOKUP(INDEX(Basic!$L$2:$L$309, MATCH(Sheet8!$C135, Basic!$I$2:$I$309, 0)), 'BASIC KEY'!$E$7:$E$10, 'BASIC KEY'!$F$7:$F$10, ""),
XLOOKUP(INDEX(Basic!$M$2:$M$309, MATCH(Sheet8!$C135, Basic!$I$2:$I$309, 0)), 'BASIC KEY'!$E$13:$E$16, 'BASIC KEY'!$F$13:$F$16, ""),
XLOOKUP(INDEX(Basic!$N$2:$N$309, MATCH(Sheet8!$C135, Basic!$I$2:$I$309, 0)), 'BASIC KEY'!$E$19:$E$22, 'BASIC KEY'!$F$19:$F$22, ""),
XLOOKUP(INDEX(Basic!$O$2:$O$309, MATCH(Sheet8!$C135, Basic!$I$2:$I$309, 0)), 'BASIC KEY'!$E$25:$E$28, 'BASIC KEY'!$F$25:$F$28, "")
),
""
)</f>
        <v>passionate explorer,Balanced explorer,Dedicated learner,Pleasant tactful,Self Focused</v>
      </c>
      <c r="L135" s="17" t="str">
        <f t="array" ref="L135">TEXTJOIN(",", TRUE,
    XLOOKUP(Advanced!$P132, 'ADVANCED KEY'!$F$1:$F$4, 'ADVANCED KEY'!$G$1:$G$4, ""),
    XLOOKUP(Advanced!$Q132, 'ADVANCED KEY'!$F$7:$F$10, 'ADVANCED KEY'!$G$7:$G$10, ""),
    XLOOKUP(Advanced!$R132, 'ADVANCED KEY'!$F$13:$F$16, 'ADVANCED KEY'!$G$13:$G$16, ""),
    XLOOKUP(Advanced!$S132, 'ADVANCED KEY'!$F$19:$F$22, 'ADVANCED KEY'!$G$19:$G$22, ""),
    XLOOKUP(Advanced!$T132, 'ADVANCED KEY'!$F$25:$F$28, 'ADVANCED KEY'!$G$25:$G$28, ""),
    XLOOKUP(Advanced!$U132, 'ADVANCED KEY'!$F$31:$F$34, 'ADVANCED KEY'!$G$31:$G$34, ""),
    XLOOKUP(Advanced!$V132, 'ADVANCED KEY'!$F$37:$F$40, 'ADVANCED KEY'!$G$37:$G$40, ""),
    XLOOKUP(Advanced!$W132, 'ADVANCED KEY'!$F$43:$F$46, 'ADVANCED KEY'!$G$43:$G$46, ""),
    XLOOKUP(Advanced!$X132, 'ADVANCED KEY'!$F$49:$F$52, 'ADVANCED KEY'!$G$49:$G$52, ""),
    XLOOKUP(Advanced!$Y132, 'ADVANCED KEY'!$F$55:$F$58, 'ADVANCED KEY'!$G$55:$G$58, "")
)</f>
        <v>Researcher,Skill learner,Information seeker,Reflective,Self Aware,Balancer,Blanced thinker,Future focused learner,Practical career focused,Detail focused</v>
      </c>
      <c r="M135" s="17" t="str">
        <f t="shared" si="6"/>
        <v>You are doing great Job . Keep it up!</v>
      </c>
      <c r="N135" s="17" t="str">
        <f t="shared" si="7"/>
        <v>Going amazing!.Keep working!</v>
      </c>
    </row>
    <row r="136">
      <c r="A136" s="12">
        <v>132.0</v>
      </c>
      <c r="B136" s="1" t="str">
        <f>Advanced!M133</f>
        <v>Seyram Dorgbetor </v>
      </c>
      <c r="C136" s="13" t="str">
        <f t="shared" si="1"/>
        <v>seyram dorgbetor</v>
      </c>
      <c r="D136" s="13">
        <f t="array" ref="D136">IF(ISNUMBER(MATCH(Sheet8!$C136, Basic!$I$2:$I$309, 0)),SUM(
        XLOOKUP(INDEX(Basic!$C$2:$C$309, MATCH(Sheet8!$C136, Basic!$I$2:$I$309, 0)), 'BASIC KEY'!$C$1:$C$4, 'BASIC KEY'!$B$1:$B$4, 0),
        XLOOKUP(INDEX(Basic!$D$2:$D$309, MATCH(Sheet8!$C136, Basic!$I$2:$I$309, 0)), 'BASIC KEY'!$C$7:$C$10, 'BASIC KEY'!$B$7:$B$10, 0),
        XLOOKUP(INDEX(Basic!$E$2:$E$309, MATCH(Sheet8!$C136, Basic!$I$2:$I$309, 0)), 'BASIC KEY'!$C$13:$C$16, 'BASIC KEY'!$B$13:$B$16, 0),
        XLOOKUP(INDEX(Basic!$F$2:$F$309, MATCH(Sheet8!$C136, Basic!$I$2:$I$309, 0)), 'BASIC KEY'!$C$19:$C$22, 'BASIC KEY'!$B$19:$B$22, 0),
        XLOOKUP(INDEX(Basic!$G$2:$G$309, MATCH(Sheet8!$C136, Basic!$I$2:$I$309, 0)), 'BASIC KEY'!$C$25:$C$28, 'BASIC KEY'!$B$25:$B$28, 0)
    ),
    ""
)
</f>
        <v>7</v>
      </c>
      <c r="E136" s="13">
        <f t="array" ref="E136">SUM(
XLOOKUP(Advanced!$C133,'ADVANCED KEY'!$C$1:$C$4,'ADVANCED KEY'!$B$1:$B$4,0),
XLOOKUP(Advanced!$D133,'ADVANCED KEY'!$C$7:$C$10,'ADVANCED KEY'!$B$7:$B$10,0),
XLOOKUP(Advanced!$E133,'ADVANCED KEY'!$C$13:$C$16,'ADVANCED KEY'!$B$13:$B$16,0),
XLOOKUP(Advanced!$F133,'ADVANCED KEY'!$C$19:$C$22,'ADVANCED KEY'!$B$19:$B$22,0),
XLOOKUP(Advanced!$G133,'ADVANCED KEY'!$C$25:$C$28,'ADVANCED KEY'!$B$25:$B$28,0),
XLOOKUP(Advanced!$H133,'ADVANCED KEY'!$C$31:$C$34,'ADVANCED KEY'!$B$31:$B$34,0),
XLOOKUP(Advanced!$I133,'ADVANCED KEY'!$C$37:$C$40,'ADVANCED KEY'!$B$37:$B$40,0),
XLOOKUP(Advanced!$J133,'ADVANCED KEY'!$C$43:$C$46,'ADVANCED KEY'!$B$43:$B$46,0),
XLOOKUP(Advanced!$K133,'ADVANCED KEY'!$C$49:$C$52,'ADVANCED KEY'!$B$49:$B$52,0),
XLOOKUP(Advanced!$L133,'ADVANCED KEY'!$C$55:$C$58,'ADVANCED KEY'!$B$55:$B$58,0)
)</f>
        <v>-3</v>
      </c>
      <c r="F136" s="13">
        <f t="shared" si="2"/>
        <v>4</v>
      </c>
      <c r="G136" s="13">
        <f t="shared" si="3"/>
        <v>13.3</v>
      </c>
      <c r="H136" s="13">
        <f t="shared" si="4"/>
        <v>0.04</v>
      </c>
      <c r="I136" s="25">
        <f t="shared" si="5"/>
        <v>138</v>
      </c>
      <c r="J136" s="13" t="str">
        <f t="array" ref="J136">IF(ISNUMBER(MATCH(Sheet8!$C136, Basic!$I$2:$I$309, 0)),TEXTJOIN(",",TRUE,
XLOOKUP(INDEX(Basic!$K$2:$K$309, MATCH(Sheet8!$C136, Basic!$I$2:$I$309, 0)), 'BASIC KEY'!$E$1:$E$4, 'BASIC KEY'!$F$1:$F$4, ""),
XLOOKUP(INDEX(Basic!$L$2:$L$309, MATCH(Sheet8!$C136, Basic!$I$2:$I$309, 0)), 'BASIC KEY'!$E$7:$E$10, 'BASIC KEY'!$F$7:$F$10, ""),
XLOOKUP(INDEX(Basic!$M$2:$M$309, MATCH(Sheet8!$C136, Basic!$I$2:$I$309, 0)), 'BASIC KEY'!$E$13:$E$16, 'BASIC KEY'!$F$13:$F$16, ""),
XLOOKUP(INDEX(Basic!$N$2:$N$309, MATCH(Sheet8!$C136, Basic!$I$2:$I$309, 0)), 'BASIC KEY'!$E$19:$E$22, 'BASIC KEY'!$F$19:$F$22, ""),
XLOOKUP(INDEX(Basic!$O$2:$O$309, MATCH(Sheet8!$C136, Basic!$I$2:$I$309, 0)), 'BASIC KEY'!$E$25:$E$28, 'BASIC KEY'!$F$25:$F$28, "")
),
""
)</f>
        <v>passionate explorer,Balanced explorer,Balancer,Pleasant tactful,Competitor</v>
      </c>
      <c r="L136" s="17" t="str">
        <f t="array" ref="L136">TEXTJOIN(",", TRUE,
    XLOOKUP(Advanced!$P133, 'ADVANCED KEY'!$F$1:$F$4, 'ADVANCED KEY'!$G$1:$G$4, ""),
    XLOOKUP(Advanced!$Q133, 'ADVANCED KEY'!$F$7:$F$10, 'ADVANCED KEY'!$G$7:$G$10, ""),
    XLOOKUP(Advanced!$R133, 'ADVANCED KEY'!$F$13:$F$16, 'ADVANCED KEY'!$G$13:$G$16, ""),
    XLOOKUP(Advanced!$S133, 'ADVANCED KEY'!$F$19:$F$22, 'ADVANCED KEY'!$G$19:$G$22, ""),
    XLOOKUP(Advanced!$T133, 'ADVANCED KEY'!$F$25:$F$28, 'ADVANCED KEY'!$G$25:$G$28, ""),
    XLOOKUP(Advanced!$U133, 'ADVANCED KEY'!$F$31:$F$34, 'ADVANCED KEY'!$G$31:$G$34, ""),
    XLOOKUP(Advanced!$V133, 'ADVANCED KEY'!$F$37:$F$40, 'ADVANCED KEY'!$G$37:$G$40, ""),
    XLOOKUP(Advanced!$W133, 'ADVANCED KEY'!$F$43:$F$46, 'ADVANCED KEY'!$G$43:$G$46, ""),
    XLOOKUP(Advanced!$X133, 'ADVANCED KEY'!$F$49:$F$52, 'ADVANCED KEY'!$G$49:$G$52, ""),
    XLOOKUP(Advanced!$Y133, 'ADVANCED KEY'!$F$55:$F$58, 'ADVANCED KEY'!$G$55:$G$58, "")
)</f>
        <v>Researcher,Skill learner,Other's approval seeker,Incremental Result seeker,Feedback seeker,Balancer,Innovator,Future focused learner,Practical career focused,Results focused</v>
      </c>
      <c r="M136" s="17" t="str">
        <f t="shared" si="6"/>
        <v>You are doing great Job . Keep it up!</v>
      </c>
      <c r="N136" s="17" t="str">
        <f t="shared" si="7"/>
        <v>Going amazing!.Keep working!</v>
      </c>
    </row>
    <row r="137">
      <c r="A137" s="12">
        <v>133.0</v>
      </c>
      <c r="B137" s="1" t="str">
        <f>Advanced!M134</f>
        <v>Sarah</v>
      </c>
      <c r="C137" s="13" t="str">
        <f t="shared" si="1"/>
        <v>sarah</v>
      </c>
      <c r="D137" s="13">
        <f t="array" ref="D137">IF(ISNUMBER(MATCH(Sheet8!$C137, Basic!$I$2:$I$309, 0)),SUM(
        XLOOKUP(INDEX(Basic!$C$2:$C$309, MATCH(Sheet8!$C137, Basic!$I$2:$I$309, 0)), 'BASIC KEY'!$C$1:$C$4, 'BASIC KEY'!$B$1:$B$4, 0),
        XLOOKUP(INDEX(Basic!$D$2:$D$309, MATCH(Sheet8!$C137, Basic!$I$2:$I$309, 0)), 'BASIC KEY'!$C$7:$C$10, 'BASIC KEY'!$B$7:$B$10, 0),
        XLOOKUP(INDEX(Basic!$E$2:$E$309, MATCH(Sheet8!$C137, Basic!$I$2:$I$309, 0)), 'BASIC KEY'!$C$13:$C$16, 'BASIC KEY'!$B$13:$B$16, 0),
        XLOOKUP(INDEX(Basic!$F$2:$F$309, MATCH(Sheet8!$C137, Basic!$I$2:$I$309, 0)), 'BASIC KEY'!$C$19:$C$22, 'BASIC KEY'!$B$19:$B$22, 0),
        XLOOKUP(INDEX(Basic!$G$2:$G$309, MATCH(Sheet8!$C137, Basic!$I$2:$I$309, 0)), 'BASIC KEY'!$C$25:$C$28, 'BASIC KEY'!$B$25:$B$28, 0)
    ),
    ""
)
</f>
        <v>7</v>
      </c>
      <c r="E137" s="13">
        <f t="array" ref="E137">SUM(
XLOOKUP(Advanced!$C134,'ADVANCED KEY'!$C$1:$C$4,'ADVANCED KEY'!$B$1:$B$4,0),
XLOOKUP(Advanced!$D134,'ADVANCED KEY'!$C$7:$C$10,'ADVANCED KEY'!$B$7:$B$10,0),
XLOOKUP(Advanced!$E134,'ADVANCED KEY'!$C$13:$C$16,'ADVANCED KEY'!$B$13:$B$16,0),
XLOOKUP(Advanced!$F134,'ADVANCED KEY'!$C$19:$C$22,'ADVANCED KEY'!$B$19:$B$22,0),
XLOOKUP(Advanced!$G134,'ADVANCED KEY'!$C$25:$C$28,'ADVANCED KEY'!$B$25:$B$28,0),
XLOOKUP(Advanced!$H134,'ADVANCED KEY'!$C$31:$C$34,'ADVANCED KEY'!$B$31:$B$34,0),
XLOOKUP(Advanced!$I134,'ADVANCED KEY'!$C$37:$C$40,'ADVANCED KEY'!$B$37:$B$40,0),
XLOOKUP(Advanced!$J134,'ADVANCED KEY'!$C$43:$C$46,'ADVANCED KEY'!$B$43:$B$46,0),
XLOOKUP(Advanced!$K134,'ADVANCED KEY'!$C$49:$C$52,'ADVANCED KEY'!$B$49:$B$52,0),
XLOOKUP(Advanced!$L134,'ADVANCED KEY'!$C$55:$C$58,'ADVANCED KEY'!$B$55:$B$58,0)
)</f>
        <v>2</v>
      </c>
      <c r="F137" s="13">
        <f t="shared" si="2"/>
        <v>9</v>
      </c>
      <c r="G137" s="13">
        <f t="shared" si="3"/>
        <v>30</v>
      </c>
      <c r="H137" s="13">
        <f t="shared" si="4"/>
        <v>0.369</v>
      </c>
      <c r="I137" s="25">
        <f t="shared" si="5"/>
        <v>96</v>
      </c>
      <c r="J137" s="13" t="str">
        <f t="array" ref="J137">IF(ISNUMBER(MATCH(Sheet8!$C137, Basic!$I$2:$I$309, 0)),TEXTJOIN(",",TRUE,
XLOOKUP(INDEX(Basic!$K$2:$K$309, MATCH(Sheet8!$C137, Basic!$I$2:$I$309, 0)), 'BASIC KEY'!$E$1:$E$4, 'BASIC KEY'!$F$1:$F$4, ""),
XLOOKUP(INDEX(Basic!$L$2:$L$309, MATCH(Sheet8!$C137, Basic!$I$2:$I$309, 0)), 'BASIC KEY'!$E$7:$E$10, 'BASIC KEY'!$F$7:$F$10, ""),
XLOOKUP(INDEX(Basic!$M$2:$M$309, MATCH(Sheet8!$C137, Basic!$I$2:$I$309, 0)), 'BASIC KEY'!$E$13:$E$16, 'BASIC KEY'!$F$13:$F$16, ""),
XLOOKUP(INDEX(Basic!$N$2:$N$309, MATCH(Sheet8!$C137, Basic!$I$2:$I$309, 0)), 'BASIC KEY'!$E$19:$E$22, 'BASIC KEY'!$F$19:$F$22, ""),
XLOOKUP(INDEX(Basic!$O$2:$O$309, MATCH(Sheet8!$C137, Basic!$I$2:$I$309, 0)), 'BASIC KEY'!$E$25:$E$28, 'BASIC KEY'!$F$25:$F$28, "")
),
""
)</f>
        <v>passionate explorer,Growth seeker,Balancer,Feedback taker,Self Focused</v>
      </c>
      <c r="L137" s="17" t="str">
        <f t="array" ref="L137">TEXTJOIN(",", TRUE,
    XLOOKUP(Advanced!$P134, 'ADVANCED KEY'!$F$1:$F$4, 'ADVANCED KEY'!$G$1:$G$4, ""),
    XLOOKUP(Advanced!$Q134, 'ADVANCED KEY'!$F$7:$F$10, 'ADVANCED KEY'!$G$7:$G$10, ""),
    XLOOKUP(Advanced!$R134, 'ADVANCED KEY'!$F$13:$F$16, 'ADVANCED KEY'!$G$13:$G$16, ""),
    XLOOKUP(Advanced!$S134, 'ADVANCED KEY'!$F$19:$F$22, 'ADVANCED KEY'!$G$19:$G$22, ""),
    XLOOKUP(Advanced!$T134, 'ADVANCED KEY'!$F$25:$F$28, 'ADVANCED KEY'!$G$25:$G$28, ""),
    XLOOKUP(Advanced!$U134, 'ADVANCED KEY'!$F$31:$F$34, 'ADVANCED KEY'!$G$31:$G$34, ""),
    XLOOKUP(Advanced!$V134, 'ADVANCED KEY'!$F$37:$F$40, 'ADVANCED KEY'!$G$37:$G$40, ""),
    XLOOKUP(Advanced!$W134, 'ADVANCED KEY'!$F$43:$F$46, 'ADVANCED KEY'!$G$43:$G$46, ""),
    XLOOKUP(Advanced!$X134, 'ADVANCED KEY'!$F$49:$F$52, 'ADVANCED KEY'!$G$49:$G$52, ""),
    XLOOKUP(Advanced!$Y134, 'ADVANCED KEY'!$F$55:$F$58, 'ADVANCED KEY'!$G$55:$G$58, "")
)</f>
        <v>Researcher,Task Oriented,Guidelines seeker,Reflective,Self Aware,Balancer,Blanced thinker,Future focused learner,Experience seeker,Short-term goals seeker</v>
      </c>
      <c r="M137" s="17" t="str">
        <f t="shared" si="6"/>
        <v>You are doing great Job . Keep it up!</v>
      </c>
      <c r="N137" s="17" t="str">
        <f t="shared" si="7"/>
        <v>Going amazing!.Keep working!</v>
      </c>
    </row>
    <row r="138">
      <c r="A138" s="12">
        <v>134.0</v>
      </c>
      <c r="B138" s="1" t="str">
        <f>Advanced!M135</f>
        <v>Divyanidhi Dubey </v>
      </c>
      <c r="C138" s="13" t="str">
        <f t="shared" si="1"/>
        <v>divyanidhi dubey</v>
      </c>
      <c r="D138" s="13">
        <f t="array" ref="D138">IF(ISNUMBER(MATCH(Sheet8!$C138, Basic!$I$2:$I$309, 0)),SUM(
        XLOOKUP(INDEX(Basic!$C$2:$C$309, MATCH(Sheet8!$C138, Basic!$I$2:$I$309, 0)), 'BASIC KEY'!$C$1:$C$4, 'BASIC KEY'!$B$1:$B$4, 0),
        XLOOKUP(INDEX(Basic!$D$2:$D$309, MATCH(Sheet8!$C138, Basic!$I$2:$I$309, 0)), 'BASIC KEY'!$C$7:$C$10, 'BASIC KEY'!$B$7:$B$10, 0),
        XLOOKUP(INDEX(Basic!$E$2:$E$309, MATCH(Sheet8!$C138, Basic!$I$2:$I$309, 0)), 'BASIC KEY'!$C$13:$C$16, 'BASIC KEY'!$B$13:$B$16, 0),
        XLOOKUP(INDEX(Basic!$F$2:$F$309, MATCH(Sheet8!$C138, Basic!$I$2:$I$309, 0)), 'BASIC KEY'!$C$19:$C$22, 'BASIC KEY'!$B$19:$B$22, 0),
        XLOOKUP(INDEX(Basic!$G$2:$G$309, MATCH(Sheet8!$C138, Basic!$I$2:$I$309, 0)), 'BASIC KEY'!$C$25:$C$28, 'BASIC KEY'!$B$25:$B$28, 0)
    ),
    ""
)
</f>
        <v>7</v>
      </c>
      <c r="E138" s="13">
        <f t="array" ref="E138">SUM(
XLOOKUP(Advanced!$C135,'ADVANCED KEY'!$C$1:$C$4,'ADVANCED KEY'!$B$1:$B$4,0),
XLOOKUP(Advanced!$D135,'ADVANCED KEY'!$C$7:$C$10,'ADVANCED KEY'!$B$7:$B$10,0),
XLOOKUP(Advanced!$E135,'ADVANCED KEY'!$C$13:$C$16,'ADVANCED KEY'!$B$13:$B$16,0),
XLOOKUP(Advanced!$F135,'ADVANCED KEY'!$C$19:$C$22,'ADVANCED KEY'!$B$19:$B$22,0),
XLOOKUP(Advanced!$G135,'ADVANCED KEY'!$C$25:$C$28,'ADVANCED KEY'!$B$25:$B$28,0),
XLOOKUP(Advanced!$H135,'ADVANCED KEY'!$C$31:$C$34,'ADVANCED KEY'!$B$31:$B$34,0),
XLOOKUP(Advanced!$I135,'ADVANCED KEY'!$C$37:$C$40,'ADVANCED KEY'!$B$37:$B$40,0),
XLOOKUP(Advanced!$J135,'ADVANCED KEY'!$C$43:$C$46,'ADVANCED KEY'!$B$43:$B$46,0),
XLOOKUP(Advanced!$K135,'ADVANCED KEY'!$C$49:$C$52,'ADVANCED KEY'!$B$49:$B$52,0),
XLOOKUP(Advanced!$L135,'ADVANCED KEY'!$C$55:$C$58,'ADVANCED KEY'!$B$55:$B$58,0)
)</f>
        <v>3</v>
      </c>
      <c r="F138" s="13">
        <f t="shared" si="2"/>
        <v>10</v>
      </c>
      <c r="G138" s="13">
        <f t="shared" si="3"/>
        <v>33.3</v>
      </c>
      <c r="H138" s="13">
        <f t="shared" si="4"/>
        <v>0.473</v>
      </c>
      <c r="I138" s="25">
        <f t="shared" si="5"/>
        <v>67</v>
      </c>
      <c r="J138" s="13" t="str">
        <f t="array" ref="J138">IF(ISNUMBER(MATCH(Sheet8!$C138, Basic!$I$2:$I$309, 0)),TEXTJOIN(",",TRUE,
XLOOKUP(INDEX(Basic!$K$2:$K$309, MATCH(Sheet8!$C138, Basic!$I$2:$I$309, 0)), 'BASIC KEY'!$E$1:$E$4, 'BASIC KEY'!$F$1:$F$4, ""),
XLOOKUP(INDEX(Basic!$L$2:$L$309, MATCH(Sheet8!$C138, Basic!$I$2:$I$309, 0)), 'BASIC KEY'!$E$7:$E$10, 'BASIC KEY'!$F$7:$F$10, ""),
XLOOKUP(INDEX(Basic!$M$2:$M$309, MATCH(Sheet8!$C138, Basic!$I$2:$I$309, 0)), 'BASIC KEY'!$E$13:$E$16, 'BASIC KEY'!$F$13:$F$16, ""),
XLOOKUP(INDEX(Basic!$N$2:$N$309, MATCH(Sheet8!$C138, Basic!$I$2:$I$309, 0)), 'BASIC KEY'!$E$19:$E$22, 'BASIC KEY'!$F$19:$F$22, ""),
XLOOKUP(INDEX(Basic!$O$2:$O$309, MATCH(Sheet8!$C138, Basic!$I$2:$I$309, 0)), 'BASIC KEY'!$E$25:$E$28, 'BASIC KEY'!$F$25:$F$28, "")
),
""
)</f>
        <v>passionate explorer,Growth seeker,Balancer,Feedback taker,Self Focused</v>
      </c>
      <c r="L138" s="17" t="str">
        <f t="array" ref="L138">TEXTJOIN(",", TRUE,
    XLOOKUP(Advanced!$P135, 'ADVANCED KEY'!$F$1:$F$4, 'ADVANCED KEY'!$G$1:$G$4, ""),
    XLOOKUP(Advanced!$Q135, 'ADVANCED KEY'!$F$7:$F$10, 'ADVANCED KEY'!$G$7:$G$10, ""),
    XLOOKUP(Advanced!$R135, 'ADVANCED KEY'!$F$13:$F$16, 'ADVANCED KEY'!$G$13:$G$16, ""),
    XLOOKUP(Advanced!$S135, 'ADVANCED KEY'!$F$19:$F$22, 'ADVANCED KEY'!$G$19:$G$22, ""),
    XLOOKUP(Advanced!$T135, 'ADVANCED KEY'!$F$25:$F$28, 'ADVANCED KEY'!$G$25:$G$28, ""),
    XLOOKUP(Advanced!$U135, 'ADVANCED KEY'!$F$31:$F$34, 'ADVANCED KEY'!$G$31:$G$34, ""),
    XLOOKUP(Advanced!$V135, 'ADVANCED KEY'!$F$37:$F$40, 'ADVANCED KEY'!$G$37:$G$40, ""),
    XLOOKUP(Advanced!$W135, 'ADVANCED KEY'!$F$43:$F$46, 'ADVANCED KEY'!$G$43:$G$46, ""),
    XLOOKUP(Advanced!$X135, 'ADVANCED KEY'!$F$49:$F$52, 'ADVANCED KEY'!$G$49:$G$52, ""),
    XLOOKUP(Advanced!$Y135, 'ADVANCED KEY'!$F$55:$F$58, 'ADVANCED KEY'!$G$55:$G$58, "")
)</f>
        <v>Planned explorer,Task Oriented,Instinctive,Reflective,Self Aware,Balancer,Innovator,Future focused learner,Acknowledgement seeker,Short-term goals seeker</v>
      </c>
      <c r="M138" s="17" t="str">
        <f t="shared" si="6"/>
        <v>You are doing great Job . Keep it up!</v>
      </c>
      <c r="N138" s="17" t="str">
        <f t="shared" si="7"/>
        <v>Great going, just be aware of relying your instincts when your work needs a lot of accuracy.</v>
      </c>
    </row>
    <row r="139">
      <c r="A139" s="12">
        <v>135.0</v>
      </c>
      <c r="B139" s="1" t="str">
        <f>Advanced!M136</f>
        <v>Rohit Negi</v>
      </c>
      <c r="C139" s="13" t="str">
        <f t="shared" si="1"/>
        <v>rohit negi</v>
      </c>
      <c r="D139" s="13">
        <f t="array" ref="D139">IF(ISNUMBER(MATCH(Sheet8!$C139, Basic!$I$2:$I$309, 0)),SUM(
        XLOOKUP(INDEX(Basic!$C$2:$C$309, MATCH(Sheet8!$C139, Basic!$I$2:$I$309, 0)), 'BASIC KEY'!$C$1:$C$4, 'BASIC KEY'!$B$1:$B$4, 0),
        XLOOKUP(INDEX(Basic!$D$2:$D$309, MATCH(Sheet8!$C139, Basic!$I$2:$I$309, 0)), 'BASIC KEY'!$C$7:$C$10, 'BASIC KEY'!$B$7:$B$10, 0),
        XLOOKUP(INDEX(Basic!$E$2:$E$309, MATCH(Sheet8!$C139, Basic!$I$2:$I$309, 0)), 'BASIC KEY'!$C$13:$C$16, 'BASIC KEY'!$B$13:$B$16, 0),
        XLOOKUP(INDEX(Basic!$F$2:$F$309, MATCH(Sheet8!$C139, Basic!$I$2:$I$309, 0)), 'BASIC KEY'!$C$19:$C$22, 'BASIC KEY'!$B$19:$B$22, 0),
        XLOOKUP(INDEX(Basic!$G$2:$G$309, MATCH(Sheet8!$C139, Basic!$I$2:$I$309, 0)), 'BASIC KEY'!$C$25:$C$28, 'BASIC KEY'!$B$25:$B$28, 0)
    ),
    ""
)
</f>
        <v>7</v>
      </c>
      <c r="E139" s="13">
        <f t="array" ref="E139">SUM(
XLOOKUP(Advanced!$C136,'ADVANCED KEY'!$C$1:$C$4,'ADVANCED KEY'!$B$1:$B$4,0),
XLOOKUP(Advanced!$D136,'ADVANCED KEY'!$C$7:$C$10,'ADVANCED KEY'!$B$7:$B$10,0),
XLOOKUP(Advanced!$E136,'ADVANCED KEY'!$C$13:$C$16,'ADVANCED KEY'!$B$13:$B$16,0),
XLOOKUP(Advanced!$F136,'ADVANCED KEY'!$C$19:$C$22,'ADVANCED KEY'!$B$19:$B$22,0),
XLOOKUP(Advanced!$G136,'ADVANCED KEY'!$C$25:$C$28,'ADVANCED KEY'!$B$25:$B$28,0),
XLOOKUP(Advanced!$H136,'ADVANCED KEY'!$C$31:$C$34,'ADVANCED KEY'!$B$31:$B$34,0),
XLOOKUP(Advanced!$I136,'ADVANCED KEY'!$C$37:$C$40,'ADVANCED KEY'!$B$37:$B$40,0),
XLOOKUP(Advanced!$J136,'ADVANCED KEY'!$C$43:$C$46,'ADVANCED KEY'!$B$43:$B$46,0),
XLOOKUP(Advanced!$K136,'ADVANCED KEY'!$C$49:$C$52,'ADVANCED KEY'!$B$49:$B$52,0),
XLOOKUP(Advanced!$L136,'ADVANCED KEY'!$C$55:$C$58,'ADVANCED KEY'!$B$55:$B$58,0)
)</f>
        <v>3</v>
      </c>
      <c r="F139" s="13">
        <f t="shared" si="2"/>
        <v>10</v>
      </c>
      <c r="G139" s="13">
        <f t="shared" si="3"/>
        <v>33.3</v>
      </c>
      <c r="H139" s="13">
        <f t="shared" si="4"/>
        <v>0.476</v>
      </c>
      <c r="I139" s="25">
        <f t="shared" si="5"/>
        <v>65</v>
      </c>
      <c r="J139" s="13" t="str">
        <f t="array" ref="J139">IF(ISNUMBER(MATCH(Sheet8!$C139, Basic!$I$2:$I$309, 0)),TEXTJOIN(",",TRUE,
XLOOKUP(INDEX(Basic!$K$2:$K$309, MATCH(Sheet8!$C139, Basic!$I$2:$I$309, 0)), 'BASIC KEY'!$E$1:$E$4, 'BASIC KEY'!$F$1:$F$4, ""),
XLOOKUP(INDEX(Basic!$L$2:$L$309, MATCH(Sheet8!$C139, Basic!$I$2:$I$309, 0)), 'BASIC KEY'!$E$7:$E$10, 'BASIC KEY'!$F$7:$F$10, ""),
XLOOKUP(INDEX(Basic!$M$2:$M$309, MATCH(Sheet8!$C139, Basic!$I$2:$I$309, 0)), 'BASIC KEY'!$E$13:$E$16, 'BASIC KEY'!$F$13:$F$16, ""),
XLOOKUP(INDEX(Basic!$N$2:$N$309, MATCH(Sheet8!$C139, Basic!$I$2:$I$309, 0)), 'BASIC KEY'!$E$19:$E$22, 'BASIC KEY'!$F$19:$F$22, ""),
XLOOKUP(INDEX(Basic!$O$2:$O$309, MATCH(Sheet8!$C139, Basic!$I$2:$I$309, 0)), 'BASIC KEY'!$E$25:$E$28, 'BASIC KEY'!$F$25:$F$28, "")
),
""
)</f>
        <v>passionate explorer,Balanced explorer,Dedicated learner,Feedback taker,Self Focused</v>
      </c>
      <c r="L139" s="17" t="str">
        <f t="array" ref="L139">TEXTJOIN(",", TRUE,
    XLOOKUP(Advanced!$P136, 'ADVANCED KEY'!$F$1:$F$4, 'ADVANCED KEY'!$G$1:$G$4, ""),
    XLOOKUP(Advanced!$Q136, 'ADVANCED KEY'!$F$7:$F$10, 'ADVANCED KEY'!$G$7:$G$10, ""),
    XLOOKUP(Advanced!$R136, 'ADVANCED KEY'!$F$13:$F$16, 'ADVANCED KEY'!$G$13:$G$16, ""),
    XLOOKUP(Advanced!$S136, 'ADVANCED KEY'!$F$19:$F$22, 'ADVANCED KEY'!$G$19:$G$22, ""),
    XLOOKUP(Advanced!$T136, 'ADVANCED KEY'!$F$25:$F$28, 'ADVANCED KEY'!$G$25:$G$28, ""),
    XLOOKUP(Advanced!$U136, 'ADVANCED KEY'!$F$31:$F$34, 'ADVANCED KEY'!$G$31:$G$34, ""),
    XLOOKUP(Advanced!$V136, 'ADVANCED KEY'!$F$37:$F$40, 'ADVANCED KEY'!$G$37:$G$40, ""),
    XLOOKUP(Advanced!$W136, 'ADVANCED KEY'!$F$43:$F$46, 'ADVANCED KEY'!$G$43:$G$46, ""),
    XLOOKUP(Advanced!$X136, 'ADVANCED KEY'!$F$49:$F$52, 'ADVANCED KEY'!$G$49:$G$52, ""),
    XLOOKUP(Advanced!$Y136, 'ADVANCED KEY'!$F$55:$F$58, 'ADVANCED KEY'!$G$55:$G$58, "")
)</f>
        <v>Adventurous,Recognizer,Information seeker,Incremental Result seeker,Overthinker,Networker,Blanced thinker,Future focused learner,Acknowledgement seeker,Results focused</v>
      </c>
      <c r="M139" s="17" t="str">
        <f t="shared" si="6"/>
        <v>You are doing great Job . Keep it up!</v>
      </c>
      <c r="N139" s="17" t="str">
        <f t="shared" si="7"/>
        <v>Everything is going good, just don't let yourself be too dependent on compliments from others for validation. You are doing amazing dear!. Don't overthink about anything and be happy :)</v>
      </c>
    </row>
    <row r="140">
      <c r="A140" s="12">
        <v>136.0</v>
      </c>
      <c r="B140" s="1" t="str">
        <f>Advanced!M137</f>
        <v>Shekhar Thapa</v>
      </c>
      <c r="C140" s="13" t="str">
        <f t="shared" si="1"/>
        <v>shekhar thapa</v>
      </c>
      <c r="D140" s="13">
        <f t="array" ref="D140">IF(ISNUMBER(MATCH(Sheet8!$C140, Basic!$I$2:$I$309, 0)),SUM(
        XLOOKUP(INDEX(Basic!$C$2:$C$309, MATCH(Sheet8!$C140, Basic!$I$2:$I$309, 0)), 'BASIC KEY'!$C$1:$C$4, 'BASIC KEY'!$B$1:$B$4, 0),
        XLOOKUP(INDEX(Basic!$D$2:$D$309, MATCH(Sheet8!$C140, Basic!$I$2:$I$309, 0)), 'BASIC KEY'!$C$7:$C$10, 'BASIC KEY'!$B$7:$B$10, 0),
        XLOOKUP(INDEX(Basic!$E$2:$E$309, MATCH(Sheet8!$C140, Basic!$I$2:$I$309, 0)), 'BASIC KEY'!$C$13:$C$16, 'BASIC KEY'!$B$13:$B$16, 0),
        XLOOKUP(INDEX(Basic!$F$2:$F$309, MATCH(Sheet8!$C140, Basic!$I$2:$I$309, 0)), 'BASIC KEY'!$C$19:$C$22, 'BASIC KEY'!$B$19:$B$22, 0),
        XLOOKUP(INDEX(Basic!$G$2:$G$309, MATCH(Sheet8!$C140, Basic!$I$2:$I$309, 0)), 'BASIC KEY'!$C$25:$C$28, 'BASIC KEY'!$B$25:$B$28, 0)
    ),
    ""
)
</f>
        <v>7</v>
      </c>
      <c r="E140" s="13">
        <f t="array" ref="E140">SUM(
XLOOKUP(Advanced!$C137,'ADVANCED KEY'!$C$1:$C$4,'ADVANCED KEY'!$B$1:$B$4,0),
XLOOKUP(Advanced!$D137,'ADVANCED KEY'!$C$7:$C$10,'ADVANCED KEY'!$B$7:$B$10,0),
XLOOKUP(Advanced!$E137,'ADVANCED KEY'!$C$13:$C$16,'ADVANCED KEY'!$B$13:$B$16,0),
XLOOKUP(Advanced!$F137,'ADVANCED KEY'!$C$19:$C$22,'ADVANCED KEY'!$B$19:$B$22,0),
XLOOKUP(Advanced!$G137,'ADVANCED KEY'!$C$25:$C$28,'ADVANCED KEY'!$B$25:$B$28,0),
XLOOKUP(Advanced!$H137,'ADVANCED KEY'!$C$31:$C$34,'ADVANCED KEY'!$B$31:$B$34,0),
XLOOKUP(Advanced!$I137,'ADVANCED KEY'!$C$37:$C$40,'ADVANCED KEY'!$B$37:$B$40,0),
XLOOKUP(Advanced!$J137,'ADVANCED KEY'!$C$43:$C$46,'ADVANCED KEY'!$B$43:$B$46,0),
XLOOKUP(Advanced!$K137,'ADVANCED KEY'!$C$49:$C$52,'ADVANCED KEY'!$B$49:$B$52,0),
XLOOKUP(Advanced!$L137,'ADVANCED KEY'!$C$55:$C$58,'ADVANCED KEY'!$B$55:$B$58,0)
)</f>
        <v>1</v>
      </c>
      <c r="F140" s="13">
        <f t="shared" si="2"/>
        <v>8</v>
      </c>
      <c r="G140" s="13">
        <f t="shared" si="3"/>
        <v>26.7</v>
      </c>
      <c r="H140" s="13">
        <f t="shared" si="4"/>
        <v>0.288</v>
      </c>
      <c r="I140" s="25">
        <f t="shared" si="5"/>
        <v>104</v>
      </c>
      <c r="J140" s="13" t="str">
        <f t="array" ref="J140">IF(ISNUMBER(MATCH(Sheet8!$C140, Basic!$I$2:$I$309, 0)),TEXTJOIN(",",TRUE,
XLOOKUP(INDEX(Basic!$K$2:$K$309, MATCH(Sheet8!$C140, Basic!$I$2:$I$309, 0)), 'BASIC KEY'!$E$1:$E$4, 'BASIC KEY'!$F$1:$F$4, ""),
XLOOKUP(INDEX(Basic!$L$2:$L$309, MATCH(Sheet8!$C140, Basic!$I$2:$I$309, 0)), 'BASIC KEY'!$E$7:$E$10, 'BASIC KEY'!$F$7:$F$10, ""),
XLOOKUP(INDEX(Basic!$M$2:$M$309, MATCH(Sheet8!$C140, Basic!$I$2:$I$309, 0)), 'BASIC KEY'!$E$13:$E$16, 'BASIC KEY'!$F$13:$F$16, ""),
XLOOKUP(INDEX(Basic!$N$2:$N$309, MATCH(Sheet8!$C140, Basic!$I$2:$I$309, 0)), 'BASIC KEY'!$E$19:$E$22, 'BASIC KEY'!$F$19:$F$22, ""),
XLOOKUP(INDEX(Basic!$O$2:$O$309, MATCH(Sheet8!$C140, Basic!$I$2:$I$309, 0)), 'BASIC KEY'!$E$25:$E$28, 'BASIC KEY'!$F$25:$F$28, "")
),
""
)</f>
        <v>career focused,Growth seeker,Balancer,Pleasant tactful,Competitor</v>
      </c>
      <c r="L140" s="17" t="str">
        <f t="array" ref="L140">TEXTJOIN(",", TRUE,
    XLOOKUP(Advanced!$P137, 'ADVANCED KEY'!$F$1:$F$4, 'ADVANCED KEY'!$G$1:$G$4, ""),
    XLOOKUP(Advanced!$Q137, 'ADVANCED KEY'!$F$7:$F$10, 'ADVANCED KEY'!$G$7:$G$10, ""),
    XLOOKUP(Advanced!$R137, 'ADVANCED KEY'!$F$13:$F$16, 'ADVANCED KEY'!$G$13:$G$16, ""),
    XLOOKUP(Advanced!$S137, 'ADVANCED KEY'!$F$19:$F$22, 'ADVANCED KEY'!$G$19:$G$22, ""),
    XLOOKUP(Advanced!$T137, 'ADVANCED KEY'!$F$25:$F$28, 'ADVANCED KEY'!$G$25:$G$28, ""),
    XLOOKUP(Advanced!$U137, 'ADVANCED KEY'!$F$31:$F$34, 'ADVANCED KEY'!$G$31:$G$34, ""),
    XLOOKUP(Advanced!$V137, 'ADVANCED KEY'!$F$37:$F$40, 'ADVANCED KEY'!$G$37:$G$40, ""),
    XLOOKUP(Advanced!$W137, 'ADVANCED KEY'!$F$43:$F$46, 'ADVANCED KEY'!$G$43:$G$46, ""),
    XLOOKUP(Advanced!$X137, 'ADVANCED KEY'!$F$49:$F$52, 'ADVANCED KEY'!$G$49:$G$52, ""),
    XLOOKUP(Advanced!$Y137, 'ADVANCED KEY'!$F$55:$F$58, 'ADVANCED KEY'!$G$55:$G$58, "")
)</f>
        <v>Adventurous,Skill learner,Information seeker,Incremental Result seeker,Self Aware,Balancer,Blanced thinker,Future focused learner,Acknowledgement seeker,Short-term goals seeker</v>
      </c>
      <c r="M140" s="17" t="str">
        <f t="shared" si="6"/>
        <v>You are doing great Job . Keep it up!</v>
      </c>
      <c r="N140" s="17" t="str">
        <f t="shared" si="7"/>
        <v>Going amazing!.Keep working!</v>
      </c>
    </row>
    <row r="141">
      <c r="A141" s="12">
        <v>137.0</v>
      </c>
      <c r="B141" s="1" t="str">
        <f>Advanced!M138</f>
        <v>Narravula Rohith</v>
      </c>
      <c r="C141" s="13" t="str">
        <f t="shared" si="1"/>
        <v>narravula rohith</v>
      </c>
      <c r="D141" s="13">
        <f t="array" ref="D141">IF(ISNUMBER(MATCH(Sheet8!$C141, Basic!$I$2:$I$309, 0)),SUM(
        XLOOKUP(INDEX(Basic!$C$2:$C$309, MATCH(Sheet8!$C141, Basic!$I$2:$I$309, 0)), 'BASIC KEY'!$C$1:$C$4, 'BASIC KEY'!$B$1:$B$4, 0),
        XLOOKUP(INDEX(Basic!$D$2:$D$309, MATCH(Sheet8!$C141, Basic!$I$2:$I$309, 0)), 'BASIC KEY'!$C$7:$C$10, 'BASIC KEY'!$B$7:$B$10, 0),
        XLOOKUP(INDEX(Basic!$E$2:$E$309, MATCH(Sheet8!$C141, Basic!$I$2:$I$309, 0)), 'BASIC KEY'!$C$13:$C$16, 'BASIC KEY'!$B$13:$B$16, 0),
        XLOOKUP(INDEX(Basic!$F$2:$F$309, MATCH(Sheet8!$C141, Basic!$I$2:$I$309, 0)), 'BASIC KEY'!$C$19:$C$22, 'BASIC KEY'!$B$19:$B$22, 0),
        XLOOKUP(INDEX(Basic!$G$2:$G$309, MATCH(Sheet8!$C141, Basic!$I$2:$I$309, 0)), 'BASIC KEY'!$C$25:$C$28, 'BASIC KEY'!$B$25:$B$28, 0)
    ),
    ""
)
</f>
        <v>8</v>
      </c>
      <c r="E141" s="13">
        <f t="array" ref="E141">SUM(
XLOOKUP(Advanced!$C138,'ADVANCED KEY'!$C$1:$C$4,'ADVANCED KEY'!$B$1:$B$4,0),
XLOOKUP(Advanced!$D138,'ADVANCED KEY'!$C$7:$C$10,'ADVANCED KEY'!$B$7:$B$10,0),
XLOOKUP(Advanced!$E138,'ADVANCED KEY'!$C$13:$C$16,'ADVANCED KEY'!$B$13:$B$16,0),
XLOOKUP(Advanced!$F138,'ADVANCED KEY'!$C$19:$C$22,'ADVANCED KEY'!$B$19:$B$22,0),
XLOOKUP(Advanced!$G138,'ADVANCED KEY'!$C$25:$C$28,'ADVANCED KEY'!$B$25:$B$28,0),
XLOOKUP(Advanced!$H138,'ADVANCED KEY'!$C$31:$C$34,'ADVANCED KEY'!$B$31:$B$34,0),
XLOOKUP(Advanced!$I138,'ADVANCED KEY'!$C$37:$C$40,'ADVANCED KEY'!$B$37:$B$40,0),
XLOOKUP(Advanced!$J138,'ADVANCED KEY'!$C$43:$C$46,'ADVANCED KEY'!$B$43:$B$46,0),
XLOOKUP(Advanced!$K138,'ADVANCED KEY'!$C$49:$C$52,'ADVANCED KEY'!$B$49:$B$52,0),
XLOOKUP(Advanced!$L138,'ADVANCED KEY'!$C$55:$C$58,'ADVANCED KEY'!$B$55:$B$58,0)
)</f>
        <v>1</v>
      </c>
      <c r="F141" s="13">
        <f t="shared" si="2"/>
        <v>9</v>
      </c>
      <c r="G141" s="13">
        <f t="shared" si="3"/>
        <v>30</v>
      </c>
      <c r="H141" s="13">
        <f t="shared" si="4"/>
        <v>0.372</v>
      </c>
      <c r="I141" s="25">
        <f t="shared" si="5"/>
        <v>92</v>
      </c>
      <c r="J141" s="13" t="str">
        <f t="array" ref="J141">IF(ISNUMBER(MATCH(Sheet8!$C141, Basic!$I$2:$I$309, 0)),TEXTJOIN(",",TRUE,
XLOOKUP(INDEX(Basic!$K$2:$K$309, MATCH(Sheet8!$C141, Basic!$I$2:$I$309, 0)), 'BASIC KEY'!$E$1:$E$4, 'BASIC KEY'!$F$1:$F$4, ""),
XLOOKUP(INDEX(Basic!$L$2:$L$309, MATCH(Sheet8!$C141, Basic!$I$2:$I$309, 0)), 'BASIC KEY'!$E$7:$E$10, 'BASIC KEY'!$F$7:$F$10, ""),
XLOOKUP(INDEX(Basic!$M$2:$M$309, MATCH(Sheet8!$C141, Basic!$I$2:$I$309, 0)), 'BASIC KEY'!$E$13:$E$16, 'BASIC KEY'!$F$13:$F$16, ""),
XLOOKUP(INDEX(Basic!$N$2:$N$309, MATCH(Sheet8!$C141, Basic!$I$2:$I$309, 0)), 'BASIC KEY'!$E$19:$E$22, 'BASIC KEY'!$F$19:$F$22, ""),
XLOOKUP(INDEX(Basic!$O$2:$O$309, MATCH(Sheet8!$C141, Basic!$I$2:$I$309, 0)), 'BASIC KEY'!$E$25:$E$28, 'BASIC KEY'!$F$25:$F$28, "")
),
""
)</f>
        <v>career focused,Growth seeker,Dedicated learner,Pleasant tactful,Competitor</v>
      </c>
      <c r="L141" s="17" t="str">
        <f t="array" ref="L141">TEXTJOIN(",", TRUE,
    XLOOKUP(Advanced!$P138, 'ADVANCED KEY'!$F$1:$F$4, 'ADVANCED KEY'!$G$1:$G$4, ""),
    XLOOKUP(Advanced!$Q138, 'ADVANCED KEY'!$F$7:$F$10, 'ADVANCED KEY'!$G$7:$G$10, ""),
    XLOOKUP(Advanced!$R138, 'ADVANCED KEY'!$F$13:$F$16, 'ADVANCED KEY'!$G$13:$G$16, ""),
    XLOOKUP(Advanced!$S138, 'ADVANCED KEY'!$F$19:$F$22, 'ADVANCED KEY'!$G$19:$G$22, ""),
    XLOOKUP(Advanced!$T138, 'ADVANCED KEY'!$F$25:$F$28, 'ADVANCED KEY'!$G$25:$G$28, ""),
    XLOOKUP(Advanced!$U138, 'ADVANCED KEY'!$F$31:$F$34, 'ADVANCED KEY'!$G$31:$G$34, ""),
    XLOOKUP(Advanced!$V138, 'ADVANCED KEY'!$F$37:$F$40, 'ADVANCED KEY'!$G$37:$G$40, ""),
    XLOOKUP(Advanced!$W138, 'ADVANCED KEY'!$F$43:$F$46, 'ADVANCED KEY'!$G$43:$G$46, ""),
    XLOOKUP(Advanced!$X138, 'ADVANCED KEY'!$F$49:$F$52, 'ADVANCED KEY'!$G$49:$G$52, ""),
    XLOOKUP(Advanced!$Y138, 'ADVANCED KEY'!$F$55:$F$58, 'ADVANCED KEY'!$G$55:$G$58, "")
)</f>
        <v>Adventurous,Skill learner,Information seeker,Incremental Result seeker,Self Aware,Balancer,Blanced thinker,Future focused learner,Acknowledgement seeker,Short-term goals seeker</v>
      </c>
      <c r="M141" s="17" t="str">
        <f t="shared" si="6"/>
        <v>You are doing great Job . Keep it up!</v>
      </c>
      <c r="N141" s="17" t="str">
        <f t="shared" si="7"/>
        <v>Going amazing!.Keep working!</v>
      </c>
    </row>
    <row r="142">
      <c r="A142" s="12">
        <v>138.0</v>
      </c>
      <c r="B142" s="1" t="str">
        <f>Advanced!M139</f>
        <v>Anshika Mandwarya </v>
      </c>
      <c r="C142" s="13" t="str">
        <f t="shared" si="1"/>
        <v>anshika mandwarya</v>
      </c>
      <c r="D142" s="13">
        <f t="array" ref="D142">IF(ISNUMBER(MATCH(Sheet8!$C142, Basic!$I$2:$I$309, 0)),SUM(
        XLOOKUP(INDEX(Basic!$C$2:$C$309, MATCH(Sheet8!$C142, Basic!$I$2:$I$309, 0)), 'BASIC KEY'!$C$1:$C$4, 'BASIC KEY'!$B$1:$B$4, 0),
        XLOOKUP(INDEX(Basic!$D$2:$D$309, MATCH(Sheet8!$C142, Basic!$I$2:$I$309, 0)), 'BASIC KEY'!$C$7:$C$10, 'BASIC KEY'!$B$7:$B$10, 0),
        XLOOKUP(INDEX(Basic!$E$2:$E$309, MATCH(Sheet8!$C142, Basic!$I$2:$I$309, 0)), 'BASIC KEY'!$C$13:$C$16, 'BASIC KEY'!$B$13:$B$16, 0),
        XLOOKUP(INDEX(Basic!$F$2:$F$309, MATCH(Sheet8!$C142, Basic!$I$2:$I$309, 0)), 'BASIC KEY'!$C$19:$C$22, 'BASIC KEY'!$B$19:$B$22, 0),
        XLOOKUP(INDEX(Basic!$G$2:$G$309, MATCH(Sheet8!$C142, Basic!$I$2:$I$309, 0)), 'BASIC KEY'!$C$25:$C$28, 'BASIC KEY'!$B$25:$B$28, 0)
    ),
    ""
)
</f>
        <v>7</v>
      </c>
      <c r="E142" s="13">
        <f t="array" ref="E142">SUM(
XLOOKUP(Advanced!$C139,'ADVANCED KEY'!$C$1:$C$4,'ADVANCED KEY'!$B$1:$B$4,0),
XLOOKUP(Advanced!$D139,'ADVANCED KEY'!$C$7:$C$10,'ADVANCED KEY'!$B$7:$B$10,0),
XLOOKUP(Advanced!$E139,'ADVANCED KEY'!$C$13:$C$16,'ADVANCED KEY'!$B$13:$B$16,0),
XLOOKUP(Advanced!$F139,'ADVANCED KEY'!$C$19:$C$22,'ADVANCED KEY'!$B$19:$B$22,0),
XLOOKUP(Advanced!$G139,'ADVANCED KEY'!$C$25:$C$28,'ADVANCED KEY'!$B$25:$B$28,0),
XLOOKUP(Advanced!$H139,'ADVANCED KEY'!$C$31:$C$34,'ADVANCED KEY'!$B$31:$B$34,0),
XLOOKUP(Advanced!$I139,'ADVANCED KEY'!$C$37:$C$40,'ADVANCED KEY'!$B$37:$B$40,0),
XLOOKUP(Advanced!$J139,'ADVANCED KEY'!$C$43:$C$46,'ADVANCED KEY'!$B$43:$B$46,0),
XLOOKUP(Advanced!$K139,'ADVANCED KEY'!$C$49:$C$52,'ADVANCED KEY'!$B$49:$B$52,0),
XLOOKUP(Advanced!$L139,'ADVANCED KEY'!$C$55:$C$58,'ADVANCED KEY'!$B$55:$B$58,0)
)</f>
        <v>3</v>
      </c>
      <c r="F142" s="13">
        <f t="shared" si="2"/>
        <v>10</v>
      </c>
      <c r="G142" s="13">
        <f t="shared" si="3"/>
        <v>33.3</v>
      </c>
      <c r="H142" s="13">
        <f t="shared" si="4"/>
        <v>0.472</v>
      </c>
      <c r="I142" s="25">
        <f t="shared" si="5"/>
        <v>67</v>
      </c>
      <c r="J142" s="13" t="str">
        <f t="array" ref="J142">IF(ISNUMBER(MATCH(Sheet8!$C142, Basic!$I$2:$I$309, 0)),TEXTJOIN(",",TRUE,
XLOOKUP(INDEX(Basic!$K$2:$K$309, MATCH(Sheet8!$C142, Basic!$I$2:$I$309, 0)), 'BASIC KEY'!$E$1:$E$4, 'BASIC KEY'!$F$1:$F$4, ""),
XLOOKUP(INDEX(Basic!$L$2:$L$309, MATCH(Sheet8!$C142, Basic!$I$2:$I$309, 0)), 'BASIC KEY'!$E$7:$E$10, 'BASIC KEY'!$F$7:$F$10, ""),
XLOOKUP(INDEX(Basic!$M$2:$M$309, MATCH(Sheet8!$C142, Basic!$I$2:$I$309, 0)), 'BASIC KEY'!$E$13:$E$16, 'BASIC KEY'!$F$13:$F$16, ""),
XLOOKUP(INDEX(Basic!$N$2:$N$309, MATCH(Sheet8!$C142, Basic!$I$2:$I$309, 0)), 'BASIC KEY'!$E$19:$E$22, 'BASIC KEY'!$F$19:$F$22, ""),
XLOOKUP(INDEX(Basic!$O$2:$O$309, MATCH(Sheet8!$C142, Basic!$I$2:$I$309, 0)), 'BASIC KEY'!$E$25:$E$28, 'BASIC KEY'!$F$25:$F$28, "")
),
""
)</f>
        <v>career focused,Balanced explorer,Balancer,Pleasant tactful,Self Focused</v>
      </c>
      <c r="L142" s="17" t="str">
        <f t="array" ref="L142">TEXTJOIN(",", TRUE,
    XLOOKUP(Advanced!$P139, 'ADVANCED KEY'!$F$1:$F$4, 'ADVANCED KEY'!$G$1:$G$4, ""),
    XLOOKUP(Advanced!$Q139, 'ADVANCED KEY'!$F$7:$F$10, 'ADVANCED KEY'!$G$7:$G$10, ""),
    XLOOKUP(Advanced!$R139, 'ADVANCED KEY'!$F$13:$F$16, 'ADVANCED KEY'!$G$13:$G$16, ""),
    XLOOKUP(Advanced!$S139, 'ADVANCED KEY'!$F$19:$F$22, 'ADVANCED KEY'!$G$19:$G$22, ""),
    XLOOKUP(Advanced!$T139, 'ADVANCED KEY'!$F$25:$F$28, 'ADVANCED KEY'!$G$25:$G$28, ""),
    XLOOKUP(Advanced!$U139, 'ADVANCED KEY'!$F$31:$F$34, 'ADVANCED KEY'!$G$31:$G$34, ""),
    XLOOKUP(Advanced!$V139, 'ADVANCED KEY'!$F$37:$F$40, 'ADVANCED KEY'!$G$37:$G$40, ""),
    XLOOKUP(Advanced!$W139, 'ADVANCED KEY'!$F$43:$F$46, 'ADVANCED KEY'!$G$43:$G$46, ""),
    XLOOKUP(Advanced!$X139, 'ADVANCED KEY'!$F$49:$F$52, 'ADVANCED KEY'!$G$49:$G$52, ""),
    XLOOKUP(Advanced!$Y139, 'ADVANCED KEY'!$F$55:$F$58, 'ADVANCED KEY'!$G$55:$G$58, "")
)</f>
        <v>Planned explorer,Task Oriented,Guidelines seeker,Advice seeker,Self Aware,Balancer,Smart woker,Practical learner,Acknowledgement seeker,Balanced achiever</v>
      </c>
      <c r="M142" s="17" t="str">
        <f t="shared" si="6"/>
        <v>You are doing great Job . Keep it up!</v>
      </c>
      <c r="N142" s="17" t="str">
        <f t="shared" si="7"/>
        <v>Going amazing!.Keep working!</v>
      </c>
    </row>
    <row r="143">
      <c r="A143" s="12">
        <v>139.0</v>
      </c>
      <c r="B143" s="1" t="str">
        <f>Advanced!M140</f>
        <v>Paluru Harshita Vasavi</v>
      </c>
      <c r="C143" s="13" t="str">
        <f t="shared" si="1"/>
        <v>paluru harshita vasavi</v>
      </c>
      <c r="D143" s="13">
        <f t="array" ref="D143">IF(ISNUMBER(MATCH(Sheet8!$C143, Basic!$I$2:$I$309, 0)),SUM(
        XLOOKUP(INDEX(Basic!$C$2:$C$309, MATCH(Sheet8!$C143, Basic!$I$2:$I$309, 0)), 'BASIC KEY'!$C$1:$C$4, 'BASIC KEY'!$B$1:$B$4, 0),
        XLOOKUP(INDEX(Basic!$D$2:$D$309, MATCH(Sheet8!$C143, Basic!$I$2:$I$309, 0)), 'BASIC KEY'!$C$7:$C$10, 'BASIC KEY'!$B$7:$B$10, 0),
        XLOOKUP(INDEX(Basic!$E$2:$E$309, MATCH(Sheet8!$C143, Basic!$I$2:$I$309, 0)), 'BASIC KEY'!$C$13:$C$16, 'BASIC KEY'!$B$13:$B$16, 0),
        XLOOKUP(INDEX(Basic!$F$2:$F$309, MATCH(Sheet8!$C143, Basic!$I$2:$I$309, 0)), 'BASIC KEY'!$C$19:$C$22, 'BASIC KEY'!$B$19:$B$22, 0),
        XLOOKUP(INDEX(Basic!$G$2:$G$309, MATCH(Sheet8!$C143, Basic!$I$2:$I$309, 0)), 'BASIC KEY'!$C$25:$C$28, 'BASIC KEY'!$B$25:$B$28, 0)
    ),
    ""
)
</f>
        <v>7</v>
      </c>
      <c r="E143" s="13">
        <f t="array" ref="E143">SUM(
XLOOKUP(Advanced!$C140,'ADVANCED KEY'!$C$1:$C$4,'ADVANCED KEY'!$B$1:$B$4,0),
XLOOKUP(Advanced!$D140,'ADVANCED KEY'!$C$7:$C$10,'ADVANCED KEY'!$B$7:$B$10,0),
XLOOKUP(Advanced!$E140,'ADVANCED KEY'!$C$13:$C$16,'ADVANCED KEY'!$B$13:$B$16,0),
XLOOKUP(Advanced!$F140,'ADVANCED KEY'!$C$19:$C$22,'ADVANCED KEY'!$B$19:$B$22,0),
XLOOKUP(Advanced!$G140,'ADVANCED KEY'!$C$25:$C$28,'ADVANCED KEY'!$B$25:$B$28,0),
XLOOKUP(Advanced!$H140,'ADVANCED KEY'!$C$31:$C$34,'ADVANCED KEY'!$B$31:$B$34,0),
XLOOKUP(Advanced!$I140,'ADVANCED KEY'!$C$37:$C$40,'ADVANCED KEY'!$B$37:$B$40,0),
XLOOKUP(Advanced!$J140,'ADVANCED KEY'!$C$43:$C$46,'ADVANCED KEY'!$B$43:$B$46,0),
XLOOKUP(Advanced!$K140,'ADVANCED KEY'!$C$49:$C$52,'ADVANCED KEY'!$B$49:$B$52,0),
XLOOKUP(Advanced!$L140,'ADVANCED KEY'!$C$55:$C$58,'ADVANCED KEY'!$B$55:$B$58,0)
)</f>
        <v>-1</v>
      </c>
      <c r="F143" s="13">
        <f t="shared" si="2"/>
        <v>6</v>
      </c>
      <c r="G143" s="13">
        <f t="shared" si="3"/>
        <v>20</v>
      </c>
      <c r="H143" s="13">
        <f t="shared" si="4"/>
        <v>0.154</v>
      </c>
      <c r="I143" s="25">
        <f t="shared" si="5"/>
        <v>116</v>
      </c>
      <c r="J143" s="13" t="str">
        <f t="array" ref="J143">IF(ISNUMBER(MATCH(Sheet8!$C143, Basic!$I$2:$I$309, 0)),TEXTJOIN(",",TRUE,
XLOOKUP(INDEX(Basic!$K$2:$K$309, MATCH(Sheet8!$C143, Basic!$I$2:$I$309, 0)), 'BASIC KEY'!$E$1:$E$4, 'BASIC KEY'!$F$1:$F$4, ""),
XLOOKUP(INDEX(Basic!$L$2:$L$309, MATCH(Sheet8!$C143, Basic!$I$2:$I$309, 0)), 'BASIC KEY'!$E$7:$E$10, 'BASIC KEY'!$F$7:$F$10, ""),
XLOOKUP(INDEX(Basic!$M$2:$M$309, MATCH(Sheet8!$C143, Basic!$I$2:$I$309, 0)), 'BASIC KEY'!$E$13:$E$16, 'BASIC KEY'!$F$13:$F$16, ""),
XLOOKUP(INDEX(Basic!$N$2:$N$309, MATCH(Sheet8!$C143, Basic!$I$2:$I$309, 0)), 'BASIC KEY'!$E$19:$E$22, 'BASIC KEY'!$F$19:$F$22, ""),
XLOOKUP(INDEX(Basic!$O$2:$O$309, MATCH(Sheet8!$C143, Basic!$I$2:$I$309, 0)), 'BASIC KEY'!$E$25:$E$28, 'BASIC KEY'!$F$25:$F$28, "")
),
""
)</f>
        <v>career focused,Growth seeker,Balancer,Pleasant tactful,Competitor</v>
      </c>
      <c r="L143" s="17" t="str">
        <f t="array" ref="L143">TEXTJOIN(",", TRUE,
    XLOOKUP(Advanced!$P140, 'ADVANCED KEY'!$F$1:$F$4, 'ADVANCED KEY'!$G$1:$G$4, ""),
    XLOOKUP(Advanced!$Q140, 'ADVANCED KEY'!$F$7:$F$10, 'ADVANCED KEY'!$G$7:$G$10, ""),
    XLOOKUP(Advanced!$R140, 'ADVANCED KEY'!$F$13:$F$16, 'ADVANCED KEY'!$G$13:$G$16, ""),
    XLOOKUP(Advanced!$S140, 'ADVANCED KEY'!$F$19:$F$22, 'ADVANCED KEY'!$G$19:$G$22, ""),
    XLOOKUP(Advanced!$T140, 'ADVANCED KEY'!$F$25:$F$28, 'ADVANCED KEY'!$G$25:$G$28, ""),
    XLOOKUP(Advanced!$U140, 'ADVANCED KEY'!$F$31:$F$34, 'ADVANCED KEY'!$G$31:$G$34, ""),
    XLOOKUP(Advanced!$V140, 'ADVANCED KEY'!$F$37:$F$40, 'ADVANCED KEY'!$G$37:$G$40, ""),
    XLOOKUP(Advanced!$W140, 'ADVANCED KEY'!$F$43:$F$46, 'ADVANCED KEY'!$G$43:$G$46, ""),
    XLOOKUP(Advanced!$X140, 'ADVANCED KEY'!$F$49:$F$52, 'ADVANCED KEY'!$G$49:$G$52, ""),
    XLOOKUP(Advanced!$Y140, 'ADVANCED KEY'!$F$55:$F$58, 'ADVANCED KEY'!$G$55:$G$58, "")
)</f>
        <v>Researcher,Skill learner,Information seeker,Incremental Result seeker,Self Aware,Balancer,Blanced thinker,Future focused learner,Acknowledgement seeker,Short-term goals seeker</v>
      </c>
      <c r="M143" s="17" t="str">
        <f t="shared" si="6"/>
        <v>You are doing great Job . Keep it up!</v>
      </c>
      <c r="N143" s="17" t="str">
        <f t="shared" si="7"/>
        <v>Going amazing!.Keep working!</v>
      </c>
    </row>
    <row r="144">
      <c r="A144" s="12">
        <v>140.0</v>
      </c>
      <c r="B144" s="1" t="str">
        <f>Advanced!M141</f>
        <v>Mahak </v>
      </c>
      <c r="C144" s="13" t="str">
        <f t="shared" si="1"/>
        <v>mahak</v>
      </c>
      <c r="D144" s="13">
        <f t="array" ref="D144">IF(ISNUMBER(MATCH(Sheet8!$C144, Basic!$I$2:$I$309, 0)),SUM(
        XLOOKUP(INDEX(Basic!$C$2:$C$309, MATCH(Sheet8!$C144, Basic!$I$2:$I$309, 0)), 'BASIC KEY'!$C$1:$C$4, 'BASIC KEY'!$B$1:$B$4, 0),
        XLOOKUP(INDEX(Basic!$D$2:$D$309, MATCH(Sheet8!$C144, Basic!$I$2:$I$309, 0)), 'BASIC KEY'!$C$7:$C$10, 'BASIC KEY'!$B$7:$B$10, 0),
        XLOOKUP(INDEX(Basic!$E$2:$E$309, MATCH(Sheet8!$C144, Basic!$I$2:$I$309, 0)), 'BASIC KEY'!$C$13:$C$16, 'BASIC KEY'!$B$13:$B$16, 0),
        XLOOKUP(INDEX(Basic!$F$2:$F$309, MATCH(Sheet8!$C144, Basic!$I$2:$I$309, 0)), 'BASIC KEY'!$C$19:$C$22, 'BASIC KEY'!$B$19:$B$22, 0),
        XLOOKUP(INDEX(Basic!$G$2:$G$309, MATCH(Sheet8!$C144, Basic!$I$2:$I$309, 0)), 'BASIC KEY'!$C$25:$C$28, 'BASIC KEY'!$B$25:$B$28, 0)
    ),
    ""
)
</f>
        <v>7</v>
      </c>
      <c r="E144" s="13">
        <f t="array" ref="E144">SUM(
XLOOKUP(Advanced!$C141,'ADVANCED KEY'!$C$1:$C$4,'ADVANCED KEY'!$B$1:$B$4,0),
XLOOKUP(Advanced!$D141,'ADVANCED KEY'!$C$7:$C$10,'ADVANCED KEY'!$B$7:$B$10,0),
XLOOKUP(Advanced!$E141,'ADVANCED KEY'!$C$13:$C$16,'ADVANCED KEY'!$B$13:$B$16,0),
XLOOKUP(Advanced!$F141,'ADVANCED KEY'!$C$19:$C$22,'ADVANCED KEY'!$B$19:$B$22,0),
XLOOKUP(Advanced!$G141,'ADVANCED KEY'!$C$25:$C$28,'ADVANCED KEY'!$B$25:$B$28,0),
XLOOKUP(Advanced!$H141,'ADVANCED KEY'!$C$31:$C$34,'ADVANCED KEY'!$B$31:$B$34,0),
XLOOKUP(Advanced!$I141,'ADVANCED KEY'!$C$37:$C$40,'ADVANCED KEY'!$B$37:$B$40,0),
XLOOKUP(Advanced!$J141,'ADVANCED KEY'!$C$43:$C$46,'ADVANCED KEY'!$B$43:$B$46,0),
XLOOKUP(Advanced!$K141,'ADVANCED KEY'!$C$49:$C$52,'ADVANCED KEY'!$B$49:$B$52,0),
XLOOKUP(Advanced!$L141,'ADVANCED KEY'!$C$55:$C$58,'ADVANCED KEY'!$B$55:$B$58,0)
)</f>
        <v>9</v>
      </c>
      <c r="F144" s="13">
        <f t="shared" si="2"/>
        <v>16</v>
      </c>
      <c r="G144" s="13">
        <f t="shared" si="3"/>
        <v>53.3</v>
      </c>
      <c r="H144" s="13">
        <f t="shared" si="4"/>
        <v>0.944</v>
      </c>
      <c r="I144" s="25">
        <f t="shared" si="5"/>
        <v>12</v>
      </c>
      <c r="J144" s="13" t="str">
        <f t="array" ref="J144">IF(ISNUMBER(MATCH(Sheet8!$C144, Basic!$I$2:$I$309, 0)),TEXTJOIN(",",TRUE,
XLOOKUP(INDEX(Basic!$K$2:$K$309, MATCH(Sheet8!$C144, Basic!$I$2:$I$309, 0)), 'BASIC KEY'!$E$1:$E$4, 'BASIC KEY'!$F$1:$F$4, ""),
XLOOKUP(INDEX(Basic!$L$2:$L$309, MATCH(Sheet8!$C144, Basic!$I$2:$I$309, 0)), 'BASIC KEY'!$E$7:$E$10, 'BASIC KEY'!$F$7:$F$10, ""),
XLOOKUP(INDEX(Basic!$M$2:$M$309, MATCH(Sheet8!$C144, Basic!$I$2:$I$309, 0)), 'BASIC KEY'!$E$13:$E$16, 'BASIC KEY'!$F$13:$F$16, ""),
XLOOKUP(INDEX(Basic!$N$2:$N$309, MATCH(Sheet8!$C144, Basic!$I$2:$I$309, 0)), 'BASIC KEY'!$E$19:$E$22, 'BASIC KEY'!$F$19:$F$22, ""),
XLOOKUP(INDEX(Basic!$O$2:$O$309, MATCH(Sheet8!$C144, Basic!$I$2:$I$309, 0)), 'BASIC KEY'!$E$25:$E$28, 'BASIC KEY'!$F$25:$F$28, "")
),
""
)</f>
        <v>career focused,Growth seeker,Balancer,Dtermined Doer,Self Focused</v>
      </c>
      <c r="L144" s="17" t="str">
        <f t="array" ref="L144">TEXTJOIN(",", TRUE,
    XLOOKUP(Advanced!$P141, 'ADVANCED KEY'!$F$1:$F$4, 'ADVANCED KEY'!$G$1:$G$4, ""),
    XLOOKUP(Advanced!$Q141, 'ADVANCED KEY'!$F$7:$F$10, 'ADVANCED KEY'!$G$7:$G$10, ""),
    XLOOKUP(Advanced!$R141, 'ADVANCED KEY'!$F$13:$F$16, 'ADVANCED KEY'!$G$13:$G$16, ""),
    XLOOKUP(Advanced!$S141, 'ADVANCED KEY'!$F$19:$F$22, 'ADVANCED KEY'!$G$19:$G$22, ""),
    XLOOKUP(Advanced!$T141, 'ADVANCED KEY'!$F$25:$F$28, 'ADVANCED KEY'!$G$25:$G$28, ""),
    XLOOKUP(Advanced!$U141, 'ADVANCED KEY'!$F$31:$F$34, 'ADVANCED KEY'!$G$31:$G$34, ""),
    XLOOKUP(Advanced!$V141, 'ADVANCED KEY'!$F$37:$F$40, 'ADVANCED KEY'!$G$37:$G$40, ""),
    XLOOKUP(Advanced!$W141, 'ADVANCED KEY'!$F$43:$F$46, 'ADVANCED KEY'!$G$43:$G$46, ""),
    XLOOKUP(Advanced!$X141, 'ADVANCED KEY'!$F$49:$F$52, 'ADVANCED KEY'!$G$49:$G$52, ""),
    XLOOKUP(Advanced!$Y141, 'ADVANCED KEY'!$F$55:$F$58, 'ADVANCED KEY'!$G$55:$G$58, "")
)</f>
        <v>Planned explorer,Task Oriented,Guidelines seeker,Incremental Result seeker,Self Aware,Placement focused,Systematic Thinker,Future focused learner,Practical career focused,Detail focused</v>
      </c>
      <c r="M144" s="17" t="str">
        <f t="shared" si="6"/>
        <v>You are doing great Job . Keep it up!</v>
      </c>
      <c r="N144" s="17" t="str">
        <f t="shared" si="7"/>
        <v>Going amazing!.Keep working!</v>
      </c>
    </row>
    <row r="145">
      <c r="A145" s="12">
        <v>141.0</v>
      </c>
      <c r="B145" s="1" t="str">
        <f>Advanced!M142</f>
        <v>Khushmeet Singh</v>
      </c>
      <c r="C145" s="13" t="str">
        <f t="shared" si="1"/>
        <v>khushmeet singh</v>
      </c>
      <c r="D145" s="13">
        <f t="array" ref="D145">IF(ISNUMBER(MATCH(Sheet8!$C145, Basic!$I$2:$I$309, 0)),SUM(
        XLOOKUP(INDEX(Basic!$C$2:$C$309, MATCH(Sheet8!$C145, Basic!$I$2:$I$309, 0)), 'BASIC KEY'!$C$1:$C$4, 'BASIC KEY'!$B$1:$B$4, 0),
        XLOOKUP(INDEX(Basic!$D$2:$D$309, MATCH(Sheet8!$C145, Basic!$I$2:$I$309, 0)), 'BASIC KEY'!$C$7:$C$10, 'BASIC KEY'!$B$7:$B$10, 0),
        XLOOKUP(INDEX(Basic!$E$2:$E$309, MATCH(Sheet8!$C145, Basic!$I$2:$I$309, 0)), 'BASIC KEY'!$C$13:$C$16, 'BASIC KEY'!$B$13:$B$16, 0),
        XLOOKUP(INDEX(Basic!$F$2:$F$309, MATCH(Sheet8!$C145, Basic!$I$2:$I$309, 0)), 'BASIC KEY'!$C$19:$C$22, 'BASIC KEY'!$B$19:$B$22, 0),
        XLOOKUP(INDEX(Basic!$G$2:$G$309, MATCH(Sheet8!$C145, Basic!$I$2:$I$309, 0)), 'BASIC KEY'!$C$25:$C$28, 'BASIC KEY'!$B$25:$B$28, 0)
    ),
    ""
)
</f>
        <v>9</v>
      </c>
      <c r="E145" s="13">
        <f t="array" ref="E145">SUM(
XLOOKUP(Advanced!$C142,'ADVANCED KEY'!$C$1:$C$4,'ADVANCED KEY'!$B$1:$B$4,0),
XLOOKUP(Advanced!$D142,'ADVANCED KEY'!$C$7:$C$10,'ADVANCED KEY'!$B$7:$B$10,0),
XLOOKUP(Advanced!$E142,'ADVANCED KEY'!$C$13:$C$16,'ADVANCED KEY'!$B$13:$B$16,0),
XLOOKUP(Advanced!$F142,'ADVANCED KEY'!$C$19:$C$22,'ADVANCED KEY'!$B$19:$B$22,0),
XLOOKUP(Advanced!$G142,'ADVANCED KEY'!$C$25:$C$28,'ADVANCED KEY'!$B$25:$B$28,0),
XLOOKUP(Advanced!$H142,'ADVANCED KEY'!$C$31:$C$34,'ADVANCED KEY'!$B$31:$B$34,0),
XLOOKUP(Advanced!$I142,'ADVANCED KEY'!$C$37:$C$40,'ADVANCED KEY'!$B$37:$B$40,0),
XLOOKUP(Advanced!$J142,'ADVANCED KEY'!$C$43:$C$46,'ADVANCED KEY'!$B$43:$B$46,0),
XLOOKUP(Advanced!$K142,'ADVANCED KEY'!$C$49:$C$52,'ADVANCED KEY'!$B$49:$B$52,0),
XLOOKUP(Advanced!$L142,'ADVANCED KEY'!$C$55:$C$58,'ADVANCED KEY'!$B$55:$B$58,0)
)</f>
        <v>0</v>
      </c>
      <c r="F145" s="13">
        <f t="shared" si="2"/>
        <v>9</v>
      </c>
      <c r="G145" s="13">
        <f t="shared" si="3"/>
        <v>30</v>
      </c>
      <c r="H145" s="13">
        <f t="shared" si="4"/>
        <v>0.376</v>
      </c>
      <c r="I145" s="25">
        <f t="shared" si="5"/>
        <v>89</v>
      </c>
      <c r="J145" s="13" t="str">
        <f t="array" ref="J145">IF(ISNUMBER(MATCH(Sheet8!$C145, Basic!$I$2:$I$309, 0)),TEXTJOIN(",",TRUE,
XLOOKUP(INDEX(Basic!$K$2:$K$309, MATCH(Sheet8!$C145, Basic!$I$2:$I$309, 0)), 'BASIC KEY'!$E$1:$E$4, 'BASIC KEY'!$F$1:$F$4, ""),
XLOOKUP(INDEX(Basic!$L$2:$L$309, MATCH(Sheet8!$C145, Basic!$I$2:$I$309, 0)), 'BASIC KEY'!$E$7:$E$10, 'BASIC KEY'!$F$7:$F$10, ""),
XLOOKUP(INDEX(Basic!$M$2:$M$309, MATCH(Sheet8!$C145, Basic!$I$2:$I$309, 0)), 'BASIC KEY'!$E$13:$E$16, 'BASIC KEY'!$F$13:$F$16, ""),
XLOOKUP(INDEX(Basic!$N$2:$N$309, MATCH(Sheet8!$C145, Basic!$I$2:$I$309, 0)), 'BASIC KEY'!$E$19:$E$22, 'BASIC KEY'!$F$19:$F$22, ""),
XLOOKUP(INDEX(Basic!$O$2:$O$309, MATCH(Sheet8!$C145, Basic!$I$2:$I$309, 0)), 'BASIC KEY'!$E$25:$E$28, 'BASIC KEY'!$F$25:$F$28, "")
),
""
)</f>
        <v>passionate explorer,Growth seeker,Balancer,Pleasant tactful,Self Focused</v>
      </c>
      <c r="L145" s="17" t="str">
        <f t="array" ref="L145">TEXTJOIN(",", TRUE,
    XLOOKUP(Advanced!$P142, 'ADVANCED KEY'!$F$1:$F$4, 'ADVANCED KEY'!$G$1:$G$4, ""),
    XLOOKUP(Advanced!$Q142, 'ADVANCED KEY'!$F$7:$F$10, 'ADVANCED KEY'!$G$7:$G$10, ""),
    XLOOKUP(Advanced!$R142, 'ADVANCED KEY'!$F$13:$F$16, 'ADVANCED KEY'!$G$13:$G$16, ""),
    XLOOKUP(Advanced!$S142, 'ADVANCED KEY'!$F$19:$F$22, 'ADVANCED KEY'!$G$19:$G$22, ""),
    XLOOKUP(Advanced!$T142, 'ADVANCED KEY'!$F$25:$F$28, 'ADVANCED KEY'!$G$25:$G$28, ""),
    XLOOKUP(Advanced!$U142, 'ADVANCED KEY'!$F$31:$F$34, 'ADVANCED KEY'!$G$31:$G$34, ""),
    XLOOKUP(Advanced!$V142, 'ADVANCED KEY'!$F$37:$F$40, 'ADVANCED KEY'!$G$37:$G$40, ""),
    XLOOKUP(Advanced!$W142, 'ADVANCED KEY'!$F$43:$F$46, 'ADVANCED KEY'!$G$43:$G$46, ""),
    XLOOKUP(Advanced!$X142, 'ADVANCED KEY'!$F$49:$F$52, 'ADVANCED KEY'!$G$49:$G$52, ""),
    XLOOKUP(Advanced!$Y142, 'ADVANCED KEY'!$F$55:$F$58, 'ADVANCED KEY'!$G$55:$G$58, "")
)</f>
        <v>Researcher,Task Oriented,Information seeker,Reflective,Self Aware,Balancer,Blanced thinker,Future focused learner,Experience seeker,Short-term goals seeker</v>
      </c>
      <c r="M145" s="17" t="str">
        <f t="shared" si="6"/>
        <v>You are doing great Job . Keep it up!</v>
      </c>
      <c r="N145" s="17" t="str">
        <f t="shared" si="7"/>
        <v>Going amazing!.Keep working!</v>
      </c>
    </row>
    <row r="146">
      <c r="A146" s="12">
        <v>142.0</v>
      </c>
      <c r="B146" s="1" t="str">
        <f>Advanced!M143</f>
        <v>Kanikaa gupta </v>
      </c>
      <c r="C146" s="13" t="str">
        <f t="shared" si="1"/>
        <v>kanikaa gupta</v>
      </c>
      <c r="D146" s="13">
        <f t="array" ref="D146">IF(ISNUMBER(MATCH(Sheet8!$C146, Basic!$I$2:$I$309, 0)),SUM(
        XLOOKUP(INDEX(Basic!$C$2:$C$309, MATCH(Sheet8!$C146, Basic!$I$2:$I$309, 0)), 'BASIC KEY'!$C$1:$C$4, 'BASIC KEY'!$B$1:$B$4, 0),
        XLOOKUP(INDEX(Basic!$D$2:$D$309, MATCH(Sheet8!$C146, Basic!$I$2:$I$309, 0)), 'BASIC KEY'!$C$7:$C$10, 'BASIC KEY'!$B$7:$B$10, 0),
        XLOOKUP(INDEX(Basic!$E$2:$E$309, MATCH(Sheet8!$C146, Basic!$I$2:$I$309, 0)), 'BASIC KEY'!$C$13:$C$16, 'BASIC KEY'!$B$13:$B$16, 0),
        XLOOKUP(INDEX(Basic!$F$2:$F$309, MATCH(Sheet8!$C146, Basic!$I$2:$I$309, 0)), 'BASIC KEY'!$C$19:$C$22, 'BASIC KEY'!$B$19:$B$22, 0),
        XLOOKUP(INDEX(Basic!$G$2:$G$309, MATCH(Sheet8!$C146, Basic!$I$2:$I$309, 0)), 'BASIC KEY'!$C$25:$C$28, 'BASIC KEY'!$B$25:$B$28, 0)
    ),
    ""
)
</f>
        <v>4</v>
      </c>
      <c r="E146" s="13">
        <f t="array" ref="E146">SUM(
XLOOKUP(Advanced!$C143,'ADVANCED KEY'!$C$1:$C$4,'ADVANCED KEY'!$B$1:$B$4,0),
XLOOKUP(Advanced!$D143,'ADVANCED KEY'!$C$7:$C$10,'ADVANCED KEY'!$B$7:$B$10,0),
XLOOKUP(Advanced!$E143,'ADVANCED KEY'!$C$13:$C$16,'ADVANCED KEY'!$B$13:$B$16,0),
XLOOKUP(Advanced!$F143,'ADVANCED KEY'!$C$19:$C$22,'ADVANCED KEY'!$B$19:$B$22,0),
XLOOKUP(Advanced!$G143,'ADVANCED KEY'!$C$25:$C$28,'ADVANCED KEY'!$B$25:$B$28,0),
XLOOKUP(Advanced!$H143,'ADVANCED KEY'!$C$31:$C$34,'ADVANCED KEY'!$B$31:$B$34,0),
XLOOKUP(Advanced!$I143,'ADVANCED KEY'!$C$37:$C$40,'ADVANCED KEY'!$B$37:$B$40,0),
XLOOKUP(Advanced!$J143,'ADVANCED KEY'!$C$43:$C$46,'ADVANCED KEY'!$B$43:$B$46,0),
XLOOKUP(Advanced!$K143,'ADVANCED KEY'!$C$49:$C$52,'ADVANCED KEY'!$B$49:$B$52,0),
XLOOKUP(Advanced!$L143,'ADVANCED KEY'!$C$55:$C$58,'ADVANCED KEY'!$B$55:$B$58,0)
)</f>
        <v>-2</v>
      </c>
      <c r="F146" s="13">
        <f t="shared" si="2"/>
        <v>2</v>
      </c>
      <c r="G146" s="13">
        <f t="shared" si="3"/>
        <v>6.7</v>
      </c>
      <c r="H146" s="13">
        <f t="shared" si="4"/>
        <v>0.007</v>
      </c>
      <c r="I146" s="25">
        <f t="shared" si="5"/>
        <v>135</v>
      </c>
      <c r="J146" s="13" t="str">
        <f t="array" ref="J146">IF(ISNUMBER(MATCH(Sheet8!$C146, Basic!$I$2:$I$309, 0)),TEXTJOIN(",",TRUE,
XLOOKUP(INDEX(Basic!$K$2:$K$309, MATCH(Sheet8!$C146, Basic!$I$2:$I$309, 0)), 'BASIC KEY'!$E$1:$E$4, 'BASIC KEY'!$F$1:$F$4, ""),
XLOOKUP(INDEX(Basic!$L$2:$L$309, MATCH(Sheet8!$C146, Basic!$I$2:$I$309, 0)), 'BASIC KEY'!$E$7:$E$10, 'BASIC KEY'!$F$7:$F$10, ""),
XLOOKUP(INDEX(Basic!$M$2:$M$309, MATCH(Sheet8!$C146, Basic!$I$2:$I$309, 0)), 'BASIC KEY'!$E$13:$E$16, 'BASIC KEY'!$F$13:$F$16, ""),
XLOOKUP(INDEX(Basic!$N$2:$N$309, MATCH(Sheet8!$C146, Basic!$I$2:$I$309, 0)), 'BASIC KEY'!$E$19:$E$22, 'BASIC KEY'!$F$19:$F$22, ""),
XLOOKUP(INDEX(Basic!$O$2:$O$309, MATCH(Sheet8!$C146, Basic!$I$2:$I$309, 0)), 'BASIC KEY'!$E$25:$E$28, 'BASIC KEY'!$F$25:$F$28, "")
),
""
)</f>
        <v>career focused,Balanced explorer,Weakend learner,Feedback taker,Self Focused</v>
      </c>
      <c r="L146" s="17" t="str">
        <f t="array" ref="L146">TEXTJOIN(",", TRUE,
    XLOOKUP(Advanced!$P143, 'ADVANCED KEY'!$F$1:$F$4, 'ADVANCED KEY'!$G$1:$G$4, ""),
    XLOOKUP(Advanced!$Q143, 'ADVANCED KEY'!$F$7:$F$10, 'ADVANCED KEY'!$G$7:$G$10, ""),
    XLOOKUP(Advanced!$R143, 'ADVANCED KEY'!$F$13:$F$16, 'ADVANCED KEY'!$G$13:$G$16, ""),
    XLOOKUP(Advanced!$S143, 'ADVANCED KEY'!$F$19:$F$22, 'ADVANCED KEY'!$G$19:$G$22, ""),
    XLOOKUP(Advanced!$T143, 'ADVANCED KEY'!$F$25:$F$28, 'ADVANCED KEY'!$G$25:$G$28, ""),
    XLOOKUP(Advanced!$U143, 'ADVANCED KEY'!$F$31:$F$34, 'ADVANCED KEY'!$G$31:$G$34, ""),
    XLOOKUP(Advanced!$V143, 'ADVANCED KEY'!$F$37:$F$40, 'ADVANCED KEY'!$G$37:$G$40, ""),
    XLOOKUP(Advanced!$W143, 'ADVANCED KEY'!$F$43:$F$46, 'ADVANCED KEY'!$G$43:$G$46, ""),
    XLOOKUP(Advanced!$X143, 'ADVANCED KEY'!$F$49:$F$52, 'ADVANCED KEY'!$G$49:$G$52, ""),
    XLOOKUP(Advanced!$Y143, 'ADVANCED KEY'!$F$55:$F$58, 'ADVANCED KEY'!$G$55:$G$58, "")
)</f>
        <v>Researcher,Skill learner,Information seeker,Incremental Result seeker,Self Aware,Balancer,Blanced thinker,Future focused learner,Acknowledgement seeker,Balanced achiever</v>
      </c>
      <c r="M146" s="17" t="str">
        <f t="shared" si="6"/>
        <v>You are doing great Job . Keep it up!</v>
      </c>
      <c r="N146" s="17" t="str">
        <f t="shared" si="7"/>
        <v>Going amazing!.Keep working!</v>
      </c>
    </row>
    <row r="147">
      <c r="A147" s="12">
        <v>143.0</v>
      </c>
      <c r="B147" s="1" t="str">
        <f>Advanced!M144</f>
        <v>Misha Srivastava </v>
      </c>
      <c r="C147" s="13" t="str">
        <f t="shared" si="1"/>
        <v>misha srivastava</v>
      </c>
      <c r="D147" s="13">
        <f t="array" ref="D147">IF(ISNUMBER(MATCH(Sheet8!$C147, Basic!$I$2:$I$309, 0)),SUM(
        XLOOKUP(INDEX(Basic!$C$2:$C$309, MATCH(Sheet8!$C147, Basic!$I$2:$I$309, 0)), 'BASIC KEY'!$C$1:$C$4, 'BASIC KEY'!$B$1:$B$4, 0),
        XLOOKUP(INDEX(Basic!$D$2:$D$309, MATCH(Sheet8!$C147, Basic!$I$2:$I$309, 0)), 'BASIC KEY'!$C$7:$C$10, 'BASIC KEY'!$B$7:$B$10, 0),
        XLOOKUP(INDEX(Basic!$E$2:$E$309, MATCH(Sheet8!$C147, Basic!$I$2:$I$309, 0)), 'BASIC KEY'!$C$13:$C$16, 'BASIC KEY'!$B$13:$B$16, 0),
        XLOOKUP(INDEX(Basic!$F$2:$F$309, MATCH(Sheet8!$C147, Basic!$I$2:$I$309, 0)), 'BASIC KEY'!$C$19:$C$22, 'BASIC KEY'!$B$19:$B$22, 0),
        XLOOKUP(INDEX(Basic!$G$2:$G$309, MATCH(Sheet8!$C147, Basic!$I$2:$I$309, 0)), 'BASIC KEY'!$C$25:$C$28, 'BASIC KEY'!$B$25:$B$28, 0)
    ),
    ""
)
</f>
        <v>9</v>
      </c>
      <c r="E147" s="13">
        <f t="array" ref="E147">SUM(
XLOOKUP(Advanced!$C144,'ADVANCED KEY'!$C$1:$C$4,'ADVANCED KEY'!$B$1:$B$4,0),
XLOOKUP(Advanced!$D144,'ADVANCED KEY'!$C$7:$C$10,'ADVANCED KEY'!$B$7:$B$10,0),
XLOOKUP(Advanced!$E144,'ADVANCED KEY'!$C$13:$C$16,'ADVANCED KEY'!$B$13:$B$16,0),
XLOOKUP(Advanced!$F144,'ADVANCED KEY'!$C$19:$C$22,'ADVANCED KEY'!$B$19:$B$22,0),
XLOOKUP(Advanced!$G144,'ADVANCED KEY'!$C$25:$C$28,'ADVANCED KEY'!$B$25:$B$28,0),
XLOOKUP(Advanced!$H144,'ADVANCED KEY'!$C$31:$C$34,'ADVANCED KEY'!$B$31:$B$34,0),
XLOOKUP(Advanced!$I144,'ADVANCED KEY'!$C$37:$C$40,'ADVANCED KEY'!$B$37:$B$40,0),
XLOOKUP(Advanced!$J144,'ADVANCED KEY'!$C$43:$C$46,'ADVANCED KEY'!$B$43:$B$46,0),
XLOOKUP(Advanced!$K144,'ADVANCED KEY'!$C$49:$C$52,'ADVANCED KEY'!$B$49:$B$52,0),
XLOOKUP(Advanced!$L144,'ADVANCED KEY'!$C$55:$C$58,'ADVANCED KEY'!$B$55:$B$58,0)
)</f>
        <v>5</v>
      </c>
      <c r="F147" s="13">
        <f t="shared" si="2"/>
        <v>14</v>
      </c>
      <c r="G147" s="13">
        <f t="shared" si="3"/>
        <v>46.7</v>
      </c>
      <c r="H147" s="13">
        <f t="shared" si="4"/>
        <v>0.863</v>
      </c>
      <c r="I147" s="25">
        <f t="shared" si="5"/>
        <v>22</v>
      </c>
      <c r="J147" s="13" t="str">
        <f t="array" ref="J147">IF(ISNUMBER(MATCH(Sheet8!$C147, Basic!$I$2:$I$309, 0)),TEXTJOIN(",",TRUE,
XLOOKUP(INDEX(Basic!$K$2:$K$309, MATCH(Sheet8!$C147, Basic!$I$2:$I$309, 0)), 'BASIC KEY'!$E$1:$E$4, 'BASIC KEY'!$F$1:$F$4, ""),
XLOOKUP(INDEX(Basic!$L$2:$L$309, MATCH(Sheet8!$C147, Basic!$I$2:$I$309, 0)), 'BASIC KEY'!$E$7:$E$10, 'BASIC KEY'!$F$7:$F$10, ""),
XLOOKUP(INDEX(Basic!$M$2:$M$309, MATCH(Sheet8!$C147, Basic!$I$2:$I$309, 0)), 'BASIC KEY'!$E$13:$E$16, 'BASIC KEY'!$F$13:$F$16, ""),
XLOOKUP(INDEX(Basic!$N$2:$N$309, MATCH(Sheet8!$C147, Basic!$I$2:$I$309, 0)), 'BASIC KEY'!$E$19:$E$22, 'BASIC KEY'!$F$19:$F$22, ""),
XLOOKUP(INDEX(Basic!$O$2:$O$309, MATCH(Sheet8!$C147, Basic!$I$2:$I$309, 0)), 'BASIC KEY'!$E$25:$E$28, 'BASIC KEY'!$F$25:$F$28, "")
),
""
)</f>
        <v>passionate explorer,Growth seeker,Balancer,Pleasant tactful,Self Focused</v>
      </c>
      <c r="L147" s="17" t="str">
        <f t="array" ref="L147">TEXTJOIN(",", TRUE,
    XLOOKUP(Advanced!$P144, 'ADVANCED KEY'!$F$1:$F$4, 'ADVANCED KEY'!$G$1:$G$4, ""),
    XLOOKUP(Advanced!$Q144, 'ADVANCED KEY'!$F$7:$F$10, 'ADVANCED KEY'!$G$7:$G$10, ""),
    XLOOKUP(Advanced!$R144, 'ADVANCED KEY'!$F$13:$F$16, 'ADVANCED KEY'!$G$13:$G$16, ""),
    XLOOKUP(Advanced!$S144, 'ADVANCED KEY'!$F$19:$F$22, 'ADVANCED KEY'!$G$19:$G$22, ""),
    XLOOKUP(Advanced!$T144, 'ADVANCED KEY'!$F$25:$F$28, 'ADVANCED KEY'!$G$25:$G$28, ""),
    XLOOKUP(Advanced!$U144, 'ADVANCED KEY'!$F$31:$F$34, 'ADVANCED KEY'!$G$31:$G$34, ""),
    XLOOKUP(Advanced!$V144, 'ADVANCED KEY'!$F$37:$F$40, 'ADVANCED KEY'!$G$37:$G$40, ""),
    XLOOKUP(Advanced!$W144, 'ADVANCED KEY'!$F$43:$F$46, 'ADVANCED KEY'!$G$43:$G$46, ""),
    XLOOKUP(Advanced!$X144, 'ADVANCED KEY'!$F$49:$F$52, 'ADVANCED KEY'!$G$49:$G$52, ""),
    XLOOKUP(Advanced!$Y144, 'ADVANCED KEY'!$F$55:$F$58, 'ADVANCED KEY'!$G$55:$G$58, "")
)</f>
        <v>Planned explorer,Task Oriented,Guidelines seeker,Incremental Result seeker,Self Aware,Balancer,Blanced thinker,Future focused learner,Experience seeker,Detail focused</v>
      </c>
      <c r="M147" s="17" t="str">
        <f t="shared" si="6"/>
        <v>You are doing great Job . Keep it up!</v>
      </c>
      <c r="N147" s="17" t="str">
        <f t="shared" si="7"/>
        <v>Going amazing!.Keep working!</v>
      </c>
    </row>
    <row r="148">
      <c r="A148" s="12">
        <v>144.0</v>
      </c>
      <c r="B148" s="1" t="str">
        <f>Advanced!M145</f>
        <v>Muhammad Anas</v>
      </c>
      <c r="C148" s="13" t="str">
        <f t="shared" si="1"/>
        <v>muhammad anas</v>
      </c>
      <c r="D148" s="13">
        <f t="array" ref="D148">IF(ISNUMBER(MATCH(Sheet8!$C148, Basic!$I$2:$I$309, 0)),SUM(
        XLOOKUP(INDEX(Basic!$C$2:$C$309, MATCH(Sheet8!$C148, Basic!$I$2:$I$309, 0)), 'BASIC KEY'!$C$1:$C$4, 'BASIC KEY'!$B$1:$B$4, 0),
        XLOOKUP(INDEX(Basic!$D$2:$D$309, MATCH(Sheet8!$C148, Basic!$I$2:$I$309, 0)), 'BASIC KEY'!$C$7:$C$10, 'BASIC KEY'!$B$7:$B$10, 0),
        XLOOKUP(INDEX(Basic!$E$2:$E$309, MATCH(Sheet8!$C148, Basic!$I$2:$I$309, 0)), 'BASIC KEY'!$C$13:$C$16, 'BASIC KEY'!$B$13:$B$16, 0),
        XLOOKUP(INDEX(Basic!$F$2:$F$309, MATCH(Sheet8!$C148, Basic!$I$2:$I$309, 0)), 'BASIC KEY'!$C$19:$C$22, 'BASIC KEY'!$B$19:$B$22, 0),
        XLOOKUP(INDEX(Basic!$G$2:$G$309, MATCH(Sheet8!$C148, Basic!$I$2:$I$309, 0)), 'BASIC KEY'!$C$25:$C$28, 'BASIC KEY'!$B$25:$B$28, 0)
    ),
    ""
)
</f>
        <v>5</v>
      </c>
      <c r="E148" s="13">
        <f t="array" ref="E148">SUM(
XLOOKUP(Advanced!$C145,'ADVANCED KEY'!$C$1:$C$4,'ADVANCED KEY'!$B$1:$B$4,0),
XLOOKUP(Advanced!$D145,'ADVANCED KEY'!$C$7:$C$10,'ADVANCED KEY'!$B$7:$B$10,0),
XLOOKUP(Advanced!$E145,'ADVANCED KEY'!$C$13:$C$16,'ADVANCED KEY'!$B$13:$B$16,0),
XLOOKUP(Advanced!$F145,'ADVANCED KEY'!$C$19:$C$22,'ADVANCED KEY'!$B$19:$B$22,0),
XLOOKUP(Advanced!$G145,'ADVANCED KEY'!$C$25:$C$28,'ADVANCED KEY'!$B$25:$B$28,0),
XLOOKUP(Advanced!$H145,'ADVANCED KEY'!$C$31:$C$34,'ADVANCED KEY'!$B$31:$B$34,0),
XLOOKUP(Advanced!$I145,'ADVANCED KEY'!$C$37:$C$40,'ADVANCED KEY'!$B$37:$B$40,0),
XLOOKUP(Advanced!$J145,'ADVANCED KEY'!$C$43:$C$46,'ADVANCED KEY'!$B$43:$B$46,0),
XLOOKUP(Advanced!$K145,'ADVANCED KEY'!$C$49:$C$52,'ADVANCED KEY'!$B$49:$B$52,0),
XLOOKUP(Advanced!$L145,'ADVANCED KEY'!$C$55:$C$58,'ADVANCED KEY'!$B$55:$B$58,0)
)</f>
        <v>7</v>
      </c>
      <c r="F148" s="13">
        <f t="shared" si="2"/>
        <v>12</v>
      </c>
      <c r="G148" s="13">
        <f t="shared" si="3"/>
        <v>40</v>
      </c>
      <c r="H148" s="13">
        <f t="shared" si="4"/>
        <v>0.725</v>
      </c>
      <c r="I148" s="25">
        <f t="shared" si="5"/>
        <v>32</v>
      </c>
      <c r="J148" s="13" t="str">
        <f t="array" ref="J148">IF(ISNUMBER(MATCH(Sheet8!$C148, Basic!$I$2:$I$309, 0)),TEXTJOIN(",",TRUE,
XLOOKUP(INDEX(Basic!$K$2:$K$309, MATCH(Sheet8!$C148, Basic!$I$2:$I$309, 0)), 'BASIC KEY'!$E$1:$E$4, 'BASIC KEY'!$F$1:$F$4, ""),
XLOOKUP(INDEX(Basic!$L$2:$L$309, MATCH(Sheet8!$C148, Basic!$I$2:$I$309, 0)), 'BASIC KEY'!$E$7:$E$10, 'BASIC KEY'!$F$7:$F$10, ""),
XLOOKUP(INDEX(Basic!$M$2:$M$309, MATCH(Sheet8!$C148, Basic!$I$2:$I$309, 0)), 'BASIC KEY'!$E$13:$E$16, 'BASIC KEY'!$F$13:$F$16, ""),
XLOOKUP(INDEX(Basic!$N$2:$N$309, MATCH(Sheet8!$C148, Basic!$I$2:$I$309, 0)), 'BASIC KEY'!$E$19:$E$22, 'BASIC KEY'!$F$19:$F$22, ""),
XLOOKUP(INDEX(Basic!$O$2:$O$309, MATCH(Sheet8!$C148, Basic!$I$2:$I$309, 0)), 'BASIC KEY'!$E$25:$E$28, 'BASIC KEY'!$F$25:$F$28, "")
),
""
)</f>
        <v>career focused,Balanced explorer,Dedicated learner,Feedback taker,Competitor</v>
      </c>
      <c r="L148" s="17" t="str">
        <f t="array" ref="L148">TEXTJOIN(",", TRUE,
    XLOOKUP(Advanced!$P145, 'ADVANCED KEY'!$F$1:$F$4, 'ADVANCED KEY'!$G$1:$G$4, ""),
    XLOOKUP(Advanced!$Q145, 'ADVANCED KEY'!$F$7:$F$10, 'ADVANCED KEY'!$G$7:$G$10, ""),
    XLOOKUP(Advanced!$R145, 'ADVANCED KEY'!$F$13:$F$16, 'ADVANCED KEY'!$G$13:$G$16, ""),
    XLOOKUP(Advanced!$S145, 'ADVANCED KEY'!$F$19:$F$22, 'ADVANCED KEY'!$G$19:$G$22, ""),
    XLOOKUP(Advanced!$T145, 'ADVANCED KEY'!$F$25:$F$28, 'ADVANCED KEY'!$G$25:$G$28, ""),
    XLOOKUP(Advanced!$U145, 'ADVANCED KEY'!$F$31:$F$34, 'ADVANCED KEY'!$G$31:$G$34, ""),
    XLOOKUP(Advanced!$V145, 'ADVANCED KEY'!$F$37:$F$40, 'ADVANCED KEY'!$G$37:$G$40, ""),
    XLOOKUP(Advanced!$W145, 'ADVANCED KEY'!$F$43:$F$46, 'ADVANCED KEY'!$G$43:$G$46, ""),
    XLOOKUP(Advanced!$X145, 'ADVANCED KEY'!$F$49:$F$52, 'ADVANCED KEY'!$G$49:$G$52, ""),
    XLOOKUP(Advanced!$Y145, 'ADVANCED KEY'!$F$55:$F$58, 'ADVANCED KEY'!$G$55:$G$58, "")
)</f>
        <v>Planned explorer,Skill learner,Guidelines seeker,Incremental Result seeker,Strength focused,Balancer,Innovator,Future focused learner,Experience seeker,Detail focused</v>
      </c>
      <c r="M148" s="17" t="str">
        <f t="shared" si="6"/>
        <v>You are doing great Job . Keep it up!</v>
      </c>
      <c r="N148" s="17" t="str">
        <f t="shared" si="7"/>
        <v>Going amazing!.Keep working!</v>
      </c>
    </row>
    <row r="149">
      <c r="A149" s="12">
        <v>145.0</v>
      </c>
      <c r="B149" s="1" t="str">
        <f>Advanced!M146</f>
        <v>Aditya Kumar </v>
      </c>
      <c r="C149" s="13" t="str">
        <f t="shared" si="1"/>
        <v>aditya kumar</v>
      </c>
      <c r="D149" s="13">
        <f t="array" ref="D149">IF(ISNUMBER(MATCH(Sheet8!$C149, Basic!$I$2:$I$309, 0)),SUM(
        XLOOKUP(INDEX(Basic!$C$2:$C$309, MATCH(Sheet8!$C149, Basic!$I$2:$I$309, 0)), 'BASIC KEY'!$C$1:$C$4, 'BASIC KEY'!$B$1:$B$4, 0),
        XLOOKUP(INDEX(Basic!$D$2:$D$309, MATCH(Sheet8!$C149, Basic!$I$2:$I$309, 0)), 'BASIC KEY'!$C$7:$C$10, 'BASIC KEY'!$B$7:$B$10, 0),
        XLOOKUP(INDEX(Basic!$E$2:$E$309, MATCH(Sheet8!$C149, Basic!$I$2:$I$309, 0)), 'BASIC KEY'!$C$13:$C$16, 'BASIC KEY'!$B$13:$B$16, 0),
        XLOOKUP(INDEX(Basic!$F$2:$F$309, MATCH(Sheet8!$C149, Basic!$I$2:$I$309, 0)), 'BASIC KEY'!$C$19:$C$22, 'BASIC KEY'!$B$19:$B$22, 0),
        XLOOKUP(INDEX(Basic!$G$2:$G$309, MATCH(Sheet8!$C149, Basic!$I$2:$I$309, 0)), 'BASIC KEY'!$C$25:$C$28, 'BASIC KEY'!$B$25:$B$28, 0)
    ),
    ""
)
</f>
        <v>7</v>
      </c>
      <c r="E149" s="13">
        <f t="array" ref="E149">SUM(
XLOOKUP(Advanced!$C146,'ADVANCED KEY'!$C$1:$C$4,'ADVANCED KEY'!$B$1:$B$4,0),
XLOOKUP(Advanced!$D146,'ADVANCED KEY'!$C$7:$C$10,'ADVANCED KEY'!$B$7:$B$10,0),
XLOOKUP(Advanced!$E146,'ADVANCED KEY'!$C$13:$C$16,'ADVANCED KEY'!$B$13:$B$16,0),
XLOOKUP(Advanced!$F146,'ADVANCED KEY'!$C$19:$C$22,'ADVANCED KEY'!$B$19:$B$22,0),
XLOOKUP(Advanced!$G146,'ADVANCED KEY'!$C$25:$C$28,'ADVANCED KEY'!$B$25:$B$28,0),
XLOOKUP(Advanced!$H146,'ADVANCED KEY'!$C$31:$C$34,'ADVANCED KEY'!$B$31:$B$34,0),
XLOOKUP(Advanced!$I146,'ADVANCED KEY'!$C$37:$C$40,'ADVANCED KEY'!$B$37:$B$40,0),
XLOOKUP(Advanced!$J146,'ADVANCED KEY'!$C$43:$C$46,'ADVANCED KEY'!$B$43:$B$46,0),
XLOOKUP(Advanced!$K146,'ADVANCED KEY'!$C$49:$C$52,'ADVANCED KEY'!$B$49:$B$52,0),
XLOOKUP(Advanced!$L146,'ADVANCED KEY'!$C$55:$C$58,'ADVANCED KEY'!$B$55:$B$58,0)
)</f>
        <v>4</v>
      </c>
      <c r="F149" s="13">
        <f t="shared" si="2"/>
        <v>11</v>
      </c>
      <c r="G149" s="13">
        <f t="shared" si="3"/>
        <v>36.7</v>
      </c>
      <c r="H149" s="13">
        <f t="shared" si="4"/>
        <v>0.606</v>
      </c>
      <c r="I149" s="25">
        <f t="shared" si="5"/>
        <v>47</v>
      </c>
      <c r="J149" s="13" t="str">
        <f t="array" ref="J149">IF(ISNUMBER(MATCH(Sheet8!$C149, Basic!$I$2:$I$309, 0)),TEXTJOIN(",",TRUE,
XLOOKUP(INDEX(Basic!$K$2:$K$309, MATCH(Sheet8!$C149, Basic!$I$2:$I$309, 0)), 'BASIC KEY'!$E$1:$E$4, 'BASIC KEY'!$F$1:$F$4, ""),
XLOOKUP(INDEX(Basic!$L$2:$L$309, MATCH(Sheet8!$C149, Basic!$I$2:$I$309, 0)), 'BASIC KEY'!$E$7:$E$10, 'BASIC KEY'!$F$7:$F$10, ""),
XLOOKUP(INDEX(Basic!$M$2:$M$309, MATCH(Sheet8!$C149, Basic!$I$2:$I$309, 0)), 'BASIC KEY'!$E$13:$E$16, 'BASIC KEY'!$F$13:$F$16, ""),
XLOOKUP(INDEX(Basic!$N$2:$N$309, MATCH(Sheet8!$C149, Basic!$I$2:$I$309, 0)), 'BASIC KEY'!$E$19:$E$22, 'BASIC KEY'!$F$19:$F$22, ""),
XLOOKUP(INDEX(Basic!$O$2:$O$309, MATCH(Sheet8!$C149, Basic!$I$2:$I$309, 0)), 'BASIC KEY'!$E$25:$E$28, 'BASIC KEY'!$F$25:$F$28, "")
),
""
)</f>
        <v>career focused,Growth seeker,Balancer,Pleasant tactful,Competitor</v>
      </c>
      <c r="L149" s="17" t="str">
        <f t="array" ref="L149">TEXTJOIN(",", TRUE,
    XLOOKUP(Advanced!$P146, 'ADVANCED KEY'!$F$1:$F$4, 'ADVANCED KEY'!$G$1:$G$4, ""),
    XLOOKUP(Advanced!$Q146, 'ADVANCED KEY'!$F$7:$F$10, 'ADVANCED KEY'!$G$7:$G$10, ""),
    XLOOKUP(Advanced!$R146, 'ADVANCED KEY'!$F$13:$F$16, 'ADVANCED KEY'!$G$13:$G$16, ""),
    XLOOKUP(Advanced!$S146, 'ADVANCED KEY'!$F$19:$F$22, 'ADVANCED KEY'!$G$19:$G$22, ""),
    XLOOKUP(Advanced!$T146, 'ADVANCED KEY'!$F$25:$F$28, 'ADVANCED KEY'!$G$25:$G$28, ""),
    XLOOKUP(Advanced!$U146, 'ADVANCED KEY'!$F$31:$F$34, 'ADVANCED KEY'!$G$31:$G$34, ""),
    XLOOKUP(Advanced!$V146, 'ADVANCED KEY'!$F$37:$F$40, 'ADVANCED KEY'!$G$37:$G$40, ""),
    XLOOKUP(Advanced!$W146, 'ADVANCED KEY'!$F$43:$F$46, 'ADVANCED KEY'!$G$43:$G$46, ""),
    XLOOKUP(Advanced!$X146, 'ADVANCED KEY'!$F$49:$F$52, 'ADVANCED KEY'!$G$49:$G$52, ""),
    XLOOKUP(Advanced!$Y146, 'ADVANCED KEY'!$F$55:$F$58, 'ADVANCED KEY'!$G$55:$G$58, "")
)</f>
        <v>Planned explorer,Task Oriented,Instinctive,Advice seeker,Strength focused,Balancer,Systematic Thinker,Future focused learner,Acknowledgement seeker,Short-term goals seeker</v>
      </c>
      <c r="M149" s="17" t="str">
        <f t="shared" si="6"/>
        <v>You are doing great Job . Keep it up!</v>
      </c>
      <c r="N149" s="17" t="str">
        <f t="shared" si="7"/>
        <v>Great going, just be aware of relying your instincts when your work needs a lot of accuracy.</v>
      </c>
    </row>
    <row r="150">
      <c r="A150" s="12">
        <v>146.0</v>
      </c>
      <c r="B150" s="1" t="str">
        <f>Advanced!M147</f>
        <v>Anjali Kumari</v>
      </c>
      <c r="C150" s="13" t="str">
        <f t="shared" si="1"/>
        <v>anjali kumari</v>
      </c>
      <c r="D150" s="13">
        <f t="array" ref="D150">IF(ISNUMBER(MATCH(Sheet8!$C150, Basic!$I$2:$I$309, 0)),SUM(
        XLOOKUP(INDEX(Basic!$C$2:$C$309, MATCH(Sheet8!$C150, Basic!$I$2:$I$309, 0)), 'BASIC KEY'!$C$1:$C$4, 'BASIC KEY'!$B$1:$B$4, 0),
        XLOOKUP(INDEX(Basic!$D$2:$D$309, MATCH(Sheet8!$C150, Basic!$I$2:$I$309, 0)), 'BASIC KEY'!$C$7:$C$10, 'BASIC KEY'!$B$7:$B$10, 0),
        XLOOKUP(INDEX(Basic!$E$2:$E$309, MATCH(Sheet8!$C150, Basic!$I$2:$I$309, 0)), 'BASIC KEY'!$C$13:$C$16, 'BASIC KEY'!$B$13:$B$16, 0),
        XLOOKUP(INDEX(Basic!$F$2:$F$309, MATCH(Sheet8!$C150, Basic!$I$2:$I$309, 0)), 'BASIC KEY'!$C$19:$C$22, 'BASIC KEY'!$B$19:$B$22, 0),
        XLOOKUP(INDEX(Basic!$G$2:$G$309, MATCH(Sheet8!$C150, Basic!$I$2:$I$309, 0)), 'BASIC KEY'!$C$25:$C$28, 'BASIC KEY'!$B$25:$B$28, 0)
    ),
    ""
)
</f>
        <v>7</v>
      </c>
      <c r="E150" s="13">
        <f t="array" ref="E150">SUM(
XLOOKUP(Advanced!$C147,'ADVANCED KEY'!$C$1:$C$4,'ADVANCED KEY'!$B$1:$B$4,0),
XLOOKUP(Advanced!$D147,'ADVANCED KEY'!$C$7:$C$10,'ADVANCED KEY'!$B$7:$B$10,0),
XLOOKUP(Advanced!$E147,'ADVANCED KEY'!$C$13:$C$16,'ADVANCED KEY'!$B$13:$B$16,0),
XLOOKUP(Advanced!$F147,'ADVANCED KEY'!$C$19:$C$22,'ADVANCED KEY'!$B$19:$B$22,0),
XLOOKUP(Advanced!$G147,'ADVANCED KEY'!$C$25:$C$28,'ADVANCED KEY'!$B$25:$B$28,0),
XLOOKUP(Advanced!$H147,'ADVANCED KEY'!$C$31:$C$34,'ADVANCED KEY'!$B$31:$B$34,0),
XLOOKUP(Advanced!$I147,'ADVANCED KEY'!$C$37:$C$40,'ADVANCED KEY'!$B$37:$B$40,0),
XLOOKUP(Advanced!$J147,'ADVANCED KEY'!$C$43:$C$46,'ADVANCED KEY'!$B$43:$B$46,0),
XLOOKUP(Advanced!$K147,'ADVANCED KEY'!$C$49:$C$52,'ADVANCED KEY'!$B$49:$B$52,0),
XLOOKUP(Advanced!$L147,'ADVANCED KEY'!$C$55:$C$58,'ADVANCED KEY'!$B$55:$B$58,0)
)</f>
        <v>5</v>
      </c>
      <c r="F150" s="13">
        <f t="shared" si="2"/>
        <v>12</v>
      </c>
      <c r="G150" s="13">
        <f t="shared" si="3"/>
        <v>40</v>
      </c>
      <c r="H150" s="13">
        <f t="shared" si="4"/>
        <v>0.728</v>
      </c>
      <c r="I150" s="25">
        <f t="shared" si="5"/>
        <v>31</v>
      </c>
      <c r="J150" s="13" t="str">
        <f t="array" ref="J150">IF(ISNUMBER(MATCH(Sheet8!$C150, Basic!$I$2:$I$309, 0)),TEXTJOIN(",",TRUE,
XLOOKUP(INDEX(Basic!$K$2:$K$309, MATCH(Sheet8!$C150, Basic!$I$2:$I$309, 0)), 'BASIC KEY'!$E$1:$E$4, 'BASIC KEY'!$F$1:$F$4, ""),
XLOOKUP(INDEX(Basic!$L$2:$L$309, MATCH(Sheet8!$C150, Basic!$I$2:$I$309, 0)), 'BASIC KEY'!$E$7:$E$10, 'BASIC KEY'!$F$7:$F$10, ""),
XLOOKUP(INDEX(Basic!$M$2:$M$309, MATCH(Sheet8!$C150, Basic!$I$2:$I$309, 0)), 'BASIC KEY'!$E$13:$E$16, 'BASIC KEY'!$F$13:$F$16, ""),
XLOOKUP(INDEX(Basic!$N$2:$N$309, MATCH(Sheet8!$C150, Basic!$I$2:$I$309, 0)), 'BASIC KEY'!$E$19:$E$22, 'BASIC KEY'!$F$19:$F$22, ""),
XLOOKUP(INDEX(Basic!$O$2:$O$309, MATCH(Sheet8!$C150, Basic!$I$2:$I$309, 0)), 'BASIC KEY'!$E$25:$E$28, 'BASIC KEY'!$F$25:$F$28, "")
),
""
)</f>
        <v>career focused,Growth seeker,Weakend learner,Pleasant tactful,Self Focused</v>
      </c>
      <c r="L150" s="17" t="str">
        <f t="array" ref="L150">TEXTJOIN(",", TRUE,
    XLOOKUP(Advanced!$P147, 'ADVANCED KEY'!$F$1:$F$4, 'ADVANCED KEY'!$G$1:$G$4, ""),
    XLOOKUP(Advanced!$Q147, 'ADVANCED KEY'!$F$7:$F$10, 'ADVANCED KEY'!$G$7:$G$10, ""),
    XLOOKUP(Advanced!$R147, 'ADVANCED KEY'!$F$13:$F$16, 'ADVANCED KEY'!$G$13:$G$16, ""),
    XLOOKUP(Advanced!$S147, 'ADVANCED KEY'!$F$19:$F$22, 'ADVANCED KEY'!$G$19:$G$22, ""),
    XLOOKUP(Advanced!$T147, 'ADVANCED KEY'!$F$25:$F$28, 'ADVANCED KEY'!$G$25:$G$28, ""),
    XLOOKUP(Advanced!$U147, 'ADVANCED KEY'!$F$31:$F$34, 'ADVANCED KEY'!$G$31:$G$34, ""),
    XLOOKUP(Advanced!$V147, 'ADVANCED KEY'!$F$37:$F$40, 'ADVANCED KEY'!$G$37:$G$40, ""),
    XLOOKUP(Advanced!$W147, 'ADVANCED KEY'!$F$43:$F$46, 'ADVANCED KEY'!$G$43:$G$46, ""),
    XLOOKUP(Advanced!$X147, 'ADVANCED KEY'!$F$49:$F$52, 'ADVANCED KEY'!$G$49:$G$52, ""),
    XLOOKUP(Advanced!$Y147, 'ADVANCED KEY'!$F$55:$F$58, 'ADVANCED KEY'!$G$55:$G$58, "")
)</f>
        <v>Researcher,Skill learner,Guidelines seeker,Incremental Result seeker,Self Aware,Balancer,Innovator,Future focused learner,Experience seeker,Detail focused</v>
      </c>
      <c r="M150" s="17" t="str">
        <f t="shared" si="6"/>
        <v>You are doing great Job . Keep it up!</v>
      </c>
      <c r="N150" s="17" t="str">
        <f t="shared" si="7"/>
        <v>Going amazing!.Keep working!</v>
      </c>
    </row>
    <row r="151">
      <c r="A151" s="12">
        <v>147.0</v>
      </c>
      <c r="B151" s="1" t="str">
        <f>Advanced!M148</f>
        <v>Arhama Saba </v>
      </c>
      <c r="C151" s="13" t="str">
        <f t="shared" si="1"/>
        <v>arhama saba</v>
      </c>
      <c r="D151" s="13">
        <f t="array" ref="D151">IF(ISNUMBER(MATCH(Sheet8!$C151, Basic!$I$2:$I$309, 0)),SUM(
        XLOOKUP(INDEX(Basic!$C$2:$C$309, MATCH(Sheet8!$C151, Basic!$I$2:$I$309, 0)), 'BASIC KEY'!$C$1:$C$4, 'BASIC KEY'!$B$1:$B$4, 0),
        XLOOKUP(INDEX(Basic!$D$2:$D$309, MATCH(Sheet8!$C151, Basic!$I$2:$I$309, 0)), 'BASIC KEY'!$C$7:$C$10, 'BASIC KEY'!$B$7:$B$10, 0),
        XLOOKUP(INDEX(Basic!$E$2:$E$309, MATCH(Sheet8!$C151, Basic!$I$2:$I$309, 0)), 'BASIC KEY'!$C$13:$C$16, 'BASIC KEY'!$B$13:$B$16, 0),
        XLOOKUP(INDEX(Basic!$F$2:$F$309, MATCH(Sheet8!$C151, Basic!$I$2:$I$309, 0)), 'BASIC KEY'!$C$19:$C$22, 'BASIC KEY'!$B$19:$B$22, 0),
        XLOOKUP(INDEX(Basic!$G$2:$G$309, MATCH(Sheet8!$C151, Basic!$I$2:$I$309, 0)), 'BASIC KEY'!$C$25:$C$28, 'BASIC KEY'!$B$25:$B$28, 0)
    ),
    ""
)
</f>
        <v>6</v>
      </c>
      <c r="E151" s="13">
        <f t="array" ref="E151">SUM(
XLOOKUP(Advanced!$C148,'ADVANCED KEY'!$C$1:$C$4,'ADVANCED KEY'!$B$1:$B$4,0),
XLOOKUP(Advanced!$D148,'ADVANCED KEY'!$C$7:$C$10,'ADVANCED KEY'!$B$7:$B$10,0),
XLOOKUP(Advanced!$E148,'ADVANCED KEY'!$C$13:$C$16,'ADVANCED KEY'!$B$13:$B$16,0),
XLOOKUP(Advanced!$F148,'ADVANCED KEY'!$C$19:$C$22,'ADVANCED KEY'!$B$19:$B$22,0),
XLOOKUP(Advanced!$G148,'ADVANCED KEY'!$C$25:$C$28,'ADVANCED KEY'!$B$25:$B$28,0),
XLOOKUP(Advanced!$H148,'ADVANCED KEY'!$C$31:$C$34,'ADVANCED KEY'!$B$31:$B$34,0),
XLOOKUP(Advanced!$I148,'ADVANCED KEY'!$C$37:$C$40,'ADVANCED KEY'!$B$37:$B$40,0),
XLOOKUP(Advanced!$J148,'ADVANCED KEY'!$C$43:$C$46,'ADVANCED KEY'!$B$43:$B$46,0),
XLOOKUP(Advanced!$K148,'ADVANCED KEY'!$C$49:$C$52,'ADVANCED KEY'!$B$49:$B$52,0),
XLOOKUP(Advanced!$L148,'ADVANCED KEY'!$C$55:$C$58,'ADVANCED KEY'!$B$55:$B$58,0)
)</f>
        <v>-2</v>
      </c>
      <c r="F151" s="13">
        <f t="shared" si="2"/>
        <v>4</v>
      </c>
      <c r="G151" s="13">
        <f t="shared" si="3"/>
        <v>13.3</v>
      </c>
      <c r="H151" s="13">
        <f t="shared" si="4"/>
        <v>0.037</v>
      </c>
      <c r="I151" s="25">
        <f t="shared" si="5"/>
        <v>125</v>
      </c>
      <c r="J151" s="13" t="str">
        <f t="array" ref="J151">IF(ISNUMBER(MATCH(Sheet8!$C151, Basic!$I$2:$I$309, 0)),TEXTJOIN(",",TRUE,
XLOOKUP(INDEX(Basic!$K$2:$K$309, MATCH(Sheet8!$C151, Basic!$I$2:$I$309, 0)), 'BASIC KEY'!$E$1:$E$4, 'BASIC KEY'!$F$1:$F$4, ""),
XLOOKUP(INDEX(Basic!$L$2:$L$309, MATCH(Sheet8!$C151, Basic!$I$2:$I$309, 0)), 'BASIC KEY'!$E$7:$E$10, 'BASIC KEY'!$F$7:$F$10, ""),
XLOOKUP(INDEX(Basic!$M$2:$M$309, MATCH(Sheet8!$C151, Basic!$I$2:$I$309, 0)), 'BASIC KEY'!$E$13:$E$16, 'BASIC KEY'!$F$13:$F$16, ""),
XLOOKUP(INDEX(Basic!$N$2:$N$309, MATCH(Sheet8!$C151, Basic!$I$2:$I$309, 0)), 'BASIC KEY'!$E$19:$E$22, 'BASIC KEY'!$F$19:$F$22, ""),
XLOOKUP(INDEX(Basic!$O$2:$O$309, MATCH(Sheet8!$C151, Basic!$I$2:$I$309, 0)), 'BASIC KEY'!$E$25:$E$28, 'BASIC KEY'!$F$25:$F$28, "")
),
""
)</f>
        <v>career focused,Growth seeker,Balancer,Feedback taker,Self Focused</v>
      </c>
      <c r="L151" s="17" t="str">
        <f t="array" ref="L151">TEXTJOIN(",", TRUE,
    XLOOKUP(Advanced!$P148, 'ADVANCED KEY'!$F$1:$F$4, 'ADVANCED KEY'!$G$1:$G$4, ""),
    XLOOKUP(Advanced!$Q148, 'ADVANCED KEY'!$F$7:$F$10, 'ADVANCED KEY'!$G$7:$G$10, ""),
    XLOOKUP(Advanced!$R148, 'ADVANCED KEY'!$F$13:$F$16, 'ADVANCED KEY'!$G$13:$G$16, ""),
    XLOOKUP(Advanced!$S148, 'ADVANCED KEY'!$F$19:$F$22, 'ADVANCED KEY'!$G$19:$G$22, ""),
    XLOOKUP(Advanced!$T148, 'ADVANCED KEY'!$F$25:$F$28, 'ADVANCED KEY'!$G$25:$G$28, ""),
    XLOOKUP(Advanced!$U148, 'ADVANCED KEY'!$F$31:$F$34, 'ADVANCED KEY'!$G$31:$G$34, ""),
    XLOOKUP(Advanced!$V148, 'ADVANCED KEY'!$F$37:$F$40, 'ADVANCED KEY'!$G$37:$G$40, ""),
    XLOOKUP(Advanced!$W148, 'ADVANCED KEY'!$F$43:$F$46, 'ADVANCED KEY'!$G$43:$G$46, ""),
    XLOOKUP(Advanced!$X148, 'ADVANCED KEY'!$F$49:$F$52, 'ADVANCED KEY'!$G$49:$G$52, ""),
    XLOOKUP(Advanced!$Y148, 'ADVANCED KEY'!$F$55:$F$58, 'ADVANCED KEY'!$G$55:$G$58, "")
)</f>
        <v>Researcher,Task Oriented,Other's approval seeker,Incremental Result seeker,Self Aware,Balancer,Smart woker,Future focused learner,Practical career focused,Balanced achiever</v>
      </c>
      <c r="M151" s="17" t="str">
        <f t="shared" si="6"/>
        <v>You are doing great Job . Keep it up!</v>
      </c>
      <c r="N151" s="17" t="str">
        <f t="shared" si="7"/>
        <v>Going amazing!.Keep working!</v>
      </c>
    </row>
    <row r="152">
      <c r="A152" s="12">
        <v>148.0</v>
      </c>
      <c r="B152" s="1" t="str">
        <f>Advanced!M149</f>
        <v>Asmita Lohia</v>
      </c>
      <c r="C152" s="13" t="str">
        <f t="shared" si="1"/>
        <v>asmita lohia</v>
      </c>
      <c r="D152" s="13">
        <f t="array" ref="D152">IF(ISNUMBER(MATCH(Sheet8!$C152, Basic!$I$2:$I$309, 0)),SUM(
        XLOOKUP(INDEX(Basic!$C$2:$C$309, MATCH(Sheet8!$C152, Basic!$I$2:$I$309, 0)), 'BASIC KEY'!$C$1:$C$4, 'BASIC KEY'!$B$1:$B$4, 0),
        XLOOKUP(INDEX(Basic!$D$2:$D$309, MATCH(Sheet8!$C152, Basic!$I$2:$I$309, 0)), 'BASIC KEY'!$C$7:$C$10, 'BASIC KEY'!$B$7:$B$10, 0),
        XLOOKUP(INDEX(Basic!$E$2:$E$309, MATCH(Sheet8!$C152, Basic!$I$2:$I$309, 0)), 'BASIC KEY'!$C$13:$C$16, 'BASIC KEY'!$B$13:$B$16, 0),
        XLOOKUP(INDEX(Basic!$F$2:$F$309, MATCH(Sheet8!$C152, Basic!$I$2:$I$309, 0)), 'BASIC KEY'!$C$19:$C$22, 'BASIC KEY'!$B$19:$B$22, 0),
        XLOOKUP(INDEX(Basic!$G$2:$G$309, MATCH(Sheet8!$C152, Basic!$I$2:$I$309, 0)), 'BASIC KEY'!$C$25:$C$28, 'BASIC KEY'!$B$25:$B$28, 0)
    ),
    ""
)
</f>
        <v>8</v>
      </c>
      <c r="E152" s="13">
        <f t="array" ref="E152">SUM(
XLOOKUP(Advanced!$C149,'ADVANCED KEY'!$C$1:$C$4,'ADVANCED KEY'!$B$1:$B$4,0),
XLOOKUP(Advanced!$D149,'ADVANCED KEY'!$C$7:$C$10,'ADVANCED KEY'!$B$7:$B$10,0),
XLOOKUP(Advanced!$E149,'ADVANCED KEY'!$C$13:$C$16,'ADVANCED KEY'!$B$13:$B$16,0),
XLOOKUP(Advanced!$F149,'ADVANCED KEY'!$C$19:$C$22,'ADVANCED KEY'!$B$19:$B$22,0),
XLOOKUP(Advanced!$G149,'ADVANCED KEY'!$C$25:$C$28,'ADVANCED KEY'!$B$25:$B$28,0),
XLOOKUP(Advanced!$H149,'ADVANCED KEY'!$C$31:$C$34,'ADVANCED KEY'!$B$31:$B$34,0),
XLOOKUP(Advanced!$I149,'ADVANCED KEY'!$C$37:$C$40,'ADVANCED KEY'!$B$37:$B$40,0),
XLOOKUP(Advanced!$J149,'ADVANCED KEY'!$C$43:$C$46,'ADVANCED KEY'!$B$43:$B$46,0),
XLOOKUP(Advanced!$K149,'ADVANCED KEY'!$C$49:$C$52,'ADVANCED KEY'!$B$49:$B$52,0),
XLOOKUP(Advanced!$L149,'ADVANCED KEY'!$C$55:$C$58,'ADVANCED KEY'!$B$55:$B$58,0)
)</f>
        <v>8</v>
      </c>
      <c r="F152" s="13">
        <f t="shared" si="2"/>
        <v>16</v>
      </c>
      <c r="G152" s="13">
        <f t="shared" si="3"/>
        <v>53.3</v>
      </c>
      <c r="H152" s="13">
        <f t="shared" si="4"/>
        <v>0.948</v>
      </c>
      <c r="I152" s="25">
        <f t="shared" si="5"/>
        <v>11</v>
      </c>
      <c r="J152" s="13" t="str">
        <f t="array" ref="J152">IF(ISNUMBER(MATCH(Sheet8!$C152, Basic!$I$2:$I$309, 0)),TEXTJOIN(",",TRUE,
XLOOKUP(INDEX(Basic!$K$2:$K$309, MATCH(Sheet8!$C152, Basic!$I$2:$I$309, 0)), 'BASIC KEY'!$E$1:$E$4, 'BASIC KEY'!$F$1:$F$4, ""),
XLOOKUP(INDEX(Basic!$L$2:$L$309, MATCH(Sheet8!$C152, Basic!$I$2:$I$309, 0)), 'BASIC KEY'!$E$7:$E$10, 'BASIC KEY'!$F$7:$F$10, ""),
XLOOKUP(INDEX(Basic!$M$2:$M$309, MATCH(Sheet8!$C152, Basic!$I$2:$I$309, 0)), 'BASIC KEY'!$E$13:$E$16, 'BASIC KEY'!$F$13:$F$16, ""),
XLOOKUP(INDEX(Basic!$N$2:$N$309, MATCH(Sheet8!$C152, Basic!$I$2:$I$309, 0)), 'BASIC KEY'!$E$19:$E$22, 'BASIC KEY'!$F$19:$F$22, ""),
XLOOKUP(INDEX(Basic!$O$2:$O$309, MATCH(Sheet8!$C152, Basic!$I$2:$I$309, 0)), 'BASIC KEY'!$E$25:$E$28, 'BASIC KEY'!$F$25:$F$28, "")
),
""
)</f>
        <v>passionate explorer,Balanced explorer,Balancer,Pleasant tactful,Self Focused</v>
      </c>
      <c r="L152" s="17" t="str">
        <f t="array" ref="L152">TEXTJOIN(",", TRUE,
    XLOOKUP(Advanced!$P149, 'ADVANCED KEY'!$F$1:$F$4, 'ADVANCED KEY'!$G$1:$G$4, ""),
    XLOOKUP(Advanced!$Q149, 'ADVANCED KEY'!$F$7:$F$10, 'ADVANCED KEY'!$G$7:$G$10, ""),
    XLOOKUP(Advanced!$R149, 'ADVANCED KEY'!$F$13:$F$16, 'ADVANCED KEY'!$G$13:$G$16, ""),
    XLOOKUP(Advanced!$S149, 'ADVANCED KEY'!$F$19:$F$22, 'ADVANCED KEY'!$G$19:$G$22, ""),
    XLOOKUP(Advanced!$T149, 'ADVANCED KEY'!$F$25:$F$28, 'ADVANCED KEY'!$G$25:$G$28, ""),
    XLOOKUP(Advanced!$U149, 'ADVANCED KEY'!$F$31:$F$34, 'ADVANCED KEY'!$G$31:$G$34, ""),
    XLOOKUP(Advanced!$V149, 'ADVANCED KEY'!$F$37:$F$40, 'ADVANCED KEY'!$G$37:$G$40, ""),
    XLOOKUP(Advanced!$W149, 'ADVANCED KEY'!$F$43:$F$46, 'ADVANCED KEY'!$G$43:$G$46, ""),
    XLOOKUP(Advanced!$X149, 'ADVANCED KEY'!$F$49:$F$52, 'ADVANCED KEY'!$G$49:$G$52, ""),
    XLOOKUP(Advanced!$Y149, 'ADVANCED KEY'!$F$55:$F$58, 'ADVANCED KEY'!$G$55:$G$58, "")
)</f>
        <v>Planned explorer,Recognizer,Information seeker,Advice seeker,Strength focused,Networker,Innovator,Future focused learner,Acknowledgement seeker,Short-term goals seeker</v>
      </c>
      <c r="M152" s="17" t="str">
        <f t="shared" si="6"/>
        <v>You are doing great Job . Keep it up!</v>
      </c>
      <c r="N152" s="17" t="str">
        <f t="shared" si="7"/>
        <v>Everything is going good, just don't let yourself be too dependent on compliments from others for validation. </v>
      </c>
    </row>
    <row r="153">
      <c r="A153" s="12">
        <v>149.0</v>
      </c>
      <c r="B153" s="1" t="str">
        <f>Advanced!M150</f>
        <v>KEERTHANA R</v>
      </c>
      <c r="C153" s="13" t="str">
        <f t="shared" si="1"/>
        <v>keerthana r</v>
      </c>
      <c r="D153" s="13">
        <f t="array" ref="D153">IF(ISNUMBER(MATCH(Sheet8!$C153, Basic!$I$2:$I$309, 0)),SUM(
        XLOOKUP(INDEX(Basic!$C$2:$C$309, MATCH(Sheet8!$C153, Basic!$I$2:$I$309, 0)), 'BASIC KEY'!$C$1:$C$4, 'BASIC KEY'!$B$1:$B$4, 0),
        XLOOKUP(INDEX(Basic!$D$2:$D$309, MATCH(Sheet8!$C153, Basic!$I$2:$I$309, 0)), 'BASIC KEY'!$C$7:$C$10, 'BASIC KEY'!$B$7:$B$10, 0),
        XLOOKUP(INDEX(Basic!$E$2:$E$309, MATCH(Sheet8!$C153, Basic!$I$2:$I$309, 0)), 'BASIC KEY'!$C$13:$C$16, 'BASIC KEY'!$B$13:$B$16, 0),
        XLOOKUP(INDEX(Basic!$F$2:$F$309, MATCH(Sheet8!$C153, Basic!$I$2:$I$309, 0)), 'BASIC KEY'!$C$19:$C$22, 'BASIC KEY'!$B$19:$B$22, 0),
        XLOOKUP(INDEX(Basic!$G$2:$G$309, MATCH(Sheet8!$C153, Basic!$I$2:$I$309, 0)), 'BASIC KEY'!$C$25:$C$28, 'BASIC KEY'!$B$25:$B$28, 0)
    ),
    ""
)
</f>
        <v>9</v>
      </c>
      <c r="E153" s="13">
        <f t="array" ref="E153">SUM(
XLOOKUP(Advanced!$C150,'ADVANCED KEY'!$C$1:$C$4,'ADVANCED KEY'!$B$1:$B$4,0),
XLOOKUP(Advanced!$D150,'ADVANCED KEY'!$C$7:$C$10,'ADVANCED KEY'!$B$7:$B$10,0),
XLOOKUP(Advanced!$E150,'ADVANCED KEY'!$C$13:$C$16,'ADVANCED KEY'!$B$13:$B$16,0),
XLOOKUP(Advanced!$F150,'ADVANCED KEY'!$C$19:$C$22,'ADVANCED KEY'!$B$19:$B$22,0),
XLOOKUP(Advanced!$G150,'ADVANCED KEY'!$C$25:$C$28,'ADVANCED KEY'!$B$25:$B$28,0),
XLOOKUP(Advanced!$H150,'ADVANCED KEY'!$C$31:$C$34,'ADVANCED KEY'!$B$31:$B$34,0),
XLOOKUP(Advanced!$I150,'ADVANCED KEY'!$C$37:$C$40,'ADVANCED KEY'!$B$37:$B$40,0),
XLOOKUP(Advanced!$J150,'ADVANCED KEY'!$C$43:$C$46,'ADVANCED KEY'!$B$43:$B$46,0),
XLOOKUP(Advanced!$K150,'ADVANCED KEY'!$C$49:$C$52,'ADVANCED KEY'!$B$49:$B$52,0),
XLOOKUP(Advanced!$L150,'ADVANCED KEY'!$C$55:$C$58,'ADVANCED KEY'!$B$55:$B$58,0)
)</f>
        <v>5</v>
      </c>
      <c r="F153" s="13">
        <f t="shared" si="2"/>
        <v>14</v>
      </c>
      <c r="G153" s="13">
        <f t="shared" si="3"/>
        <v>46.7</v>
      </c>
      <c r="H153" s="13">
        <f t="shared" si="4"/>
        <v>0.872</v>
      </c>
      <c r="I153" s="25">
        <f t="shared" si="5"/>
        <v>20</v>
      </c>
      <c r="J153" s="13" t="str">
        <f t="array" ref="J153">IF(ISNUMBER(MATCH(Sheet8!$C153, Basic!$I$2:$I$309, 0)),TEXTJOIN(",",TRUE,
XLOOKUP(INDEX(Basic!$K$2:$K$309, MATCH(Sheet8!$C153, Basic!$I$2:$I$309, 0)), 'BASIC KEY'!$E$1:$E$4, 'BASIC KEY'!$F$1:$F$4, ""),
XLOOKUP(INDEX(Basic!$L$2:$L$309, MATCH(Sheet8!$C153, Basic!$I$2:$I$309, 0)), 'BASIC KEY'!$E$7:$E$10, 'BASIC KEY'!$F$7:$F$10, ""),
XLOOKUP(INDEX(Basic!$M$2:$M$309, MATCH(Sheet8!$C153, Basic!$I$2:$I$309, 0)), 'BASIC KEY'!$E$13:$E$16, 'BASIC KEY'!$F$13:$F$16, ""),
XLOOKUP(INDEX(Basic!$N$2:$N$309, MATCH(Sheet8!$C153, Basic!$I$2:$I$309, 0)), 'BASIC KEY'!$E$19:$E$22, 'BASIC KEY'!$F$19:$F$22, ""),
XLOOKUP(INDEX(Basic!$O$2:$O$309, MATCH(Sheet8!$C153, Basic!$I$2:$I$309, 0)), 'BASIC KEY'!$E$25:$E$28, 'BASIC KEY'!$F$25:$F$28, "")
),
""
)</f>
        <v>passionate explorer,Growth seeker,Balancer,Pleasant tactful,Self Focused</v>
      </c>
      <c r="L153" s="17" t="str">
        <f t="array" ref="L153">TEXTJOIN(",", TRUE,
    XLOOKUP(Advanced!$P150, 'ADVANCED KEY'!$F$1:$F$4, 'ADVANCED KEY'!$G$1:$G$4, ""),
    XLOOKUP(Advanced!$Q150, 'ADVANCED KEY'!$F$7:$F$10, 'ADVANCED KEY'!$G$7:$G$10, ""),
    XLOOKUP(Advanced!$R150, 'ADVANCED KEY'!$F$13:$F$16, 'ADVANCED KEY'!$G$13:$G$16, ""),
    XLOOKUP(Advanced!$S150, 'ADVANCED KEY'!$F$19:$F$22, 'ADVANCED KEY'!$G$19:$G$22, ""),
    XLOOKUP(Advanced!$T150, 'ADVANCED KEY'!$F$25:$F$28, 'ADVANCED KEY'!$G$25:$G$28, ""),
    XLOOKUP(Advanced!$U150, 'ADVANCED KEY'!$F$31:$F$34, 'ADVANCED KEY'!$G$31:$G$34, ""),
    XLOOKUP(Advanced!$V150, 'ADVANCED KEY'!$F$37:$F$40, 'ADVANCED KEY'!$G$37:$G$40, ""),
    XLOOKUP(Advanced!$W150, 'ADVANCED KEY'!$F$43:$F$46, 'ADVANCED KEY'!$G$43:$G$46, ""),
    XLOOKUP(Advanced!$X150, 'ADVANCED KEY'!$F$49:$F$52, 'ADVANCED KEY'!$G$49:$G$52, ""),
    XLOOKUP(Advanced!$Y150, 'ADVANCED KEY'!$F$55:$F$58, 'ADVANCED KEY'!$G$55:$G$58, "")
)</f>
        <v>Adventurous,Skill learner,Information seeker,Incremental Result seeker,Self Aware,Networker,Systematic Thinker,Future focused learner,Practical career focused,Detail focused</v>
      </c>
      <c r="M153" s="17" t="str">
        <f t="shared" si="6"/>
        <v>You are doing great Job . Keep it up!</v>
      </c>
      <c r="N153" s="17" t="str">
        <f t="shared" si="7"/>
        <v>Going amazing!.Keep working!</v>
      </c>
    </row>
    <row r="154">
      <c r="A154" s="12">
        <v>150.0</v>
      </c>
      <c r="B154" s="1" t="str">
        <f>Advanced!M151</f>
        <v>Appana p g s s m jayaraj</v>
      </c>
      <c r="C154" s="13" t="str">
        <f t="shared" si="1"/>
        <v>appana p g s s m jayaraj</v>
      </c>
      <c r="D154" s="13">
        <f t="array" ref="D154">IF(ISNUMBER(MATCH(Sheet8!$C154, Basic!$I$2:$I$309, 0)),SUM(
        XLOOKUP(INDEX(Basic!$C$2:$C$309, MATCH(Sheet8!$C154, Basic!$I$2:$I$309, 0)), 'BASIC KEY'!$C$1:$C$4, 'BASIC KEY'!$B$1:$B$4, 0),
        XLOOKUP(INDEX(Basic!$D$2:$D$309, MATCH(Sheet8!$C154, Basic!$I$2:$I$309, 0)), 'BASIC KEY'!$C$7:$C$10, 'BASIC KEY'!$B$7:$B$10, 0),
        XLOOKUP(INDEX(Basic!$E$2:$E$309, MATCH(Sheet8!$C154, Basic!$I$2:$I$309, 0)), 'BASIC KEY'!$C$13:$C$16, 'BASIC KEY'!$B$13:$B$16, 0),
        XLOOKUP(INDEX(Basic!$F$2:$F$309, MATCH(Sheet8!$C154, Basic!$I$2:$I$309, 0)), 'BASIC KEY'!$C$19:$C$22, 'BASIC KEY'!$B$19:$B$22, 0),
        XLOOKUP(INDEX(Basic!$G$2:$G$309, MATCH(Sheet8!$C154, Basic!$I$2:$I$309, 0)), 'BASIC KEY'!$C$25:$C$28, 'BASIC KEY'!$B$25:$B$28, 0)
    ),
    ""
)
</f>
        <v>9</v>
      </c>
      <c r="E154" s="13">
        <f t="array" ref="E154">SUM(
XLOOKUP(Advanced!$C151,'ADVANCED KEY'!$C$1:$C$4,'ADVANCED KEY'!$B$1:$B$4,0),
XLOOKUP(Advanced!$D151,'ADVANCED KEY'!$C$7:$C$10,'ADVANCED KEY'!$B$7:$B$10,0),
XLOOKUP(Advanced!$E151,'ADVANCED KEY'!$C$13:$C$16,'ADVANCED KEY'!$B$13:$B$16,0),
XLOOKUP(Advanced!$F151,'ADVANCED KEY'!$C$19:$C$22,'ADVANCED KEY'!$B$19:$B$22,0),
XLOOKUP(Advanced!$G151,'ADVANCED KEY'!$C$25:$C$28,'ADVANCED KEY'!$B$25:$B$28,0),
XLOOKUP(Advanced!$H151,'ADVANCED KEY'!$C$31:$C$34,'ADVANCED KEY'!$B$31:$B$34,0),
XLOOKUP(Advanced!$I151,'ADVANCED KEY'!$C$37:$C$40,'ADVANCED KEY'!$B$37:$B$40,0),
XLOOKUP(Advanced!$J151,'ADVANCED KEY'!$C$43:$C$46,'ADVANCED KEY'!$B$43:$B$46,0),
XLOOKUP(Advanced!$K151,'ADVANCED KEY'!$C$49:$C$52,'ADVANCED KEY'!$B$49:$B$52,0),
XLOOKUP(Advanced!$L151,'ADVANCED KEY'!$C$55:$C$58,'ADVANCED KEY'!$B$55:$B$58,0)
)</f>
        <v>3</v>
      </c>
      <c r="F154" s="13">
        <f t="shared" si="2"/>
        <v>12</v>
      </c>
      <c r="G154" s="13">
        <f t="shared" si="3"/>
        <v>40</v>
      </c>
      <c r="H154" s="13">
        <f t="shared" si="4"/>
        <v>0.742</v>
      </c>
      <c r="I154" s="25">
        <f t="shared" si="5"/>
        <v>28</v>
      </c>
      <c r="J154" s="13" t="str">
        <f t="array" ref="J154">IF(ISNUMBER(MATCH(Sheet8!$C154, Basic!$I$2:$I$309, 0)),TEXTJOIN(",",TRUE,
XLOOKUP(INDEX(Basic!$K$2:$K$309, MATCH(Sheet8!$C154, Basic!$I$2:$I$309, 0)), 'BASIC KEY'!$E$1:$E$4, 'BASIC KEY'!$F$1:$F$4, ""),
XLOOKUP(INDEX(Basic!$L$2:$L$309, MATCH(Sheet8!$C154, Basic!$I$2:$I$309, 0)), 'BASIC KEY'!$E$7:$E$10, 'BASIC KEY'!$F$7:$F$10, ""),
XLOOKUP(INDEX(Basic!$M$2:$M$309, MATCH(Sheet8!$C154, Basic!$I$2:$I$309, 0)), 'BASIC KEY'!$E$13:$E$16, 'BASIC KEY'!$F$13:$F$16, ""),
XLOOKUP(INDEX(Basic!$N$2:$N$309, MATCH(Sheet8!$C154, Basic!$I$2:$I$309, 0)), 'BASIC KEY'!$E$19:$E$22, 'BASIC KEY'!$F$19:$F$22, ""),
XLOOKUP(INDEX(Basic!$O$2:$O$309, MATCH(Sheet8!$C154, Basic!$I$2:$I$309, 0)), 'BASIC KEY'!$E$25:$E$28, 'BASIC KEY'!$F$25:$F$28, "")
),
""
)</f>
        <v>passionate explorer,Balanced explorer,Dedicated learner,Pleasant tactful,Self Focused</v>
      </c>
      <c r="L154" s="17" t="str">
        <f t="array" ref="L154">TEXTJOIN(",", TRUE,
    XLOOKUP(Advanced!$P151, 'ADVANCED KEY'!$F$1:$F$4, 'ADVANCED KEY'!$G$1:$G$4, ""),
    XLOOKUP(Advanced!$Q151, 'ADVANCED KEY'!$F$7:$F$10, 'ADVANCED KEY'!$G$7:$G$10, ""),
    XLOOKUP(Advanced!$R151, 'ADVANCED KEY'!$F$13:$F$16, 'ADVANCED KEY'!$G$13:$G$16, ""),
    XLOOKUP(Advanced!$S151, 'ADVANCED KEY'!$F$19:$F$22, 'ADVANCED KEY'!$G$19:$G$22, ""),
    XLOOKUP(Advanced!$T151, 'ADVANCED KEY'!$F$25:$F$28, 'ADVANCED KEY'!$G$25:$G$28, ""),
    XLOOKUP(Advanced!$U151, 'ADVANCED KEY'!$F$31:$F$34, 'ADVANCED KEY'!$G$31:$G$34, ""),
    XLOOKUP(Advanced!$V151, 'ADVANCED KEY'!$F$37:$F$40, 'ADVANCED KEY'!$G$37:$G$40, ""),
    XLOOKUP(Advanced!$W151, 'ADVANCED KEY'!$F$43:$F$46, 'ADVANCED KEY'!$G$43:$G$46, ""),
    XLOOKUP(Advanced!$X151, 'ADVANCED KEY'!$F$49:$F$52, 'ADVANCED KEY'!$G$49:$G$52, ""),
    XLOOKUP(Advanced!$Y151, 'ADVANCED KEY'!$F$55:$F$58, 'ADVANCED KEY'!$G$55:$G$58, "")
)</f>
        <v>Adventurous,Task Oriented,Guidelines seeker,Reflective,Self Aware,Networker,Blanced thinker,Future focused learner,Practical career focused,Short-term goals seeker</v>
      </c>
      <c r="M154" s="17" t="str">
        <f t="shared" si="6"/>
        <v>You are doing great Job . Keep it up!</v>
      </c>
      <c r="N154" s="17" t="str">
        <f t="shared" si="7"/>
        <v>Going amazing!.Keep working!</v>
      </c>
    </row>
    <row r="155">
      <c r="A155" s="12">
        <v>151.0</v>
      </c>
      <c r="B155" s="1" t="str">
        <f>Advanced!M152</f>
        <v>Rishik Chaudhary</v>
      </c>
      <c r="C155" s="13" t="str">
        <f t="shared" si="1"/>
        <v>rishik chaudhary</v>
      </c>
      <c r="D155" s="13">
        <f t="array" ref="D155">IF(ISNUMBER(MATCH(Sheet8!$C155, Basic!$I$2:$I$309, 0)),SUM(
        XLOOKUP(INDEX(Basic!$C$2:$C$309, MATCH(Sheet8!$C155, Basic!$I$2:$I$309, 0)), 'BASIC KEY'!$C$1:$C$4, 'BASIC KEY'!$B$1:$B$4, 0),
        XLOOKUP(INDEX(Basic!$D$2:$D$309, MATCH(Sheet8!$C155, Basic!$I$2:$I$309, 0)), 'BASIC KEY'!$C$7:$C$10, 'BASIC KEY'!$B$7:$B$10, 0),
        XLOOKUP(INDEX(Basic!$E$2:$E$309, MATCH(Sheet8!$C155, Basic!$I$2:$I$309, 0)), 'BASIC KEY'!$C$13:$C$16, 'BASIC KEY'!$B$13:$B$16, 0),
        XLOOKUP(INDEX(Basic!$F$2:$F$309, MATCH(Sheet8!$C155, Basic!$I$2:$I$309, 0)), 'BASIC KEY'!$C$19:$C$22, 'BASIC KEY'!$B$19:$B$22, 0),
        XLOOKUP(INDEX(Basic!$G$2:$G$309, MATCH(Sheet8!$C155, Basic!$I$2:$I$309, 0)), 'BASIC KEY'!$C$25:$C$28, 'BASIC KEY'!$B$25:$B$28, 0)
    ),
    ""
)
</f>
        <v>6</v>
      </c>
      <c r="E155" s="13">
        <f t="array" ref="E155">SUM(
XLOOKUP(Advanced!$C152,'ADVANCED KEY'!$C$1:$C$4,'ADVANCED KEY'!$B$1:$B$4,0),
XLOOKUP(Advanced!$D152,'ADVANCED KEY'!$C$7:$C$10,'ADVANCED KEY'!$B$7:$B$10,0),
XLOOKUP(Advanced!$E152,'ADVANCED KEY'!$C$13:$C$16,'ADVANCED KEY'!$B$13:$B$16,0),
XLOOKUP(Advanced!$F152,'ADVANCED KEY'!$C$19:$C$22,'ADVANCED KEY'!$B$19:$B$22,0),
XLOOKUP(Advanced!$G152,'ADVANCED KEY'!$C$25:$C$28,'ADVANCED KEY'!$B$25:$B$28,0),
XLOOKUP(Advanced!$H152,'ADVANCED KEY'!$C$31:$C$34,'ADVANCED KEY'!$B$31:$B$34,0),
XLOOKUP(Advanced!$I152,'ADVANCED KEY'!$C$37:$C$40,'ADVANCED KEY'!$B$37:$B$40,0),
XLOOKUP(Advanced!$J152,'ADVANCED KEY'!$C$43:$C$46,'ADVANCED KEY'!$B$43:$B$46,0),
XLOOKUP(Advanced!$K152,'ADVANCED KEY'!$C$49:$C$52,'ADVANCED KEY'!$B$49:$B$52,0),
XLOOKUP(Advanced!$L152,'ADVANCED KEY'!$C$55:$C$58,'ADVANCED KEY'!$B$55:$B$58,0)
)</f>
        <v>8</v>
      </c>
      <c r="F155" s="13">
        <f t="shared" si="2"/>
        <v>14</v>
      </c>
      <c r="G155" s="13">
        <f t="shared" si="3"/>
        <v>46.7</v>
      </c>
      <c r="H155" s="13">
        <f t="shared" si="4"/>
        <v>0.878</v>
      </c>
      <c r="I155" s="25">
        <f t="shared" si="5"/>
        <v>18</v>
      </c>
      <c r="J155" s="13" t="str">
        <f t="array" ref="J155">IF(ISNUMBER(MATCH(Sheet8!$C155, Basic!$I$2:$I$309, 0)),TEXTJOIN(",",TRUE,
XLOOKUP(INDEX(Basic!$K$2:$K$309, MATCH(Sheet8!$C155, Basic!$I$2:$I$309, 0)), 'BASIC KEY'!$E$1:$E$4, 'BASIC KEY'!$F$1:$F$4, ""),
XLOOKUP(INDEX(Basic!$L$2:$L$309, MATCH(Sheet8!$C155, Basic!$I$2:$I$309, 0)), 'BASIC KEY'!$E$7:$E$10, 'BASIC KEY'!$F$7:$F$10, ""),
XLOOKUP(INDEX(Basic!$M$2:$M$309, MATCH(Sheet8!$C155, Basic!$I$2:$I$309, 0)), 'BASIC KEY'!$E$13:$E$16, 'BASIC KEY'!$F$13:$F$16, ""),
XLOOKUP(INDEX(Basic!$N$2:$N$309, MATCH(Sheet8!$C155, Basic!$I$2:$I$309, 0)), 'BASIC KEY'!$E$19:$E$22, 'BASIC KEY'!$F$19:$F$22, ""),
XLOOKUP(INDEX(Basic!$O$2:$O$309, MATCH(Sheet8!$C155, Basic!$I$2:$I$309, 0)), 'BASIC KEY'!$E$25:$E$28, 'BASIC KEY'!$F$25:$F$28, "")
),
""
)</f>
        <v>passionate explorer,Growth seeker,Balancer,Feedback taker,Competitor</v>
      </c>
      <c r="L155" s="17" t="str">
        <f t="array" ref="L155">TEXTJOIN(",", TRUE,
    XLOOKUP(Advanced!$P152, 'ADVANCED KEY'!$F$1:$F$4, 'ADVANCED KEY'!$G$1:$G$4, ""),
    XLOOKUP(Advanced!$Q152, 'ADVANCED KEY'!$F$7:$F$10, 'ADVANCED KEY'!$G$7:$G$10, ""),
    XLOOKUP(Advanced!$R152, 'ADVANCED KEY'!$F$13:$F$16, 'ADVANCED KEY'!$G$13:$G$16, ""),
    XLOOKUP(Advanced!$S152, 'ADVANCED KEY'!$F$19:$F$22, 'ADVANCED KEY'!$G$19:$G$22, ""),
    XLOOKUP(Advanced!$T152, 'ADVANCED KEY'!$F$25:$F$28, 'ADVANCED KEY'!$G$25:$G$28, ""),
    XLOOKUP(Advanced!$U152, 'ADVANCED KEY'!$F$31:$F$34, 'ADVANCED KEY'!$G$31:$G$34, ""),
    XLOOKUP(Advanced!$V152, 'ADVANCED KEY'!$F$37:$F$40, 'ADVANCED KEY'!$G$37:$G$40, ""),
    XLOOKUP(Advanced!$W152, 'ADVANCED KEY'!$F$43:$F$46, 'ADVANCED KEY'!$G$43:$G$46, ""),
    XLOOKUP(Advanced!$X152, 'ADVANCED KEY'!$F$49:$F$52, 'ADVANCED KEY'!$G$49:$G$52, ""),
    XLOOKUP(Advanced!$Y152, 'ADVANCED KEY'!$F$55:$F$58, 'ADVANCED KEY'!$G$55:$G$58, "")
)</f>
        <v>Planned explorer,Challenger,Other's approval seeker,Incremental Result seeker,Self Aware,Placement focused,Smart woker,Future focused learner,Acknowledgement seeker,Short-term goals seeker</v>
      </c>
      <c r="M155" s="17" t="str">
        <f t="shared" si="6"/>
        <v>You are doing great Job . Keep it up!</v>
      </c>
      <c r="N155" s="17" t="str">
        <f t="shared" si="7"/>
        <v>Going amazing!.Keep working!</v>
      </c>
    </row>
    <row r="156">
      <c r="A156" s="12">
        <v>152.0</v>
      </c>
      <c r="B156" s="1" t="str">
        <f>Advanced!M153</f>
        <v>Abyalew Teklu</v>
      </c>
      <c r="C156" s="13" t="str">
        <f t="shared" si="1"/>
        <v>abyalew teklu</v>
      </c>
      <c r="D156" s="13">
        <f t="array" ref="D156">IF(ISNUMBER(MATCH(Sheet8!$C156, Basic!$I$2:$I$309, 0)),SUM(
        XLOOKUP(INDEX(Basic!$C$2:$C$309, MATCH(Sheet8!$C156, Basic!$I$2:$I$309, 0)), 'BASIC KEY'!$C$1:$C$4, 'BASIC KEY'!$B$1:$B$4, 0),
        XLOOKUP(INDEX(Basic!$D$2:$D$309, MATCH(Sheet8!$C156, Basic!$I$2:$I$309, 0)), 'BASIC KEY'!$C$7:$C$10, 'BASIC KEY'!$B$7:$B$10, 0),
        XLOOKUP(INDEX(Basic!$E$2:$E$309, MATCH(Sheet8!$C156, Basic!$I$2:$I$309, 0)), 'BASIC KEY'!$C$13:$C$16, 'BASIC KEY'!$B$13:$B$16, 0),
        XLOOKUP(INDEX(Basic!$F$2:$F$309, MATCH(Sheet8!$C156, Basic!$I$2:$I$309, 0)), 'BASIC KEY'!$C$19:$C$22, 'BASIC KEY'!$B$19:$B$22, 0),
        XLOOKUP(INDEX(Basic!$G$2:$G$309, MATCH(Sheet8!$C156, Basic!$I$2:$I$309, 0)), 'BASIC KEY'!$C$25:$C$28, 'BASIC KEY'!$B$25:$B$28, 0)
    ),
    ""
)
</f>
        <v>8</v>
      </c>
      <c r="E156" s="13">
        <f t="array" ref="E156">SUM(
XLOOKUP(Advanced!$C153,'ADVANCED KEY'!$C$1:$C$4,'ADVANCED KEY'!$B$1:$B$4,0),
XLOOKUP(Advanced!$D153,'ADVANCED KEY'!$C$7:$C$10,'ADVANCED KEY'!$B$7:$B$10,0),
XLOOKUP(Advanced!$E153,'ADVANCED KEY'!$C$13:$C$16,'ADVANCED KEY'!$B$13:$B$16,0),
XLOOKUP(Advanced!$F153,'ADVANCED KEY'!$C$19:$C$22,'ADVANCED KEY'!$B$19:$B$22,0),
XLOOKUP(Advanced!$G153,'ADVANCED KEY'!$C$25:$C$28,'ADVANCED KEY'!$B$25:$B$28,0),
XLOOKUP(Advanced!$H153,'ADVANCED KEY'!$C$31:$C$34,'ADVANCED KEY'!$B$31:$B$34,0),
XLOOKUP(Advanced!$I153,'ADVANCED KEY'!$C$37:$C$40,'ADVANCED KEY'!$B$37:$B$40,0),
XLOOKUP(Advanced!$J153,'ADVANCED KEY'!$C$43:$C$46,'ADVANCED KEY'!$B$43:$B$46,0),
XLOOKUP(Advanced!$K153,'ADVANCED KEY'!$C$49:$C$52,'ADVANCED KEY'!$B$49:$B$52,0),
XLOOKUP(Advanced!$L153,'ADVANCED KEY'!$C$55:$C$58,'ADVANCED KEY'!$B$55:$B$58,0)
)</f>
        <v>3</v>
      </c>
      <c r="F156" s="13">
        <f t="shared" si="2"/>
        <v>11</v>
      </c>
      <c r="G156" s="13">
        <f t="shared" si="3"/>
        <v>36.7</v>
      </c>
      <c r="H156" s="13">
        <f t="shared" si="4"/>
        <v>0.631</v>
      </c>
      <c r="I156" s="25">
        <f t="shared" si="5"/>
        <v>40</v>
      </c>
      <c r="J156" s="13" t="str">
        <f t="array" ref="J156">IF(ISNUMBER(MATCH(Sheet8!$C156, Basic!$I$2:$I$309, 0)),TEXTJOIN(",",TRUE,
XLOOKUP(INDEX(Basic!$K$2:$K$309, MATCH(Sheet8!$C156, Basic!$I$2:$I$309, 0)), 'BASIC KEY'!$E$1:$E$4, 'BASIC KEY'!$F$1:$F$4, ""),
XLOOKUP(INDEX(Basic!$L$2:$L$309, MATCH(Sheet8!$C156, Basic!$I$2:$I$309, 0)), 'BASIC KEY'!$E$7:$E$10, 'BASIC KEY'!$F$7:$F$10, ""),
XLOOKUP(INDEX(Basic!$M$2:$M$309, MATCH(Sheet8!$C156, Basic!$I$2:$I$309, 0)), 'BASIC KEY'!$E$13:$E$16, 'BASIC KEY'!$F$13:$F$16, ""),
XLOOKUP(INDEX(Basic!$N$2:$N$309, MATCH(Sheet8!$C156, Basic!$I$2:$I$309, 0)), 'BASIC KEY'!$E$19:$E$22, 'BASIC KEY'!$F$19:$F$22, ""),
XLOOKUP(INDEX(Basic!$O$2:$O$309, MATCH(Sheet8!$C156, Basic!$I$2:$I$309, 0)), 'BASIC KEY'!$E$25:$E$28, 'BASIC KEY'!$F$25:$F$28, "")
),
""
)</f>
        <v>career focused,Growth seeker,Dedicated learner,Pleasant tactful,Competitor</v>
      </c>
      <c r="L156" s="17" t="str">
        <f t="array" ref="L156">TEXTJOIN(",", TRUE,
    XLOOKUP(Advanced!$P153, 'ADVANCED KEY'!$F$1:$F$4, 'ADVANCED KEY'!$G$1:$G$4, ""),
    XLOOKUP(Advanced!$Q153, 'ADVANCED KEY'!$F$7:$F$10, 'ADVANCED KEY'!$G$7:$G$10, ""),
    XLOOKUP(Advanced!$R153, 'ADVANCED KEY'!$F$13:$F$16, 'ADVANCED KEY'!$G$13:$G$16, ""),
    XLOOKUP(Advanced!$S153, 'ADVANCED KEY'!$F$19:$F$22, 'ADVANCED KEY'!$G$19:$G$22, ""),
    XLOOKUP(Advanced!$T153, 'ADVANCED KEY'!$F$25:$F$28, 'ADVANCED KEY'!$G$25:$G$28, ""),
    XLOOKUP(Advanced!$U153, 'ADVANCED KEY'!$F$31:$F$34, 'ADVANCED KEY'!$G$31:$G$34, ""),
    XLOOKUP(Advanced!$V153, 'ADVANCED KEY'!$F$37:$F$40, 'ADVANCED KEY'!$G$37:$G$40, ""),
    XLOOKUP(Advanced!$W153, 'ADVANCED KEY'!$F$43:$F$46, 'ADVANCED KEY'!$G$43:$G$46, ""),
    XLOOKUP(Advanced!$X153, 'ADVANCED KEY'!$F$49:$F$52, 'ADVANCED KEY'!$G$49:$G$52, ""),
    XLOOKUP(Advanced!$Y153, 'ADVANCED KEY'!$F$55:$F$58, 'ADVANCED KEY'!$G$55:$G$58, "")
)</f>
        <v>Adventurous,Challenger,Information seeker,Incremental Result seeker,Self Aware,Balancer,Innovator,Competitive learner,Practical career focused,Balanced achiever</v>
      </c>
      <c r="M156" s="17" t="str">
        <f t="shared" si="6"/>
        <v>You are doing great Job . Keep it up!</v>
      </c>
      <c r="N156" s="17" t="str">
        <f t="shared" si="7"/>
        <v>Going amazing!.Keep working!</v>
      </c>
    </row>
    <row r="157">
      <c r="A157" s="12">
        <v>153.0</v>
      </c>
      <c r="B157" s="1" t="str">
        <f>Advanced!M154</f>
        <v>Simran Tiwari </v>
      </c>
      <c r="C157" s="13" t="str">
        <f t="shared" si="1"/>
        <v>simran tiwari</v>
      </c>
      <c r="D157" s="13">
        <f t="array" ref="D157">IF(ISNUMBER(MATCH(Sheet8!$C157, Basic!$I$2:$I$309, 0)),SUM(
        XLOOKUP(INDEX(Basic!$C$2:$C$309, MATCH(Sheet8!$C157, Basic!$I$2:$I$309, 0)), 'BASIC KEY'!$C$1:$C$4, 'BASIC KEY'!$B$1:$B$4, 0),
        XLOOKUP(INDEX(Basic!$D$2:$D$309, MATCH(Sheet8!$C157, Basic!$I$2:$I$309, 0)), 'BASIC KEY'!$C$7:$C$10, 'BASIC KEY'!$B$7:$B$10, 0),
        XLOOKUP(INDEX(Basic!$E$2:$E$309, MATCH(Sheet8!$C157, Basic!$I$2:$I$309, 0)), 'BASIC KEY'!$C$13:$C$16, 'BASIC KEY'!$B$13:$B$16, 0),
        XLOOKUP(INDEX(Basic!$F$2:$F$309, MATCH(Sheet8!$C157, Basic!$I$2:$I$309, 0)), 'BASIC KEY'!$C$19:$C$22, 'BASIC KEY'!$B$19:$B$22, 0),
        XLOOKUP(INDEX(Basic!$G$2:$G$309, MATCH(Sheet8!$C157, Basic!$I$2:$I$309, 0)), 'BASIC KEY'!$C$25:$C$28, 'BASIC KEY'!$B$25:$B$28, 0)
    ),
    ""
)
</f>
        <v>8</v>
      </c>
      <c r="E157" s="13">
        <f t="array" ref="E157">SUM(
XLOOKUP(Advanced!$C154,'ADVANCED KEY'!$C$1:$C$4,'ADVANCED KEY'!$B$1:$B$4,0),
XLOOKUP(Advanced!$D154,'ADVANCED KEY'!$C$7:$C$10,'ADVANCED KEY'!$B$7:$B$10,0),
XLOOKUP(Advanced!$E154,'ADVANCED KEY'!$C$13:$C$16,'ADVANCED KEY'!$B$13:$B$16,0),
XLOOKUP(Advanced!$F154,'ADVANCED KEY'!$C$19:$C$22,'ADVANCED KEY'!$B$19:$B$22,0),
XLOOKUP(Advanced!$G154,'ADVANCED KEY'!$C$25:$C$28,'ADVANCED KEY'!$B$25:$B$28,0),
XLOOKUP(Advanced!$H154,'ADVANCED KEY'!$C$31:$C$34,'ADVANCED KEY'!$B$31:$B$34,0),
XLOOKUP(Advanced!$I154,'ADVANCED KEY'!$C$37:$C$40,'ADVANCED KEY'!$B$37:$B$40,0),
XLOOKUP(Advanced!$J154,'ADVANCED KEY'!$C$43:$C$46,'ADVANCED KEY'!$B$43:$B$46,0),
XLOOKUP(Advanced!$K154,'ADVANCED KEY'!$C$49:$C$52,'ADVANCED KEY'!$B$49:$B$52,0),
XLOOKUP(Advanced!$L154,'ADVANCED KEY'!$C$55:$C$58,'ADVANCED KEY'!$B$55:$B$58,0)
)</f>
        <v>-3</v>
      </c>
      <c r="F157" s="13">
        <f t="shared" si="2"/>
        <v>5</v>
      </c>
      <c r="G157" s="13">
        <f t="shared" si="3"/>
        <v>16.7</v>
      </c>
      <c r="H157" s="13">
        <f t="shared" si="4"/>
        <v>0.093</v>
      </c>
      <c r="I157" s="25">
        <f t="shared" si="5"/>
        <v>111</v>
      </c>
      <c r="J157" s="13" t="str">
        <f t="array" ref="J157">IF(ISNUMBER(MATCH(Sheet8!$C157, Basic!$I$2:$I$309, 0)),TEXTJOIN(",",TRUE,
XLOOKUP(INDEX(Basic!$K$2:$K$309, MATCH(Sheet8!$C157, Basic!$I$2:$I$309, 0)), 'BASIC KEY'!$E$1:$E$4, 'BASIC KEY'!$F$1:$F$4, ""),
XLOOKUP(INDEX(Basic!$L$2:$L$309, MATCH(Sheet8!$C157, Basic!$I$2:$I$309, 0)), 'BASIC KEY'!$E$7:$E$10, 'BASIC KEY'!$F$7:$F$10, ""),
XLOOKUP(INDEX(Basic!$M$2:$M$309, MATCH(Sheet8!$C157, Basic!$I$2:$I$309, 0)), 'BASIC KEY'!$E$13:$E$16, 'BASIC KEY'!$F$13:$F$16, ""),
XLOOKUP(INDEX(Basic!$N$2:$N$309, MATCH(Sheet8!$C157, Basic!$I$2:$I$309, 0)), 'BASIC KEY'!$E$19:$E$22, 'BASIC KEY'!$F$19:$F$22, ""),
XLOOKUP(INDEX(Basic!$O$2:$O$309, MATCH(Sheet8!$C157, Basic!$I$2:$I$309, 0)), 'BASIC KEY'!$E$25:$E$28, 'BASIC KEY'!$F$25:$F$28, "")
),
""
)</f>
        <v>passionate explorer,Growth seeker,Dedicated learner,Feedback taker,Self Focused</v>
      </c>
      <c r="L157" s="17" t="str">
        <f t="array" ref="L157">TEXTJOIN(",", TRUE,
    XLOOKUP(Advanced!$P154, 'ADVANCED KEY'!$F$1:$F$4, 'ADVANCED KEY'!$G$1:$G$4, ""),
    XLOOKUP(Advanced!$Q154, 'ADVANCED KEY'!$F$7:$F$10, 'ADVANCED KEY'!$G$7:$G$10, ""),
    XLOOKUP(Advanced!$R154, 'ADVANCED KEY'!$F$13:$F$16, 'ADVANCED KEY'!$G$13:$G$16, ""),
    XLOOKUP(Advanced!$S154, 'ADVANCED KEY'!$F$19:$F$22, 'ADVANCED KEY'!$G$19:$G$22, ""),
    XLOOKUP(Advanced!$T154, 'ADVANCED KEY'!$F$25:$F$28, 'ADVANCED KEY'!$G$25:$G$28, ""),
    XLOOKUP(Advanced!$U154, 'ADVANCED KEY'!$F$31:$F$34, 'ADVANCED KEY'!$G$31:$G$34, ""),
    XLOOKUP(Advanced!$V154, 'ADVANCED KEY'!$F$37:$F$40, 'ADVANCED KEY'!$G$37:$G$40, ""),
    XLOOKUP(Advanced!$W154, 'ADVANCED KEY'!$F$43:$F$46, 'ADVANCED KEY'!$G$43:$G$46, ""),
    XLOOKUP(Advanced!$X154, 'ADVANCED KEY'!$F$49:$F$52, 'ADVANCED KEY'!$G$49:$G$52, ""),
    XLOOKUP(Advanced!$Y154, 'ADVANCED KEY'!$F$55:$F$58, 'ADVANCED KEY'!$G$55:$G$58, "")
)</f>
        <v>Researcher,Task Oriented,Guidelines seeker,Incremental Result seeker,Strength focused,Balancer,Smart woker,Future focused learner,Practical career focused,Results focused</v>
      </c>
      <c r="M157" s="17" t="str">
        <f t="shared" si="6"/>
        <v>You are doing great Job . Keep it up!</v>
      </c>
      <c r="N157" s="17" t="str">
        <f t="shared" si="7"/>
        <v>Going amazing!.Keep working!</v>
      </c>
    </row>
    <row r="158">
      <c r="A158" s="12">
        <v>154.0</v>
      </c>
      <c r="B158" s="1" t="str">
        <f>Advanced!M155</f>
        <v>Maitri Patel </v>
      </c>
      <c r="C158" s="13" t="str">
        <f t="shared" si="1"/>
        <v>maitri patel</v>
      </c>
      <c r="D158" s="13">
        <f t="array" ref="D158">IF(ISNUMBER(MATCH(Sheet8!$C158, Basic!$I$2:$I$309, 0)),SUM(
        XLOOKUP(INDEX(Basic!$C$2:$C$309, MATCH(Sheet8!$C158, Basic!$I$2:$I$309, 0)), 'BASIC KEY'!$C$1:$C$4, 'BASIC KEY'!$B$1:$B$4, 0),
        XLOOKUP(INDEX(Basic!$D$2:$D$309, MATCH(Sheet8!$C158, Basic!$I$2:$I$309, 0)), 'BASIC KEY'!$C$7:$C$10, 'BASIC KEY'!$B$7:$B$10, 0),
        XLOOKUP(INDEX(Basic!$E$2:$E$309, MATCH(Sheet8!$C158, Basic!$I$2:$I$309, 0)), 'BASIC KEY'!$C$13:$C$16, 'BASIC KEY'!$B$13:$B$16, 0),
        XLOOKUP(INDEX(Basic!$F$2:$F$309, MATCH(Sheet8!$C158, Basic!$I$2:$I$309, 0)), 'BASIC KEY'!$C$19:$C$22, 'BASIC KEY'!$B$19:$B$22, 0),
        XLOOKUP(INDEX(Basic!$G$2:$G$309, MATCH(Sheet8!$C158, Basic!$I$2:$I$309, 0)), 'BASIC KEY'!$C$25:$C$28, 'BASIC KEY'!$B$25:$B$28, 0)
    ),
    ""
)
</f>
        <v>6</v>
      </c>
      <c r="E158" s="13">
        <f t="array" ref="E158">SUM(
XLOOKUP(Advanced!$C155,'ADVANCED KEY'!$C$1:$C$4,'ADVANCED KEY'!$B$1:$B$4,0),
XLOOKUP(Advanced!$D155,'ADVANCED KEY'!$C$7:$C$10,'ADVANCED KEY'!$B$7:$B$10,0),
XLOOKUP(Advanced!$E155,'ADVANCED KEY'!$C$13:$C$16,'ADVANCED KEY'!$B$13:$B$16,0),
XLOOKUP(Advanced!$F155,'ADVANCED KEY'!$C$19:$C$22,'ADVANCED KEY'!$B$19:$B$22,0),
XLOOKUP(Advanced!$G155,'ADVANCED KEY'!$C$25:$C$28,'ADVANCED KEY'!$B$25:$B$28,0),
XLOOKUP(Advanced!$H155,'ADVANCED KEY'!$C$31:$C$34,'ADVANCED KEY'!$B$31:$B$34,0),
XLOOKUP(Advanced!$I155,'ADVANCED KEY'!$C$37:$C$40,'ADVANCED KEY'!$B$37:$B$40,0),
XLOOKUP(Advanced!$J155,'ADVANCED KEY'!$C$43:$C$46,'ADVANCED KEY'!$B$43:$B$46,0),
XLOOKUP(Advanced!$K155,'ADVANCED KEY'!$C$49:$C$52,'ADVANCED KEY'!$B$49:$B$52,0),
XLOOKUP(Advanced!$L155,'ADVANCED KEY'!$C$55:$C$58,'ADVANCED KEY'!$B$55:$B$58,0)
)</f>
        <v>-3</v>
      </c>
      <c r="F158" s="13">
        <f t="shared" si="2"/>
        <v>3</v>
      </c>
      <c r="G158" s="13">
        <f t="shared" si="3"/>
        <v>10</v>
      </c>
      <c r="H158" s="13">
        <f t="shared" si="4"/>
        <v>0.016</v>
      </c>
      <c r="I158" s="25">
        <f t="shared" si="5"/>
        <v>123</v>
      </c>
      <c r="J158" s="13" t="str">
        <f t="array" ref="J158">IF(ISNUMBER(MATCH(Sheet8!$C158, Basic!$I$2:$I$309, 0)),TEXTJOIN(",",TRUE,
XLOOKUP(INDEX(Basic!$K$2:$K$309, MATCH(Sheet8!$C158, Basic!$I$2:$I$309, 0)), 'BASIC KEY'!$E$1:$E$4, 'BASIC KEY'!$F$1:$F$4, ""),
XLOOKUP(INDEX(Basic!$L$2:$L$309, MATCH(Sheet8!$C158, Basic!$I$2:$I$309, 0)), 'BASIC KEY'!$E$7:$E$10, 'BASIC KEY'!$F$7:$F$10, ""),
XLOOKUP(INDEX(Basic!$M$2:$M$309, MATCH(Sheet8!$C158, Basic!$I$2:$I$309, 0)), 'BASIC KEY'!$E$13:$E$16, 'BASIC KEY'!$F$13:$F$16, ""),
XLOOKUP(INDEX(Basic!$N$2:$N$309, MATCH(Sheet8!$C158, Basic!$I$2:$I$309, 0)), 'BASIC KEY'!$E$19:$E$22, 'BASIC KEY'!$F$19:$F$22, ""),
XLOOKUP(INDEX(Basic!$O$2:$O$309, MATCH(Sheet8!$C158, Basic!$I$2:$I$309, 0)), 'BASIC KEY'!$E$25:$E$28, 'BASIC KEY'!$F$25:$F$28, "")
),
""
)</f>
        <v>career focused,Growth seeker,Dedicated learner,Feedback taker,Competitor</v>
      </c>
      <c r="L158" s="17" t="str">
        <f t="array" ref="L158">TEXTJOIN(",", TRUE,
    XLOOKUP(Advanced!$P155, 'ADVANCED KEY'!$F$1:$F$4, 'ADVANCED KEY'!$G$1:$G$4, ""),
    XLOOKUP(Advanced!$Q155, 'ADVANCED KEY'!$F$7:$F$10, 'ADVANCED KEY'!$G$7:$G$10, ""),
    XLOOKUP(Advanced!$R155, 'ADVANCED KEY'!$F$13:$F$16, 'ADVANCED KEY'!$G$13:$G$16, ""),
    XLOOKUP(Advanced!$S155, 'ADVANCED KEY'!$F$19:$F$22, 'ADVANCED KEY'!$G$19:$G$22, ""),
    XLOOKUP(Advanced!$T155, 'ADVANCED KEY'!$F$25:$F$28, 'ADVANCED KEY'!$G$25:$G$28, ""),
    XLOOKUP(Advanced!$U155, 'ADVANCED KEY'!$F$31:$F$34, 'ADVANCED KEY'!$G$31:$G$34, ""),
    XLOOKUP(Advanced!$V155, 'ADVANCED KEY'!$F$37:$F$40, 'ADVANCED KEY'!$G$37:$G$40, ""),
    XLOOKUP(Advanced!$W155, 'ADVANCED KEY'!$F$43:$F$46, 'ADVANCED KEY'!$G$43:$G$46, ""),
    XLOOKUP(Advanced!$X155, 'ADVANCED KEY'!$F$49:$F$52, 'ADVANCED KEY'!$G$49:$G$52, ""),
    XLOOKUP(Advanced!$Y155, 'ADVANCED KEY'!$F$55:$F$58, 'ADVANCED KEY'!$G$55:$G$58, "")
)</f>
        <v>Researcher,Task Oriented,Information seeker,Incremental Result seeker,Self Aware,Balancer,Smart woker,Future focused learner,Practical career focused,Balanced achiever</v>
      </c>
      <c r="M158" s="17" t="str">
        <f t="shared" si="6"/>
        <v>You are doing great Job . Keep it up!</v>
      </c>
      <c r="N158" s="17" t="str">
        <f t="shared" si="7"/>
        <v>Going amazing!.Keep working!</v>
      </c>
    </row>
    <row r="159">
      <c r="A159" s="12">
        <v>155.0</v>
      </c>
      <c r="B159" s="1" t="str">
        <f>Advanced!M156</f>
        <v>Jotiba Ashok Jadhav</v>
      </c>
      <c r="C159" s="13" t="str">
        <f t="shared" si="1"/>
        <v>jotiba ashok jadhav</v>
      </c>
      <c r="D159" s="13">
        <f t="array" ref="D159">IF(ISNUMBER(MATCH(Sheet8!$C159, Basic!$I$2:$I$309, 0)),SUM(
        XLOOKUP(INDEX(Basic!$C$2:$C$309, MATCH(Sheet8!$C159, Basic!$I$2:$I$309, 0)), 'BASIC KEY'!$C$1:$C$4, 'BASIC KEY'!$B$1:$B$4, 0),
        XLOOKUP(INDEX(Basic!$D$2:$D$309, MATCH(Sheet8!$C159, Basic!$I$2:$I$309, 0)), 'BASIC KEY'!$C$7:$C$10, 'BASIC KEY'!$B$7:$B$10, 0),
        XLOOKUP(INDEX(Basic!$E$2:$E$309, MATCH(Sheet8!$C159, Basic!$I$2:$I$309, 0)), 'BASIC KEY'!$C$13:$C$16, 'BASIC KEY'!$B$13:$B$16, 0),
        XLOOKUP(INDEX(Basic!$F$2:$F$309, MATCH(Sheet8!$C159, Basic!$I$2:$I$309, 0)), 'BASIC KEY'!$C$19:$C$22, 'BASIC KEY'!$B$19:$B$22, 0),
        XLOOKUP(INDEX(Basic!$G$2:$G$309, MATCH(Sheet8!$C159, Basic!$I$2:$I$309, 0)), 'BASIC KEY'!$C$25:$C$28, 'BASIC KEY'!$B$25:$B$28, 0)
    ),
    ""
)
</f>
        <v>7</v>
      </c>
      <c r="E159" s="13">
        <f t="array" ref="E159">SUM(
XLOOKUP(Advanced!$C156,'ADVANCED KEY'!$C$1:$C$4,'ADVANCED KEY'!$B$1:$B$4,0),
XLOOKUP(Advanced!$D156,'ADVANCED KEY'!$C$7:$C$10,'ADVANCED KEY'!$B$7:$B$10,0),
XLOOKUP(Advanced!$E156,'ADVANCED KEY'!$C$13:$C$16,'ADVANCED KEY'!$B$13:$B$16,0),
XLOOKUP(Advanced!$F156,'ADVANCED KEY'!$C$19:$C$22,'ADVANCED KEY'!$B$19:$B$22,0),
XLOOKUP(Advanced!$G156,'ADVANCED KEY'!$C$25:$C$28,'ADVANCED KEY'!$B$25:$B$28,0),
XLOOKUP(Advanced!$H156,'ADVANCED KEY'!$C$31:$C$34,'ADVANCED KEY'!$B$31:$B$34,0),
XLOOKUP(Advanced!$I156,'ADVANCED KEY'!$C$37:$C$40,'ADVANCED KEY'!$B$37:$B$40,0),
XLOOKUP(Advanced!$J156,'ADVANCED KEY'!$C$43:$C$46,'ADVANCED KEY'!$B$43:$B$46,0),
XLOOKUP(Advanced!$K156,'ADVANCED KEY'!$C$49:$C$52,'ADVANCED KEY'!$B$49:$B$52,0),
XLOOKUP(Advanced!$L156,'ADVANCED KEY'!$C$55:$C$58,'ADVANCED KEY'!$B$55:$B$58,0)
)</f>
        <v>2</v>
      </c>
      <c r="F159" s="13">
        <f t="shared" si="2"/>
        <v>9</v>
      </c>
      <c r="G159" s="13">
        <f t="shared" si="3"/>
        <v>30</v>
      </c>
      <c r="H159" s="13">
        <f t="shared" si="4"/>
        <v>0.386</v>
      </c>
      <c r="I159" s="25">
        <f t="shared" si="5"/>
        <v>78</v>
      </c>
      <c r="J159" s="13" t="str">
        <f t="array" ref="J159">IF(ISNUMBER(MATCH(Sheet8!$C159, Basic!$I$2:$I$309, 0)),TEXTJOIN(",",TRUE,
XLOOKUP(INDEX(Basic!$K$2:$K$309, MATCH(Sheet8!$C159, Basic!$I$2:$I$309, 0)), 'BASIC KEY'!$E$1:$E$4, 'BASIC KEY'!$F$1:$F$4, ""),
XLOOKUP(INDEX(Basic!$L$2:$L$309, MATCH(Sheet8!$C159, Basic!$I$2:$I$309, 0)), 'BASIC KEY'!$E$7:$E$10, 'BASIC KEY'!$F$7:$F$10, ""),
XLOOKUP(INDEX(Basic!$M$2:$M$309, MATCH(Sheet8!$C159, Basic!$I$2:$I$309, 0)), 'BASIC KEY'!$E$13:$E$16, 'BASIC KEY'!$F$13:$F$16, ""),
XLOOKUP(INDEX(Basic!$N$2:$N$309, MATCH(Sheet8!$C159, Basic!$I$2:$I$309, 0)), 'BASIC KEY'!$E$19:$E$22, 'BASIC KEY'!$F$19:$F$22, ""),
XLOOKUP(INDEX(Basic!$O$2:$O$309, MATCH(Sheet8!$C159, Basic!$I$2:$I$309, 0)), 'BASIC KEY'!$E$25:$E$28, 'BASIC KEY'!$F$25:$F$28, "")
),
""
)</f>
        <v>career focused,Growth seeker,Balancer,Pleasant tactful,Competitor</v>
      </c>
      <c r="L159" s="17" t="str">
        <f t="array" ref="L159">TEXTJOIN(",", TRUE,
    XLOOKUP(Advanced!$P156, 'ADVANCED KEY'!$F$1:$F$4, 'ADVANCED KEY'!$G$1:$G$4, ""),
    XLOOKUP(Advanced!$Q156, 'ADVANCED KEY'!$F$7:$F$10, 'ADVANCED KEY'!$G$7:$G$10, ""),
    XLOOKUP(Advanced!$R156, 'ADVANCED KEY'!$F$13:$F$16, 'ADVANCED KEY'!$G$13:$G$16, ""),
    XLOOKUP(Advanced!$S156, 'ADVANCED KEY'!$F$19:$F$22, 'ADVANCED KEY'!$G$19:$G$22, ""),
    XLOOKUP(Advanced!$T156, 'ADVANCED KEY'!$F$25:$F$28, 'ADVANCED KEY'!$G$25:$G$28, ""),
    XLOOKUP(Advanced!$U156, 'ADVANCED KEY'!$F$31:$F$34, 'ADVANCED KEY'!$G$31:$G$34, ""),
    XLOOKUP(Advanced!$V156, 'ADVANCED KEY'!$F$37:$F$40, 'ADVANCED KEY'!$G$37:$G$40, ""),
    XLOOKUP(Advanced!$W156, 'ADVANCED KEY'!$F$43:$F$46, 'ADVANCED KEY'!$G$43:$G$46, ""),
    XLOOKUP(Advanced!$X156, 'ADVANCED KEY'!$F$49:$F$52, 'ADVANCED KEY'!$G$49:$G$52, ""),
    XLOOKUP(Advanced!$Y156, 'ADVANCED KEY'!$F$55:$F$58, 'ADVANCED KEY'!$G$55:$G$58, "")
)</f>
        <v>Researcher,Task Oriented,Information seeker,Incremental Result seeker,Self Aware,Balancer,Systematic Thinker,Future focused learner,Acknowledgement seeker,Detail focused</v>
      </c>
      <c r="M159" s="17" t="str">
        <f t="shared" si="6"/>
        <v>You are doing great Job . Keep it up!</v>
      </c>
      <c r="N159" s="17" t="str">
        <f t="shared" si="7"/>
        <v>Going amazing!.Keep working!</v>
      </c>
    </row>
    <row r="160">
      <c r="A160" s="12">
        <v>156.0</v>
      </c>
      <c r="B160" s="1" t="str">
        <f>Advanced!M157</f>
        <v>Sakhi Chatterjee</v>
      </c>
      <c r="C160" s="13" t="str">
        <f t="shared" si="1"/>
        <v>sakhi chatterjee</v>
      </c>
      <c r="D160" s="13">
        <f t="array" ref="D160">IF(ISNUMBER(MATCH(Sheet8!$C160, Basic!$I$2:$I$309, 0)),SUM(
        XLOOKUP(INDEX(Basic!$C$2:$C$309, MATCH(Sheet8!$C160, Basic!$I$2:$I$309, 0)), 'BASIC KEY'!$C$1:$C$4, 'BASIC KEY'!$B$1:$B$4, 0),
        XLOOKUP(INDEX(Basic!$D$2:$D$309, MATCH(Sheet8!$C160, Basic!$I$2:$I$309, 0)), 'BASIC KEY'!$C$7:$C$10, 'BASIC KEY'!$B$7:$B$10, 0),
        XLOOKUP(INDEX(Basic!$E$2:$E$309, MATCH(Sheet8!$C160, Basic!$I$2:$I$309, 0)), 'BASIC KEY'!$C$13:$C$16, 'BASIC KEY'!$B$13:$B$16, 0),
        XLOOKUP(INDEX(Basic!$F$2:$F$309, MATCH(Sheet8!$C160, Basic!$I$2:$I$309, 0)), 'BASIC KEY'!$C$19:$C$22, 'BASIC KEY'!$B$19:$B$22, 0),
        XLOOKUP(INDEX(Basic!$G$2:$G$309, MATCH(Sheet8!$C160, Basic!$I$2:$I$309, 0)), 'BASIC KEY'!$C$25:$C$28, 'BASIC KEY'!$B$25:$B$28, 0)
    ),
    ""
)
</f>
        <v>9</v>
      </c>
      <c r="E160" s="13">
        <f t="array" ref="E160">SUM(
XLOOKUP(Advanced!$C157,'ADVANCED KEY'!$C$1:$C$4,'ADVANCED KEY'!$B$1:$B$4,0),
XLOOKUP(Advanced!$D157,'ADVANCED KEY'!$C$7:$C$10,'ADVANCED KEY'!$B$7:$B$10,0),
XLOOKUP(Advanced!$E157,'ADVANCED KEY'!$C$13:$C$16,'ADVANCED KEY'!$B$13:$B$16,0),
XLOOKUP(Advanced!$F157,'ADVANCED KEY'!$C$19:$C$22,'ADVANCED KEY'!$B$19:$B$22,0),
XLOOKUP(Advanced!$G157,'ADVANCED KEY'!$C$25:$C$28,'ADVANCED KEY'!$B$25:$B$28,0),
XLOOKUP(Advanced!$H157,'ADVANCED KEY'!$C$31:$C$34,'ADVANCED KEY'!$B$31:$B$34,0),
XLOOKUP(Advanced!$I157,'ADVANCED KEY'!$C$37:$C$40,'ADVANCED KEY'!$B$37:$B$40,0),
XLOOKUP(Advanced!$J157,'ADVANCED KEY'!$C$43:$C$46,'ADVANCED KEY'!$B$43:$B$46,0),
XLOOKUP(Advanced!$K157,'ADVANCED KEY'!$C$49:$C$52,'ADVANCED KEY'!$B$49:$B$52,0),
XLOOKUP(Advanced!$L157,'ADVANCED KEY'!$C$55:$C$58,'ADVANCED KEY'!$B$55:$B$58,0)
)</f>
        <v>3</v>
      </c>
      <c r="F160" s="13">
        <f t="shared" si="2"/>
        <v>12</v>
      </c>
      <c r="G160" s="13">
        <f t="shared" si="3"/>
        <v>40</v>
      </c>
      <c r="H160" s="13">
        <f t="shared" si="4"/>
        <v>0.746</v>
      </c>
      <c r="I160" s="25">
        <f t="shared" si="5"/>
        <v>26</v>
      </c>
      <c r="J160" s="13" t="str">
        <f t="array" ref="J160">IF(ISNUMBER(MATCH(Sheet8!$C160, Basic!$I$2:$I$309, 0)),TEXTJOIN(",",TRUE,
XLOOKUP(INDEX(Basic!$K$2:$K$309, MATCH(Sheet8!$C160, Basic!$I$2:$I$309, 0)), 'BASIC KEY'!$E$1:$E$4, 'BASIC KEY'!$F$1:$F$4, ""),
XLOOKUP(INDEX(Basic!$L$2:$L$309, MATCH(Sheet8!$C160, Basic!$I$2:$I$309, 0)), 'BASIC KEY'!$E$7:$E$10, 'BASIC KEY'!$F$7:$F$10, ""),
XLOOKUP(INDEX(Basic!$M$2:$M$309, MATCH(Sheet8!$C160, Basic!$I$2:$I$309, 0)), 'BASIC KEY'!$E$13:$E$16, 'BASIC KEY'!$F$13:$F$16, ""),
XLOOKUP(INDEX(Basic!$N$2:$N$309, MATCH(Sheet8!$C160, Basic!$I$2:$I$309, 0)), 'BASIC KEY'!$E$19:$E$22, 'BASIC KEY'!$F$19:$F$22, ""),
XLOOKUP(INDEX(Basic!$O$2:$O$309, MATCH(Sheet8!$C160, Basic!$I$2:$I$309, 0)), 'BASIC KEY'!$E$25:$E$28, 'BASIC KEY'!$F$25:$F$28, "")
),
""
)</f>
        <v>passionate explorer,Growth seeker,Balancer,Pleasant tactful,Self Focused</v>
      </c>
      <c r="L160" s="17" t="str">
        <f t="array" ref="L160">TEXTJOIN(",", TRUE,
    XLOOKUP(Advanced!$P157, 'ADVANCED KEY'!$F$1:$F$4, 'ADVANCED KEY'!$G$1:$G$4, ""),
    XLOOKUP(Advanced!$Q157, 'ADVANCED KEY'!$F$7:$F$10, 'ADVANCED KEY'!$G$7:$G$10, ""),
    XLOOKUP(Advanced!$R157, 'ADVANCED KEY'!$F$13:$F$16, 'ADVANCED KEY'!$G$13:$G$16, ""),
    XLOOKUP(Advanced!$S157, 'ADVANCED KEY'!$F$19:$F$22, 'ADVANCED KEY'!$G$19:$G$22, ""),
    XLOOKUP(Advanced!$T157, 'ADVANCED KEY'!$F$25:$F$28, 'ADVANCED KEY'!$G$25:$G$28, ""),
    XLOOKUP(Advanced!$U157, 'ADVANCED KEY'!$F$31:$F$34, 'ADVANCED KEY'!$G$31:$G$34, ""),
    XLOOKUP(Advanced!$V157, 'ADVANCED KEY'!$F$37:$F$40, 'ADVANCED KEY'!$G$37:$G$40, ""),
    XLOOKUP(Advanced!$W157, 'ADVANCED KEY'!$F$43:$F$46, 'ADVANCED KEY'!$G$43:$G$46, ""),
    XLOOKUP(Advanced!$X157, 'ADVANCED KEY'!$F$49:$F$52, 'ADVANCED KEY'!$G$49:$G$52, ""),
    XLOOKUP(Advanced!$Y157, 'ADVANCED KEY'!$F$55:$F$58, 'ADVANCED KEY'!$G$55:$G$58, "")
)</f>
        <v>Adventurous,Skill learner,Information seeker,Incremental Result seeker,Self Aware,Balancer,Innovator,Future focused learner,Practical career focused,Detail focused</v>
      </c>
      <c r="M160" s="17" t="str">
        <f t="shared" si="6"/>
        <v>You are doing great Job . Keep it up!</v>
      </c>
      <c r="N160" s="17" t="str">
        <f t="shared" si="7"/>
        <v>Going amazing!.Keep working!</v>
      </c>
    </row>
    <row r="161">
      <c r="A161" s="12">
        <v>157.0</v>
      </c>
      <c r="B161" s="1" t="str">
        <f>Advanced!M158</f>
        <v>Mannuru Tejaswani</v>
      </c>
      <c r="C161" s="13" t="str">
        <f t="shared" si="1"/>
        <v>mannuru tejaswani</v>
      </c>
      <c r="D161" s="13">
        <f t="array" ref="D161">IF(ISNUMBER(MATCH(Sheet8!$C161, Basic!$I$2:$I$309, 0)),SUM(
        XLOOKUP(INDEX(Basic!$C$2:$C$309, MATCH(Sheet8!$C161, Basic!$I$2:$I$309, 0)), 'BASIC KEY'!$C$1:$C$4, 'BASIC KEY'!$B$1:$B$4, 0),
        XLOOKUP(INDEX(Basic!$D$2:$D$309, MATCH(Sheet8!$C161, Basic!$I$2:$I$309, 0)), 'BASIC KEY'!$C$7:$C$10, 'BASIC KEY'!$B$7:$B$10, 0),
        XLOOKUP(INDEX(Basic!$E$2:$E$309, MATCH(Sheet8!$C161, Basic!$I$2:$I$309, 0)), 'BASIC KEY'!$C$13:$C$16, 'BASIC KEY'!$B$13:$B$16, 0),
        XLOOKUP(INDEX(Basic!$F$2:$F$309, MATCH(Sheet8!$C161, Basic!$I$2:$I$309, 0)), 'BASIC KEY'!$C$19:$C$22, 'BASIC KEY'!$B$19:$B$22, 0),
        XLOOKUP(INDEX(Basic!$G$2:$G$309, MATCH(Sheet8!$C161, Basic!$I$2:$I$309, 0)), 'BASIC KEY'!$C$25:$C$28, 'BASIC KEY'!$B$25:$B$28, 0)
    ),
    ""
)
</f>
        <v>7</v>
      </c>
      <c r="E161" s="13">
        <f t="array" ref="E161">SUM(
XLOOKUP(Advanced!$C158,'ADVANCED KEY'!$C$1:$C$4,'ADVANCED KEY'!$B$1:$B$4,0),
XLOOKUP(Advanced!$D158,'ADVANCED KEY'!$C$7:$C$10,'ADVANCED KEY'!$B$7:$B$10,0),
XLOOKUP(Advanced!$E158,'ADVANCED KEY'!$C$13:$C$16,'ADVANCED KEY'!$B$13:$B$16,0),
XLOOKUP(Advanced!$F158,'ADVANCED KEY'!$C$19:$C$22,'ADVANCED KEY'!$B$19:$B$22,0),
XLOOKUP(Advanced!$G158,'ADVANCED KEY'!$C$25:$C$28,'ADVANCED KEY'!$B$25:$B$28,0),
XLOOKUP(Advanced!$H158,'ADVANCED KEY'!$C$31:$C$34,'ADVANCED KEY'!$B$31:$B$34,0),
XLOOKUP(Advanced!$I158,'ADVANCED KEY'!$C$37:$C$40,'ADVANCED KEY'!$B$37:$B$40,0),
XLOOKUP(Advanced!$J158,'ADVANCED KEY'!$C$43:$C$46,'ADVANCED KEY'!$B$43:$B$46,0),
XLOOKUP(Advanced!$K158,'ADVANCED KEY'!$C$49:$C$52,'ADVANCED KEY'!$B$49:$B$52,0),
XLOOKUP(Advanced!$L158,'ADVANCED KEY'!$C$55:$C$58,'ADVANCED KEY'!$B$55:$B$58,0)
)</f>
        <v>4</v>
      </c>
      <c r="F161" s="13">
        <f t="shared" si="2"/>
        <v>11</v>
      </c>
      <c r="G161" s="13">
        <f t="shared" si="3"/>
        <v>36.7</v>
      </c>
      <c r="H161" s="13">
        <f t="shared" si="4"/>
        <v>0.632</v>
      </c>
      <c r="I161" s="25">
        <f t="shared" si="5"/>
        <v>38</v>
      </c>
      <c r="J161" s="13" t="str">
        <f t="array" ref="J161">IF(ISNUMBER(MATCH(Sheet8!$C161, Basic!$I$2:$I$309, 0)),TEXTJOIN(",",TRUE,
XLOOKUP(INDEX(Basic!$K$2:$K$309, MATCH(Sheet8!$C161, Basic!$I$2:$I$309, 0)), 'BASIC KEY'!$E$1:$E$4, 'BASIC KEY'!$F$1:$F$4, ""),
XLOOKUP(INDEX(Basic!$L$2:$L$309, MATCH(Sheet8!$C161, Basic!$I$2:$I$309, 0)), 'BASIC KEY'!$E$7:$E$10, 'BASIC KEY'!$F$7:$F$10, ""),
XLOOKUP(INDEX(Basic!$M$2:$M$309, MATCH(Sheet8!$C161, Basic!$I$2:$I$309, 0)), 'BASIC KEY'!$E$13:$E$16, 'BASIC KEY'!$F$13:$F$16, ""),
XLOOKUP(INDEX(Basic!$N$2:$N$309, MATCH(Sheet8!$C161, Basic!$I$2:$I$309, 0)), 'BASIC KEY'!$E$19:$E$22, 'BASIC KEY'!$F$19:$F$22, ""),
XLOOKUP(INDEX(Basic!$O$2:$O$309, MATCH(Sheet8!$C161, Basic!$I$2:$I$309, 0)), 'BASIC KEY'!$E$25:$E$28, 'BASIC KEY'!$F$25:$F$28, "")
),
""
)</f>
        <v>career focused,Growth seeker,Balancer,Pleasant tactful,Competitor</v>
      </c>
      <c r="L161" s="17" t="str">
        <f t="array" ref="L161">TEXTJOIN(",", TRUE,
    XLOOKUP(Advanced!$P158, 'ADVANCED KEY'!$F$1:$F$4, 'ADVANCED KEY'!$G$1:$G$4, ""),
    XLOOKUP(Advanced!$Q158, 'ADVANCED KEY'!$F$7:$F$10, 'ADVANCED KEY'!$G$7:$G$10, ""),
    XLOOKUP(Advanced!$R158, 'ADVANCED KEY'!$F$13:$F$16, 'ADVANCED KEY'!$G$13:$G$16, ""),
    XLOOKUP(Advanced!$S158, 'ADVANCED KEY'!$F$19:$F$22, 'ADVANCED KEY'!$G$19:$G$22, ""),
    XLOOKUP(Advanced!$T158, 'ADVANCED KEY'!$F$25:$F$28, 'ADVANCED KEY'!$G$25:$G$28, ""),
    XLOOKUP(Advanced!$U158, 'ADVANCED KEY'!$F$31:$F$34, 'ADVANCED KEY'!$G$31:$G$34, ""),
    XLOOKUP(Advanced!$V158, 'ADVANCED KEY'!$F$37:$F$40, 'ADVANCED KEY'!$G$37:$G$40, ""),
    XLOOKUP(Advanced!$W158, 'ADVANCED KEY'!$F$43:$F$46, 'ADVANCED KEY'!$G$43:$G$46, ""),
    XLOOKUP(Advanced!$X158, 'ADVANCED KEY'!$F$49:$F$52, 'ADVANCED KEY'!$G$49:$G$52, ""),
    XLOOKUP(Advanced!$Y158, 'ADVANCED KEY'!$F$55:$F$58, 'ADVANCED KEY'!$G$55:$G$58, "")
)</f>
        <v>Planned explorer,Skill learner,Information seeker,Advice seeker,Strength focused,Networker,Smart woker,Competitive learner,Practical career focused,Balanced achiever</v>
      </c>
      <c r="M161" s="17" t="str">
        <f t="shared" si="6"/>
        <v>You are doing great Job . Keep it up!</v>
      </c>
      <c r="N161" s="17" t="str">
        <f t="shared" si="7"/>
        <v>Going amazing!.Keep working!</v>
      </c>
    </row>
    <row r="162">
      <c r="A162" s="12">
        <v>158.0</v>
      </c>
      <c r="B162" s="1" t="str">
        <f>Advanced!M159</f>
        <v>Khushi Chadha</v>
      </c>
      <c r="C162" s="13" t="str">
        <f t="shared" si="1"/>
        <v>khushi chadha</v>
      </c>
      <c r="D162" s="13">
        <f t="array" ref="D162">IF(ISNUMBER(MATCH(Sheet8!$C162, Basic!$I$2:$I$309, 0)),SUM(
        XLOOKUP(INDEX(Basic!$C$2:$C$309, MATCH(Sheet8!$C162, Basic!$I$2:$I$309, 0)), 'BASIC KEY'!$C$1:$C$4, 'BASIC KEY'!$B$1:$B$4, 0),
        XLOOKUP(INDEX(Basic!$D$2:$D$309, MATCH(Sheet8!$C162, Basic!$I$2:$I$309, 0)), 'BASIC KEY'!$C$7:$C$10, 'BASIC KEY'!$B$7:$B$10, 0),
        XLOOKUP(INDEX(Basic!$E$2:$E$309, MATCH(Sheet8!$C162, Basic!$I$2:$I$309, 0)), 'BASIC KEY'!$C$13:$C$16, 'BASIC KEY'!$B$13:$B$16, 0),
        XLOOKUP(INDEX(Basic!$F$2:$F$309, MATCH(Sheet8!$C162, Basic!$I$2:$I$309, 0)), 'BASIC KEY'!$C$19:$C$22, 'BASIC KEY'!$B$19:$B$22, 0),
        XLOOKUP(INDEX(Basic!$G$2:$G$309, MATCH(Sheet8!$C162, Basic!$I$2:$I$309, 0)), 'BASIC KEY'!$C$25:$C$28, 'BASIC KEY'!$B$25:$B$28, 0)
    ),
    ""
)
</f>
        <v>8</v>
      </c>
      <c r="E162" s="13">
        <f t="array" ref="E162">SUM(
XLOOKUP(Advanced!$C159,'ADVANCED KEY'!$C$1:$C$4,'ADVANCED KEY'!$B$1:$B$4,0),
XLOOKUP(Advanced!$D159,'ADVANCED KEY'!$C$7:$C$10,'ADVANCED KEY'!$B$7:$B$10,0),
XLOOKUP(Advanced!$E159,'ADVANCED KEY'!$C$13:$C$16,'ADVANCED KEY'!$B$13:$B$16,0),
XLOOKUP(Advanced!$F159,'ADVANCED KEY'!$C$19:$C$22,'ADVANCED KEY'!$B$19:$B$22,0),
XLOOKUP(Advanced!$G159,'ADVANCED KEY'!$C$25:$C$28,'ADVANCED KEY'!$B$25:$B$28,0),
XLOOKUP(Advanced!$H159,'ADVANCED KEY'!$C$31:$C$34,'ADVANCED KEY'!$B$31:$B$34,0),
XLOOKUP(Advanced!$I159,'ADVANCED KEY'!$C$37:$C$40,'ADVANCED KEY'!$B$37:$B$40,0),
XLOOKUP(Advanced!$J159,'ADVANCED KEY'!$C$43:$C$46,'ADVANCED KEY'!$B$43:$B$46,0),
XLOOKUP(Advanced!$K159,'ADVANCED KEY'!$C$49:$C$52,'ADVANCED KEY'!$B$49:$B$52,0),
XLOOKUP(Advanced!$L159,'ADVANCED KEY'!$C$55:$C$58,'ADVANCED KEY'!$B$55:$B$58,0)
)</f>
        <v>2</v>
      </c>
      <c r="F162" s="13">
        <f t="shared" si="2"/>
        <v>10</v>
      </c>
      <c r="G162" s="13">
        <f t="shared" si="3"/>
        <v>33.3</v>
      </c>
      <c r="H162" s="13">
        <f t="shared" si="4"/>
        <v>0.492</v>
      </c>
      <c r="I162" s="25">
        <f t="shared" si="5"/>
        <v>51</v>
      </c>
      <c r="J162" s="13" t="str">
        <f t="array" ref="J162">IF(ISNUMBER(MATCH(Sheet8!$C162, Basic!$I$2:$I$309, 0)),TEXTJOIN(",",TRUE,
XLOOKUP(INDEX(Basic!$K$2:$K$309, MATCH(Sheet8!$C162, Basic!$I$2:$I$309, 0)), 'BASIC KEY'!$E$1:$E$4, 'BASIC KEY'!$F$1:$F$4, ""),
XLOOKUP(INDEX(Basic!$L$2:$L$309, MATCH(Sheet8!$C162, Basic!$I$2:$I$309, 0)), 'BASIC KEY'!$E$7:$E$10, 'BASIC KEY'!$F$7:$F$10, ""),
XLOOKUP(INDEX(Basic!$M$2:$M$309, MATCH(Sheet8!$C162, Basic!$I$2:$I$309, 0)), 'BASIC KEY'!$E$13:$E$16, 'BASIC KEY'!$F$13:$F$16, ""),
XLOOKUP(INDEX(Basic!$N$2:$N$309, MATCH(Sheet8!$C162, Basic!$I$2:$I$309, 0)), 'BASIC KEY'!$E$19:$E$22, 'BASIC KEY'!$F$19:$F$22, ""),
XLOOKUP(INDEX(Basic!$O$2:$O$309, MATCH(Sheet8!$C162, Basic!$I$2:$I$309, 0)), 'BASIC KEY'!$E$25:$E$28, 'BASIC KEY'!$F$25:$F$28, "")
),
""
)</f>
        <v>career focused,Growth seeker,Balancer,Pleasant tactful,Self Focused</v>
      </c>
      <c r="L162" s="17" t="str">
        <f t="array" ref="L162">TEXTJOIN(",", TRUE,
    XLOOKUP(Advanced!$P159, 'ADVANCED KEY'!$F$1:$F$4, 'ADVANCED KEY'!$G$1:$G$4, ""),
    XLOOKUP(Advanced!$Q159, 'ADVANCED KEY'!$F$7:$F$10, 'ADVANCED KEY'!$G$7:$G$10, ""),
    XLOOKUP(Advanced!$R159, 'ADVANCED KEY'!$F$13:$F$16, 'ADVANCED KEY'!$G$13:$G$16, ""),
    XLOOKUP(Advanced!$S159, 'ADVANCED KEY'!$F$19:$F$22, 'ADVANCED KEY'!$G$19:$G$22, ""),
    XLOOKUP(Advanced!$T159, 'ADVANCED KEY'!$F$25:$F$28, 'ADVANCED KEY'!$G$25:$G$28, ""),
    XLOOKUP(Advanced!$U159, 'ADVANCED KEY'!$F$31:$F$34, 'ADVANCED KEY'!$G$31:$G$34, ""),
    XLOOKUP(Advanced!$V159, 'ADVANCED KEY'!$F$37:$F$40, 'ADVANCED KEY'!$G$37:$G$40, ""),
    XLOOKUP(Advanced!$W159, 'ADVANCED KEY'!$F$43:$F$46, 'ADVANCED KEY'!$G$43:$G$46, ""),
    XLOOKUP(Advanced!$X159, 'ADVANCED KEY'!$F$49:$F$52, 'ADVANCED KEY'!$G$49:$G$52, ""),
    XLOOKUP(Advanced!$Y159, 'ADVANCED KEY'!$F$55:$F$58, 'ADVANCED KEY'!$G$55:$G$58, "")
)</f>
        <v>Planned explorer,Task Oriented,Other's approval seeker,Incremental Result seeker,Self Aware,Balancer,Blanced thinker,Future focused learner,Acknowledgement seeker,Short-term goals seeker</v>
      </c>
      <c r="M162" s="17" t="str">
        <f t="shared" si="6"/>
        <v>You are doing great Job . Keep it up!</v>
      </c>
      <c r="N162" s="17" t="str">
        <f t="shared" si="7"/>
        <v>Going amazing!.Keep working!</v>
      </c>
    </row>
    <row r="163">
      <c r="A163" s="12">
        <v>159.0</v>
      </c>
      <c r="B163" s="1" t="str">
        <f>Advanced!M160</f>
        <v>B.Shiva Sathvik</v>
      </c>
      <c r="C163" s="13" t="str">
        <f t="shared" si="1"/>
        <v>b.shiva sathvik</v>
      </c>
      <c r="D163" s="13">
        <f t="array" ref="D163">IF(ISNUMBER(MATCH(Sheet8!$C163, Basic!$I$2:$I$309, 0)),SUM(
        XLOOKUP(INDEX(Basic!$C$2:$C$309, MATCH(Sheet8!$C163, Basic!$I$2:$I$309, 0)), 'BASIC KEY'!$C$1:$C$4, 'BASIC KEY'!$B$1:$B$4, 0),
        XLOOKUP(INDEX(Basic!$D$2:$D$309, MATCH(Sheet8!$C163, Basic!$I$2:$I$309, 0)), 'BASIC KEY'!$C$7:$C$10, 'BASIC KEY'!$B$7:$B$10, 0),
        XLOOKUP(INDEX(Basic!$E$2:$E$309, MATCH(Sheet8!$C163, Basic!$I$2:$I$309, 0)), 'BASIC KEY'!$C$13:$C$16, 'BASIC KEY'!$B$13:$B$16, 0),
        XLOOKUP(INDEX(Basic!$F$2:$F$309, MATCH(Sheet8!$C163, Basic!$I$2:$I$309, 0)), 'BASIC KEY'!$C$19:$C$22, 'BASIC KEY'!$B$19:$B$22, 0),
        XLOOKUP(INDEX(Basic!$G$2:$G$309, MATCH(Sheet8!$C163, Basic!$I$2:$I$309, 0)), 'BASIC KEY'!$C$25:$C$28, 'BASIC KEY'!$B$25:$B$28, 0)
    ),
    ""
)
</f>
        <v>5</v>
      </c>
      <c r="E163" s="13">
        <f t="array" ref="E163">SUM(
XLOOKUP(Advanced!$C160,'ADVANCED KEY'!$C$1:$C$4,'ADVANCED KEY'!$B$1:$B$4,0),
XLOOKUP(Advanced!$D160,'ADVANCED KEY'!$C$7:$C$10,'ADVANCED KEY'!$B$7:$B$10,0),
XLOOKUP(Advanced!$E160,'ADVANCED KEY'!$C$13:$C$16,'ADVANCED KEY'!$B$13:$B$16,0),
XLOOKUP(Advanced!$F160,'ADVANCED KEY'!$C$19:$C$22,'ADVANCED KEY'!$B$19:$B$22,0),
XLOOKUP(Advanced!$G160,'ADVANCED KEY'!$C$25:$C$28,'ADVANCED KEY'!$B$25:$B$28,0),
XLOOKUP(Advanced!$H160,'ADVANCED KEY'!$C$31:$C$34,'ADVANCED KEY'!$B$31:$B$34,0),
XLOOKUP(Advanced!$I160,'ADVANCED KEY'!$C$37:$C$40,'ADVANCED KEY'!$B$37:$B$40,0),
XLOOKUP(Advanced!$J160,'ADVANCED KEY'!$C$43:$C$46,'ADVANCED KEY'!$B$43:$B$46,0),
XLOOKUP(Advanced!$K160,'ADVANCED KEY'!$C$49:$C$52,'ADVANCED KEY'!$B$49:$B$52,0),
XLOOKUP(Advanced!$L160,'ADVANCED KEY'!$C$55:$C$58,'ADVANCED KEY'!$B$55:$B$58,0)
)</f>
        <v>4</v>
      </c>
      <c r="F163" s="13">
        <f t="shared" si="2"/>
        <v>9</v>
      </c>
      <c r="G163" s="13">
        <f t="shared" si="3"/>
        <v>30</v>
      </c>
      <c r="H163" s="13">
        <f t="shared" si="4"/>
        <v>0.398</v>
      </c>
      <c r="I163" s="25">
        <f t="shared" si="5"/>
        <v>70</v>
      </c>
      <c r="J163" s="13" t="str">
        <f t="array" ref="J163">IF(ISNUMBER(MATCH(Sheet8!$C163, Basic!$I$2:$I$309, 0)),TEXTJOIN(",",TRUE,
XLOOKUP(INDEX(Basic!$K$2:$K$309, MATCH(Sheet8!$C163, Basic!$I$2:$I$309, 0)), 'BASIC KEY'!$E$1:$E$4, 'BASIC KEY'!$F$1:$F$4, ""),
XLOOKUP(INDEX(Basic!$L$2:$L$309, MATCH(Sheet8!$C163, Basic!$I$2:$I$309, 0)), 'BASIC KEY'!$E$7:$E$10, 'BASIC KEY'!$F$7:$F$10, ""),
XLOOKUP(INDEX(Basic!$M$2:$M$309, MATCH(Sheet8!$C163, Basic!$I$2:$I$309, 0)), 'BASIC KEY'!$E$13:$E$16, 'BASIC KEY'!$F$13:$F$16, ""),
XLOOKUP(INDEX(Basic!$N$2:$N$309, MATCH(Sheet8!$C163, Basic!$I$2:$I$309, 0)), 'BASIC KEY'!$E$19:$E$22, 'BASIC KEY'!$F$19:$F$22, ""),
XLOOKUP(INDEX(Basic!$O$2:$O$309, MATCH(Sheet8!$C163, Basic!$I$2:$I$309, 0)), 'BASIC KEY'!$E$25:$E$28, 'BASIC KEY'!$F$25:$F$28, "")
),
""
)</f>
        <v>career focused,Balanced explorer,Balancer,Feedback taker,Self Focused</v>
      </c>
      <c r="L163" s="17" t="str">
        <f t="array" ref="L163">TEXTJOIN(",", TRUE,
    XLOOKUP(Advanced!$P160, 'ADVANCED KEY'!$F$1:$F$4, 'ADVANCED KEY'!$G$1:$G$4, ""),
    XLOOKUP(Advanced!$Q160, 'ADVANCED KEY'!$F$7:$F$10, 'ADVANCED KEY'!$G$7:$G$10, ""),
    XLOOKUP(Advanced!$R160, 'ADVANCED KEY'!$F$13:$F$16, 'ADVANCED KEY'!$G$13:$G$16, ""),
    XLOOKUP(Advanced!$S160, 'ADVANCED KEY'!$F$19:$F$22, 'ADVANCED KEY'!$G$19:$G$22, ""),
    XLOOKUP(Advanced!$T160, 'ADVANCED KEY'!$F$25:$F$28, 'ADVANCED KEY'!$G$25:$G$28, ""),
    XLOOKUP(Advanced!$U160, 'ADVANCED KEY'!$F$31:$F$34, 'ADVANCED KEY'!$G$31:$G$34, ""),
    XLOOKUP(Advanced!$V160, 'ADVANCED KEY'!$F$37:$F$40, 'ADVANCED KEY'!$G$37:$G$40, ""),
    XLOOKUP(Advanced!$W160, 'ADVANCED KEY'!$F$43:$F$46, 'ADVANCED KEY'!$G$43:$G$46, ""),
    XLOOKUP(Advanced!$X160, 'ADVANCED KEY'!$F$49:$F$52, 'ADVANCED KEY'!$G$49:$G$52, ""),
    XLOOKUP(Advanced!$Y160, 'ADVANCED KEY'!$F$55:$F$58, 'ADVANCED KEY'!$G$55:$G$58, "")
)</f>
        <v>Planned explorer,Recognizer,Information seeker,Incremental Result seeker,Strength focused,Balancer,Blanced thinker,Future focused learner,Experience seeker,Short-term goals seeker</v>
      </c>
      <c r="M163" s="17" t="str">
        <f t="shared" si="6"/>
        <v>You are doing great Job . Keep it up!</v>
      </c>
      <c r="N163" s="17" t="str">
        <f t="shared" si="7"/>
        <v>Everything is going good, just don't let yourself be too dependent on compliments from others for validation. </v>
      </c>
    </row>
    <row r="164">
      <c r="A164" s="12">
        <v>160.0</v>
      </c>
      <c r="B164" s="1" t="str">
        <f>Advanced!M161</f>
        <v>Himanjit Choudhury</v>
      </c>
      <c r="C164" s="13" t="str">
        <f t="shared" si="1"/>
        <v>himanjit choudhury</v>
      </c>
      <c r="D164" s="13">
        <f t="array" ref="D164">IF(ISNUMBER(MATCH(Sheet8!$C164, Basic!$I$2:$I$309, 0)),SUM(
        XLOOKUP(INDEX(Basic!$C$2:$C$309, MATCH(Sheet8!$C164, Basic!$I$2:$I$309, 0)), 'BASIC KEY'!$C$1:$C$4, 'BASIC KEY'!$B$1:$B$4, 0),
        XLOOKUP(INDEX(Basic!$D$2:$D$309, MATCH(Sheet8!$C164, Basic!$I$2:$I$309, 0)), 'BASIC KEY'!$C$7:$C$10, 'BASIC KEY'!$B$7:$B$10, 0),
        XLOOKUP(INDEX(Basic!$E$2:$E$309, MATCH(Sheet8!$C164, Basic!$I$2:$I$309, 0)), 'BASIC KEY'!$C$13:$C$16, 'BASIC KEY'!$B$13:$B$16, 0),
        XLOOKUP(INDEX(Basic!$F$2:$F$309, MATCH(Sheet8!$C164, Basic!$I$2:$I$309, 0)), 'BASIC KEY'!$C$19:$C$22, 'BASIC KEY'!$B$19:$B$22, 0),
        XLOOKUP(INDEX(Basic!$G$2:$G$309, MATCH(Sheet8!$C164, Basic!$I$2:$I$309, 0)), 'BASIC KEY'!$C$25:$C$28, 'BASIC KEY'!$B$25:$B$28, 0)
    ),
    ""
)
</f>
        <v>7</v>
      </c>
      <c r="E164" s="13">
        <f t="array" ref="E164">SUM(
XLOOKUP(Advanced!$C161,'ADVANCED KEY'!$C$1:$C$4,'ADVANCED KEY'!$B$1:$B$4,0),
XLOOKUP(Advanced!$D161,'ADVANCED KEY'!$C$7:$C$10,'ADVANCED KEY'!$B$7:$B$10,0),
XLOOKUP(Advanced!$E161,'ADVANCED KEY'!$C$13:$C$16,'ADVANCED KEY'!$B$13:$B$16,0),
XLOOKUP(Advanced!$F161,'ADVANCED KEY'!$C$19:$C$22,'ADVANCED KEY'!$B$19:$B$22,0),
XLOOKUP(Advanced!$G161,'ADVANCED KEY'!$C$25:$C$28,'ADVANCED KEY'!$B$25:$B$28,0),
XLOOKUP(Advanced!$H161,'ADVANCED KEY'!$C$31:$C$34,'ADVANCED KEY'!$B$31:$B$34,0),
XLOOKUP(Advanced!$I161,'ADVANCED KEY'!$C$37:$C$40,'ADVANCED KEY'!$B$37:$B$40,0),
XLOOKUP(Advanced!$J161,'ADVANCED KEY'!$C$43:$C$46,'ADVANCED KEY'!$B$43:$B$46,0),
XLOOKUP(Advanced!$K161,'ADVANCED KEY'!$C$49:$C$52,'ADVANCED KEY'!$B$49:$B$52,0),
XLOOKUP(Advanced!$L161,'ADVANCED KEY'!$C$55:$C$58,'ADVANCED KEY'!$B$55:$B$58,0)
)</f>
        <v>-2</v>
      </c>
      <c r="F164" s="13">
        <f t="shared" si="2"/>
        <v>5</v>
      </c>
      <c r="G164" s="13">
        <f t="shared" si="3"/>
        <v>16.7</v>
      </c>
      <c r="H164" s="13">
        <f t="shared" si="4"/>
        <v>0.09</v>
      </c>
      <c r="I164" s="25">
        <f t="shared" si="5"/>
        <v>106</v>
      </c>
      <c r="J164" s="13" t="str">
        <f t="array" ref="J164">IF(ISNUMBER(MATCH(Sheet8!$C164, Basic!$I$2:$I$309, 0)),TEXTJOIN(",",TRUE,
XLOOKUP(INDEX(Basic!$K$2:$K$309, MATCH(Sheet8!$C164, Basic!$I$2:$I$309, 0)), 'BASIC KEY'!$E$1:$E$4, 'BASIC KEY'!$F$1:$F$4, ""),
XLOOKUP(INDEX(Basic!$L$2:$L$309, MATCH(Sheet8!$C164, Basic!$I$2:$I$309, 0)), 'BASIC KEY'!$E$7:$E$10, 'BASIC KEY'!$F$7:$F$10, ""),
XLOOKUP(INDEX(Basic!$M$2:$M$309, MATCH(Sheet8!$C164, Basic!$I$2:$I$309, 0)), 'BASIC KEY'!$E$13:$E$16, 'BASIC KEY'!$F$13:$F$16, ""),
XLOOKUP(INDEX(Basic!$N$2:$N$309, MATCH(Sheet8!$C164, Basic!$I$2:$I$309, 0)), 'BASIC KEY'!$E$19:$E$22, 'BASIC KEY'!$F$19:$F$22, ""),
XLOOKUP(INDEX(Basic!$O$2:$O$309, MATCH(Sheet8!$C164, Basic!$I$2:$I$309, 0)), 'BASIC KEY'!$E$25:$E$28, 'BASIC KEY'!$F$25:$F$28, "")
),
""
)</f>
        <v>passionate explorer,Growth seeker,Balancer,Feedback taker,Self Focused</v>
      </c>
      <c r="L164" s="17" t="str">
        <f t="array" ref="L164">TEXTJOIN(",", TRUE,
    XLOOKUP(Advanced!$P161, 'ADVANCED KEY'!$F$1:$F$4, 'ADVANCED KEY'!$G$1:$G$4, ""),
    XLOOKUP(Advanced!$Q161, 'ADVANCED KEY'!$F$7:$F$10, 'ADVANCED KEY'!$G$7:$G$10, ""),
    XLOOKUP(Advanced!$R161, 'ADVANCED KEY'!$F$13:$F$16, 'ADVANCED KEY'!$G$13:$G$16, ""),
    XLOOKUP(Advanced!$S161, 'ADVANCED KEY'!$F$19:$F$22, 'ADVANCED KEY'!$G$19:$G$22, ""),
    XLOOKUP(Advanced!$T161, 'ADVANCED KEY'!$F$25:$F$28, 'ADVANCED KEY'!$G$25:$G$28, ""),
    XLOOKUP(Advanced!$U161, 'ADVANCED KEY'!$F$31:$F$34, 'ADVANCED KEY'!$G$31:$G$34, ""),
    XLOOKUP(Advanced!$V161, 'ADVANCED KEY'!$F$37:$F$40, 'ADVANCED KEY'!$G$37:$G$40, ""),
    XLOOKUP(Advanced!$W161, 'ADVANCED KEY'!$F$43:$F$46, 'ADVANCED KEY'!$G$43:$G$46, ""),
    XLOOKUP(Advanced!$X161, 'ADVANCED KEY'!$F$49:$F$52, 'ADVANCED KEY'!$G$49:$G$52, ""),
    XLOOKUP(Advanced!$Y161, 'ADVANCED KEY'!$F$55:$F$58, 'ADVANCED KEY'!$G$55:$G$58, "")
)</f>
        <v>Researcher,Task Oriented,Guidelines seeker,Advice seeker,Strength focused,Networker,Blanced thinker,Practical learner,Practical career focused,Balanced achiever</v>
      </c>
      <c r="M164" s="17" t="str">
        <f t="shared" si="6"/>
        <v>You are doing great Job . Keep it up!</v>
      </c>
      <c r="N164" s="17" t="str">
        <f t="shared" si="7"/>
        <v>Going amazing!.Keep working!</v>
      </c>
    </row>
    <row r="165">
      <c r="A165" s="12">
        <v>161.0</v>
      </c>
      <c r="B165" s="1" t="str">
        <f>Advanced!M162</f>
        <v>Vishesh kataria </v>
      </c>
      <c r="C165" s="13" t="str">
        <f t="shared" si="1"/>
        <v>vishesh kataria</v>
      </c>
      <c r="D165" s="13">
        <f t="array" ref="D165">IF(ISNUMBER(MATCH(Sheet8!$C165, Basic!$I$2:$I$309, 0)),SUM(
        XLOOKUP(INDEX(Basic!$C$2:$C$309, MATCH(Sheet8!$C165, Basic!$I$2:$I$309, 0)), 'BASIC KEY'!$C$1:$C$4, 'BASIC KEY'!$B$1:$B$4, 0),
        XLOOKUP(INDEX(Basic!$D$2:$D$309, MATCH(Sheet8!$C165, Basic!$I$2:$I$309, 0)), 'BASIC KEY'!$C$7:$C$10, 'BASIC KEY'!$B$7:$B$10, 0),
        XLOOKUP(INDEX(Basic!$E$2:$E$309, MATCH(Sheet8!$C165, Basic!$I$2:$I$309, 0)), 'BASIC KEY'!$C$13:$C$16, 'BASIC KEY'!$B$13:$B$16, 0),
        XLOOKUP(INDEX(Basic!$F$2:$F$309, MATCH(Sheet8!$C165, Basic!$I$2:$I$309, 0)), 'BASIC KEY'!$C$19:$C$22, 'BASIC KEY'!$B$19:$B$22, 0),
        XLOOKUP(INDEX(Basic!$G$2:$G$309, MATCH(Sheet8!$C165, Basic!$I$2:$I$309, 0)), 'BASIC KEY'!$C$25:$C$28, 'BASIC KEY'!$B$25:$B$28, 0)
    ),
    ""
)
</f>
        <v>8</v>
      </c>
      <c r="E165" s="13">
        <f t="array" ref="E165">SUM(
XLOOKUP(Advanced!$C162,'ADVANCED KEY'!$C$1:$C$4,'ADVANCED KEY'!$B$1:$B$4,0),
XLOOKUP(Advanced!$D162,'ADVANCED KEY'!$C$7:$C$10,'ADVANCED KEY'!$B$7:$B$10,0),
XLOOKUP(Advanced!$E162,'ADVANCED KEY'!$C$13:$C$16,'ADVANCED KEY'!$B$13:$B$16,0),
XLOOKUP(Advanced!$F162,'ADVANCED KEY'!$C$19:$C$22,'ADVANCED KEY'!$B$19:$B$22,0),
XLOOKUP(Advanced!$G162,'ADVANCED KEY'!$C$25:$C$28,'ADVANCED KEY'!$B$25:$B$28,0),
XLOOKUP(Advanced!$H162,'ADVANCED KEY'!$C$31:$C$34,'ADVANCED KEY'!$B$31:$B$34,0),
XLOOKUP(Advanced!$I162,'ADVANCED KEY'!$C$37:$C$40,'ADVANCED KEY'!$B$37:$B$40,0),
XLOOKUP(Advanced!$J162,'ADVANCED KEY'!$C$43:$C$46,'ADVANCED KEY'!$B$43:$B$46,0),
XLOOKUP(Advanced!$K162,'ADVANCED KEY'!$C$49:$C$52,'ADVANCED KEY'!$B$49:$B$52,0),
XLOOKUP(Advanced!$L162,'ADVANCED KEY'!$C$55:$C$58,'ADVANCED KEY'!$B$55:$B$58,0)
)</f>
        <v>1</v>
      </c>
      <c r="F165" s="13">
        <f t="shared" si="2"/>
        <v>9</v>
      </c>
      <c r="G165" s="13">
        <f t="shared" si="3"/>
        <v>30</v>
      </c>
      <c r="H165" s="13">
        <f t="shared" si="4"/>
        <v>0.397</v>
      </c>
      <c r="I165" s="25">
        <f t="shared" si="5"/>
        <v>70</v>
      </c>
      <c r="J165" s="13" t="str">
        <f t="array" ref="J165">IF(ISNUMBER(MATCH(Sheet8!$C165, Basic!$I$2:$I$309, 0)),TEXTJOIN(",",TRUE,
XLOOKUP(INDEX(Basic!$K$2:$K$309, MATCH(Sheet8!$C165, Basic!$I$2:$I$309, 0)), 'BASIC KEY'!$E$1:$E$4, 'BASIC KEY'!$F$1:$F$4, ""),
XLOOKUP(INDEX(Basic!$L$2:$L$309, MATCH(Sheet8!$C165, Basic!$I$2:$I$309, 0)), 'BASIC KEY'!$E$7:$E$10, 'BASIC KEY'!$F$7:$F$10, ""),
XLOOKUP(INDEX(Basic!$M$2:$M$309, MATCH(Sheet8!$C165, Basic!$I$2:$I$309, 0)), 'BASIC KEY'!$E$13:$E$16, 'BASIC KEY'!$F$13:$F$16, ""),
XLOOKUP(INDEX(Basic!$N$2:$N$309, MATCH(Sheet8!$C165, Basic!$I$2:$I$309, 0)), 'BASIC KEY'!$E$19:$E$22, 'BASIC KEY'!$F$19:$F$22, ""),
XLOOKUP(INDEX(Basic!$O$2:$O$309, MATCH(Sheet8!$C165, Basic!$I$2:$I$309, 0)), 'BASIC KEY'!$E$25:$E$28, 'BASIC KEY'!$F$25:$F$28, "")
),
""
)</f>
        <v>career focused,Growth seeker,Balancer,Pleasant tactful,Self Focused</v>
      </c>
      <c r="L165" s="17" t="str">
        <f t="array" ref="L165">TEXTJOIN(",", TRUE,
    XLOOKUP(Advanced!$P162, 'ADVANCED KEY'!$F$1:$F$4, 'ADVANCED KEY'!$G$1:$G$4, ""),
    XLOOKUP(Advanced!$Q162, 'ADVANCED KEY'!$F$7:$F$10, 'ADVANCED KEY'!$G$7:$G$10, ""),
    XLOOKUP(Advanced!$R162, 'ADVANCED KEY'!$F$13:$F$16, 'ADVANCED KEY'!$G$13:$G$16, ""),
    XLOOKUP(Advanced!$S162, 'ADVANCED KEY'!$F$19:$F$22, 'ADVANCED KEY'!$G$19:$G$22, ""),
    XLOOKUP(Advanced!$T162, 'ADVANCED KEY'!$F$25:$F$28, 'ADVANCED KEY'!$G$25:$G$28, ""),
    XLOOKUP(Advanced!$U162, 'ADVANCED KEY'!$F$31:$F$34, 'ADVANCED KEY'!$G$31:$G$34, ""),
    XLOOKUP(Advanced!$V162, 'ADVANCED KEY'!$F$37:$F$40, 'ADVANCED KEY'!$G$37:$G$40, ""),
    XLOOKUP(Advanced!$W162, 'ADVANCED KEY'!$F$43:$F$46, 'ADVANCED KEY'!$G$43:$G$46, ""),
    XLOOKUP(Advanced!$X162, 'ADVANCED KEY'!$F$49:$F$52, 'ADVANCED KEY'!$G$49:$G$52, ""),
    XLOOKUP(Advanced!$Y162, 'ADVANCED KEY'!$F$55:$F$58, 'ADVANCED KEY'!$G$55:$G$58, "")
)</f>
        <v>Researcher,Skill learner,Guidelines seeker,Incremental Result seeker,Strength focused,Networker,Smart woker,Practical learner,Acknowledgement seeker,Detail focused</v>
      </c>
      <c r="M165" s="17" t="str">
        <f t="shared" si="6"/>
        <v>You are doing great Job . Keep it up!</v>
      </c>
      <c r="N165" s="17" t="str">
        <f t="shared" si="7"/>
        <v>Going amazing!.Keep working!</v>
      </c>
    </row>
    <row r="166">
      <c r="A166" s="12">
        <v>162.0</v>
      </c>
      <c r="B166" s="1" t="str">
        <f>Advanced!M163</f>
        <v>Ashok Kumar </v>
      </c>
      <c r="C166" s="13" t="str">
        <f t="shared" si="1"/>
        <v>ashok kumar</v>
      </c>
      <c r="D166" s="13">
        <f t="array" ref="D166">IF(ISNUMBER(MATCH(Sheet8!$C166, Basic!$I$2:$I$309, 0)),SUM(
        XLOOKUP(INDEX(Basic!$C$2:$C$309, MATCH(Sheet8!$C166, Basic!$I$2:$I$309, 0)), 'BASIC KEY'!$C$1:$C$4, 'BASIC KEY'!$B$1:$B$4, 0),
        XLOOKUP(INDEX(Basic!$D$2:$D$309, MATCH(Sheet8!$C166, Basic!$I$2:$I$309, 0)), 'BASIC KEY'!$C$7:$C$10, 'BASIC KEY'!$B$7:$B$10, 0),
        XLOOKUP(INDEX(Basic!$E$2:$E$309, MATCH(Sheet8!$C166, Basic!$I$2:$I$309, 0)), 'BASIC KEY'!$C$13:$C$16, 'BASIC KEY'!$B$13:$B$16, 0),
        XLOOKUP(INDEX(Basic!$F$2:$F$309, MATCH(Sheet8!$C166, Basic!$I$2:$I$309, 0)), 'BASIC KEY'!$C$19:$C$22, 'BASIC KEY'!$B$19:$B$22, 0),
        XLOOKUP(INDEX(Basic!$G$2:$G$309, MATCH(Sheet8!$C166, Basic!$I$2:$I$309, 0)), 'BASIC KEY'!$C$25:$C$28, 'BASIC KEY'!$B$25:$B$28, 0)
    ),
    ""
)
</f>
        <v>5</v>
      </c>
      <c r="E166" s="13">
        <f t="array" ref="E166">SUM(
XLOOKUP(Advanced!$C163,'ADVANCED KEY'!$C$1:$C$4,'ADVANCED KEY'!$B$1:$B$4,0),
XLOOKUP(Advanced!$D163,'ADVANCED KEY'!$C$7:$C$10,'ADVANCED KEY'!$B$7:$B$10,0),
XLOOKUP(Advanced!$E163,'ADVANCED KEY'!$C$13:$C$16,'ADVANCED KEY'!$B$13:$B$16,0),
XLOOKUP(Advanced!$F163,'ADVANCED KEY'!$C$19:$C$22,'ADVANCED KEY'!$B$19:$B$22,0),
XLOOKUP(Advanced!$G163,'ADVANCED KEY'!$C$25:$C$28,'ADVANCED KEY'!$B$25:$B$28,0),
XLOOKUP(Advanced!$H163,'ADVANCED KEY'!$C$31:$C$34,'ADVANCED KEY'!$B$31:$B$34,0),
XLOOKUP(Advanced!$I163,'ADVANCED KEY'!$C$37:$C$40,'ADVANCED KEY'!$B$37:$B$40,0),
XLOOKUP(Advanced!$J163,'ADVANCED KEY'!$C$43:$C$46,'ADVANCED KEY'!$B$43:$B$46,0),
XLOOKUP(Advanced!$K163,'ADVANCED KEY'!$C$49:$C$52,'ADVANCED KEY'!$B$49:$B$52,0),
XLOOKUP(Advanced!$L163,'ADVANCED KEY'!$C$55:$C$58,'ADVANCED KEY'!$B$55:$B$58,0)
)</f>
        <v>13</v>
      </c>
      <c r="F166" s="13">
        <f t="shared" si="2"/>
        <v>18</v>
      </c>
      <c r="G166" s="13">
        <f t="shared" si="3"/>
        <v>60</v>
      </c>
      <c r="H166" s="13">
        <f t="shared" si="4"/>
        <v>0.992</v>
      </c>
      <c r="I166" s="25">
        <f t="shared" si="5"/>
        <v>7</v>
      </c>
      <c r="J166" s="13" t="str">
        <f t="array" ref="J166">IF(ISNUMBER(MATCH(Sheet8!$C166, Basic!$I$2:$I$309, 0)),TEXTJOIN(",",TRUE,
XLOOKUP(INDEX(Basic!$K$2:$K$309, MATCH(Sheet8!$C166, Basic!$I$2:$I$309, 0)), 'BASIC KEY'!$E$1:$E$4, 'BASIC KEY'!$F$1:$F$4, ""),
XLOOKUP(INDEX(Basic!$L$2:$L$309, MATCH(Sheet8!$C166, Basic!$I$2:$I$309, 0)), 'BASIC KEY'!$E$7:$E$10, 'BASIC KEY'!$F$7:$F$10, ""),
XLOOKUP(INDEX(Basic!$M$2:$M$309, MATCH(Sheet8!$C166, Basic!$I$2:$I$309, 0)), 'BASIC KEY'!$E$13:$E$16, 'BASIC KEY'!$F$13:$F$16, ""),
XLOOKUP(INDEX(Basic!$N$2:$N$309, MATCH(Sheet8!$C166, Basic!$I$2:$I$309, 0)), 'BASIC KEY'!$E$19:$E$22, 'BASIC KEY'!$F$19:$F$22, ""),
XLOOKUP(INDEX(Basic!$O$2:$O$309, MATCH(Sheet8!$C166, Basic!$I$2:$I$309, 0)), 'BASIC KEY'!$E$25:$E$28, 'BASIC KEY'!$F$25:$F$28, "")
),
""
)</f>
        <v>career focused,Growth seeker,Dedicated learner,Feedback taker,Time Taker</v>
      </c>
      <c r="L166" s="17" t="str">
        <f t="array" ref="L166">TEXTJOIN(",", TRUE,
    XLOOKUP(Advanced!$P163, 'ADVANCED KEY'!$F$1:$F$4, 'ADVANCED KEY'!$G$1:$G$4, ""),
    XLOOKUP(Advanced!$Q163, 'ADVANCED KEY'!$F$7:$F$10, 'ADVANCED KEY'!$G$7:$G$10, ""),
    XLOOKUP(Advanced!$R163, 'ADVANCED KEY'!$F$13:$F$16, 'ADVANCED KEY'!$G$13:$G$16, ""),
    XLOOKUP(Advanced!$S163, 'ADVANCED KEY'!$F$19:$F$22, 'ADVANCED KEY'!$G$19:$G$22, ""),
    XLOOKUP(Advanced!$T163, 'ADVANCED KEY'!$F$25:$F$28, 'ADVANCED KEY'!$G$25:$G$28, ""),
    XLOOKUP(Advanced!$U163, 'ADVANCED KEY'!$F$31:$F$34, 'ADVANCED KEY'!$G$31:$G$34, ""),
    XLOOKUP(Advanced!$V163, 'ADVANCED KEY'!$F$37:$F$40, 'ADVANCED KEY'!$G$37:$G$40, ""),
    XLOOKUP(Advanced!$W163, 'ADVANCED KEY'!$F$43:$F$46, 'ADVANCED KEY'!$G$43:$G$46, ""),
    XLOOKUP(Advanced!$X163, 'ADVANCED KEY'!$F$49:$F$52, 'ADVANCED KEY'!$G$49:$G$52, ""),
    XLOOKUP(Advanced!$Y163, 'ADVANCED KEY'!$F$55:$F$58, 'ADVANCED KEY'!$G$55:$G$58, "")
)</f>
        <v>Adventurous,Task Oriented,Information seeker,Result focused,Overthinker,Placement focused,Systematic Thinker,Competitive learner,Experience seeker,Detail focused</v>
      </c>
      <c r="M166" s="17" t="str">
        <f t="shared" si="6"/>
        <v>You are doing great Job . Keep it up!</v>
      </c>
      <c r="N166" s="17" t="str">
        <f t="shared" si="7"/>
        <v>You are doing amazing dear!. Don't overthink about anything and be happy :)Going great!. Don't focus too much on results, just focus on your learnings and skills and be happy :)</v>
      </c>
    </row>
    <row r="167">
      <c r="A167" s="12">
        <v>163.0</v>
      </c>
      <c r="B167" s="1" t="str">
        <f>Advanced!M164</f>
        <v>Prasannakumar </v>
      </c>
      <c r="C167" s="13" t="str">
        <f t="shared" si="1"/>
        <v>prasannakumar</v>
      </c>
      <c r="D167" s="13">
        <f t="array" ref="D167">IF(ISNUMBER(MATCH(Sheet8!$C167, Basic!$I$2:$I$309, 0)),SUM(
        XLOOKUP(INDEX(Basic!$C$2:$C$309, MATCH(Sheet8!$C167, Basic!$I$2:$I$309, 0)), 'BASIC KEY'!$C$1:$C$4, 'BASIC KEY'!$B$1:$B$4, 0),
        XLOOKUP(INDEX(Basic!$D$2:$D$309, MATCH(Sheet8!$C167, Basic!$I$2:$I$309, 0)), 'BASIC KEY'!$C$7:$C$10, 'BASIC KEY'!$B$7:$B$10, 0),
        XLOOKUP(INDEX(Basic!$E$2:$E$309, MATCH(Sheet8!$C167, Basic!$I$2:$I$309, 0)), 'BASIC KEY'!$C$13:$C$16, 'BASIC KEY'!$B$13:$B$16, 0),
        XLOOKUP(INDEX(Basic!$F$2:$F$309, MATCH(Sheet8!$C167, Basic!$I$2:$I$309, 0)), 'BASIC KEY'!$C$19:$C$22, 'BASIC KEY'!$B$19:$B$22, 0),
        XLOOKUP(INDEX(Basic!$G$2:$G$309, MATCH(Sheet8!$C167, Basic!$I$2:$I$309, 0)), 'BASIC KEY'!$C$25:$C$28, 'BASIC KEY'!$B$25:$B$28, 0)
    ),
    ""
)
</f>
        <v>5</v>
      </c>
      <c r="E167" s="13">
        <f t="array" ref="E167">SUM(
XLOOKUP(Advanced!$C164,'ADVANCED KEY'!$C$1:$C$4,'ADVANCED KEY'!$B$1:$B$4,0),
XLOOKUP(Advanced!$D164,'ADVANCED KEY'!$C$7:$C$10,'ADVANCED KEY'!$B$7:$B$10,0),
XLOOKUP(Advanced!$E164,'ADVANCED KEY'!$C$13:$C$16,'ADVANCED KEY'!$B$13:$B$16,0),
XLOOKUP(Advanced!$F164,'ADVANCED KEY'!$C$19:$C$22,'ADVANCED KEY'!$B$19:$B$22,0),
XLOOKUP(Advanced!$G164,'ADVANCED KEY'!$C$25:$C$28,'ADVANCED KEY'!$B$25:$B$28,0),
XLOOKUP(Advanced!$H164,'ADVANCED KEY'!$C$31:$C$34,'ADVANCED KEY'!$B$31:$B$34,0),
XLOOKUP(Advanced!$I164,'ADVANCED KEY'!$C$37:$C$40,'ADVANCED KEY'!$B$37:$B$40,0),
XLOOKUP(Advanced!$J164,'ADVANCED KEY'!$C$43:$C$46,'ADVANCED KEY'!$B$43:$B$46,0),
XLOOKUP(Advanced!$K164,'ADVANCED KEY'!$C$49:$C$52,'ADVANCED KEY'!$B$49:$B$52,0),
XLOOKUP(Advanced!$L164,'ADVANCED KEY'!$C$55:$C$58,'ADVANCED KEY'!$B$55:$B$58,0)
)</f>
        <v>10</v>
      </c>
      <c r="F167" s="13">
        <f t="shared" si="2"/>
        <v>15</v>
      </c>
      <c r="G167" s="13">
        <f t="shared" si="3"/>
        <v>50</v>
      </c>
      <c r="H167" s="13">
        <f t="shared" si="4"/>
        <v>0.908</v>
      </c>
      <c r="I167" s="25">
        <f t="shared" si="5"/>
        <v>13</v>
      </c>
      <c r="J167" s="13" t="str">
        <f t="array" ref="J167">IF(ISNUMBER(MATCH(Sheet8!$C167, Basic!$I$2:$I$309, 0)),TEXTJOIN(",",TRUE,
XLOOKUP(INDEX(Basic!$K$2:$K$309, MATCH(Sheet8!$C167, Basic!$I$2:$I$309, 0)), 'BASIC KEY'!$E$1:$E$4, 'BASIC KEY'!$F$1:$F$4, ""),
XLOOKUP(INDEX(Basic!$L$2:$L$309, MATCH(Sheet8!$C167, Basic!$I$2:$I$309, 0)), 'BASIC KEY'!$E$7:$E$10, 'BASIC KEY'!$F$7:$F$10, ""),
XLOOKUP(INDEX(Basic!$M$2:$M$309, MATCH(Sheet8!$C167, Basic!$I$2:$I$309, 0)), 'BASIC KEY'!$E$13:$E$16, 'BASIC KEY'!$F$13:$F$16, ""),
XLOOKUP(INDEX(Basic!$N$2:$N$309, MATCH(Sheet8!$C167, Basic!$I$2:$I$309, 0)), 'BASIC KEY'!$E$19:$E$22, 'BASIC KEY'!$F$19:$F$22, ""),
XLOOKUP(INDEX(Basic!$O$2:$O$309, MATCH(Sheet8!$C167, Basic!$I$2:$I$309, 0)), 'BASIC KEY'!$E$25:$E$28, 'BASIC KEY'!$F$25:$F$28, "")
),
""
)</f>
        <v>career focused,Growth seeker,Balancer,Feedback taker,Competitor</v>
      </c>
      <c r="L167" s="17" t="str">
        <f t="array" ref="L167">TEXTJOIN(",", TRUE,
    XLOOKUP(Advanced!$P164, 'ADVANCED KEY'!$F$1:$F$4, 'ADVANCED KEY'!$G$1:$G$4, ""),
    XLOOKUP(Advanced!$Q164, 'ADVANCED KEY'!$F$7:$F$10, 'ADVANCED KEY'!$G$7:$G$10, ""),
    XLOOKUP(Advanced!$R164, 'ADVANCED KEY'!$F$13:$F$16, 'ADVANCED KEY'!$G$13:$G$16, ""),
    XLOOKUP(Advanced!$S164, 'ADVANCED KEY'!$F$19:$F$22, 'ADVANCED KEY'!$G$19:$G$22, ""),
    XLOOKUP(Advanced!$T164, 'ADVANCED KEY'!$F$25:$F$28, 'ADVANCED KEY'!$G$25:$G$28, ""),
    XLOOKUP(Advanced!$U164, 'ADVANCED KEY'!$F$31:$F$34, 'ADVANCED KEY'!$G$31:$G$34, ""),
    XLOOKUP(Advanced!$V164, 'ADVANCED KEY'!$F$37:$F$40, 'ADVANCED KEY'!$G$37:$G$40, ""),
    XLOOKUP(Advanced!$W164, 'ADVANCED KEY'!$F$43:$F$46, 'ADVANCED KEY'!$G$43:$G$46, ""),
    XLOOKUP(Advanced!$X164, 'ADVANCED KEY'!$F$49:$F$52, 'ADVANCED KEY'!$G$49:$G$52, ""),
    XLOOKUP(Advanced!$Y164, 'ADVANCED KEY'!$F$55:$F$58, 'ADVANCED KEY'!$G$55:$G$58, "")
)</f>
        <v>Adventurous,Task Oriented,Guidelines seeker,Incremental Result seeker,Overthinker,Internship focused,Innovator,Competitive learner,Experience seeker,Detail focused</v>
      </c>
      <c r="M167" s="17" t="str">
        <f t="shared" si="6"/>
        <v>You are doing great Job . Keep it up!</v>
      </c>
      <c r="N167" s="17" t="str">
        <f t="shared" si="7"/>
        <v>You are doing amazing dear!. Don't overthink about anything and be happy :)</v>
      </c>
    </row>
    <row r="168">
      <c r="A168" s="12">
        <v>164.0</v>
      </c>
      <c r="B168" s="1" t="str">
        <f>Advanced!M165</f>
        <v>Amit Kumar</v>
      </c>
      <c r="C168" s="13" t="str">
        <f t="shared" si="1"/>
        <v>amit kumar</v>
      </c>
      <c r="D168" s="13">
        <f t="array" ref="D168">IF(ISNUMBER(MATCH(Sheet8!$C168, Basic!$I$2:$I$309, 0)),SUM(
        XLOOKUP(INDEX(Basic!$C$2:$C$309, MATCH(Sheet8!$C168, Basic!$I$2:$I$309, 0)), 'BASIC KEY'!$C$1:$C$4, 'BASIC KEY'!$B$1:$B$4, 0),
        XLOOKUP(INDEX(Basic!$D$2:$D$309, MATCH(Sheet8!$C168, Basic!$I$2:$I$309, 0)), 'BASIC KEY'!$C$7:$C$10, 'BASIC KEY'!$B$7:$B$10, 0),
        XLOOKUP(INDEX(Basic!$E$2:$E$309, MATCH(Sheet8!$C168, Basic!$I$2:$I$309, 0)), 'BASIC KEY'!$C$13:$C$16, 'BASIC KEY'!$B$13:$B$16, 0),
        XLOOKUP(INDEX(Basic!$F$2:$F$309, MATCH(Sheet8!$C168, Basic!$I$2:$I$309, 0)), 'BASIC KEY'!$C$19:$C$22, 'BASIC KEY'!$B$19:$B$22, 0),
        XLOOKUP(INDEX(Basic!$G$2:$G$309, MATCH(Sheet8!$C168, Basic!$I$2:$I$309, 0)), 'BASIC KEY'!$C$25:$C$28, 'BASIC KEY'!$B$25:$B$28, 0)
    ),
    ""
)
</f>
        <v>7</v>
      </c>
      <c r="E168" s="13">
        <f t="array" ref="E168">SUM(
XLOOKUP(Advanced!$C165,'ADVANCED KEY'!$C$1:$C$4,'ADVANCED KEY'!$B$1:$B$4,0),
XLOOKUP(Advanced!$D165,'ADVANCED KEY'!$C$7:$C$10,'ADVANCED KEY'!$B$7:$B$10,0),
XLOOKUP(Advanced!$E165,'ADVANCED KEY'!$C$13:$C$16,'ADVANCED KEY'!$B$13:$B$16,0),
XLOOKUP(Advanced!$F165,'ADVANCED KEY'!$C$19:$C$22,'ADVANCED KEY'!$B$19:$B$22,0),
XLOOKUP(Advanced!$G165,'ADVANCED KEY'!$C$25:$C$28,'ADVANCED KEY'!$B$25:$B$28,0),
XLOOKUP(Advanced!$H165,'ADVANCED KEY'!$C$31:$C$34,'ADVANCED KEY'!$B$31:$B$34,0),
XLOOKUP(Advanced!$I165,'ADVANCED KEY'!$C$37:$C$40,'ADVANCED KEY'!$B$37:$B$40,0),
XLOOKUP(Advanced!$J165,'ADVANCED KEY'!$C$43:$C$46,'ADVANCED KEY'!$B$43:$B$46,0),
XLOOKUP(Advanced!$K165,'ADVANCED KEY'!$C$49:$C$52,'ADVANCED KEY'!$B$49:$B$52,0),
XLOOKUP(Advanced!$L165,'ADVANCED KEY'!$C$55:$C$58,'ADVANCED KEY'!$B$55:$B$58,0)
)</f>
        <v>-3</v>
      </c>
      <c r="F168" s="13">
        <f t="shared" si="2"/>
        <v>4</v>
      </c>
      <c r="G168" s="13">
        <f t="shared" si="3"/>
        <v>13.3</v>
      </c>
      <c r="H168" s="13">
        <f t="shared" si="4"/>
        <v>0.034</v>
      </c>
      <c r="I168" s="25">
        <f t="shared" si="5"/>
        <v>113</v>
      </c>
      <c r="J168" s="13" t="str">
        <f t="array" ref="J168">IF(ISNUMBER(MATCH(Sheet8!$C168, Basic!$I$2:$I$309, 0)),TEXTJOIN(",",TRUE,
XLOOKUP(INDEX(Basic!$K$2:$K$309, MATCH(Sheet8!$C168, Basic!$I$2:$I$309, 0)), 'BASIC KEY'!$E$1:$E$4, 'BASIC KEY'!$F$1:$F$4, ""),
XLOOKUP(INDEX(Basic!$L$2:$L$309, MATCH(Sheet8!$C168, Basic!$I$2:$I$309, 0)), 'BASIC KEY'!$E$7:$E$10, 'BASIC KEY'!$F$7:$F$10, ""),
XLOOKUP(INDEX(Basic!$M$2:$M$309, MATCH(Sheet8!$C168, Basic!$I$2:$I$309, 0)), 'BASIC KEY'!$E$13:$E$16, 'BASIC KEY'!$F$13:$F$16, ""),
XLOOKUP(INDEX(Basic!$N$2:$N$309, MATCH(Sheet8!$C168, Basic!$I$2:$I$309, 0)), 'BASIC KEY'!$E$19:$E$22, 'BASIC KEY'!$F$19:$F$22, ""),
XLOOKUP(INDEX(Basic!$O$2:$O$309, MATCH(Sheet8!$C168, Basic!$I$2:$I$309, 0)), 'BASIC KEY'!$E$25:$E$28, 'BASIC KEY'!$F$25:$F$28, "")
),
""
)</f>
        <v>career focused,Growth seeker,Balancer,Pleasant tactful,Competitor</v>
      </c>
      <c r="L168" s="17" t="str">
        <f t="array" ref="L168">TEXTJOIN(",", TRUE,
    XLOOKUP(Advanced!$P165, 'ADVANCED KEY'!$F$1:$F$4, 'ADVANCED KEY'!$G$1:$G$4, ""),
    XLOOKUP(Advanced!$Q165, 'ADVANCED KEY'!$F$7:$F$10, 'ADVANCED KEY'!$G$7:$G$10, ""),
    XLOOKUP(Advanced!$R165, 'ADVANCED KEY'!$F$13:$F$16, 'ADVANCED KEY'!$G$13:$G$16, ""),
    XLOOKUP(Advanced!$S165, 'ADVANCED KEY'!$F$19:$F$22, 'ADVANCED KEY'!$G$19:$G$22, ""),
    XLOOKUP(Advanced!$T165, 'ADVANCED KEY'!$F$25:$F$28, 'ADVANCED KEY'!$G$25:$G$28, ""),
    XLOOKUP(Advanced!$U165, 'ADVANCED KEY'!$F$31:$F$34, 'ADVANCED KEY'!$G$31:$G$34, ""),
    XLOOKUP(Advanced!$V165, 'ADVANCED KEY'!$F$37:$F$40, 'ADVANCED KEY'!$G$37:$G$40, ""),
    XLOOKUP(Advanced!$W165, 'ADVANCED KEY'!$F$43:$F$46, 'ADVANCED KEY'!$G$43:$G$46, ""),
    XLOOKUP(Advanced!$X165, 'ADVANCED KEY'!$F$49:$F$52, 'ADVANCED KEY'!$G$49:$G$52, ""),
    XLOOKUP(Advanced!$Y165, 'ADVANCED KEY'!$F$55:$F$58, 'ADVANCED KEY'!$G$55:$G$58, "")
)</f>
        <v>Researcher,Task Oriented,Information seeker,Incremental Result seeker,Self Aware,Networker,Blanced thinker,Future focused learner,Practical career focused,Balanced achiever</v>
      </c>
      <c r="M168" s="17" t="str">
        <f t="shared" si="6"/>
        <v>You are doing great Job . Keep it up!</v>
      </c>
      <c r="N168" s="17" t="str">
        <f t="shared" si="7"/>
        <v>Going amazing!.Keep working!</v>
      </c>
    </row>
    <row r="169">
      <c r="A169" s="12">
        <v>165.0</v>
      </c>
      <c r="B169" s="1" t="str">
        <f>Advanced!M166</f>
        <v>Surendra Bheemanathini </v>
      </c>
      <c r="C169" s="13" t="str">
        <f t="shared" si="1"/>
        <v>surendra bheemanathini</v>
      </c>
      <c r="D169" s="13">
        <f t="array" ref="D169">IF(ISNUMBER(MATCH(Sheet8!$C169, Basic!$I$2:$I$309, 0)),SUM(
        XLOOKUP(INDEX(Basic!$C$2:$C$309, MATCH(Sheet8!$C169, Basic!$I$2:$I$309, 0)), 'BASIC KEY'!$C$1:$C$4, 'BASIC KEY'!$B$1:$B$4, 0),
        XLOOKUP(INDEX(Basic!$D$2:$D$309, MATCH(Sheet8!$C169, Basic!$I$2:$I$309, 0)), 'BASIC KEY'!$C$7:$C$10, 'BASIC KEY'!$B$7:$B$10, 0),
        XLOOKUP(INDEX(Basic!$E$2:$E$309, MATCH(Sheet8!$C169, Basic!$I$2:$I$309, 0)), 'BASIC KEY'!$C$13:$C$16, 'BASIC KEY'!$B$13:$B$16, 0),
        XLOOKUP(INDEX(Basic!$F$2:$F$309, MATCH(Sheet8!$C169, Basic!$I$2:$I$309, 0)), 'BASIC KEY'!$C$19:$C$22, 'BASIC KEY'!$B$19:$B$22, 0),
        XLOOKUP(INDEX(Basic!$G$2:$G$309, MATCH(Sheet8!$C169, Basic!$I$2:$I$309, 0)), 'BASIC KEY'!$C$25:$C$28, 'BASIC KEY'!$B$25:$B$28, 0)
    ),
    ""
)
</f>
        <v>8</v>
      </c>
      <c r="E169" s="13">
        <f t="array" ref="E169">SUM(
XLOOKUP(Advanced!$C166,'ADVANCED KEY'!$C$1:$C$4,'ADVANCED KEY'!$B$1:$B$4,0),
XLOOKUP(Advanced!$D166,'ADVANCED KEY'!$C$7:$C$10,'ADVANCED KEY'!$B$7:$B$10,0),
XLOOKUP(Advanced!$E166,'ADVANCED KEY'!$C$13:$C$16,'ADVANCED KEY'!$B$13:$B$16,0),
XLOOKUP(Advanced!$F166,'ADVANCED KEY'!$C$19:$C$22,'ADVANCED KEY'!$B$19:$B$22,0),
XLOOKUP(Advanced!$G166,'ADVANCED KEY'!$C$25:$C$28,'ADVANCED KEY'!$B$25:$B$28,0),
XLOOKUP(Advanced!$H166,'ADVANCED KEY'!$C$31:$C$34,'ADVANCED KEY'!$B$31:$B$34,0),
XLOOKUP(Advanced!$I166,'ADVANCED KEY'!$C$37:$C$40,'ADVANCED KEY'!$B$37:$B$40,0),
XLOOKUP(Advanced!$J166,'ADVANCED KEY'!$C$43:$C$46,'ADVANCED KEY'!$B$43:$B$46,0),
XLOOKUP(Advanced!$K166,'ADVANCED KEY'!$C$49:$C$52,'ADVANCED KEY'!$B$49:$B$52,0),
XLOOKUP(Advanced!$L166,'ADVANCED KEY'!$C$55:$C$58,'ADVANCED KEY'!$B$55:$B$58,0)
)</f>
        <v>-1</v>
      </c>
      <c r="F169" s="13">
        <f t="shared" si="2"/>
        <v>7</v>
      </c>
      <c r="G169" s="13">
        <f t="shared" si="3"/>
        <v>23.3</v>
      </c>
      <c r="H169" s="13">
        <f t="shared" si="4"/>
        <v>0.205</v>
      </c>
      <c r="I169" s="25">
        <f t="shared" si="5"/>
        <v>92</v>
      </c>
      <c r="J169" s="13" t="str">
        <f t="array" ref="J169">IF(ISNUMBER(MATCH(Sheet8!$C169, Basic!$I$2:$I$309, 0)),TEXTJOIN(",",TRUE,
XLOOKUP(INDEX(Basic!$K$2:$K$309, MATCH(Sheet8!$C169, Basic!$I$2:$I$309, 0)), 'BASIC KEY'!$E$1:$E$4, 'BASIC KEY'!$F$1:$F$4, ""),
XLOOKUP(INDEX(Basic!$L$2:$L$309, MATCH(Sheet8!$C169, Basic!$I$2:$I$309, 0)), 'BASIC KEY'!$E$7:$E$10, 'BASIC KEY'!$F$7:$F$10, ""),
XLOOKUP(INDEX(Basic!$M$2:$M$309, MATCH(Sheet8!$C169, Basic!$I$2:$I$309, 0)), 'BASIC KEY'!$E$13:$E$16, 'BASIC KEY'!$F$13:$F$16, ""),
XLOOKUP(INDEX(Basic!$N$2:$N$309, MATCH(Sheet8!$C169, Basic!$I$2:$I$309, 0)), 'BASIC KEY'!$E$19:$E$22, 'BASIC KEY'!$F$19:$F$22, ""),
XLOOKUP(INDEX(Basic!$O$2:$O$309, MATCH(Sheet8!$C169, Basic!$I$2:$I$309, 0)), 'BASIC KEY'!$E$25:$E$28, 'BASIC KEY'!$F$25:$F$28, "")
),
""
)</f>
        <v>career focused,Growth seeker,Dedicated learner,Pleasant tactful,Competitor</v>
      </c>
      <c r="L169" s="17" t="str">
        <f t="array" ref="L169">TEXTJOIN(",", TRUE,
    XLOOKUP(Advanced!$P166, 'ADVANCED KEY'!$F$1:$F$4, 'ADVANCED KEY'!$G$1:$G$4, ""),
    XLOOKUP(Advanced!$Q166, 'ADVANCED KEY'!$F$7:$F$10, 'ADVANCED KEY'!$G$7:$G$10, ""),
    XLOOKUP(Advanced!$R166, 'ADVANCED KEY'!$F$13:$F$16, 'ADVANCED KEY'!$G$13:$G$16, ""),
    XLOOKUP(Advanced!$S166, 'ADVANCED KEY'!$F$19:$F$22, 'ADVANCED KEY'!$G$19:$G$22, ""),
    XLOOKUP(Advanced!$T166, 'ADVANCED KEY'!$F$25:$F$28, 'ADVANCED KEY'!$G$25:$G$28, ""),
    XLOOKUP(Advanced!$U166, 'ADVANCED KEY'!$F$31:$F$34, 'ADVANCED KEY'!$G$31:$G$34, ""),
    XLOOKUP(Advanced!$V166, 'ADVANCED KEY'!$F$37:$F$40, 'ADVANCED KEY'!$G$37:$G$40, ""),
    XLOOKUP(Advanced!$W166, 'ADVANCED KEY'!$F$43:$F$46, 'ADVANCED KEY'!$G$43:$G$46, ""),
    XLOOKUP(Advanced!$X166, 'ADVANCED KEY'!$F$49:$F$52, 'ADVANCED KEY'!$G$49:$G$52, ""),
    XLOOKUP(Advanced!$Y166, 'ADVANCED KEY'!$F$55:$F$58, 'ADVANCED KEY'!$G$55:$G$58, "")
)</f>
        <v>Researcher,Task Oriented,Information seeker,Incremental Result seeker,Self Aware,Networker,Smart woker,Future focused learner,Acknowledgement seeker,Balanced achiever</v>
      </c>
      <c r="M169" s="17" t="str">
        <f t="shared" si="6"/>
        <v>You are doing great Job . Keep it up!</v>
      </c>
      <c r="N169" s="17" t="str">
        <f t="shared" si="7"/>
        <v>Going amazing!.Keep working!</v>
      </c>
    </row>
    <row r="170">
      <c r="A170" s="12">
        <v>166.0</v>
      </c>
      <c r="B170" s="1" t="str">
        <f>Advanced!M167</f>
        <v>Surya Pillalamarri</v>
      </c>
      <c r="C170" s="13" t="str">
        <f t="shared" si="1"/>
        <v>surya pillalamarri</v>
      </c>
      <c r="D170" s="13">
        <f t="array" ref="D170">IF(ISNUMBER(MATCH(Sheet8!$C170, Basic!$I$2:$I$309, 0)),SUM(
        XLOOKUP(INDEX(Basic!$C$2:$C$309, MATCH(Sheet8!$C170, Basic!$I$2:$I$309, 0)), 'BASIC KEY'!$C$1:$C$4, 'BASIC KEY'!$B$1:$B$4, 0),
        XLOOKUP(INDEX(Basic!$D$2:$D$309, MATCH(Sheet8!$C170, Basic!$I$2:$I$309, 0)), 'BASIC KEY'!$C$7:$C$10, 'BASIC KEY'!$B$7:$B$10, 0),
        XLOOKUP(INDEX(Basic!$E$2:$E$309, MATCH(Sheet8!$C170, Basic!$I$2:$I$309, 0)), 'BASIC KEY'!$C$13:$C$16, 'BASIC KEY'!$B$13:$B$16, 0),
        XLOOKUP(INDEX(Basic!$F$2:$F$309, MATCH(Sheet8!$C170, Basic!$I$2:$I$309, 0)), 'BASIC KEY'!$C$19:$C$22, 'BASIC KEY'!$B$19:$B$22, 0),
        XLOOKUP(INDEX(Basic!$G$2:$G$309, MATCH(Sheet8!$C170, Basic!$I$2:$I$309, 0)), 'BASIC KEY'!$C$25:$C$28, 'BASIC KEY'!$B$25:$B$28, 0)
    ),
    ""
)
</f>
        <v>7</v>
      </c>
      <c r="E170" s="13">
        <f t="array" ref="E170">SUM(
XLOOKUP(Advanced!$C167,'ADVANCED KEY'!$C$1:$C$4,'ADVANCED KEY'!$B$1:$B$4,0),
XLOOKUP(Advanced!$D167,'ADVANCED KEY'!$C$7:$C$10,'ADVANCED KEY'!$B$7:$B$10,0),
XLOOKUP(Advanced!$E167,'ADVANCED KEY'!$C$13:$C$16,'ADVANCED KEY'!$B$13:$B$16,0),
XLOOKUP(Advanced!$F167,'ADVANCED KEY'!$C$19:$C$22,'ADVANCED KEY'!$B$19:$B$22,0),
XLOOKUP(Advanced!$G167,'ADVANCED KEY'!$C$25:$C$28,'ADVANCED KEY'!$B$25:$B$28,0),
XLOOKUP(Advanced!$H167,'ADVANCED KEY'!$C$31:$C$34,'ADVANCED KEY'!$B$31:$B$34,0),
XLOOKUP(Advanced!$I167,'ADVANCED KEY'!$C$37:$C$40,'ADVANCED KEY'!$B$37:$B$40,0),
XLOOKUP(Advanced!$J167,'ADVANCED KEY'!$C$43:$C$46,'ADVANCED KEY'!$B$43:$B$46,0),
XLOOKUP(Advanced!$K167,'ADVANCED KEY'!$C$49:$C$52,'ADVANCED KEY'!$B$49:$B$52,0),
XLOOKUP(Advanced!$L167,'ADVANCED KEY'!$C$55:$C$58,'ADVANCED KEY'!$B$55:$B$58,0)
)</f>
        <v>0</v>
      </c>
      <c r="F170" s="13">
        <f t="shared" si="2"/>
        <v>7</v>
      </c>
      <c r="G170" s="13">
        <f t="shared" si="3"/>
        <v>23.3</v>
      </c>
      <c r="H170" s="13">
        <f t="shared" si="4"/>
        <v>0.207</v>
      </c>
      <c r="I170" s="25">
        <f t="shared" si="5"/>
        <v>91</v>
      </c>
      <c r="J170" s="13" t="str">
        <f t="array" ref="J170">IF(ISNUMBER(MATCH(Sheet8!$C170, Basic!$I$2:$I$309, 0)),TEXTJOIN(",",TRUE,
XLOOKUP(INDEX(Basic!$K$2:$K$309, MATCH(Sheet8!$C170, Basic!$I$2:$I$309, 0)), 'BASIC KEY'!$E$1:$E$4, 'BASIC KEY'!$F$1:$F$4, ""),
XLOOKUP(INDEX(Basic!$L$2:$L$309, MATCH(Sheet8!$C170, Basic!$I$2:$I$309, 0)), 'BASIC KEY'!$E$7:$E$10, 'BASIC KEY'!$F$7:$F$10, ""),
XLOOKUP(INDEX(Basic!$M$2:$M$309, MATCH(Sheet8!$C170, Basic!$I$2:$I$309, 0)), 'BASIC KEY'!$E$13:$E$16, 'BASIC KEY'!$F$13:$F$16, ""),
XLOOKUP(INDEX(Basic!$N$2:$N$309, MATCH(Sheet8!$C170, Basic!$I$2:$I$309, 0)), 'BASIC KEY'!$E$19:$E$22, 'BASIC KEY'!$F$19:$F$22, ""),
XLOOKUP(INDEX(Basic!$O$2:$O$309, MATCH(Sheet8!$C170, Basic!$I$2:$I$309, 0)), 'BASIC KEY'!$E$25:$E$28, 'BASIC KEY'!$F$25:$F$28, "")
),
""
)</f>
        <v>career focused,Balanced explorer,Balancer,Pleasant tactful,Self Focused</v>
      </c>
      <c r="L170" s="17" t="str">
        <f t="array" ref="L170">TEXTJOIN(",", TRUE,
    XLOOKUP(Advanced!$P167, 'ADVANCED KEY'!$F$1:$F$4, 'ADVANCED KEY'!$G$1:$G$4, ""),
    XLOOKUP(Advanced!$Q167, 'ADVANCED KEY'!$F$7:$F$10, 'ADVANCED KEY'!$G$7:$G$10, ""),
    XLOOKUP(Advanced!$R167, 'ADVANCED KEY'!$F$13:$F$16, 'ADVANCED KEY'!$G$13:$G$16, ""),
    XLOOKUP(Advanced!$S167, 'ADVANCED KEY'!$F$19:$F$22, 'ADVANCED KEY'!$G$19:$G$22, ""),
    XLOOKUP(Advanced!$T167, 'ADVANCED KEY'!$F$25:$F$28, 'ADVANCED KEY'!$G$25:$G$28, ""),
    XLOOKUP(Advanced!$U167, 'ADVANCED KEY'!$F$31:$F$34, 'ADVANCED KEY'!$G$31:$G$34, ""),
    XLOOKUP(Advanced!$V167, 'ADVANCED KEY'!$F$37:$F$40, 'ADVANCED KEY'!$G$37:$G$40, ""),
    XLOOKUP(Advanced!$W167, 'ADVANCED KEY'!$F$43:$F$46, 'ADVANCED KEY'!$G$43:$G$46, ""),
    XLOOKUP(Advanced!$X167, 'ADVANCED KEY'!$F$49:$F$52, 'ADVANCED KEY'!$G$49:$G$52, ""),
    XLOOKUP(Advanced!$Y167, 'ADVANCED KEY'!$F$55:$F$58, 'ADVANCED KEY'!$G$55:$G$58, "")
)</f>
        <v>Researcher,Skill learner,Guidelines seeker,Incremental Result seeker,Strength focused,Networker,Blanced thinker,Grade focused learner,Acknowledgement seeker,Short-term goals seeker</v>
      </c>
      <c r="M170" s="17" t="str">
        <f t="shared" si="6"/>
        <v>You are doing great Job . Keep it up!</v>
      </c>
      <c r="N170" s="17" t="str">
        <f t="shared" si="7"/>
        <v>Everything is going good, just be aware of not pressurizing yourself of getting good grades only and not seeking practical experiences.</v>
      </c>
    </row>
    <row r="171">
      <c r="A171" s="12">
        <v>167.0</v>
      </c>
      <c r="B171" s="1" t="str">
        <f>Advanced!M168</f>
        <v>Erukonda Saikiran</v>
      </c>
      <c r="C171" s="13" t="str">
        <f t="shared" si="1"/>
        <v>erukonda saikiran</v>
      </c>
      <c r="D171" s="13">
        <f t="array" ref="D171">IF(ISNUMBER(MATCH(Sheet8!$C171, Basic!$I$2:$I$309, 0)),SUM(
        XLOOKUP(INDEX(Basic!$C$2:$C$309, MATCH(Sheet8!$C171, Basic!$I$2:$I$309, 0)), 'BASIC KEY'!$C$1:$C$4, 'BASIC KEY'!$B$1:$B$4, 0),
        XLOOKUP(INDEX(Basic!$D$2:$D$309, MATCH(Sheet8!$C171, Basic!$I$2:$I$309, 0)), 'BASIC KEY'!$C$7:$C$10, 'BASIC KEY'!$B$7:$B$10, 0),
        XLOOKUP(INDEX(Basic!$E$2:$E$309, MATCH(Sheet8!$C171, Basic!$I$2:$I$309, 0)), 'BASIC KEY'!$C$13:$C$16, 'BASIC KEY'!$B$13:$B$16, 0),
        XLOOKUP(INDEX(Basic!$F$2:$F$309, MATCH(Sheet8!$C171, Basic!$I$2:$I$309, 0)), 'BASIC KEY'!$C$19:$C$22, 'BASIC KEY'!$B$19:$B$22, 0),
        XLOOKUP(INDEX(Basic!$G$2:$G$309, MATCH(Sheet8!$C171, Basic!$I$2:$I$309, 0)), 'BASIC KEY'!$C$25:$C$28, 'BASIC KEY'!$B$25:$B$28, 0)
    ),
    ""
)
</f>
        <v>8</v>
      </c>
      <c r="E171" s="13">
        <f t="array" ref="E171">SUM(
XLOOKUP(Advanced!$C168,'ADVANCED KEY'!$C$1:$C$4,'ADVANCED KEY'!$B$1:$B$4,0),
XLOOKUP(Advanced!$D168,'ADVANCED KEY'!$C$7:$C$10,'ADVANCED KEY'!$B$7:$B$10,0),
XLOOKUP(Advanced!$E168,'ADVANCED KEY'!$C$13:$C$16,'ADVANCED KEY'!$B$13:$B$16,0),
XLOOKUP(Advanced!$F168,'ADVANCED KEY'!$C$19:$C$22,'ADVANCED KEY'!$B$19:$B$22,0),
XLOOKUP(Advanced!$G168,'ADVANCED KEY'!$C$25:$C$28,'ADVANCED KEY'!$B$25:$B$28,0),
XLOOKUP(Advanced!$H168,'ADVANCED KEY'!$C$31:$C$34,'ADVANCED KEY'!$B$31:$B$34,0),
XLOOKUP(Advanced!$I168,'ADVANCED KEY'!$C$37:$C$40,'ADVANCED KEY'!$B$37:$B$40,0),
XLOOKUP(Advanced!$J168,'ADVANCED KEY'!$C$43:$C$46,'ADVANCED KEY'!$B$43:$B$46,0),
XLOOKUP(Advanced!$K168,'ADVANCED KEY'!$C$49:$C$52,'ADVANCED KEY'!$B$49:$B$52,0),
XLOOKUP(Advanced!$L168,'ADVANCED KEY'!$C$55:$C$58,'ADVANCED KEY'!$B$55:$B$58,0)
)</f>
        <v>3</v>
      </c>
      <c r="F171" s="13">
        <f t="shared" si="2"/>
        <v>11</v>
      </c>
      <c r="G171" s="13">
        <f t="shared" si="3"/>
        <v>36.7</v>
      </c>
      <c r="H171" s="13">
        <f t="shared" si="4"/>
        <v>0.626</v>
      </c>
      <c r="I171" s="25">
        <f t="shared" si="5"/>
        <v>36</v>
      </c>
      <c r="J171" s="13" t="str">
        <f t="array" ref="J171">IF(ISNUMBER(MATCH(Sheet8!$C171, Basic!$I$2:$I$309, 0)),TEXTJOIN(",",TRUE,
XLOOKUP(INDEX(Basic!$K$2:$K$309, MATCH(Sheet8!$C171, Basic!$I$2:$I$309, 0)), 'BASIC KEY'!$E$1:$E$4, 'BASIC KEY'!$F$1:$F$4, ""),
XLOOKUP(INDEX(Basic!$L$2:$L$309, MATCH(Sheet8!$C171, Basic!$I$2:$I$309, 0)), 'BASIC KEY'!$E$7:$E$10, 'BASIC KEY'!$F$7:$F$10, ""),
XLOOKUP(INDEX(Basic!$M$2:$M$309, MATCH(Sheet8!$C171, Basic!$I$2:$I$309, 0)), 'BASIC KEY'!$E$13:$E$16, 'BASIC KEY'!$F$13:$F$16, ""),
XLOOKUP(INDEX(Basic!$N$2:$N$309, MATCH(Sheet8!$C171, Basic!$I$2:$I$309, 0)), 'BASIC KEY'!$E$19:$E$22, 'BASIC KEY'!$F$19:$F$22, ""),
XLOOKUP(INDEX(Basic!$O$2:$O$309, MATCH(Sheet8!$C171, Basic!$I$2:$I$309, 0)), 'BASIC KEY'!$E$25:$E$28, 'BASIC KEY'!$F$25:$F$28, "")
),
""
)</f>
        <v>passionate explorer,Growth seeker,Balancer,Pleasant tactful,Competitor</v>
      </c>
      <c r="L171" s="17" t="str">
        <f t="array" ref="L171">TEXTJOIN(",", TRUE,
    XLOOKUP(Advanced!$P168, 'ADVANCED KEY'!$F$1:$F$4, 'ADVANCED KEY'!$G$1:$G$4, ""),
    XLOOKUP(Advanced!$Q168, 'ADVANCED KEY'!$F$7:$F$10, 'ADVANCED KEY'!$G$7:$G$10, ""),
    XLOOKUP(Advanced!$R168, 'ADVANCED KEY'!$F$13:$F$16, 'ADVANCED KEY'!$G$13:$G$16, ""),
    XLOOKUP(Advanced!$S168, 'ADVANCED KEY'!$F$19:$F$22, 'ADVANCED KEY'!$G$19:$G$22, ""),
    XLOOKUP(Advanced!$T168, 'ADVANCED KEY'!$F$25:$F$28, 'ADVANCED KEY'!$G$25:$G$28, ""),
    XLOOKUP(Advanced!$U168, 'ADVANCED KEY'!$F$31:$F$34, 'ADVANCED KEY'!$G$31:$G$34, ""),
    XLOOKUP(Advanced!$V168, 'ADVANCED KEY'!$F$37:$F$40, 'ADVANCED KEY'!$G$37:$G$40, ""),
    XLOOKUP(Advanced!$W168, 'ADVANCED KEY'!$F$43:$F$46, 'ADVANCED KEY'!$G$43:$G$46, ""),
    XLOOKUP(Advanced!$X168, 'ADVANCED KEY'!$F$49:$F$52, 'ADVANCED KEY'!$G$49:$G$52, ""),
    XLOOKUP(Advanced!$Y168, 'ADVANCED KEY'!$F$55:$F$58, 'ADVANCED KEY'!$G$55:$G$58, "")
)</f>
        <v>Planned explorer,Challenger,Information seeker,Incremental Result seeker,Strength focused,Networker,Smart woker,Future focused learner,Practical career focused,Short-term goals seeker</v>
      </c>
      <c r="M171" s="17" t="str">
        <f t="shared" si="6"/>
        <v>You are doing great Job . Keep it up!</v>
      </c>
      <c r="N171" s="17" t="str">
        <f t="shared" si="7"/>
        <v>Going amazing!.Keep working!</v>
      </c>
    </row>
    <row r="172">
      <c r="A172" s="12">
        <v>168.0</v>
      </c>
      <c r="B172" s="1" t="str">
        <f>Advanced!M169</f>
        <v>Hardik Giri Goswami</v>
      </c>
      <c r="C172" s="13" t="str">
        <f t="shared" si="1"/>
        <v>hardik giri goswami</v>
      </c>
      <c r="D172" s="13">
        <f t="array" ref="D172">IF(ISNUMBER(MATCH(Sheet8!$C172, Basic!$I$2:$I$309, 0)),SUM(
        XLOOKUP(INDEX(Basic!$C$2:$C$309, MATCH(Sheet8!$C172, Basic!$I$2:$I$309, 0)), 'BASIC KEY'!$C$1:$C$4, 'BASIC KEY'!$B$1:$B$4, 0),
        XLOOKUP(INDEX(Basic!$D$2:$D$309, MATCH(Sheet8!$C172, Basic!$I$2:$I$309, 0)), 'BASIC KEY'!$C$7:$C$10, 'BASIC KEY'!$B$7:$B$10, 0),
        XLOOKUP(INDEX(Basic!$E$2:$E$309, MATCH(Sheet8!$C172, Basic!$I$2:$I$309, 0)), 'BASIC KEY'!$C$13:$C$16, 'BASIC KEY'!$B$13:$B$16, 0),
        XLOOKUP(INDEX(Basic!$F$2:$F$309, MATCH(Sheet8!$C172, Basic!$I$2:$I$309, 0)), 'BASIC KEY'!$C$19:$C$22, 'BASIC KEY'!$B$19:$B$22, 0),
        XLOOKUP(INDEX(Basic!$G$2:$G$309, MATCH(Sheet8!$C172, Basic!$I$2:$I$309, 0)), 'BASIC KEY'!$C$25:$C$28, 'BASIC KEY'!$B$25:$B$28, 0)
    ),
    ""
)
</f>
        <v>8</v>
      </c>
      <c r="E172" s="13">
        <f t="array" ref="E172">SUM(
XLOOKUP(Advanced!$C169,'ADVANCED KEY'!$C$1:$C$4,'ADVANCED KEY'!$B$1:$B$4,0),
XLOOKUP(Advanced!$D169,'ADVANCED KEY'!$C$7:$C$10,'ADVANCED KEY'!$B$7:$B$10,0),
XLOOKUP(Advanced!$E169,'ADVANCED KEY'!$C$13:$C$16,'ADVANCED KEY'!$B$13:$B$16,0),
XLOOKUP(Advanced!$F169,'ADVANCED KEY'!$C$19:$C$22,'ADVANCED KEY'!$B$19:$B$22,0),
XLOOKUP(Advanced!$G169,'ADVANCED KEY'!$C$25:$C$28,'ADVANCED KEY'!$B$25:$B$28,0),
XLOOKUP(Advanced!$H169,'ADVANCED KEY'!$C$31:$C$34,'ADVANCED KEY'!$B$31:$B$34,0),
XLOOKUP(Advanced!$I169,'ADVANCED KEY'!$C$37:$C$40,'ADVANCED KEY'!$B$37:$B$40,0),
XLOOKUP(Advanced!$J169,'ADVANCED KEY'!$C$43:$C$46,'ADVANCED KEY'!$B$43:$B$46,0),
XLOOKUP(Advanced!$K169,'ADVANCED KEY'!$C$49:$C$52,'ADVANCED KEY'!$B$49:$B$52,0),
XLOOKUP(Advanced!$L169,'ADVANCED KEY'!$C$55:$C$58,'ADVANCED KEY'!$B$55:$B$58,0)
)</f>
        <v>1</v>
      </c>
      <c r="F172" s="13">
        <f t="shared" si="2"/>
        <v>9</v>
      </c>
      <c r="G172" s="13">
        <f t="shared" si="3"/>
        <v>30</v>
      </c>
      <c r="H172" s="13">
        <f t="shared" si="4"/>
        <v>0.395</v>
      </c>
      <c r="I172" s="25">
        <f t="shared" si="5"/>
        <v>67</v>
      </c>
      <c r="J172" s="13" t="str">
        <f t="array" ref="J172">IF(ISNUMBER(MATCH(Sheet8!$C172, Basic!$I$2:$I$309, 0)),TEXTJOIN(",",TRUE,
XLOOKUP(INDEX(Basic!$K$2:$K$309, MATCH(Sheet8!$C172, Basic!$I$2:$I$309, 0)), 'BASIC KEY'!$E$1:$E$4, 'BASIC KEY'!$F$1:$F$4, ""),
XLOOKUP(INDEX(Basic!$L$2:$L$309, MATCH(Sheet8!$C172, Basic!$I$2:$I$309, 0)), 'BASIC KEY'!$E$7:$E$10, 'BASIC KEY'!$F$7:$F$10, ""),
XLOOKUP(INDEX(Basic!$M$2:$M$309, MATCH(Sheet8!$C172, Basic!$I$2:$I$309, 0)), 'BASIC KEY'!$E$13:$E$16, 'BASIC KEY'!$F$13:$F$16, ""),
XLOOKUP(INDEX(Basic!$N$2:$N$309, MATCH(Sheet8!$C172, Basic!$I$2:$I$309, 0)), 'BASIC KEY'!$E$19:$E$22, 'BASIC KEY'!$F$19:$F$22, ""),
XLOOKUP(INDEX(Basic!$O$2:$O$309, MATCH(Sheet8!$C172, Basic!$I$2:$I$309, 0)), 'BASIC KEY'!$E$25:$E$28, 'BASIC KEY'!$F$25:$F$28, "")
),
""
)</f>
        <v>career focused,Growth seeker,Dedicated learner,Pleasant tactful,Competitor</v>
      </c>
      <c r="L172" s="17" t="str">
        <f t="array" ref="L172">TEXTJOIN(",", TRUE,
    XLOOKUP(Advanced!$P169, 'ADVANCED KEY'!$F$1:$F$4, 'ADVANCED KEY'!$G$1:$G$4, ""),
    XLOOKUP(Advanced!$Q169, 'ADVANCED KEY'!$F$7:$F$10, 'ADVANCED KEY'!$G$7:$G$10, ""),
    XLOOKUP(Advanced!$R169, 'ADVANCED KEY'!$F$13:$F$16, 'ADVANCED KEY'!$G$13:$G$16, ""),
    XLOOKUP(Advanced!$S169, 'ADVANCED KEY'!$F$19:$F$22, 'ADVANCED KEY'!$G$19:$G$22, ""),
    XLOOKUP(Advanced!$T169, 'ADVANCED KEY'!$F$25:$F$28, 'ADVANCED KEY'!$G$25:$G$28, ""),
    XLOOKUP(Advanced!$U169, 'ADVANCED KEY'!$F$31:$F$34, 'ADVANCED KEY'!$G$31:$G$34, ""),
    XLOOKUP(Advanced!$V169, 'ADVANCED KEY'!$F$37:$F$40, 'ADVANCED KEY'!$G$37:$G$40, ""),
    XLOOKUP(Advanced!$W169, 'ADVANCED KEY'!$F$43:$F$46, 'ADVANCED KEY'!$G$43:$G$46, ""),
    XLOOKUP(Advanced!$X169, 'ADVANCED KEY'!$F$49:$F$52, 'ADVANCED KEY'!$G$49:$G$52, ""),
    XLOOKUP(Advanced!$Y169, 'ADVANCED KEY'!$F$55:$F$58, 'ADVANCED KEY'!$G$55:$G$58, "")
)</f>
        <v>Adventurous,Skill learner,Information seeker,Incremental Result seeker,Self Aware,Balancer,Blanced thinker,Future focused learner,Acknowledgement seeker,Short-term goals seeker</v>
      </c>
      <c r="M172" s="17" t="str">
        <f t="shared" si="6"/>
        <v>You are doing great Job . Keep it up!</v>
      </c>
      <c r="N172" s="17" t="str">
        <f t="shared" si="7"/>
        <v>Going amazing!.Keep working!</v>
      </c>
    </row>
    <row r="173">
      <c r="A173" s="12">
        <v>169.0</v>
      </c>
      <c r="B173" s="1" t="str">
        <f>Advanced!M170</f>
        <v>Aniket Bihana</v>
      </c>
      <c r="C173" s="13" t="str">
        <f t="shared" si="1"/>
        <v>aniket bihana</v>
      </c>
      <c r="D173" s="13">
        <f t="array" ref="D173">IF(ISNUMBER(MATCH(Sheet8!$C173, Basic!$I$2:$I$309, 0)),SUM(
        XLOOKUP(INDEX(Basic!$C$2:$C$309, MATCH(Sheet8!$C173, Basic!$I$2:$I$309, 0)), 'BASIC KEY'!$C$1:$C$4, 'BASIC KEY'!$B$1:$B$4, 0),
        XLOOKUP(INDEX(Basic!$D$2:$D$309, MATCH(Sheet8!$C173, Basic!$I$2:$I$309, 0)), 'BASIC KEY'!$C$7:$C$10, 'BASIC KEY'!$B$7:$B$10, 0),
        XLOOKUP(INDEX(Basic!$E$2:$E$309, MATCH(Sheet8!$C173, Basic!$I$2:$I$309, 0)), 'BASIC KEY'!$C$13:$C$16, 'BASIC KEY'!$B$13:$B$16, 0),
        XLOOKUP(INDEX(Basic!$F$2:$F$309, MATCH(Sheet8!$C173, Basic!$I$2:$I$309, 0)), 'BASIC KEY'!$C$19:$C$22, 'BASIC KEY'!$B$19:$B$22, 0),
        XLOOKUP(INDEX(Basic!$G$2:$G$309, MATCH(Sheet8!$C173, Basic!$I$2:$I$309, 0)), 'BASIC KEY'!$C$25:$C$28, 'BASIC KEY'!$B$25:$B$28, 0)
    ),
    ""
)
</f>
        <v>5</v>
      </c>
      <c r="E173" s="13">
        <f t="array" ref="E173">SUM(
XLOOKUP(Advanced!$C170,'ADVANCED KEY'!$C$1:$C$4,'ADVANCED KEY'!$B$1:$B$4,0),
XLOOKUP(Advanced!$D170,'ADVANCED KEY'!$C$7:$C$10,'ADVANCED KEY'!$B$7:$B$10,0),
XLOOKUP(Advanced!$E170,'ADVANCED KEY'!$C$13:$C$16,'ADVANCED KEY'!$B$13:$B$16,0),
XLOOKUP(Advanced!$F170,'ADVANCED KEY'!$C$19:$C$22,'ADVANCED KEY'!$B$19:$B$22,0),
XLOOKUP(Advanced!$G170,'ADVANCED KEY'!$C$25:$C$28,'ADVANCED KEY'!$B$25:$B$28,0),
XLOOKUP(Advanced!$H170,'ADVANCED KEY'!$C$31:$C$34,'ADVANCED KEY'!$B$31:$B$34,0),
XLOOKUP(Advanced!$I170,'ADVANCED KEY'!$C$37:$C$40,'ADVANCED KEY'!$B$37:$B$40,0),
XLOOKUP(Advanced!$J170,'ADVANCED KEY'!$C$43:$C$46,'ADVANCED KEY'!$B$43:$B$46,0),
XLOOKUP(Advanced!$K170,'ADVANCED KEY'!$C$49:$C$52,'ADVANCED KEY'!$B$49:$B$52,0),
XLOOKUP(Advanced!$L170,'ADVANCED KEY'!$C$55:$C$58,'ADVANCED KEY'!$B$55:$B$58,0)
)</f>
        <v>-1</v>
      </c>
      <c r="F173" s="13">
        <f t="shared" si="2"/>
        <v>4</v>
      </c>
      <c r="G173" s="13">
        <f t="shared" si="3"/>
        <v>13.3</v>
      </c>
      <c r="H173" s="13">
        <f t="shared" si="4"/>
        <v>0.035</v>
      </c>
      <c r="I173" s="25">
        <f t="shared" si="5"/>
        <v>108</v>
      </c>
      <c r="J173" s="13" t="str">
        <f t="array" ref="J173">IF(ISNUMBER(MATCH(Sheet8!$C173, Basic!$I$2:$I$309, 0)),TEXTJOIN(",",TRUE,
XLOOKUP(INDEX(Basic!$K$2:$K$309, MATCH(Sheet8!$C173, Basic!$I$2:$I$309, 0)), 'BASIC KEY'!$E$1:$E$4, 'BASIC KEY'!$F$1:$F$4, ""),
XLOOKUP(INDEX(Basic!$L$2:$L$309, MATCH(Sheet8!$C173, Basic!$I$2:$I$309, 0)), 'BASIC KEY'!$E$7:$E$10, 'BASIC KEY'!$F$7:$F$10, ""),
XLOOKUP(INDEX(Basic!$M$2:$M$309, MATCH(Sheet8!$C173, Basic!$I$2:$I$309, 0)), 'BASIC KEY'!$E$13:$E$16, 'BASIC KEY'!$F$13:$F$16, ""),
XLOOKUP(INDEX(Basic!$N$2:$N$309, MATCH(Sheet8!$C173, Basic!$I$2:$I$309, 0)), 'BASIC KEY'!$E$19:$E$22, 'BASIC KEY'!$F$19:$F$22, ""),
XLOOKUP(INDEX(Basic!$O$2:$O$309, MATCH(Sheet8!$C173, Basic!$I$2:$I$309, 0)), 'BASIC KEY'!$E$25:$E$28, 'BASIC KEY'!$F$25:$F$28, "")
),
""
)</f>
        <v>passionate explorer,Non curious,Balancer,Feedback taker,Self Focused</v>
      </c>
      <c r="L173" s="17" t="str">
        <f t="array" ref="L173">TEXTJOIN(",", TRUE,
    XLOOKUP(Advanced!$P170, 'ADVANCED KEY'!$F$1:$F$4, 'ADVANCED KEY'!$G$1:$G$4, ""),
    XLOOKUP(Advanced!$Q170, 'ADVANCED KEY'!$F$7:$F$10, 'ADVANCED KEY'!$G$7:$G$10, ""),
    XLOOKUP(Advanced!$R170, 'ADVANCED KEY'!$F$13:$F$16, 'ADVANCED KEY'!$G$13:$G$16, ""),
    XLOOKUP(Advanced!$S170, 'ADVANCED KEY'!$F$19:$F$22, 'ADVANCED KEY'!$G$19:$G$22, ""),
    XLOOKUP(Advanced!$T170, 'ADVANCED KEY'!$F$25:$F$28, 'ADVANCED KEY'!$G$25:$G$28, ""),
    XLOOKUP(Advanced!$U170, 'ADVANCED KEY'!$F$31:$F$34, 'ADVANCED KEY'!$G$31:$G$34, ""),
    XLOOKUP(Advanced!$V170, 'ADVANCED KEY'!$F$37:$F$40, 'ADVANCED KEY'!$G$37:$G$40, ""),
    XLOOKUP(Advanced!$W170, 'ADVANCED KEY'!$F$43:$F$46, 'ADVANCED KEY'!$G$43:$G$46, ""),
    XLOOKUP(Advanced!$X170, 'ADVANCED KEY'!$F$49:$F$52, 'ADVANCED KEY'!$G$49:$G$52, ""),
    XLOOKUP(Advanced!$Y170, 'ADVANCED KEY'!$F$55:$F$58, 'ADVANCED KEY'!$G$55:$G$58, "")
)</f>
        <v>Researcher,Skill learner,Information seeker,Incremental Result seeker,Self Aware,Balancer,Blanced thinker,Future focused learner,Acknowledgement seeker,Short-term goals seeker</v>
      </c>
      <c r="M173" s="17" t="str">
        <f t="shared" si="6"/>
        <v>You are doing great Job . Keep it up!</v>
      </c>
      <c r="N173" s="17" t="str">
        <f t="shared" si="7"/>
        <v>Going amazing!.Keep working!</v>
      </c>
    </row>
    <row r="174">
      <c r="A174" s="12">
        <v>170.0</v>
      </c>
      <c r="B174" s="1" t="str">
        <f>Advanced!M171</f>
        <v>Vaibhav Ambadas Waghmare</v>
      </c>
      <c r="C174" s="13" t="str">
        <f t="shared" si="1"/>
        <v>vaibhav ambadas waghmare</v>
      </c>
      <c r="D174" s="13">
        <f t="array" ref="D174">IF(ISNUMBER(MATCH(Sheet8!$C174, Basic!$I$2:$I$309, 0)),SUM(
        XLOOKUP(INDEX(Basic!$C$2:$C$309, MATCH(Sheet8!$C174, Basic!$I$2:$I$309, 0)), 'BASIC KEY'!$C$1:$C$4, 'BASIC KEY'!$B$1:$B$4, 0),
        XLOOKUP(INDEX(Basic!$D$2:$D$309, MATCH(Sheet8!$C174, Basic!$I$2:$I$309, 0)), 'BASIC KEY'!$C$7:$C$10, 'BASIC KEY'!$B$7:$B$10, 0),
        XLOOKUP(INDEX(Basic!$E$2:$E$309, MATCH(Sheet8!$C174, Basic!$I$2:$I$309, 0)), 'BASIC KEY'!$C$13:$C$16, 'BASIC KEY'!$B$13:$B$16, 0),
        XLOOKUP(INDEX(Basic!$F$2:$F$309, MATCH(Sheet8!$C174, Basic!$I$2:$I$309, 0)), 'BASIC KEY'!$C$19:$C$22, 'BASIC KEY'!$B$19:$B$22, 0),
        XLOOKUP(INDEX(Basic!$G$2:$G$309, MATCH(Sheet8!$C174, Basic!$I$2:$I$309, 0)), 'BASIC KEY'!$C$25:$C$28, 'BASIC KEY'!$B$25:$B$28, 0)
    ),
    ""
)
</f>
        <v>7</v>
      </c>
      <c r="E174" s="13">
        <f t="array" ref="E174">SUM(
XLOOKUP(Advanced!$C171,'ADVANCED KEY'!$C$1:$C$4,'ADVANCED KEY'!$B$1:$B$4,0),
XLOOKUP(Advanced!$D171,'ADVANCED KEY'!$C$7:$C$10,'ADVANCED KEY'!$B$7:$B$10,0),
XLOOKUP(Advanced!$E171,'ADVANCED KEY'!$C$13:$C$16,'ADVANCED KEY'!$B$13:$B$16,0),
XLOOKUP(Advanced!$F171,'ADVANCED KEY'!$C$19:$C$22,'ADVANCED KEY'!$B$19:$B$22,0),
XLOOKUP(Advanced!$G171,'ADVANCED KEY'!$C$25:$C$28,'ADVANCED KEY'!$B$25:$B$28,0),
XLOOKUP(Advanced!$H171,'ADVANCED KEY'!$C$31:$C$34,'ADVANCED KEY'!$B$31:$B$34,0),
XLOOKUP(Advanced!$I171,'ADVANCED KEY'!$C$37:$C$40,'ADVANCED KEY'!$B$37:$B$40,0),
XLOOKUP(Advanced!$J171,'ADVANCED KEY'!$C$43:$C$46,'ADVANCED KEY'!$B$43:$B$46,0),
XLOOKUP(Advanced!$K171,'ADVANCED KEY'!$C$49:$C$52,'ADVANCED KEY'!$B$49:$B$52,0),
XLOOKUP(Advanced!$L171,'ADVANCED KEY'!$C$55:$C$58,'ADVANCED KEY'!$B$55:$B$58,0)
)</f>
        <v>-3</v>
      </c>
      <c r="F174" s="13">
        <f t="shared" si="2"/>
        <v>4</v>
      </c>
      <c r="G174" s="13">
        <f t="shared" si="3"/>
        <v>13.3</v>
      </c>
      <c r="H174" s="13">
        <f t="shared" si="4"/>
        <v>0.036</v>
      </c>
      <c r="I174" s="25">
        <f t="shared" si="5"/>
        <v>107</v>
      </c>
      <c r="J174" s="13" t="str">
        <f t="array" ref="J174">IF(ISNUMBER(MATCH(Sheet8!$C174, Basic!$I$2:$I$309, 0)),TEXTJOIN(",",TRUE,
XLOOKUP(INDEX(Basic!$K$2:$K$309, MATCH(Sheet8!$C174, Basic!$I$2:$I$309, 0)), 'BASIC KEY'!$E$1:$E$4, 'BASIC KEY'!$F$1:$F$4, ""),
XLOOKUP(INDEX(Basic!$L$2:$L$309, MATCH(Sheet8!$C174, Basic!$I$2:$I$309, 0)), 'BASIC KEY'!$E$7:$E$10, 'BASIC KEY'!$F$7:$F$10, ""),
XLOOKUP(INDEX(Basic!$M$2:$M$309, MATCH(Sheet8!$C174, Basic!$I$2:$I$309, 0)), 'BASIC KEY'!$E$13:$E$16, 'BASIC KEY'!$F$13:$F$16, ""),
XLOOKUP(INDEX(Basic!$N$2:$N$309, MATCH(Sheet8!$C174, Basic!$I$2:$I$309, 0)), 'BASIC KEY'!$E$19:$E$22, 'BASIC KEY'!$F$19:$F$22, ""),
XLOOKUP(INDEX(Basic!$O$2:$O$309, MATCH(Sheet8!$C174, Basic!$I$2:$I$309, 0)), 'BASIC KEY'!$E$25:$E$28, 'BASIC KEY'!$F$25:$F$28, "")
),
""
)</f>
        <v>passionate explorer,Balanced explorer,Dedicated learner,Feedback taker,Self Focused</v>
      </c>
      <c r="L174" s="17" t="str">
        <f t="array" ref="L174">TEXTJOIN(",", TRUE,
    XLOOKUP(Advanced!$P171, 'ADVANCED KEY'!$F$1:$F$4, 'ADVANCED KEY'!$G$1:$G$4, ""),
    XLOOKUP(Advanced!$Q171, 'ADVANCED KEY'!$F$7:$F$10, 'ADVANCED KEY'!$G$7:$G$10, ""),
    XLOOKUP(Advanced!$R171, 'ADVANCED KEY'!$F$13:$F$16, 'ADVANCED KEY'!$G$13:$G$16, ""),
    XLOOKUP(Advanced!$S171, 'ADVANCED KEY'!$F$19:$F$22, 'ADVANCED KEY'!$G$19:$G$22, ""),
    XLOOKUP(Advanced!$T171, 'ADVANCED KEY'!$F$25:$F$28, 'ADVANCED KEY'!$G$25:$G$28, ""),
    XLOOKUP(Advanced!$U171, 'ADVANCED KEY'!$F$31:$F$34, 'ADVANCED KEY'!$G$31:$G$34, ""),
    XLOOKUP(Advanced!$V171, 'ADVANCED KEY'!$F$37:$F$40, 'ADVANCED KEY'!$G$37:$G$40, ""),
    XLOOKUP(Advanced!$W171, 'ADVANCED KEY'!$F$43:$F$46, 'ADVANCED KEY'!$G$43:$G$46, ""),
    XLOOKUP(Advanced!$X171, 'ADVANCED KEY'!$F$49:$F$52, 'ADVANCED KEY'!$G$49:$G$52, ""),
    XLOOKUP(Advanced!$Y171, 'ADVANCED KEY'!$F$55:$F$58, 'ADVANCED KEY'!$G$55:$G$58, "")
)</f>
        <v>Researcher,Task Oriented,Information seeker,Incremental Result seeker,Strength focused,Balancer,Smart woker,Future focused learner,Practical career focused,Short-term goals seeker</v>
      </c>
      <c r="M174" s="17" t="str">
        <f t="shared" si="6"/>
        <v>You are doing great Job . Keep it up!</v>
      </c>
      <c r="N174" s="17" t="str">
        <f t="shared" si="7"/>
        <v>Going amazing!.Keep working!</v>
      </c>
    </row>
    <row r="175">
      <c r="A175" s="12">
        <v>171.0</v>
      </c>
      <c r="B175" s="1" t="str">
        <f>Advanced!M172</f>
        <v>Nishanth Pragnesh B </v>
      </c>
      <c r="C175" s="13" t="str">
        <f t="shared" si="1"/>
        <v>nishanth pragnesh b</v>
      </c>
      <c r="D175" s="13">
        <f t="array" ref="D175">IF(ISNUMBER(MATCH(Sheet8!$C175, Basic!$I$2:$I$309, 0)),SUM(
        XLOOKUP(INDEX(Basic!$C$2:$C$309, MATCH(Sheet8!$C175, Basic!$I$2:$I$309, 0)), 'BASIC KEY'!$C$1:$C$4, 'BASIC KEY'!$B$1:$B$4, 0),
        XLOOKUP(INDEX(Basic!$D$2:$D$309, MATCH(Sheet8!$C175, Basic!$I$2:$I$309, 0)), 'BASIC KEY'!$C$7:$C$10, 'BASIC KEY'!$B$7:$B$10, 0),
        XLOOKUP(INDEX(Basic!$E$2:$E$309, MATCH(Sheet8!$C175, Basic!$I$2:$I$309, 0)), 'BASIC KEY'!$C$13:$C$16, 'BASIC KEY'!$B$13:$B$16, 0),
        XLOOKUP(INDEX(Basic!$F$2:$F$309, MATCH(Sheet8!$C175, Basic!$I$2:$I$309, 0)), 'BASIC KEY'!$C$19:$C$22, 'BASIC KEY'!$B$19:$B$22, 0),
        XLOOKUP(INDEX(Basic!$G$2:$G$309, MATCH(Sheet8!$C175, Basic!$I$2:$I$309, 0)), 'BASIC KEY'!$C$25:$C$28, 'BASIC KEY'!$B$25:$B$28, 0)
    ),
    ""
)
</f>
        <v>10</v>
      </c>
      <c r="E175" s="13">
        <f t="array" ref="E175">SUM(
XLOOKUP(Advanced!$C172,'ADVANCED KEY'!$C$1:$C$4,'ADVANCED KEY'!$B$1:$B$4,0),
XLOOKUP(Advanced!$D172,'ADVANCED KEY'!$C$7:$C$10,'ADVANCED KEY'!$B$7:$B$10,0),
XLOOKUP(Advanced!$E172,'ADVANCED KEY'!$C$13:$C$16,'ADVANCED KEY'!$B$13:$B$16,0),
XLOOKUP(Advanced!$F172,'ADVANCED KEY'!$C$19:$C$22,'ADVANCED KEY'!$B$19:$B$22,0),
XLOOKUP(Advanced!$G172,'ADVANCED KEY'!$C$25:$C$28,'ADVANCED KEY'!$B$25:$B$28,0),
XLOOKUP(Advanced!$H172,'ADVANCED KEY'!$C$31:$C$34,'ADVANCED KEY'!$B$31:$B$34,0),
XLOOKUP(Advanced!$I172,'ADVANCED KEY'!$C$37:$C$40,'ADVANCED KEY'!$B$37:$B$40,0),
XLOOKUP(Advanced!$J172,'ADVANCED KEY'!$C$43:$C$46,'ADVANCED KEY'!$B$43:$B$46,0),
XLOOKUP(Advanced!$K172,'ADVANCED KEY'!$C$49:$C$52,'ADVANCED KEY'!$B$49:$B$52,0),
XLOOKUP(Advanced!$L172,'ADVANCED KEY'!$C$55:$C$58,'ADVANCED KEY'!$B$55:$B$58,0)
)</f>
        <v>8</v>
      </c>
      <c r="F175" s="13">
        <f t="shared" si="2"/>
        <v>18</v>
      </c>
      <c r="G175" s="13">
        <f t="shared" si="3"/>
        <v>60</v>
      </c>
      <c r="H175" s="13">
        <f t="shared" si="4"/>
        <v>1</v>
      </c>
      <c r="I175" s="25">
        <f t="shared" si="5"/>
        <v>1</v>
      </c>
      <c r="J175" s="13" t="str">
        <f t="array" ref="J175">IF(ISNUMBER(MATCH(Sheet8!$C175, Basic!$I$2:$I$309, 0)),TEXTJOIN(",",TRUE,
XLOOKUP(INDEX(Basic!$K$2:$K$309, MATCH(Sheet8!$C175, Basic!$I$2:$I$309, 0)), 'BASIC KEY'!$E$1:$E$4, 'BASIC KEY'!$F$1:$F$4, ""),
XLOOKUP(INDEX(Basic!$L$2:$L$309, MATCH(Sheet8!$C175, Basic!$I$2:$I$309, 0)), 'BASIC KEY'!$E$7:$E$10, 'BASIC KEY'!$F$7:$F$10, ""),
XLOOKUP(INDEX(Basic!$M$2:$M$309, MATCH(Sheet8!$C175, Basic!$I$2:$I$309, 0)), 'BASIC KEY'!$E$13:$E$16, 'BASIC KEY'!$F$13:$F$16, ""),
XLOOKUP(INDEX(Basic!$N$2:$N$309, MATCH(Sheet8!$C175, Basic!$I$2:$I$309, 0)), 'BASIC KEY'!$E$19:$E$22, 'BASIC KEY'!$F$19:$F$22, ""),
XLOOKUP(INDEX(Basic!$O$2:$O$309, MATCH(Sheet8!$C175, Basic!$I$2:$I$309, 0)), 'BASIC KEY'!$E$25:$E$28, 'BASIC KEY'!$F$25:$F$28, "")
),
""
)</f>
        <v>passionate explorer,Growth seeker,Dedicated learner,Pleasant tactful,Self Focused</v>
      </c>
      <c r="L175" s="17" t="str">
        <f t="array" ref="L175">TEXTJOIN(",", TRUE,
    XLOOKUP(Advanced!$P172, 'ADVANCED KEY'!$F$1:$F$4, 'ADVANCED KEY'!$G$1:$G$4, ""),
    XLOOKUP(Advanced!$Q172, 'ADVANCED KEY'!$F$7:$F$10, 'ADVANCED KEY'!$G$7:$G$10, ""),
    XLOOKUP(Advanced!$R172, 'ADVANCED KEY'!$F$13:$F$16, 'ADVANCED KEY'!$G$13:$G$16, ""),
    XLOOKUP(Advanced!$S172, 'ADVANCED KEY'!$F$19:$F$22, 'ADVANCED KEY'!$G$19:$G$22, ""),
    XLOOKUP(Advanced!$T172, 'ADVANCED KEY'!$F$25:$F$28, 'ADVANCED KEY'!$G$25:$G$28, ""),
    XLOOKUP(Advanced!$U172, 'ADVANCED KEY'!$F$31:$F$34, 'ADVANCED KEY'!$G$31:$G$34, ""),
    XLOOKUP(Advanced!$V172, 'ADVANCED KEY'!$F$37:$F$40, 'ADVANCED KEY'!$G$37:$G$40, ""),
    XLOOKUP(Advanced!$W172, 'ADVANCED KEY'!$F$43:$F$46, 'ADVANCED KEY'!$G$43:$G$46, ""),
    XLOOKUP(Advanced!$X172, 'ADVANCED KEY'!$F$49:$F$52, 'ADVANCED KEY'!$G$49:$G$52, ""),
    XLOOKUP(Advanced!$Y172, 'ADVANCED KEY'!$F$55:$F$58, 'ADVANCED KEY'!$G$55:$G$58, "")
)</f>
        <v>Planned explorer,Skill learner,Other's approval seeker,Advice seeker,Strength focused,Balancer,Innovator,Future focused learner,Experience seeker,Detail focused</v>
      </c>
      <c r="M175" s="17" t="str">
        <f t="shared" si="6"/>
        <v>You are doing great Job . Keep it up!</v>
      </c>
      <c r="N175" s="17" t="str">
        <f t="shared" si="7"/>
        <v>Going amazing!.Keep working!</v>
      </c>
    </row>
    <row r="176">
      <c r="A176" s="12">
        <v>172.0</v>
      </c>
      <c r="B176" s="1" t="str">
        <f>Advanced!M173</f>
        <v>Aditya Naik</v>
      </c>
      <c r="C176" s="13" t="str">
        <f t="shared" si="1"/>
        <v>aditya naik</v>
      </c>
      <c r="D176" s="13">
        <f t="array" ref="D176">IF(ISNUMBER(MATCH(Sheet8!$C176, Basic!$I$2:$I$309, 0)),SUM(
        XLOOKUP(INDEX(Basic!$C$2:$C$309, MATCH(Sheet8!$C176, Basic!$I$2:$I$309, 0)), 'BASIC KEY'!$C$1:$C$4, 'BASIC KEY'!$B$1:$B$4, 0),
        XLOOKUP(INDEX(Basic!$D$2:$D$309, MATCH(Sheet8!$C176, Basic!$I$2:$I$309, 0)), 'BASIC KEY'!$C$7:$C$10, 'BASIC KEY'!$B$7:$B$10, 0),
        XLOOKUP(INDEX(Basic!$E$2:$E$309, MATCH(Sheet8!$C176, Basic!$I$2:$I$309, 0)), 'BASIC KEY'!$C$13:$C$16, 'BASIC KEY'!$B$13:$B$16, 0),
        XLOOKUP(INDEX(Basic!$F$2:$F$309, MATCH(Sheet8!$C176, Basic!$I$2:$I$309, 0)), 'BASIC KEY'!$C$19:$C$22, 'BASIC KEY'!$B$19:$B$22, 0),
        XLOOKUP(INDEX(Basic!$G$2:$G$309, MATCH(Sheet8!$C176, Basic!$I$2:$I$309, 0)), 'BASIC KEY'!$C$25:$C$28, 'BASIC KEY'!$B$25:$B$28, 0)
    ),
    ""
)
</f>
        <v>7</v>
      </c>
      <c r="E176" s="13">
        <f t="array" ref="E176">SUM(
XLOOKUP(Advanced!$C173,'ADVANCED KEY'!$C$1:$C$4,'ADVANCED KEY'!$B$1:$B$4,0),
XLOOKUP(Advanced!$D173,'ADVANCED KEY'!$C$7:$C$10,'ADVANCED KEY'!$B$7:$B$10,0),
XLOOKUP(Advanced!$E173,'ADVANCED KEY'!$C$13:$C$16,'ADVANCED KEY'!$B$13:$B$16,0),
XLOOKUP(Advanced!$F173,'ADVANCED KEY'!$C$19:$C$22,'ADVANCED KEY'!$B$19:$B$22,0),
XLOOKUP(Advanced!$G173,'ADVANCED KEY'!$C$25:$C$28,'ADVANCED KEY'!$B$25:$B$28,0),
XLOOKUP(Advanced!$H173,'ADVANCED KEY'!$C$31:$C$34,'ADVANCED KEY'!$B$31:$B$34,0),
XLOOKUP(Advanced!$I173,'ADVANCED KEY'!$C$37:$C$40,'ADVANCED KEY'!$B$37:$B$40,0),
XLOOKUP(Advanced!$J173,'ADVANCED KEY'!$C$43:$C$46,'ADVANCED KEY'!$B$43:$B$46,0),
XLOOKUP(Advanced!$K173,'ADVANCED KEY'!$C$49:$C$52,'ADVANCED KEY'!$B$49:$B$52,0),
XLOOKUP(Advanced!$L173,'ADVANCED KEY'!$C$55:$C$58,'ADVANCED KEY'!$B$55:$B$58,0)
)</f>
        <v>1</v>
      </c>
      <c r="F176" s="13">
        <f t="shared" si="2"/>
        <v>8</v>
      </c>
      <c r="G176" s="13">
        <f t="shared" si="3"/>
        <v>26.7</v>
      </c>
      <c r="H176" s="13">
        <f t="shared" si="4"/>
        <v>0.282</v>
      </c>
      <c r="I176" s="25">
        <f t="shared" si="5"/>
        <v>82</v>
      </c>
      <c r="J176" s="13" t="str">
        <f t="array" ref="J176">IF(ISNUMBER(MATCH(Sheet8!$C176, Basic!$I$2:$I$309, 0)),TEXTJOIN(",",TRUE,
XLOOKUP(INDEX(Basic!$K$2:$K$309, MATCH(Sheet8!$C176, Basic!$I$2:$I$309, 0)), 'BASIC KEY'!$E$1:$E$4, 'BASIC KEY'!$F$1:$F$4, ""),
XLOOKUP(INDEX(Basic!$L$2:$L$309, MATCH(Sheet8!$C176, Basic!$I$2:$I$309, 0)), 'BASIC KEY'!$E$7:$E$10, 'BASIC KEY'!$F$7:$F$10, ""),
XLOOKUP(INDEX(Basic!$M$2:$M$309, MATCH(Sheet8!$C176, Basic!$I$2:$I$309, 0)), 'BASIC KEY'!$E$13:$E$16, 'BASIC KEY'!$F$13:$F$16, ""),
XLOOKUP(INDEX(Basic!$N$2:$N$309, MATCH(Sheet8!$C176, Basic!$I$2:$I$309, 0)), 'BASIC KEY'!$E$19:$E$22, 'BASIC KEY'!$F$19:$F$22, ""),
XLOOKUP(INDEX(Basic!$O$2:$O$309, MATCH(Sheet8!$C176, Basic!$I$2:$I$309, 0)), 'BASIC KEY'!$E$25:$E$28, 'BASIC KEY'!$F$25:$F$28, "")
),
""
)</f>
        <v>passionate explorer,Growth seeker,Dedicated learner,Feedback taker,Competitor</v>
      </c>
      <c r="L176" s="17" t="str">
        <f t="array" ref="L176">TEXTJOIN(",", TRUE,
    XLOOKUP(Advanced!$P173, 'ADVANCED KEY'!$F$1:$F$4, 'ADVANCED KEY'!$G$1:$G$4, ""),
    XLOOKUP(Advanced!$Q173, 'ADVANCED KEY'!$F$7:$F$10, 'ADVANCED KEY'!$G$7:$G$10, ""),
    XLOOKUP(Advanced!$R173, 'ADVANCED KEY'!$F$13:$F$16, 'ADVANCED KEY'!$G$13:$G$16, ""),
    XLOOKUP(Advanced!$S173, 'ADVANCED KEY'!$F$19:$F$22, 'ADVANCED KEY'!$G$19:$G$22, ""),
    XLOOKUP(Advanced!$T173, 'ADVANCED KEY'!$F$25:$F$28, 'ADVANCED KEY'!$G$25:$G$28, ""),
    XLOOKUP(Advanced!$U173, 'ADVANCED KEY'!$F$31:$F$34, 'ADVANCED KEY'!$G$31:$G$34, ""),
    XLOOKUP(Advanced!$V173, 'ADVANCED KEY'!$F$37:$F$40, 'ADVANCED KEY'!$G$37:$G$40, ""),
    XLOOKUP(Advanced!$W173, 'ADVANCED KEY'!$F$43:$F$46, 'ADVANCED KEY'!$G$43:$G$46, ""),
    XLOOKUP(Advanced!$X173, 'ADVANCED KEY'!$F$49:$F$52, 'ADVANCED KEY'!$G$49:$G$52, ""),
    XLOOKUP(Advanced!$Y173, 'ADVANCED KEY'!$F$55:$F$58, 'ADVANCED KEY'!$G$55:$G$58, "")
)</f>
        <v>Adventurous,Task Oriented,Information seeker,Incremental Result seeker,Strength focused,Balancer,Smart woker,Future focused learner,Experience seeker,Short-term goals seeker</v>
      </c>
      <c r="M176" s="17" t="str">
        <f t="shared" si="6"/>
        <v>You are doing great Job . Keep it up!</v>
      </c>
      <c r="N176" s="17" t="str">
        <f t="shared" si="7"/>
        <v>Going amazing!.Keep working!</v>
      </c>
    </row>
    <row r="177">
      <c r="A177" s="12">
        <v>173.0</v>
      </c>
      <c r="B177" s="1" t="str">
        <f>Advanced!M174</f>
        <v>Abhishek Kansal</v>
      </c>
      <c r="C177" s="13" t="str">
        <f t="shared" si="1"/>
        <v>abhishek kansal</v>
      </c>
      <c r="D177" s="13">
        <f t="array" ref="D177">IF(ISNUMBER(MATCH(Sheet8!$C177, Basic!$I$2:$I$309, 0)),SUM(
        XLOOKUP(INDEX(Basic!$C$2:$C$309, MATCH(Sheet8!$C177, Basic!$I$2:$I$309, 0)), 'BASIC KEY'!$C$1:$C$4, 'BASIC KEY'!$B$1:$B$4, 0),
        XLOOKUP(INDEX(Basic!$D$2:$D$309, MATCH(Sheet8!$C177, Basic!$I$2:$I$309, 0)), 'BASIC KEY'!$C$7:$C$10, 'BASIC KEY'!$B$7:$B$10, 0),
        XLOOKUP(INDEX(Basic!$E$2:$E$309, MATCH(Sheet8!$C177, Basic!$I$2:$I$309, 0)), 'BASIC KEY'!$C$13:$C$16, 'BASIC KEY'!$B$13:$B$16, 0),
        XLOOKUP(INDEX(Basic!$F$2:$F$309, MATCH(Sheet8!$C177, Basic!$I$2:$I$309, 0)), 'BASIC KEY'!$C$19:$C$22, 'BASIC KEY'!$B$19:$B$22, 0),
        XLOOKUP(INDEX(Basic!$G$2:$G$309, MATCH(Sheet8!$C177, Basic!$I$2:$I$309, 0)), 'BASIC KEY'!$C$25:$C$28, 'BASIC KEY'!$B$25:$B$28, 0)
    ),
    ""
)
</f>
        <v>7</v>
      </c>
      <c r="E177" s="13">
        <f t="array" ref="E177">SUM(
XLOOKUP(Advanced!$C174,'ADVANCED KEY'!$C$1:$C$4,'ADVANCED KEY'!$B$1:$B$4,0),
XLOOKUP(Advanced!$D174,'ADVANCED KEY'!$C$7:$C$10,'ADVANCED KEY'!$B$7:$B$10,0),
XLOOKUP(Advanced!$E174,'ADVANCED KEY'!$C$13:$C$16,'ADVANCED KEY'!$B$13:$B$16,0),
XLOOKUP(Advanced!$F174,'ADVANCED KEY'!$C$19:$C$22,'ADVANCED KEY'!$B$19:$B$22,0),
XLOOKUP(Advanced!$G174,'ADVANCED KEY'!$C$25:$C$28,'ADVANCED KEY'!$B$25:$B$28,0),
XLOOKUP(Advanced!$H174,'ADVANCED KEY'!$C$31:$C$34,'ADVANCED KEY'!$B$31:$B$34,0),
XLOOKUP(Advanced!$I174,'ADVANCED KEY'!$C$37:$C$40,'ADVANCED KEY'!$B$37:$B$40,0),
XLOOKUP(Advanced!$J174,'ADVANCED KEY'!$C$43:$C$46,'ADVANCED KEY'!$B$43:$B$46,0),
XLOOKUP(Advanced!$K174,'ADVANCED KEY'!$C$49:$C$52,'ADVANCED KEY'!$B$49:$B$52,0),
XLOOKUP(Advanced!$L174,'ADVANCED KEY'!$C$55:$C$58,'ADVANCED KEY'!$B$55:$B$58,0)
)</f>
        <v>7</v>
      </c>
      <c r="F177" s="13">
        <f t="shared" si="2"/>
        <v>14</v>
      </c>
      <c r="G177" s="13">
        <f t="shared" si="3"/>
        <v>46.7</v>
      </c>
      <c r="H177" s="13">
        <f t="shared" si="4"/>
        <v>0.89</v>
      </c>
      <c r="I177" s="25">
        <f t="shared" si="5"/>
        <v>13</v>
      </c>
      <c r="J177" s="13" t="str">
        <f t="array" ref="J177">IF(ISNUMBER(MATCH(Sheet8!$C177, Basic!$I$2:$I$309, 0)),TEXTJOIN(",",TRUE,
XLOOKUP(INDEX(Basic!$K$2:$K$309, MATCH(Sheet8!$C177, Basic!$I$2:$I$309, 0)), 'BASIC KEY'!$E$1:$E$4, 'BASIC KEY'!$F$1:$F$4, ""),
XLOOKUP(INDEX(Basic!$L$2:$L$309, MATCH(Sheet8!$C177, Basic!$I$2:$I$309, 0)), 'BASIC KEY'!$E$7:$E$10, 'BASIC KEY'!$F$7:$F$10, ""),
XLOOKUP(INDEX(Basic!$M$2:$M$309, MATCH(Sheet8!$C177, Basic!$I$2:$I$309, 0)), 'BASIC KEY'!$E$13:$E$16, 'BASIC KEY'!$F$13:$F$16, ""),
XLOOKUP(INDEX(Basic!$N$2:$N$309, MATCH(Sheet8!$C177, Basic!$I$2:$I$309, 0)), 'BASIC KEY'!$E$19:$E$22, 'BASIC KEY'!$F$19:$F$22, ""),
XLOOKUP(INDEX(Basic!$O$2:$O$309, MATCH(Sheet8!$C177, Basic!$I$2:$I$309, 0)), 'BASIC KEY'!$E$25:$E$28, 'BASIC KEY'!$F$25:$F$28, "")
),
""
)</f>
        <v>career focused,Balanced explorer,Dedicated learner,Pleasant tactful,Competitor</v>
      </c>
      <c r="L177" s="17" t="str">
        <f t="array" ref="L177">TEXTJOIN(",", TRUE,
    XLOOKUP(Advanced!$P174, 'ADVANCED KEY'!$F$1:$F$4, 'ADVANCED KEY'!$G$1:$G$4, ""),
    XLOOKUP(Advanced!$Q174, 'ADVANCED KEY'!$F$7:$F$10, 'ADVANCED KEY'!$G$7:$G$10, ""),
    XLOOKUP(Advanced!$R174, 'ADVANCED KEY'!$F$13:$F$16, 'ADVANCED KEY'!$G$13:$G$16, ""),
    XLOOKUP(Advanced!$S174, 'ADVANCED KEY'!$F$19:$F$22, 'ADVANCED KEY'!$G$19:$G$22, ""),
    XLOOKUP(Advanced!$T174, 'ADVANCED KEY'!$F$25:$F$28, 'ADVANCED KEY'!$G$25:$G$28, ""),
    XLOOKUP(Advanced!$U174, 'ADVANCED KEY'!$F$31:$F$34, 'ADVANCED KEY'!$G$31:$G$34, ""),
    XLOOKUP(Advanced!$V174, 'ADVANCED KEY'!$F$37:$F$40, 'ADVANCED KEY'!$G$37:$G$40, ""),
    XLOOKUP(Advanced!$W174, 'ADVANCED KEY'!$F$43:$F$46, 'ADVANCED KEY'!$G$43:$G$46, ""),
    XLOOKUP(Advanced!$X174, 'ADVANCED KEY'!$F$49:$F$52, 'ADVANCED KEY'!$G$49:$G$52, ""),
    XLOOKUP(Advanced!$Y174, 'ADVANCED KEY'!$F$55:$F$58, 'ADVANCED KEY'!$G$55:$G$58, "")
)</f>
        <v>Planned explorer,Challenger,Other's approval seeker,Incremental Result seeker,Self Aware,Balancer,Systematic Thinker,Future focused learner,Acknowledgement seeker,Short-term goals seeker</v>
      </c>
      <c r="M177" s="17" t="str">
        <f t="shared" si="6"/>
        <v>You are doing great Job . Keep it up!</v>
      </c>
      <c r="N177" s="17" t="str">
        <f t="shared" si="7"/>
        <v>Going amazing!.Keep working!</v>
      </c>
    </row>
    <row r="178">
      <c r="A178" s="12">
        <v>174.0</v>
      </c>
      <c r="B178" s="1" t="str">
        <f>Advanced!M175</f>
        <v>Hemant Singh Parihar</v>
      </c>
      <c r="C178" s="13" t="str">
        <f t="shared" si="1"/>
        <v>hemant singh parihar</v>
      </c>
      <c r="D178" s="13">
        <f t="array" ref="D178">IF(ISNUMBER(MATCH(Sheet8!$C178, Basic!$I$2:$I$309, 0)),SUM(
        XLOOKUP(INDEX(Basic!$C$2:$C$309, MATCH(Sheet8!$C178, Basic!$I$2:$I$309, 0)), 'BASIC KEY'!$C$1:$C$4, 'BASIC KEY'!$B$1:$B$4, 0),
        XLOOKUP(INDEX(Basic!$D$2:$D$309, MATCH(Sheet8!$C178, Basic!$I$2:$I$309, 0)), 'BASIC KEY'!$C$7:$C$10, 'BASIC KEY'!$B$7:$B$10, 0),
        XLOOKUP(INDEX(Basic!$E$2:$E$309, MATCH(Sheet8!$C178, Basic!$I$2:$I$309, 0)), 'BASIC KEY'!$C$13:$C$16, 'BASIC KEY'!$B$13:$B$16, 0),
        XLOOKUP(INDEX(Basic!$F$2:$F$309, MATCH(Sheet8!$C178, Basic!$I$2:$I$309, 0)), 'BASIC KEY'!$C$19:$C$22, 'BASIC KEY'!$B$19:$B$22, 0),
        XLOOKUP(INDEX(Basic!$G$2:$G$309, MATCH(Sheet8!$C178, Basic!$I$2:$I$309, 0)), 'BASIC KEY'!$C$25:$C$28, 'BASIC KEY'!$B$25:$B$28, 0)
    ),
    ""
)
</f>
        <v>7</v>
      </c>
      <c r="E178" s="13">
        <f t="array" ref="E178">SUM(
XLOOKUP(Advanced!$C175,'ADVANCED KEY'!$C$1:$C$4,'ADVANCED KEY'!$B$1:$B$4,0),
XLOOKUP(Advanced!$D175,'ADVANCED KEY'!$C$7:$C$10,'ADVANCED KEY'!$B$7:$B$10,0),
XLOOKUP(Advanced!$E175,'ADVANCED KEY'!$C$13:$C$16,'ADVANCED KEY'!$B$13:$B$16,0),
XLOOKUP(Advanced!$F175,'ADVANCED KEY'!$C$19:$C$22,'ADVANCED KEY'!$B$19:$B$22,0),
XLOOKUP(Advanced!$G175,'ADVANCED KEY'!$C$25:$C$28,'ADVANCED KEY'!$B$25:$B$28,0),
XLOOKUP(Advanced!$H175,'ADVANCED KEY'!$C$31:$C$34,'ADVANCED KEY'!$B$31:$B$34,0),
XLOOKUP(Advanced!$I175,'ADVANCED KEY'!$C$37:$C$40,'ADVANCED KEY'!$B$37:$B$40,0),
XLOOKUP(Advanced!$J175,'ADVANCED KEY'!$C$43:$C$46,'ADVANCED KEY'!$B$43:$B$46,0),
XLOOKUP(Advanced!$K175,'ADVANCED KEY'!$C$49:$C$52,'ADVANCED KEY'!$B$49:$B$52,0),
XLOOKUP(Advanced!$L175,'ADVANCED KEY'!$C$55:$C$58,'ADVANCED KEY'!$B$55:$B$58,0)
)</f>
        <v>-3</v>
      </c>
      <c r="F178" s="13">
        <f t="shared" si="2"/>
        <v>4</v>
      </c>
      <c r="G178" s="13">
        <f t="shared" si="3"/>
        <v>13.3</v>
      </c>
      <c r="H178" s="13">
        <f t="shared" si="4"/>
        <v>0.037</v>
      </c>
      <c r="I178" s="25">
        <f t="shared" si="5"/>
        <v>103</v>
      </c>
      <c r="J178" s="13" t="str">
        <f t="array" ref="J178">IF(ISNUMBER(MATCH(Sheet8!$C178, Basic!$I$2:$I$309, 0)),TEXTJOIN(",",TRUE,
XLOOKUP(INDEX(Basic!$K$2:$K$309, MATCH(Sheet8!$C178, Basic!$I$2:$I$309, 0)), 'BASIC KEY'!$E$1:$E$4, 'BASIC KEY'!$F$1:$F$4, ""),
XLOOKUP(INDEX(Basic!$L$2:$L$309, MATCH(Sheet8!$C178, Basic!$I$2:$I$309, 0)), 'BASIC KEY'!$E$7:$E$10, 'BASIC KEY'!$F$7:$F$10, ""),
XLOOKUP(INDEX(Basic!$M$2:$M$309, MATCH(Sheet8!$C178, Basic!$I$2:$I$309, 0)), 'BASIC KEY'!$E$13:$E$16, 'BASIC KEY'!$F$13:$F$16, ""),
XLOOKUP(INDEX(Basic!$N$2:$N$309, MATCH(Sheet8!$C178, Basic!$I$2:$I$309, 0)), 'BASIC KEY'!$E$19:$E$22, 'BASIC KEY'!$F$19:$F$22, ""),
XLOOKUP(INDEX(Basic!$O$2:$O$309, MATCH(Sheet8!$C178, Basic!$I$2:$I$309, 0)), 'BASIC KEY'!$E$25:$E$28, 'BASIC KEY'!$F$25:$F$28, "")
),
""
)</f>
        <v>career focused,Growth seeker,Balancer,Pleasant tactful,Competitor</v>
      </c>
      <c r="L178" s="17" t="str">
        <f t="array" ref="L178">TEXTJOIN(",", TRUE,
    XLOOKUP(Advanced!$P175, 'ADVANCED KEY'!$F$1:$F$4, 'ADVANCED KEY'!$G$1:$G$4, ""),
    XLOOKUP(Advanced!$Q175, 'ADVANCED KEY'!$F$7:$F$10, 'ADVANCED KEY'!$G$7:$G$10, ""),
    XLOOKUP(Advanced!$R175, 'ADVANCED KEY'!$F$13:$F$16, 'ADVANCED KEY'!$G$13:$G$16, ""),
    XLOOKUP(Advanced!$S175, 'ADVANCED KEY'!$F$19:$F$22, 'ADVANCED KEY'!$G$19:$G$22, ""),
    XLOOKUP(Advanced!$T175, 'ADVANCED KEY'!$F$25:$F$28, 'ADVANCED KEY'!$G$25:$G$28, ""),
    XLOOKUP(Advanced!$U175, 'ADVANCED KEY'!$F$31:$F$34, 'ADVANCED KEY'!$G$31:$G$34, ""),
    XLOOKUP(Advanced!$V175, 'ADVANCED KEY'!$F$37:$F$40, 'ADVANCED KEY'!$G$37:$G$40, ""),
    XLOOKUP(Advanced!$W175, 'ADVANCED KEY'!$F$43:$F$46, 'ADVANCED KEY'!$G$43:$G$46, ""),
    XLOOKUP(Advanced!$X175, 'ADVANCED KEY'!$F$49:$F$52, 'ADVANCED KEY'!$G$49:$G$52, ""),
    XLOOKUP(Advanced!$Y175, 'ADVANCED KEY'!$F$55:$F$58, 'ADVANCED KEY'!$G$55:$G$58, "")
)</f>
        <v>Researcher,Task Oriented,Other's approval seeker,Incremental Result seeker,Strength focused,Balancer,Smart woker,Future focused learner,Practical career focused,Balanced achiever</v>
      </c>
      <c r="M178" s="17" t="str">
        <f t="shared" si="6"/>
        <v>You are doing great Job . Keep it up!</v>
      </c>
      <c r="N178" s="17" t="str">
        <f t="shared" si="7"/>
        <v>Going amazing!.Keep working!</v>
      </c>
    </row>
    <row r="179">
      <c r="A179" s="12">
        <v>175.0</v>
      </c>
      <c r="B179" s="1" t="str">
        <f>Advanced!M176</f>
        <v>Anoushka Khemani </v>
      </c>
      <c r="C179" s="13" t="str">
        <f t="shared" si="1"/>
        <v>anoushka khemani</v>
      </c>
      <c r="D179" s="13">
        <f t="array" ref="D179">IF(ISNUMBER(MATCH(Sheet8!$C179, Basic!$I$2:$I$309, 0)),SUM(
        XLOOKUP(INDEX(Basic!$C$2:$C$309, MATCH(Sheet8!$C179, Basic!$I$2:$I$309, 0)), 'BASIC KEY'!$C$1:$C$4, 'BASIC KEY'!$B$1:$B$4, 0),
        XLOOKUP(INDEX(Basic!$D$2:$D$309, MATCH(Sheet8!$C179, Basic!$I$2:$I$309, 0)), 'BASIC KEY'!$C$7:$C$10, 'BASIC KEY'!$B$7:$B$10, 0),
        XLOOKUP(INDEX(Basic!$E$2:$E$309, MATCH(Sheet8!$C179, Basic!$I$2:$I$309, 0)), 'BASIC KEY'!$C$13:$C$16, 'BASIC KEY'!$B$13:$B$16, 0),
        XLOOKUP(INDEX(Basic!$F$2:$F$309, MATCH(Sheet8!$C179, Basic!$I$2:$I$309, 0)), 'BASIC KEY'!$C$19:$C$22, 'BASIC KEY'!$B$19:$B$22, 0),
        XLOOKUP(INDEX(Basic!$G$2:$G$309, MATCH(Sheet8!$C179, Basic!$I$2:$I$309, 0)), 'BASIC KEY'!$C$25:$C$28, 'BASIC KEY'!$B$25:$B$28, 0)
    ),
    ""
)
</f>
        <v>9</v>
      </c>
      <c r="E179" s="13">
        <f t="array" ref="E179">SUM(
XLOOKUP(Advanced!$C176,'ADVANCED KEY'!$C$1:$C$4,'ADVANCED KEY'!$B$1:$B$4,0),
XLOOKUP(Advanced!$D176,'ADVANCED KEY'!$C$7:$C$10,'ADVANCED KEY'!$B$7:$B$10,0),
XLOOKUP(Advanced!$E176,'ADVANCED KEY'!$C$13:$C$16,'ADVANCED KEY'!$B$13:$B$16,0),
XLOOKUP(Advanced!$F176,'ADVANCED KEY'!$C$19:$C$22,'ADVANCED KEY'!$B$19:$B$22,0),
XLOOKUP(Advanced!$G176,'ADVANCED KEY'!$C$25:$C$28,'ADVANCED KEY'!$B$25:$B$28,0),
XLOOKUP(Advanced!$H176,'ADVANCED KEY'!$C$31:$C$34,'ADVANCED KEY'!$B$31:$B$34,0),
XLOOKUP(Advanced!$I176,'ADVANCED KEY'!$C$37:$C$40,'ADVANCED KEY'!$B$37:$B$40,0),
XLOOKUP(Advanced!$J176,'ADVANCED KEY'!$C$43:$C$46,'ADVANCED KEY'!$B$43:$B$46,0),
XLOOKUP(Advanced!$K176,'ADVANCED KEY'!$C$49:$C$52,'ADVANCED KEY'!$B$49:$B$52,0),
XLOOKUP(Advanced!$L176,'ADVANCED KEY'!$C$55:$C$58,'ADVANCED KEY'!$B$55:$B$58,0)
)</f>
        <v>1</v>
      </c>
      <c r="F179" s="13">
        <f t="shared" si="2"/>
        <v>10</v>
      </c>
      <c r="G179" s="13">
        <f t="shared" si="3"/>
        <v>33.3</v>
      </c>
      <c r="H179" s="13">
        <f t="shared" si="4"/>
        <v>0.467</v>
      </c>
      <c r="I179" s="25">
        <f t="shared" si="5"/>
        <v>50</v>
      </c>
      <c r="J179" s="13" t="str">
        <f t="array" ref="J179">IF(ISNUMBER(MATCH(Sheet8!$C179, Basic!$I$2:$I$309, 0)),TEXTJOIN(",",TRUE,
XLOOKUP(INDEX(Basic!$K$2:$K$309, MATCH(Sheet8!$C179, Basic!$I$2:$I$309, 0)), 'BASIC KEY'!$E$1:$E$4, 'BASIC KEY'!$F$1:$F$4, ""),
XLOOKUP(INDEX(Basic!$L$2:$L$309, MATCH(Sheet8!$C179, Basic!$I$2:$I$309, 0)), 'BASIC KEY'!$E$7:$E$10, 'BASIC KEY'!$F$7:$F$10, ""),
XLOOKUP(INDEX(Basic!$M$2:$M$309, MATCH(Sheet8!$C179, Basic!$I$2:$I$309, 0)), 'BASIC KEY'!$E$13:$E$16, 'BASIC KEY'!$F$13:$F$16, ""),
XLOOKUP(INDEX(Basic!$N$2:$N$309, MATCH(Sheet8!$C179, Basic!$I$2:$I$309, 0)), 'BASIC KEY'!$E$19:$E$22, 'BASIC KEY'!$F$19:$F$22, ""),
XLOOKUP(INDEX(Basic!$O$2:$O$309, MATCH(Sheet8!$C179, Basic!$I$2:$I$309, 0)), 'BASIC KEY'!$E$25:$E$28, 'BASIC KEY'!$F$25:$F$28, "")
),
""
)</f>
        <v>passionate explorer,Growth seeker,Balancer,Pleasant tactful,Self Focused</v>
      </c>
      <c r="L179" s="17" t="str">
        <f t="array" ref="L179">TEXTJOIN(",", TRUE,
    XLOOKUP(Advanced!$P176, 'ADVANCED KEY'!$F$1:$F$4, 'ADVANCED KEY'!$G$1:$G$4, ""),
    XLOOKUP(Advanced!$Q176, 'ADVANCED KEY'!$F$7:$F$10, 'ADVANCED KEY'!$G$7:$G$10, ""),
    XLOOKUP(Advanced!$R176, 'ADVANCED KEY'!$F$13:$F$16, 'ADVANCED KEY'!$G$13:$G$16, ""),
    XLOOKUP(Advanced!$S176, 'ADVANCED KEY'!$F$19:$F$22, 'ADVANCED KEY'!$G$19:$G$22, ""),
    XLOOKUP(Advanced!$T176, 'ADVANCED KEY'!$F$25:$F$28, 'ADVANCED KEY'!$G$25:$G$28, ""),
    XLOOKUP(Advanced!$U176, 'ADVANCED KEY'!$F$31:$F$34, 'ADVANCED KEY'!$G$31:$G$34, ""),
    XLOOKUP(Advanced!$V176, 'ADVANCED KEY'!$F$37:$F$40, 'ADVANCED KEY'!$G$37:$G$40, ""),
    XLOOKUP(Advanced!$W176, 'ADVANCED KEY'!$F$43:$F$46, 'ADVANCED KEY'!$G$43:$G$46, ""),
    XLOOKUP(Advanced!$X176, 'ADVANCED KEY'!$F$49:$F$52, 'ADVANCED KEY'!$G$49:$G$52, ""),
    XLOOKUP(Advanced!$Y176, 'ADVANCED KEY'!$F$55:$F$58, 'ADVANCED KEY'!$G$55:$G$58, "")
)</f>
        <v>Adventurous,Recognizer,Information seeker,Incremental Result seeker,Self Aware,Balancer,Blanced thinker,Future focused learner,Acknowledgement seeker,Results focused</v>
      </c>
      <c r="M179" s="17" t="str">
        <f t="shared" si="6"/>
        <v>You are doing great Job . Keep it up!</v>
      </c>
      <c r="N179" s="17" t="str">
        <f t="shared" si="7"/>
        <v>Everything is going good, just don't let yourself be too dependent on compliments from others for validation. </v>
      </c>
    </row>
    <row r="180">
      <c r="A180" s="12">
        <v>176.0</v>
      </c>
      <c r="B180" s="1" t="str">
        <f>Advanced!M177</f>
        <v>Dadvaiah Pavan </v>
      </c>
      <c r="C180" s="13" t="str">
        <f t="shared" si="1"/>
        <v>dadvaiah pavan</v>
      </c>
      <c r="D180" s="13">
        <f t="array" ref="D180">IF(ISNUMBER(MATCH(Sheet8!$C180, Basic!$I$2:$I$309, 0)),SUM(
        XLOOKUP(INDEX(Basic!$C$2:$C$309, MATCH(Sheet8!$C180, Basic!$I$2:$I$309, 0)), 'BASIC KEY'!$C$1:$C$4, 'BASIC KEY'!$B$1:$B$4, 0),
        XLOOKUP(INDEX(Basic!$D$2:$D$309, MATCH(Sheet8!$C180, Basic!$I$2:$I$309, 0)), 'BASIC KEY'!$C$7:$C$10, 'BASIC KEY'!$B$7:$B$10, 0),
        XLOOKUP(INDEX(Basic!$E$2:$E$309, MATCH(Sheet8!$C180, Basic!$I$2:$I$309, 0)), 'BASIC KEY'!$C$13:$C$16, 'BASIC KEY'!$B$13:$B$16, 0),
        XLOOKUP(INDEX(Basic!$F$2:$F$309, MATCH(Sheet8!$C180, Basic!$I$2:$I$309, 0)), 'BASIC KEY'!$C$19:$C$22, 'BASIC KEY'!$B$19:$B$22, 0),
        XLOOKUP(INDEX(Basic!$G$2:$G$309, MATCH(Sheet8!$C180, Basic!$I$2:$I$309, 0)), 'BASIC KEY'!$C$25:$C$28, 'BASIC KEY'!$B$25:$B$28, 0)
    ),
    ""
)
</f>
        <v>7</v>
      </c>
      <c r="E180" s="13">
        <f t="array" ref="E180">SUM(
XLOOKUP(Advanced!$C177,'ADVANCED KEY'!$C$1:$C$4,'ADVANCED KEY'!$B$1:$B$4,0),
XLOOKUP(Advanced!$D177,'ADVANCED KEY'!$C$7:$C$10,'ADVANCED KEY'!$B$7:$B$10,0),
XLOOKUP(Advanced!$E177,'ADVANCED KEY'!$C$13:$C$16,'ADVANCED KEY'!$B$13:$B$16,0),
XLOOKUP(Advanced!$F177,'ADVANCED KEY'!$C$19:$C$22,'ADVANCED KEY'!$B$19:$B$22,0),
XLOOKUP(Advanced!$G177,'ADVANCED KEY'!$C$25:$C$28,'ADVANCED KEY'!$B$25:$B$28,0),
XLOOKUP(Advanced!$H177,'ADVANCED KEY'!$C$31:$C$34,'ADVANCED KEY'!$B$31:$B$34,0),
XLOOKUP(Advanced!$I177,'ADVANCED KEY'!$C$37:$C$40,'ADVANCED KEY'!$B$37:$B$40,0),
XLOOKUP(Advanced!$J177,'ADVANCED KEY'!$C$43:$C$46,'ADVANCED KEY'!$B$43:$B$46,0),
XLOOKUP(Advanced!$K177,'ADVANCED KEY'!$C$49:$C$52,'ADVANCED KEY'!$B$49:$B$52,0),
XLOOKUP(Advanced!$L177,'ADVANCED KEY'!$C$55:$C$58,'ADVANCED KEY'!$B$55:$B$58,0)
)</f>
        <v>1</v>
      </c>
      <c r="F180" s="13">
        <f t="shared" si="2"/>
        <v>8</v>
      </c>
      <c r="G180" s="13">
        <f t="shared" si="3"/>
        <v>26.7</v>
      </c>
      <c r="H180" s="13">
        <f t="shared" si="4"/>
        <v>0.283</v>
      </c>
      <c r="I180" s="25">
        <f t="shared" si="5"/>
        <v>79</v>
      </c>
      <c r="J180" s="13" t="str">
        <f t="array" ref="J180">IF(ISNUMBER(MATCH(Sheet8!$C180, Basic!$I$2:$I$309, 0)),TEXTJOIN(",",TRUE,
XLOOKUP(INDEX(Basic!$K$2:$K$309, MATCH(Sheet8!$C180, Basic!$I$2:$I$309, 0)), 'BASIC KEY'!$E$1:$E$4, 'BASIC KEY'!$F$1:$F$4, ""),
XLOOKUP(INDEX(Basic!$L$2:$L$309, MATCH(Sheet8!$C180, Basic!$I$2:$I$309, 0)), 'BASIC KEY'!$E$7:$E$10, 'BASIC KEY'!$F$7:$F$10, ""),
XLOOKUP(INDEX(Basic!$M$2:$M$309, MATCH(Sheet8!$C180, Basic!$I$2:$I$309, 0)), 'BASIC KEY'!$E$13:$E$16, 'BASIC KEY'!$F$13:$F$16, ""),
XLOOKUP(INDEX(Basic!$N$2:$N$309, MATCH(Sheet8!$C180, Basic!$I$2:$I$309, 0)), 'BASIC KEY'!$E$19:$E$22, 'BASIC KEY'!$F$19:$F$22, ""),
XLOOKUP(INDEX(Basic!$O$2:$O$309, MATCH(Sheet8!$C180, Basic!$I$2:$I$309, 0)), 'BASIC KEY'!$E$25:$E$28, 'BASIC KEY'!$F$25:$F$28, "")
),
""
)</f>
        <v>career focused,Growth seeker,Balancer,Pleasant tactful,Competitor</v>
      </c>
      <c r="L180" s="17" t="str">
        <f t="array" ref="L180">TEXTJOIN(",", TRUE,
    XLOOKUP(Advanced!$P177, 'ADVANCED KEY'!$F$1:$F$4, 'ADVANCED KEY'!$G$1:$G$4, ""),
    XLOOKUP(Advanced!$Q177, 'ADVANCED KEY'!$F$7:$F$10, 'ADVANCED KEY'!$G$7:$G$10, ""),
    XLOOKUP(Advanced!$R177, 'ADVANCED KEY'!$F$13:$F$16, 'ADVANCED KEY'!$G$13:$G$16, ""),
    XLOOKUP(Advanced!$S177, 'ADVANCED KEY'!$F$19:$F$22, 'ADVANCED KEY'!$G$19:$G$22, ""),
    XLOOKUP(Advanced!$T177, 'ADVANCED KEY'!$F$25:$F$28, 'ADVANCED KEY'!$G$25:$G$28, ""),
    XLOOKUP(Advanced!$U177, 'ADVANCED KEY'!$F$31:$F$34, 'ADVANCED KEY'!$G$31:$G$34, ""),
    XLOOKUP(Advanced!$V177, 'ADVANCED KEY'!$F$37:$F$40, 'ADVANCED KEY'!$G$37:$G$40, ""),
    XLOOKUP(Advanced!$W177, 'ADVANCED KEY'!$F$43:$F$46, 'ADVANCED KEY'!$G$43:$G$46, ""),
    XLOOKUP(Advanced!$X177, 'ADVANCED KEY'!$F$49:$F$52, 'ADVANCED KEY'!$G$49:$G$52, ""),
    XLOOKUP(Advanced!$Y177, 'ADVANCED KEY'!$F$55:$F$58, 'ADVANCED KEY'!$G$55:$G$58, "")
)</f>
        <v>Adventurous,Skill learner,Information seeker,Incremental Result seeker,Self Aware,Balancer,Blanced thinker,Future focused learner,Acknowledgement seeker,Short-term goals seeker</v>
      </c>
      <c r="M180" s="17" t="str">
        <f t="shared" si="6"/>
        <v>You are doing great Job . Keep it up!</v>
      </c>
      <c r="N180" s="17" t="str">
        <f t="shared" si="7"/>
        <v>Going amazing!.Keep working!</v>
      </c>
    </row>
    <row r="181">
      <c r="A181" s="12">
        <v>177.0</v>
      </c>
      <c r="B181" s="1" t="str">
        <f>Advanced!M178</f>
        <v>Aisha Jaiswal</v>
      </c>
      <c r="C181" s="13" t="str">
        <f t="shared" si="1"/>
        <v>aisha jaiswal</v>
      </c>
      <c r="D181" s="13">
        <f t="array" ref="D181">IF(ISNUMBER(MATCH(Sheet8!$C181, Basic!$I$2:$I$309, 0)),SUM(
        XLOOKUP(INDEX(Basic!$C$2:$C$309, MATCH(Sheet8!$C181, Basic!$I$2:$I$309, 0)), 'BASIC KEY'!$C$1:$C$4, 'BASIC KEY'!$B$1:$B$4, 0),
        XLOOKUP(INDEX(Basic!$D$2:$D$309, MATCH(Sheet8!$C181, Basic!$I$2:$I$309, 0)), 'BASIC KEY'!$C$7:$C$10, 'BASIC KEY'!$B$7:$B$10, 0),
        XLOOKUP(INDEX(Basic!$E$2:$E$309, MATCH(Sheet8!$C181, Basic!$I$2:$I$309, 0)), 'BASIC KEY'!$C$13:$C$16, 'BASIC KEY'!$B$13:$B$16, 0),
        XLOOKUP(INDEX(Basic!$F$2:$F$309, MATCH(Sheet8!$C181, Basic!$I$2:$I$309, 0)), 'BASIC KEY'!$C$19:$C$22, 'BASIC KEY'!$B$19:$B$22, 0),
        XLOOKUP(INDEX(Basic!$G$2:$G$309, MATCH(Sheet8!$C181, Basic!$I$2:$I$309, 0)), 'BASIC KEY'!$C$25:$C$28, 'BASIC KEY'!$B$25:$B$28, 0)
    ),
    ""
)
</f>
        <v>8</v>
      </c>
      <c r="E181" s="13">
        <f t="array" ref="E181">SUM(
XLOOKUP(Advanced!$C178,'ADVANCED KEY'!$C$1:$C$4,'ADVANCED KEY'!$B$1:$B$4,0),
XLOOKUP(Advanced!$D178,'ADVANCED KEY'!$C$7:$C$10,'ADVANCED KEY'!$B$7:$B$10,0),
XLOOKUP(Advanced!$E178,'ADVANCED KEY'!$C$13:$C$16,'ADVANCED KEY'!$B$13:$B$16,0),
XLOOKUP(Advanced!$F178,'ADVANCED KEY'!$C$19:$C$22,'ADVANCED KEY'!$B$19:$B$22,0),
XLOOKUP(Advanced!$G178,'ADVANCED KEY'!$C$25:$C$28,'ADVANCED KEY'!$B$25:$B$28,0),
XLOOKUP(Advanced!$H178,'ADVANCED KEY'!$C$31:$C$34,'ADVANCED KEY'!$B$31:$B$34,0),
XLOOKUP(Advanced!$I178,'ADVANCED KEY'!$C$37:$C$40,'ADVANCED KEY'!$B$37:$B$40,0),
XLOOKUP(Advanced!$J178,'ADVANCED KEY'!$C$43:$C$46,'ADVANCED KEY'!$B$43:$B$46,0),
XLOOKUP(Advanced!$K178,'ADVANCED KEY'!$C$49:$C$52,'ADVANCED KEY'!$B$49:$B$52,0),
XLOOKUP(Advanced!$L178,'ADVANCED KEY'!$C$55:$C$58,'ADVANCED KEY'!$B$55:$B$58,0)
)</f>
        <v>0</v>
      </c>
      <c r="F181" s="13">
        <f t="shared" si="2"/>
        <v>8</v>
      </c>
      <c r="G181" s="13">
        <f t="shared" si="3"/>
        <v>26.7</v>
      </c>
      <c r="H181" s="13">
        <f t="shared" si="4"/>
        <v>0.286</v>
      </c>
      <c r="I181" s="25">
        <f t="shared" si="5"/>
        <v>78</v>
      </c>
      <c r="J181" s="13" t="str">
        <f t="array" ref="J181">IF(ISNUMBER(MATCH(Sheet8!$C181, Basic!$I$2:$I$309, 0)),TEXTJOIN(",",TRUE,
XLOOKUP(INDEX(Basic!$K$2:$K$309, MATCH(Sheet8!$C181, Basic!$I$2:$I$309, 0)), 'BASIC KEY'!$E$1:$E$4, 'BASIC KEY'!$F$1:$F$4, ""),
XLOOKUP(INDEX(Basic!$L$2:$L$309, MATCH(Sheet8!$C181, Basic!$I$2:$I$309, 0)), 'BASIC KEY'!$E$7:$E$10, 'BASIC KEY'!$F$7:$F$10, ""),
XLOOKUP(INDEX(Basic!$M$2:$M$309, MATCH(Sheet8!$C181, Basic!$I$2:$I$309, 0)), 'BASIC KEY'!$E$13:$E$16, 'BASIC KEY'!$F$13:$F$16, ""),
XLOOKUP(INDEX(Basic!$N$2:$N$309, MATCH(Sheet8!$C181, Basic!$I$2:$I$309, 0)), 'BASIC KEY'!$E$19:$E$22, 'BASIC KEY'!$F$19:$F$22, ""),
XLOOKUP(INDEX(Basic!$O$2:$O$309, MATCH(Sheet8!$C181, Basic!$I$2:$I$309, 0)), 'BASIC KEY'!$E$25:$E$28, 'BASIC KEY'!$F$25:$F$28, "")
),
""
)</f>
        <v>passionate explorer,Balanced explorer,Balancer,Pleasant tactful,Self Focused</v>
      </c>
      <c r="L181" s="17" t="str">
        <f t="array" ref="L181">TEXTJOIN(",", TRUE,
    XLOOKUP(Advanced!$P178, 'ADVANCED KEY'!$F$1:$F$4, 'ADVANCED KEY'!$G$1:$G$4, ""),
    XLOOKUP(Advanced!$Q178, 'ADVANCED KEY'!$F$7:$F$10, 'ADVANCED KEY'!$G$7:$G$10, ""),
    XLOOKUP(Advanced!$R178, 'ADVANCED KEY'!$F$13:$F$16, 'ADVANCED KEY'!$G$13:$G$16, ""),
    XLOOKUP(Advanced!$S178, 'ADVANCED KEY'!$F$19:$F$22, 'ADVANCED KEY'!$G$19:$G$22, ""),
    XLOOKUP(Advanced!$T178, 'ADVANCED KEY'!$F$25:$F$28, 'ADVANCED KEY'!$G$25:$G$28, ""),
    XLOOKUP(Advanced!$U178, 'ADVANCED KEY'!$F$31:$F$34, 'ADVANCED KEY'!$G$31:$G$34, ""),
    XLOOKUP(Advanced!$V178, 'ADVANCED KEY'!$F$37:$F$40, 'ADVANCED KEY'!$G$37:$G$40, ""),
    XLOOKUP(Advanced!$W178, 'ADVANCED KEY'!$F$43:$F$46, 'ADVANCED KEY'!$G$43:$G$46, ""),
    XLOOKUP(Advanced!$X178, 'ADVANCED KEY'!$F$49:$F$52, 'ADVANCED KEY'!$G$49:$G$52, ""),
    XLOOKUP(Advanced!$Y178, 'ADVANCED KEY'!$F$55:$F$58, 'ADVANCED KEY'!$G$55:$G$58, "")
)</f>
        <v>Researcher,Challenger,Information seeker,Incremental Result seeker,Self Aware,Balancer,Smart woker,Future focused learner,Acknowledgement seeker,Balanced achiever</v>
      </c>
      <c r="M181" s="17" t="str">
        <f t="shared" si="6"/>
        <v>You are doing great Job . Keep it up!</v>
      </c>
      <c r="N181" s="17" t="str">
        <f t="shared" si="7"/>
        <v>Going amazing!.Keep working!</v>
      </c>
    </row>
    <row r="182">
      <c r="A182" s="12">
        <v>178.0</v>
      </c>
      <c r="B182" s="1" t="str">
        <f>Advanced!M179</f>
        <v>Mounika Gannamanthi </v>
      </c>
      <c r="C182" s="13" t="str">
        <f t="shared" si="1"/>
        <v>mounika gannamanthi</v>
      </c>
      <c r="D182" s="13">
        <f t="array" ref="D182">IF(ISNUMBER(MATCH(Sheet8!$C182, Basic!$I$2:$I$309, 0)),SUM(
        XLOOKUP(INDEX(Basic!$C$2:$C$309, MATCH(Sheet8!$C182, Basic!$I$2:$I$309, 0)), 'BASIC KEY'!$C$1:$C$4, 'BASIC KEY'!$B$1:$B$4, 0),
        XLOOKUP(INDEX(Basic!$D$2:$D$309, MATCH(Sheet8!$C182, Basic!$I$2:$I$309, 0)), 'BASIC KEY'!$C$7:$C$10, 'BASIC KEY'!$B$7:$B$10, 0),
        XLOOKUP(INDEX(Basic!$E$2:$E$309, MATCH(Sheet8!$C182, Basic!$I$2:$I$309, 0)), 'BASIC KEY'!$C$13:$C$16, 'BASIC KEY'!$B$13:$B$16, 0),
        XLOOKUP(INDEX(Basic!$F$2:$F$309, MATCH(Sheet8!$C182, Basic!$I$2:$I$309, 0)), 'BASIC KEY'!$C$19:$C$22, 'BASIC KEY'!$B$19:$B$22, 0),
        XLOOKUP(INDEX(Basic!$G$2:$G$309, MATCH(Sheet8!$C182, Basic!$I$2:$I$309, 0)), 'BASIC KEY'!$C$25:$C$28, 'BASIC KEY'!$B$25:$B$28, 0)
    ),
    ""
)
</f>
        <v>7</v>
      </c>
      <c r="E182" s="13">
        <f t="array" ref="E182">SUM(
XLOOKUP(Advanced!$C179,'ADVANCED KEY'!$C$1:$C$4,'ADVANCED KEY'!$B$1:$B$4,0),
XLOOKUP(Advanced!$D179,'ADVANCED KEY'!$C$7:$C$10,'ADVANCED KEY'!$B$7:$B$10,0),
XLOOKUP(Advanced!$E179,'ADVANCED KEY'!$C$13:$C$16,'ADVANCED KEY'!$B$13:$B$16,0),
XLOOKUP(Advanced!$F179,'ADVANCED KEY'!$C$19:$C$22,'ADVANCED KEY'!$B$19:$B$22,0),
XLOOKUP(Advanced!$G179,'ADVANCED KEY'!$C$25:$C$28,'ADVANCED KEY'!$B$25:$B$28,0),
XLOOKUP(Advanced!$H179,'ADVANCED KEY'!$C$31:$C$34,'ADVANCED KEY'!$B$31:$B$34,0),
XLOOKUP(Advanced!$I179,'ADVANCED KEY'!$C$37:$C$40,'ADVANCED KEY'!$B$37:$B$40,0),
XLOOKUP(Advanced!$J179,'ADVANCED KEY'!$C$43:$C$46,'ADVANCED KEY'!$B$43:$B$46,0),
XLOOKUP(Advanced!$K179,'ADVANCED KEY'!$C$49:$C$52,'ADVANCED KEY'!$B$49:$B$52,0),
XLOOKUP(Advanced!$L179,'ADVANCED KEY'!$C$55:$C$58,'ADVANCED KEY'!$B$55:$B$58,0)
)</f>
        <v>0</v>
      </c>
      <c r="F182" s="13">
        <f t="shared" si="2"/>
        <v>7</v>
      </c>
      <c r="G182" s="13">
        <f t="shared" si="3"/>
        <v>23.3</v>
      </c>
      <c r="H182" s="13">
        <f t="shared" si="4"/>
        <v>0.202</v>
      </c>
      <c r="I182" s="25">
        <f t="shared" si="5"/>
        <v>83</v>
      </c>
      <c r="J182" s="13" t="str">
        <f t="array" ref="J182">IF(ISNUMBER(MATCH(Sheet8!$C182, Basic!$I$2:$I$309, 0)),TEXTJOIN(",",TRUE,
XLOOKUP(INDEX(Basic!$K$2:$K$309, MATCH(Sheet8!$C182, Basic!$I$2:$I$309, 0)), 'BASIC KEY'!$E$1:$E$4, 'BASIC KEY'!$F$1:$F$4, ""),
XLOOKUP(INDEX(Basic!$L$2:$L$309, MATCH(Sheet8!$C182, Basic!$I$2:$I$309, 0)), 'BASIC KEY'!$E$7:$E$10, 'BASIC KEY'!$F$7:$F$10, ""),
XLOOKUP(INDEX(Basic!$M$2:$M$309, MATCH(Sheet8!$C182, Basic!$I$2:$I$309, 0)), 'BASIC KEY'!$E$13:$E$16, 'BASIC KEY'!$F$13:$F$16, ""),
XLOOKUP(INDEX(Basic!$N$2:$N$309, MATCH(Sheet8!$C182, Basic!$I$2:$I$309, 0)), 'BASIC KEY'!$E$19:$E$22, 'BASIC KEY'!$F$19:$F$22, ""),
XLOOKUP(INDEX(Basic!$O$2:$O$309, MATCH(Sheet8!$C182, Basic!$I$2:$I$309, 0)), 'BASIC KEY'!$E$25:$E$28, 'BASIC KEY'!$F$25:$F$28, "")
),
""
)</f>
        <v>career focused,Growth seeker,Balancer,Pleasant tactful,Competitor</v>
      </c>
      <c r="L182" s="17" t="str">
        <f t="array" ref="L182">TEXTJOIN(",", TRUE,
    XLOOKUP(Advanced!$P179, 'ADVANCED KEY'!$F$1:$F$4, 'ADVANCED KEY'!$G$1:$G$4, ""),
    XLOOKUP(Advanced!$Q179, 'ADVANCED KEY'!$F$7:$F$10, 'ADVANCED KEY'!$G$7:$G$10, ""),
    XLOOKUP(Advanced!$R179, 'ADVANCED KEY'!$F$13:$F$16, 'ADVANCED KEY'!$G$13:$G$16, ""),
    XLOOKUP(Advanced!$S179, 'ADVANCED KEY'!$F$19:$F$22, 'ADVANCED KEY'!$G$19:$G$22, ""),
    XLOOKUP(Advanced!$T179, 'ADVANCED KEY'!$F$25:$F$28, 'ADVANCED KEY'!$G$25:$G$28, ""),
    XLOOKUP(Advanced!$U179, 'ADVANCED KEY'!$F$31:$F$34, 'ADVANCED KEY'!$G$31:$G$34, ""),
    XLOOKUP(Advanced!$V179, 'ADVANCED KEY'!$F$37:$F$40, 'ADVANCED KEY'!$G$37:$G$40, ""),
    XLOOKUP(Advanced!$W179, 'ADVANCED KEY'!$F$43:$F$46, 'ADVANCED KEY'!$G$43:$G$46, ""),
    XLOOKUP(Advanced!$X179, 'ADVANCED KEY'!$F$49:$F$52, 'ADVANCED KEY'!$G$49:$G$52, ""),
    XLOOKUP(Advanced!$Y179, 'ADVANCED KEY'!$F$55:$F$58, 'ADVANCED KEY'!$G$55:$G$58, "")
)</f>
        <v>Researcher,Task Oriented,Information seeker,Incremental Result seeker,Self Aware,Networker,Smart woker,Competitive learner,Acknowledgement seeker,Balanced achiever</v>
      </c>
      <c r="M182" s="17" t="str">
        <f t="shared" si="6"/>
        <v>You are doing great Job . Keep it up!</v>
      </c>
      <c r="N182" s="17" t="str">
        <f t="shared" si="7"/>
        <v>Going amazing!.Keep working!</v>
      </c>
    </row>
    <row r="183">
      <c r="A183" s="12">
        <v>179.0</v>
      </c>
      <c r="B183" s="1" t="str">
        <f>Advanced!M180</f>
        <v>Sparsh S. Pradhan</v>
      </c>
      <c r="C183" s="13" t="str">
        <f t="shared" si="1"/>
        <v>sparsh s. pradhan</v>
      </c>
      <c r="D183" s="13">
        <f t="array" ref="D183">IF(ISNUMBER(MATCH(Sheet8!$C183, Basic!$I$2:$I$309, 0)),SUM(
        XLOOKUP(INDEX(Basic!$C$2:$C$309, MATCH(Sheet8!$C183, Basic!$I$2:$I$309, 0)), 'BASIC KEY'!$C$1:$C$4, 'BASIC KEY'!$B$1:$B$4, 0),
        XLOOKUP(INDEX(Basic!$D$2:$D$309, MATCH(Sheet8!$C183, Basic!$I$2:$I$309, 0)), 'BASIC KEY'!$C$7:$C$10, 'BASIC KEY'!$B$7:$B$10, 0),
        XLOOKUP(INDEX(Basic!$E$2:$E$309, MATCH(Sheet8!$C183, Basic!$I$2:$I$309, 0)), 'BASIC KEY'!$C$13:$C$16, 'BASIC KEY'!$B$13:$B$16, 0),
        XLOOKUP(INDEX(Basic!$F$2:$F$309, MATCH(Sheet8!$C183, Basic!$I$2:$I$309, 0)), 'BASIC KEY'!$C$19:$C$22, 'BASIC KEY'!$B$19:$B$22, 0),
        XLOOKUP(INDEX(Basic!$G$2:$G$309, MATCH(Sheet8!$C183, Basic!$I$2:$I$309, 0)), 'BASIC KEY'!$C$25:$C$28, 'BASIC KEY'!$B$25:$B$28, 0)
    ),
    ""
)
</f>
        <v>8</v>
      </c>
      <c r="E183" s="13">
        <f t="array" ref="E183">SUM(
XLOOKUP(Advanced!$C180,'ADVANCED KEY'!$C$1:$C$4,'ADVANCED KEY'!$B$1:$B$4,0),
XLOOKUP(Advanced!$D180,'ADVANCED KEY'!$C$7:$C$10,'ADVANCED KEY'!$B$7:$B$10,0),
XLOOKUP(Advanced!$E180,'ADVANCED KEY'!$C$13:$C$16,'ADVANCED KEY'!$B$13:$B$16,0),
XLOOKUP(Advanced!$F180,'ADVANCED KEY'!$C$19:$C$22,'ADVANCED KEY'!$B$19:$B$22,0),
XLOOKUP(Advanced!$G180,'ADVANCED KEY'!$C$25:$C$28,'ADVANCED KEY'!$B$25:$B$28,0),
XLOOKUP(Advanced!$H180,'ADVANCED KEY'!$C$31:$C$34,'ADVANCED KEY'!$B$31:$B$34,0),
XLOOKUP(Advanced!$I180,'ADVANCED KEY'!$C$37:$C$40,'ADVANCED KEY'!$B$37:$B$40,0),
XLOOKUP(Advanced!$J180,'ADVANCED KEY'!$C$43:$C$46,'ADVANCED KEY'!$B$43:$B$46,0),
XLOOKUP(Advanced!$K180,'ADVANCED KEY'!$C$49:$C$52,'ADVANCED KEY'!$B$49:$B$52,0),
XLOOKUP(Advanced!$L180,'ADVANCED KEY'!$C$55:$C$58,'ADVANCED KEY'!$B$55:$B$58,0)
)</f>
        <v>0</v>
      </c>
      <c r="F183" s="13">
        <f t="shared" si="2"/>
        <v>8</v>
      </c>
      <c r="G183" s="13">
        <f t="shared" si="3"/>
        <v>26.7</v>
      </c>
      <c r="H183" s="13">
        <f t="shared" si="4"/>
        <v>0.282</v>
      </c>
      <c r="I183" s="25">
        <f t="shared" si="5"/>
        <v>78</v>
      </c>
      <c r="J183" s="13" t="str">
        <f t="array" ref="J183">IF(ISNUMBER(MATCH(Sheet8!$C183, Basic!$I$2:$I$309, 0)),TEXTJOIN(",",TRUE,
XLOOKUP(INDEX(Basic!$K$2:$K$309, MATCH(Sheet8!$C183, Basic!$I$2:$I$309, 0)), 'BASIC KEY'!$E$1:$E$4, 'BASIC KEY'!$F$1:$F$4, ""),
XLOOKUP(INDEX(Basic!$L$2:$L$309, MATCH(Sheet8!$C183, Basic!$I$2:$I$309, 0)), 'BASIC KEY'!$E$7:$E$10, 'BASIC KEY'!$F$7:$F$10, ""),
XLOOKUP(INDEX(Basic!$M$2:$M$309, MATCH(Sheet8!$C183, Basic!$I$2:$I$309, 0)), 'BASIC KEY'!$E$13:$E$16, 'BASIC KEY'!$F$13:$F$16, ""),
XLOOKUP(INDEX(Basic!$N$2:$N$309, MATCH(Sheet8!$C183, Basic!$I$2:$I$309, 0)), 'BASIC KEY'!$E$19:$E$22, 'BASIC KEY'!$F$19:$F$22, ""),
XLOOKUP(INDEX(Basic!$O$2:$O$309, MATCH(Sheet8!$C183, Basic!$I$2:$I$309, 0)), 'BASIC KEY'!$E$25:$E$28, 'BASIC KEY'!$F$25:$F$28, "")
),
""
)</f>
        <v>career focused,Growth seeker,Dedicated learner,Pleasant tactful,Competitor</v>
      </c>
      <c r="L183" s="17" t="str">
        <f t="array" ref="L183">TEXTJOIN(",", TRUE,
    XLOOKUP(Advanced!$P180, 'ADVANCED KEY'!$F$1:$F$4, 'ADVANCED KEY'!$G$1:$G$4, ""),
    XLOOKUP(Advanced!$Q180, 'ADVANCED KEY'!$F$7:$F$10, 'ADVANCED KEY'!$G$7:$G$10, ""),
    XLOOKUP(Advanced!$R180, 'ADVANCED KEY'!$F$13:$F$16, 'ADVANCED KEY'!$G$13:$G$16, ""),
    XLOOKUP(Advanced!$S180, 'ADVANCED KEY'!$F$19:$F$22, 'ADVANCED KEY'!$G$19:$G$22, ""),
    XLOOKUP(Advanced!$T180, 'ADVANCED KEY'!$F$25:$F$28, 'ADVANCED KEY'!$G$25:$G$28, ""),
    XLOOKUP(Advanced!$U180, 'ADVANCED KEY'!$F$31:$F$34, 'ADVANCED KEY'!$G$31:$G$34, ""),
    XLOOKUP(Advanced!$V180, 'ADVANCED KEY'!$F$37:$F$40, 'ADVANCED KEY'!$G$37:$G$40, ""),
    XLOOKUP(Advanced!$W180, 'ADVANCED KEY'!$F$43:$F$46, 'ADVANCED KEY'!$G$43:$G$46, ""),
    XLOOKUP(Advanced!$X180, 'ADVANCED KEY'!$F$49:$F$52, 'ADVANCED KEY'!$G$49:$G$52, ""),
    XLOOKUP(Advanced!$Y180, 'ADVANCED KEY'!$F$55:$F$58, 'ADVANCED KEY'!$G$55:$G$58, "")
)</f>
        <v>Researcher,Skill learner,Information seeker,Reflective,Self Aware,Balancer,Blanced thinker,Future focused learner,Acknowledgement seeker,Short-term goals seeker</v>
      </c>
      <c r="M183" s="17" t="str">
        <f t="shared" si="6"/>
        <v>You are doing great Job . Keep it up!</v>
      </c>
      <c r="N183" s="17" t="str">
        <f t="shared" si="7"/>
        <v>Going amazing!.Keep working!</v>
      </c>
    </row>
    <row r="184">
      <c r="A184" s="12">
        <v>180.0</v>
      </c>
      <c r="B184" s="1" t="str">
        <f>Advanced!M181</f>
        <v>Saicharitha Yanambakam</v>
      </c>
      <c r="C184" s="13" t="str">
        <f t="shared" si="1"/>
        <v>saicharitha yanambakam</v>
      </c>
      <c r="D184" s="13">
        <f t="array" ref="D184">IF(ISNUMBER(MATCH(Sheet8!$C184, Basic!$I$2:$I$309, 0)),SUM(
        XLOOKUP(INDEX(Basic!$C$2:$C$309, MATCH(Sheet8!$C184, Basic!$I$2:$I$309, 0)), 'BASIC KEY'!$C$1:$C$4, 'BASIC KEY'!$B$1:$B$4, 0),
        XLOOKUP(INDEX(Basic!$D$2:$D$309, MATCH(Sheet8!$C184, Basic!$I$2:$I$309, 0)), 'BASIC KEY'!$C$7:$C$10, 'BASIC KEY'!$B$7:$B$10, 0),
        XLOOKUP(INDEX(Basic!$E$2:$E$309, MATCH(Sheet8!$C184, Basic!$I$2:$I$309, 0)), 'BASIC KEY'!$C$13:$C$16, 'BASIC KEY'!$B$13:$B$16, 0),
        XLOOKUP(INDEX(Basic!$F$2:$F$309, MATCH(Sheet8!$C184, Basic!$I$2:$I$309, 0)), 'BASIC KEY'!$C$19:$C$22, 'BASIC KEY'!$B$19:$B$22, 0),
        XLOOKUP(INDEX(Basic!$G$2:$G$309, MATCH(Sheet8!$C184, Basic!$I$2:$I$309, 0)), 'BASIC KEY'!$C$25:$C$28, 'BASIC KEY'!$B$25:$B$28, 0)
    ),
    ""
)
</f>
        <v>8</v>
      </c>
      <c r="E184" s="13">
        <f t="array" ref="E184">SUM(
XLOOKUP(Advanced!$C181,'ADVANCED KEY'!$C$1:$C$4,'ADVANCED KEY'!$B$1:$B$4,0),
XLOOKUP(Advanced!$D181,'ADVANCED KEY'!$C$7:$C$10,'ADVANCED KEY'!$B$7:$B$10,0),
XLOOKUP(Advanced!$E181,'ADVANCED KEY'!$C$13:$C$16,'ADVANCED KEY'!$B$13:$B$16,0),
XLOOKUP(Advanced!$F181,'ADVANCED KEY'!$C$19:$C$22,'ADVANCED KEY'!$B$19:$B$22,0),
XLOOKUP(Advanced!$G181,'ADVANCED KEY'!$C$25:$C$28,'ADVANCED KEY'!$B$25:$B$28,0),
XLOOKUP(Advanced!$H181,'ADVANCED KEY'!$C$31:$C$34,'ADVANCED KEY'!$B$31:$B$34,0),
XLOOKUP(Advanced!$I181,'ADVANCED KEY'!$C$37:$C$40,'ADVANCED KEY'!$B$37:$B$40,0),
XLOOKUP(Advanced!$J181,'ADVANCED KEY'!$C$43:$C$46,'ADVANCED KEY'!$B$43:$B$46,0),
XLOOKUP(Advanced!$K181,'ADVANCED KEY'!$C$49:$C$52,'ADVANCED KEY'!$B$49:$B$52,0),
XLOOKUP(Advanced!$L181,'ADVANCED KEY'!$C$55:$C$58,'ADVANCED KEY'!$B$55:$B$58,0)
)</f>
        <v>1</v>
      </c>
      <c r="F184" s="13">
        <f t="shared" si="2"/>
        <v>9</v>
      </c>
      <c r="G184" s="13">
        <f t="shared" si="3"/>
        <v>30</v>
      </c>
      <c r="H184" s="13">
        <f t="shared" si="4"/>
        <v>0.363</v>
      </c>
      <c r="I184" s="25">
        <f t="shared" si="5"/>
        <v>69</v>
      </c>
      <c r="J184" s="13" t="str">
        <f t="array" ref="J184">IF(ISNUMBER(MATCH(Sheet8!$C184, Basic!$I$2:$I$309, 0)),TEXTJOIN(",",TRUE,
XLOOKUP(INDEX(Basic!$K$2:$K$309, MATCH(Sheet8!$C184, Basic!$I$2:$I$309, 0)), 'BASIC KEY'!$E$1:$E$4, 'BASIC KEY'!$F$1:$F$4, ""),
XLOOKUP(INDEX(Basic!$L$2:$L$309, MATCH(Sheet8!$C184, Basic!$I$2:$I$309, 0)), 'BASIC KEY'!$E$7:$E$10, 'BASIC KEY'!$F$7:$F$10, ""),
XLOOKUP(INDEX(Basic!$M$2:$M$309, MATCH(Sheet8!$C184, Basic!$I$2:$I$309, 0)), 'BASIC KEY'!$E$13:$E$16, 'BASIC KEY'!$F$13:$F$16, ""),
XLOOKUP(INDEX(Basic!$N$2:$N$309, MATCH(Sheet8!$C184, Basic!$I$2:$I$309, 0)), 'BASIC KEY'!$E$19:$E$22, 'BASIC KEY'!$F$19:$F$22, ""),
XLOOKUP(INDEX(Basic!$O$2:$O$309, MATCH(Sheet8!$C184, Basic!$I$2:$I$309, 0)), 'BASIC KEY'!$E$25:$E$28, 'BASIC KEY'!$F$25:$F$28, "")
),
""
)</f>
        <v>passionate explorer,Growth seeker,Weakend learner,Pleasant tactful,Self Focused</v>
      </c>
      <c r="L184" s="17" t="str">
        <f t="array" ref="L184">TEXTJOIN(",", TRUE,
    XLOOKUP(Advanced!$P181, 'ADVANCED KEY'!$F$1:$F$4, 'ADVANCED KEY'!$G$1:$G$4, ""),
    XLOOKUP(Advanced!$Q181, 'ADVANCED KEY'!$F$7:$F$10, 'ADVANCED KEY'!$G$7:$G$10, ""),
    XLOOKUP(Advanced!$R181, 'ADVANCED KEY'!$F$13:$F$16, 'ADVANCED KEY'!$G$13:$G$16, ""),
    XLOOKUP(Advanced!$S181, 'ADVANCED KEY'!$F$19:$F$22, 'ADVANCED KEY'!$G$19:$G$22, ""),
    XLOOKUP(Advanced!$T181, 'ADVANCED KEY'!$F$25:$F$28, 'ADVANCED KEY'!$G$25:$G$28, ""),
    XLOOKUP(Advanced!$U181, 'ADVANCED KEY'!$F$31:$F$34, 'ADVANCED KEY'!$G$31:$G$34, ""),
    XLOOKUP(Advanced!$V181, 'ADVANCED KEY'!$F$37:$F$40, 'ADVANCED KEY'!$G$37:$G$40, ""),
    XLOOKUP(Advanced!$W181, 'ADVANCED KEY'!$F$43:$F$46, 'ADVANCED KEY'!$G$43:$G$46, ""),
    XLOOKUP(Advanced!$X181, 'ADVANCED KEY'!$F$49:$F$52, 'ADVANCED KEY'!$G$49:$G$52, ""),
    XLOOKUP(Advanced!$Y181, 'ADVANCED KEY'!$F$55:$F$58, 'ADVANCED KEY'!$G$55:$G$58, "")
)</f>
        <v>Adventurous,Task Oriented,Information seeker,Advice seeker,Strength focused,Balancer,Smart woker,Future focused learner,Acknowledgement seeker,Balanced achiever</v>
      </c>
      <c r="M184" s="17" t="str">
        <f t="shared" si="6"/>
        <v>You are doing great Job . Keep it up!</v>
      </c>
      <c r="N184" s="17" t="str">
        <f t="shared" si="7"/>
        <v>Going amazing!.Keep working!</v>
      </c>
    </row>
    <row r="185">
      <c r="A185" s="12">
        <v>181.0</v>
      </c>
      <c r="B185" s="1" t="str">
        <f>Advanced!M182</f>
        <v>Devhuti Mahore</v>
      </c>
      <c r="C185" s="13" t="str">
        <f t="shared" si="1"/>
        <v>devhuti mahore</v>
      </c>
      <c r="D185" s="13">
        <f t="array" ref="D185">IF(ISNUMBER(MATCH(Sheet8!$C185, Basic!$I$2:$I$309, 0)),SUM(
        XLOOKUP(INDEX(Basic!$C$2:$C$309, MATCH(Sheet8!$C185, Basic!$I$2:$I$309, 0)), 'BASIC KEY'!$C$1:$C$4, 'BASIC KEY'!$B$1:$B$4, 0),
        XLOOKUP(INDEX(Basic!$D$2:$D$309, MATCH(Sheet8!$C185, Basic!$I$2:$I$309, 0)), 'BASIC KEY'!$C$7:$C$10, 'BASIC KEY'!$B$7:$B$10, 0),
        XLOOKUP(INDEX(Basic!$E$2:$E$309, MATCH(Sheet8!$C185, Basic!$I$2:$I$309, 0)), 'BASIC KEY'!$C$13:$C$16, 'BASIC KEY'!$B$13:$B$16, 0),
        XLOOKUP(INDEX(Basic!$F$2:$F$309, MATCH(Sheet8!$C185, Basic!$I$2:$I$309, 0)), 'BASIC KEY'!$C$19:$C$22, 'BASIC KEY'!$B$19:$B$22, 0),
        XLOOKUP(INDEX(Basic!$G$2:$G$309, MATCH(Sheet8!$C185, Basic!$I$2:$I$309, 0)), 'BASIC KEY'!$C$25:$C$28, 'BASIC KEY'!$B$25:$B$28, 0)
    ),
    ""
)
</f>
        <v>9</v>
      </c>
      <c r="E185" s="13">
        <f t="array" ref="E185">SUM(
XLOOKUP(Advanced!$C182,'ADVANCED KEY'!$C$1:$C$4,'ADVANCED KEY'!$B$1:$B$4,0),
XLOOKUP(Advanced!$D182,'ADVANCED KEY'!$C$7:$C$10,'ADVANCED KEY'!$B$7:$B$10,0),
XLOOKUP(Advanced!$E182,'ADVANCED KEY'!$C$13:$C$16,'ADVANCED KEY'!$B$13:$B$16,0),
XLOOKUP(Advanced!$F182,'ADVANCED KEY'!$C$19:$C$22,'ADVANCED KEY'!$B$19:$B$22,0),
XLOOKUP(Advanced!$G182,'ADVANCED KEY'!$C$25:$C$28,'ADVANCED KEY'!$B$25:$B$28,0),
XLOOKUP(Advanced!$H182,'ADVANCED KEY'!$C$31:$C$34,'ADVANCED KEY'!$B$31:$B$34,0),
XLOOKUP(Advanced!$I182,'ADVANCED KEY'!$C$37:$C$40,'ADVANCED KEY'!$B$37:$B$40,0),
XLOOKUP(Advanced!$J182,'ADVANCED KEY'!$C$43:$C$46,'ADVANCED KEY'!$B$43:$B$46,0),
XLOOKUP(Advanced!$K182,'ADVANCED KEY'!$C$49:$C$52,'ADVANCED KEY'!$B$49:$B$52,0),
XLOOKUP(Advanced!$L182,'ADVANCED KEY'!$C$55:$C$58,'ADVANCED KEY'!$B$55:$B$58,0)
)</f>
        <v>0</v>
      </c>
      <c r="F185" s="13">
        <f t="shared" si="2"/>
        <v>9</v>
      </c>
      <c r="G185" s="13">
        <f t="shared" si="3"/>
        <v>30</v>
      </c>
      <c r="H185" s="13">
        <f t="shared" si="4"/>
        <v>0.366</v>
      </c>
      <c r="I185" s="25">
        <f t="shared" si="5"/>
        <v>68</v>
      </c>
      <c r="J185" s="13" t="str">
        <f t="array" ref="J185">IF(ISNUMBER(MATCH(Sheet8!$C185, Basic!$I$2:$I$309, 0)),TEXTJOIN(",",TRUE,
XLOOKUP(INDEX(Basic!$K$2:$K$309, MATCH(Sheet8!$C185, Basic!$I$2:$I$309, 0)), 'BASIC KEY'!$E$1:$E$4, 'BASIC KEY'!$F$1:$F$4, ""),
XLOOKUP(INDEX(Basic!$L$2:$L$309, MATCH(Sheet8!$C185, Basic!$I$2:$I$309, 0)), 'BASIC KEY'!$E$7:$E$10, 'BASIC KEY'!$F$7:$F$10, ""),
XLOOKUP(INDEX(Basic!$M$2:$M$309, MATCH(Sheet8!$C185, Basic!$I$2:$I$309, 0)), 'BASIC KEY'!$E$13:$E$16, 'BASIC KEY'!$F$13:$F$16, ""),
XLOOKUP(INDEX(Basic!$N$2:$N$309, MATCH(Sheet8!$C185, Basic!$I$2:$I$309, 0)), 'BASIC KEY'!$E$19:$E$22, 'BASIC KEY'!$F$19:$F$22, ""),
XLOOKUP(INDEX(Basic!$O$2:$O$309, MATCH(Sheet8!$C185, Basic!$I$2:$I$309, 0)), 'BASIC KEY'!$E$25:$E$28, 'BASIC KEY'!$F$25:$F$28, "")
),
""
)</f>
        <v>passionate explorer,Growth seeker,Balancer,Pleasant tactful,Self Focused</v>
      </c>
      <c r="L185" s="17" t="str">
        <f t="array" ref="L185">TEXTJOIN(",", TRUE,
    XLOOKUP(Advanced!$P182, 'ADVANCED KEY'!$F$1:$F$4, 'ADVANCED KEY'!$G$1:$G$4, ""),
    XLOOKUP(Advanced!$Q182, 'ADVANCED KEY'!$F$7:$F$10, 'ADVANCED KEY'!$G$7:$G$10, ""),
    XLOOKUP(Advanced!$R182, 'ADVANCED KEY'!$F$13:$F$16, 'ADVANCED KEY'!$G$13:$G$16, ""),
    XLOOKUP(Advanced!$S182, 'ADVANCED KEY'!$F$19:$F$22, 'ADVANCED KEY'!$G$19:$G$22, ""),
    XLOOKUP(Advanced!$T182, 'ADVANCED KEY'!$F$25:$F$28, 'ADVANCED KEY'!$G$25:$G$28, ""),
    XLOOKUP(Advanced!$U182, 'ADVANCED KEY'!$F$31:$F$34, 'ADVANCED KEY'!$G$31:$G$34, ""),
    XLOOKUP(Advanced!$V182, 'ADVANCED KEY'!$F$37:$F$40, 'ADVANCED KEY'!$G$37:$G$40, ""),
    XLOOKUP(Advanced!$W182, 'ADVANCED KEY'!$F$43:$F$46, 'ADVANCED KEY'!$G$43:$G$46, ""),
    XLOOKUP(Advanced!$X182, 'ADVANCED KEY'!$F$49:$F$52, 'ADVANCED KEY'!$G$49:$G$52, ""),
    XLOOKUP(Advanced!$Y182, 'ADVANCED KEY'!$F$55:$F$58, 'ADVANCED KEY'!$G$55:$G$58, "")
)</f>
        <v>Adventurous,Task Oriented,Information seeker,Incremental Result seeker,Self Aware,Balancer,Blanced thinker,Future focused learner,Experience seeker,Balanced achiever</v>
      </c>
      <c r="M185" s="17" t="str">
        <f t="shared" si="6"/>
        <v>You are doing great Job . Keep it up!</v>
      </c>
      <c r="N185" s="17" t="str">
        <f t="shared" si="7"/>
        <v>Going amazing!.Keep working!</v>
      </c>
    </row>
    <row r="186">
      <c r="A186" s="12">
        <v>182.0</v>
      </c>
      <c r="B186" s="1" t="str">
        <f>Advanced!M183</f>
        <v>Gayatri yadav </v>
      </c>
      <c r="C186" s="13" t="str">
        <f t="shared" si="1"/>
        <v>gayatri yadav</v>
      </c>
      <c r="D186" s="13">
        <f t="array" ref="D186">IF(ISNUMBER(MATCH(Sheet8!$C186, Basic!$I$2:$I$309, 0)),SUM(
        XLOOKUP(INDEX(Basic!$C$2:$C$309, MATCH(Sheet8!$C186, Basic!$I$2:$I$309, 0)), 'BASIC KEY'!$C$1:$C$4, 'BASIC KEY'!$B$1:$B$4, 0),
        XLOOKUP(INDEX(Basic!$D$2:$D$309, MATCH(Sheet8!$C186, Basic!$I$2:$I$309, 0)), 'BASIC KEY'!$C$7:$C$10, 'BASIC KEY'!$B$7:$B$10, 0),
        XLOOKUP(INDEX(Basic!$E$2:$E$309, MATCH(Sheet8!$C186, Basic!$I$2:$I$309, 0)), 'BASIC KEY'!$C$13:$C$16, 'BASIC KEY'!$B$13:$B$16, 0),
        XLOOKUP(INDEX(Basic!$F$2:$F$309, MATCH(Sheet8!$C186, Basic!$I$2:$I$309, 0)), 'BASIC KEY'!$C$19:$C$22, 'BASIC KEY'!$B$19:$B$22, 0),
        XLOOKUP(INDEX(Basic!$G$2:$G$309, MATCH(Sheet8!$C186, Basic!$I$2:$I$309, 0)), 'BASIC KEY'!$C$25:$C$28, 'BASIC KEY'!$B$25:$B$28, 0)
    ),
    ""
)
</f>
        <v>6</v>
      </c>
      <c r="E186" s="13">
        <f t="array" ref="E186">SUM(
XLOOKUP(Advanced!$C183,'ADVANCED KEY'!$C$1:$C$4,'ADVANCED KEY'!$B$1:$B$4,0),
XLOOKUP(Advanced!$D183,'ADVANCED KEY'!$C$7:$C$10,'ADVANCED KEY'!$B$7:$B$10,0),
XLOOKUP(Advanced!$E183,'ADVANCED KEY'!$C$13:$C$16,'ADVANCED KEY'!$B$13:$B$16,0),
XLOOKUP(Advanced!$F183,'ADVANCED KEY'!$C$19:$C$22,'ADVANCED KEY'!$B$19:$B$22,0),
XLOOKUP(Advanced!$G183,'ADVANCED KEY'!$C$25:$C$28,'ADVANCED KEY'!$B$25:$B$28,0),
XLOOKUP(Advanced!$H183,'ADVANCED KEY'!$C$31:$C$34,'ADVANCED KEY'!$B$31:$B$34,0),
XLOOKUP(Advanced!$I183,'ADVANCED KEY'!$C$37:$C$40,'ADVANCED KEY'!$B$37:$B$40,0),
XLOOKUP(Advanced!$J183,'ADVANCED KEY'!$C$43:$C$46,'ADVANCED KEY'!$B$43:$B$46,0),
XLOOKUP(Advanced!$K183,'ADVANCED KEY'!$C$49:$C$52,'ADVANCED KEY'!$B$49:$B$52,0),
XLOOKUP(Advanced!$L183,'ADVANCED KEY'!$C$55:$C$58,'ADVANCED KEY'!$B$55:$B$58,0)
)</f>
        <v>3</v>
      </c>
      <c r="F186" s="13">
        <f t="shared" si="2"/>
        <v>9</v>
      </c>
      <c r="G186" s="13">
        <f t="shared" si="3"/>
        <v>30</v>
      </c>
      <c r="H186" s="13">
        <f t="shared" si="4"/>
        <v>0.37</v>
      </c>
      <c r="I186" s="25">
        <f t="shared" si="5"/>
        <v>67</v>
      </c>
      <c r="J186" s="13" t="str">
        <f t="array" ref="J186">IF(ISNUMBER(MATCH(Sheet8!$C186, Basic!$I$2:$I$309, 0)),TEXTJOIN(",",TRUE,
XLOOKUP(INDEX(Basic!$K$2:$K$309, MATCH(Sheet8!$C186, Basic!$I$2:$I$309, 0)), 'BASIC KEY'!$E$1:$E$4, 'BASIC KEY'!$F$1:$F$4, ""),
XLOOKUP(INDEX(Basic!$L$2:$L$309, MATCH(Sheet8!$C186, Basic!$I$2:$I$309, 0)), 'BASIC KEY'!$E$7:$E$10, 'BASIC KEY'!$F$7:$F$10, ""),
XLOOKUP(INDEX(Basic!$M$2:$M$309, MATCH(Sheet8!$C186, Basic!$I$2:$I$309, 0)), 'BASIC KEY'!$E$13:$E$16, 'BASIC KEY'!$F$13:$F$16, ""),
XLOOKUP(INDEX(Basic!$N$2:$N$309, MATCH(Sheet8!$C186, Basic!$I$2:$I$309, 0)), 'BASIC KEY'!$E$19:$E$22, 'BASIC KEY'!$F$19:$F$22, ""),
XLOOKUP(INDEX(Basic!$O$2:$O$309, MATCH(Sheet8!$C186, Basic!$I$2:$I$309, 0)), 'BASIC KEY'!$E$25:$E$28, 'BASIC KEY'!$F$25:$F$28, "")
),
""
)</f>
        <v>Resume enhancer,Growth seeker,Dedicated learner,Pleasant tactful,Competitor</v>
      </c>
      <c r="L186" s="17" t="str">
        <f t="array" ref="L186">TEXTJOIN(",", TRUE,
    XLOOKUP(Advanced!$P183, 'ADVANCED KEY'!$F$1:$F$4, 'ADVANCED KEY'!$G$1:$G$4, ""),
    XLOOKUP(Advanced!$Q183, 'ADVANCED KEY'!$F$7:$F$10, 'ADVANCED KEY'!$G$7:$G$10, ""),
    XLOOKUP(Advanced!$R183, 'ADVANCED KEY'!$F$13:$F$16, 'ADVANCED KEY'!$G$13:$G$16, ""),
    XLOOKUP(Advanced!$S183, 'ADVANCED KEY'!$F$19:$F$22, 'ADVANCED KEY'!$G$19:$G$22, ""),
    XLOOKUP(Advanced!$T183, 'ADVANCED KEY'!$F$25:$F$28, 'ADVANCED KEY'!$G$25:$G$28, ""),
    XLOOKUP(Advanced!$U183, 'ADVANCED KEY'!$F$31:$F$34, 'ADVANCED KEY'!$G$31:$G$34, ""),
    XLOOKUP(Advanced!$V183, 'ADVANCED KEY'!$F$37:$F$40, 'ADVANCED KEY'!$G$37:$G$40, ""),
    XLOOKUP(Advanced!$W183, 'ADVANCED KEY'!$F$43:$F$46, 'ADVANCED KEY'!$G$43:$G$46, ""),
    XLOOKUP(Advanced!$X183, 'ADVANCED KEY'!$F$49:$F$52, 'ADVANCED KEY'!$G$49:$G$52, ""),
    XLOOKUP(Advanced!$Y183, 'ADVANCED KEY'!$F$55:$F$58, 'ADVANCED KEY'!$G$55:$G$58, "")
)</f>
        <v>Adventurous,Task Oriented,Information seeker,Incremental Result seeker,Self Aware,Balancer,Smart woker,Competitive learner,Acknowledgement seeker,Detail focused</v>
      </c>
      <c r="M186" s="17" t="str">
        <f t="shared" si="6"/>
        <v>Great job just focus on taking right feedbacks and not fully depend on feedbacks only </v>
      </c>
      <c r="N186" s="17" t="str">
        <f t="shared" si="7"/>
        <v>Going amazing!.Keep working!</v>
      </c>
    </row>
    <row r="187">
      <c r="A187" s="12">
        <v>183.0</v>
      </c>
      <c r="B187" s="1" t="str">
        <f>Advanced!M184</f>
        <v>Tushar Tiwari</v>
      </c>
      <c r="C187" s="13" t="str">
        <f t="shared" si="1"/>
        <v>tushar tiwari</v>
      </c>
      <c r="D187" s="13">
        <f t="array" ref="D187">IF(ISNUMBER(MATCH(Sheet8!$C187, Basic!$I$2:$I$309, 0)),SUM(
        XLOOKUP(INDEX(Basic!$C$2:$C$309, MATCH(Sheet8!$C187, Basic!$I$2:$I$309, 0)), 'BASIC KEY'!$C$1:$C$4, 'BASIC KEY'!$B$1:$B$4, 0),
        XLOOKUP(INDEX(Basic!$D$2:$D$309, MATCH(Sheet8!$C187, Basic!$I$2:$I$309, 0)), 'BASIC KEY'!$C$7:$C$10, 'BASIC KEY'!$B$7:$B$10, 0),
        XLOOKUP(INDEX(Basic!$E$2:$E$309, MATCH(Sheet8!$C187, Basic!$I$2:$I$309, 0)), 'BASIC KEY'!$C$13:$C$16, 'BASIC KEY'!$B$13:$B$16, 0),
        XLOOKUP(INDEX(Basic!$F$2:$F$309, MATCH(Sheet8!$C187, Basic!$I$2:$I$309, 0)), 'BASIC KEY'!$C$19:$C$22, 'BASIC KEY'!$B$19:$B$22, 0),
        XLOOKUP(INDEX(Basic!$G$2:$G$309, MATCH(Sheet8!$C187, Basic!$I$2:$I$309, 0)), 'BASIC KEY'!$C$25:$C$28, 'BASIC KEY'!$B$25:$B$28, 0)
    ),
    ""
)
</f>
        <v>9</v>
      </c>
      <c r="E187" s="13">
        <f t="array" ref="E187">SUM(
XLOOKUP(Advanced!$C184,'ADVANCED KEY'!$C$1:$C$4,'ADVANCED KEY'!$B$1:$B$4,0),
XLOOKUP(Advanced!$D184,'ADVANCED KEY'!$C$7:$C$10,'ADVANCED KEY'!$B$7:$B$10,0),
XLOOKUP(Advanced!$E184,'ADVANCED KEY'!$C$13:$C$16,'ADVANCED KEY'!$B$13:$B$16,0),
XLOOKUP(Advanced!$F184,'ADVANCED KEY'!$C$19:$C$22,'ADVANCED KEY'!$B$19:$B$22,0),
XLOOKUP(Advanced!$G184,'ADVANCED KEY'!$C$25:$C$28,'ADVANCED KEY'!$B$25:$B$28,0),
XLOOKUP(Advanced!$H184,'ADVANCED KEY'!$C$31:$C$34,'ADVANCED KEY'!$B$31:$B$34,0),
XLOOKUP(Advanced!$I184,'ADVANCED KEY'!$C$37:$C$40,'ADVANCED KEY'!$B$37:$B$40,0),
XLOOKUP(Advanced!$J184,'ADVANCED KEY'!$C$43:$C$46,'ADVANCED KEY'!$B$43:$B$46,0),
XLOOKUP(Advanced!$K184,'ADVANCED KEY'!$C$49:$C$52,'ADVANCED KEY'!$B$49:$B$52,0),
XLOOKUP(Advanced!$L184,'ADVANCED KEY'!$C$55:$C$58,'ADVANCED KEY'!$B$55:$B$58,0)
)</f>
        <v>1</v>
      </c>
      <c r="F187" s="13">
        <f t="shared" si="2"/>
        <v>10</v>
      </c>
      <c r="G187" s="13">
        <f t="shared" si="3"/>
        <v>33.3</v>
      </c>
      <c r="H187" s="13">
        <f t="shared" si="4"/>
        <v>0.434</v>
      </c>
      <c r="I187" s="25">
        <f t="shared" si="5"/>
        <v>58</v>
      </c>
      <c r="J187" s="13" t="str">
        <f t="array" ref="J187">IF(ISNUMBER(MATCH(Sheet8!$C187, Basic!$I$2:$I$309, 0)),TEXTJOIN(",",TRUE,
XLOOKUP(INDEX(Basic!$K$2:$K$309, MATCH(Sheet8!$C187, Basic!$I$2:$I$309, 0)), 'BASIC KEY'!$E$1:$E$4, 'BASIC KEY'!$F$1:$F$4, ""),
XLOOKUP(INDEX(Basic!$L$2:$L$309, MATCH(Sheet8!$C187, Basic!$I$2:$I$309, 0)), 'BASIC KEY'!$E$7:$E$10, 'BASIC KEY'!$F$7:$F$10, ""),
XLOOKUP(INDEX(Basic!$M$2:$M$309, MATCH(Sheet8!$C187, Basic!$I$2:$I$309, 0)), 'BASIC KEY'!$E$13:$E$16, 'BASIC KEY'!$F$13:$F$16, ""),
XLOOKUP(INDEX(Basic!$N$2:$N$309, MATCH(Sheet8!$C187, Basic!$I$2:$I$309, 0)), 'BASIC KEY'!$E$19:$E$22, 'BASIC KEY'!$F$19:$F$22, ""),
XLOOKUP(INDEX(Basic!$O$2:$O$309, MATCH(Sheet8!$C187, Basic!$I$2:$I$309, 0)), 'BASIC KEY'!$E$25:$E$28, 'BASIC KEY'!$F$25:$F$28, "")
),
""
)</f>
        <v>passionate explorer,Growth seeker,Balancer,Pleasant tactful,Self Focused</v>
      </c>
      <c r="L187" s="17" t="str">
        <f t="array" ref="L187">TEXTJOIN(",", TRUE,
    XLOOKUP(Advanced!$P184, 'ADVANCED KEY'!$F$1:$F$4, 'ADVANCED KEY'!$G$1:$G$4, ""),
    XLOOKUP(Advanced!$Q184, 'ADVANCED KEY'!$F$7:$F$10, 'ADVANCED KEY'!$G$7:$G$10, ""),
    XLOOKUP(Advanced!$R184, 'ADVANCED KEY'!$F$13:$F$16, 'ADVANCED KEY'!$G$13:$G$16, ""),
    XLOOKUP(Advanced!$S184, 'ADVANCED KEY'!$F$19:$F$22, 'ADVANCED KEY'!$G$19:$G$22, ""),
    XLOOKUP(Advanced!$T184, 'ADVANCED KEY'!$F$25:$F$28, 'ADVANCED KEY'!$G$25:$G$28, ""),
    XLOOKUP(Advanced!$U184, 'ADVANCED KEY'!$F$31:$F$34, 'ADVANCED KEY'!$G$31:$G$34, ""),
    XLOOKUP(Advanced!$V184, 'ADVANCED KEY'!$F$37:$F$40, 'ADVANCED KEY'!$G$37:$G$40, ""),
    XLOOKUP(Advanced!$W184, 'ADVANCED KEY'!$F$43:$F$46, 'ADVANCED KEY'!$G$43:$G$46, ""),
    XLOOKUP(Advanced!$X184, 'ADVANCED KEY'!$F$49:$F$52, 'ADVANCED KEY'!$G$49:$G$52, ""),
    XLOOKUP(Advanced!$Y184, 'ADVANCED KEY'!$F$55:$F$58, 'ADVANCED KEY'!$G$55:$G$58, "")
)</f>
        <v>Adventurous,Challenger,Guidelines seeker,Incremental Result seeker,Self Aware,Balancer,Blanced thinker,Practical learner,Practical career focused,Short-term goals seeker</v>
      </c>
      <c r="M187" s="17" t="str">
        <f t="shared" si="6"/>
        <v>You are doing great Job . Keep it up!</v>
      </c>
      <c r="N187" s="17" t="str">
        <f t="shared" si="7"/>
        <v>Going amazing!.Keep working!</v>
      </c>
    </row>
    <row r="188">
      <c r="A188" s="12">
        <v>184.0</v>
      </c>
      <c r="B188" s="1" t="str">
        <f>Advanced!M185</f>
        <v>kashish kamra</v>
      </c>
      <c r="C188" s="13" t="str">
        <f t="shared" si="1"/>
        <v>kashish kamra</v>
      </c>
      <c r="D188" s="13">
        <f t="array" ref="D188">IF(ISNUMBER(MATCH(Sheet8!$C188, Basic!$I$2:$I$309, 0)),SUM(
        XLOOKUP(INDEX(Basic!$C$2:$C$309, MATCH(Sheet8!$C188, Basic!$I$2:$I$309, 0)), 'BASIC KEY'!$C$1:$C$4, 'BASIC KEY'!$B$1:$B$4, 0),
        XLOOKUP(INDEX(Basic!$D$2:$D$309, MATCH(Sheet8!$C188, Basic!$I$2:$I$309, 0)), 'BASIC KEY'!$C$7:$C$10, 'BASIC KEY'!$B$7:$B$10, 0),
        XLOOKUP(INDEX(Basic!$E$2:$E$309, MATCH(Sheet8!$C188, Basic!$I$2:$I$309, 0)), 'BASIC KEY'!$C$13:$C$16, 'BASIC KEY'!$B$13:$B$16, 0),
        XLOOKUP(INDEX(Basic!$F$2:$F$309, MATCH(Sheet8!$C188, Basic!$I$2:$I$309, 0)), 'BASIC KEY'!$C$19:$C$22, 'BASIC KEY'!$B$19:$B$22, 0),
        XLOOKUP(INDEX(Basic!$G$2:$G$309, MATCH(Sheet8!$C188, Basic!$I$2:$I$309, 0)), 'BASIC KEY'!$C$25:$C$28, 'BASIC KEY'!$B$25:$B$28, 0)
    ),
    ""
)
</f>
        <v>8</v>
      </c>
      <c r="E188" s="13">
        <f t="array" ref="E188">SUM(
XLOOKUP(Advanced!$C185,'ADVANCED KEY'!$C$1:$C$4,'ADVANCED KEY'!$B$1:$B$4,0),
XLOOKUP(Advanced!$D185,'ADVANCED KEY'!$C$7:$C$10,'ADVANCED KEY'!$B$7:$B$10,0),
XLOOKUP(Advanced!$E185,'ADVANCED KEY'!$C$13:$C$16,'ADVANCED KEY'!$B$13:$B$16,0),
XLOOKUP(Advanced!$F185,'ADVANCED KEY'!$C$19:$C$22,'ADVANCED KEY'!$B$19:$B$22,0),
XLOOKUP(Advanced!$G185,'ADVANCED KEY'!$C$25:$C$28,'ADVANCED KEY'!$B$25:$B$28,0),
XLOOKUP(Advanced!$H185,'ADVANCED KEY'!$C$31:$C$34,'ADVANCED KEY'!$B$31:$B$34,0),
XLOOKUP(Advanced!$I185,'ADVANCED KEY'!$C$37:$C$40,'ADVANCED KEY'!$B$37:$B$40,0),
XLOOKUP(Advanced!$J185,'ADVANCED KEY'!$C$43:$C$46,'ADVANCED KEY'!$B$43:$B$46,0),
XLOOKUP(Advanced!$K185,'ADVANCED KEY'!$C$49:$C$52,'ADVANCED KEY'!$B$49:$B$52,0),
XLOOKUP(Advanced!$L185,'ADVANCED KEY'!$C$55:$C$58,'ADVANCED KEY'!$B$55:$B$58,0)
)</f>
        <v>0</v>
      </c>
      <c r="F188" s="13">
        <f t="shared" si="2"/>
        <v>8</v>
      </c>
      <c r="G188" s="13">
        <f t="shared" si="3"/>
        <v>26.7</v>
      </c>
      <c r="H188" s="13">
        <f t="shared" si="4"/>
        <v>0.296</v>
      </c>
      <c r="I188" s="25">
        <f t="shared" si="5"/>
        <v>72</v>
      </c>
      <c r="J188" s="13" t="str">
        <f t="array" ref="J188">IF(ISNUMBER(MATCH(Sheet8!$C188, Basic!$I$2:$I$309, 0)),TEXTJOIN(",",TRUE,
XLOOKUP(INDEX(Basic!$K$2:$K$309, MATCH(Sheet8!$C188, Basic!$I$2:$I$309, 0)), 'BASIC KEY'!$E$1:$E$4, 'BASIC KEY'!$F$1:$F$4, ""),
XLOOKUP(INDEX(Basic!$L$2:$L$309, MATCH(Sheet8!$C188, Basic!$I$2:$I$309, 0)), 'BASIC KEY'!$E$7:$E$10, 'BASIC KEY'!$F$7:$F$10, ""),
XLOOKUP(INDEX(Basic!$M$2:$M$309, MATCH(Sheet8!$C188, Basic!$I$2:$I$309, 0)), 'BASIC KEY'!$E$13:$E$16, 'BASIC KEY'!$F$13:$F$16, ""),
XLOOKUP(INDEX(Basic!$N$2:$N$309, MATCH(Sheet8!$C188, Basic!$I$2:$I$309, 0)), 'BASIC KEY'!$E$19:$E$22, 'BASIC KEY'!$F$19:$F$22, ""),
XLOOKUP(INDEX(Basic!$O$2:$O$309, MATCH(Sheet8!$C188, Basic!$I$2:$I$309, 0)), 'BASIC KEY'!$E$25:$E$28, 'BASIC KEY'!$F$25:$F$28, "")
),
""
)</f>
        <v>career focused,Growth seeker,Balancer,Pleasant tactful,Self Focused</v>
      </c>
      <c r="L188" s="17" t="str">
        <f t="array" ref="L188">TEXTJOIN(",", TRUE,
    XLOOKUP(Advanced!$P185, 'ADVANCED KEY'!$F$1:$F$4, 'ADVANCED KEY'!$G$1:$G$4, ""),
    XLOOKUP(Advanced!$Q185, 'ADVANCED KEY'!$F$7:$F$10, 'ADVANCED KEY'!$G$7:$G$10, ""),
    XLOOKUP(Advanced!$R185, 'ADVANCED KEY'!$F$13:$F$16, 'ADVANCED KEY'!$G$13:$G$16, ""),
    XLOOKUP(Advanced!$S185, 'ADVANCED KEY'!$F$19:$F$22, 'ADVANCED KEY'!$G$19:$G$22, ""),
    XLOOKUP(Advanced!$T185, 'ADVANCED KEY'!$F$25:$F$28, 'ADVANCED KEY'!$G$25:$G$28, ""),
    XLOOKUP(Advanced!$U185, 'ADVANCED KEY'!$F$31:$F$34, 'ADVANCED KEY'!$G$31:$G$34, ""),
    XLOOKUP(Advanced!$V185, 'ADVANCED KEY'!$F$37:$F$40, 'ADVANCED KEY'!$G$37:$G$40, ""),
    XLOOKUP(Advanced!$W185, 'ADVANCED KEY'!$F$43:$F$46, 'ADVANCED KEY'!$G$43:$G$46, ""),
    XLOOKUP(Advanced!$X185, 'ADVANCED KEY'!$F$49:$F$52, 'ADVANCED KEY'!$G$49:$G$52, ""),
    XLOOKUP(Advanced!$Y185, 'ADVANCED KEY'!$F$55:$F$58, 'ADVANCED KEY'!$G$55:$G$58, "")
)</f>
        <v>Researcher,Skill learner,Information seeker,Incremental Result seeker,Self Aware,Balancer,Blanced thinker,Future focused learner,Experience seeker,Short-term goals seeker</v>
      </c>
      <c r="M188" s="17" t="str">
        <f t="shared" si="6"/>
        <v>You are doing great Job . Keep it up!</v>
      </c>
      <c r="N188" s="17" t="str">
        <f t="shared" si="7"/>
        <v>Going amazing!.Keep working!</v>
      </c>
    </row>
    <row r="189">
      <c r="A189" s="12">
        <v>185.0</v>
      </c>
      <c r="B189" s="1" t="str">
        <f>Advanced!M186</f>
        <v>Kanta Sai Dhanush</v>
      </c>
      <c r="C189" s="13" t="str">
        <f t="shared" si="1"/>
        <v>kanta sai dhanush</v>
      </c>
      <c r="D189" s="13">
        <f t="array" ref="D189">IF(ISNUMBER(MATCH(Sheet8!$C189, Basic!$I$2:$I$309, 0)),SUM(
        XLOOKUP(INDEX(Basic!$C$2:$C$309, MATCH(Sheet8!$C189, Basic!$I$2:$I$309, 0)), 'BASIC KEY'!$C$1:$C$4, 'BASIC KEY'!$B$1:$B$4, 0),
        XLOOKUP(INDEX(Basic!$D$2:$D$309, MATCH(Sheet8!$C189, Basic!$I$2:$I$309, 0)), 'BASIC KEY'!$C$7:$C$10, 'BASIC KEY'!$B$7:$B$10, 0),
        XLOOKUP(INDEX(Basic!$E$2:$E$309, MATCH(Sheet8!$C189, Basic!$I$2:$I$309, 0)), 'BASIC KEY'!$C$13:$C$16, 'BASIC KEY'!$B$13:$B$16, 0),
        XLOOKUP(INDEX(Basic!$F$2:$F$309, MATCH(Sheet8!$C189, Basic!$I$2:$I$309, 0)), 'BASIC KEY'!$C$19:$C$22, 'BASIC KEY'!$B$19:$B$22, 0),
        XLOOKUP(INDEX(Basic!$G$2:$G$309, MATCH(Sheet8!$C189, Basic!$I$2:$I$309, 0)), 'BASIC KEY'!$C$25:$C$28, 'BASIC KEY'!$B$25:$B$28, 0)
    ),
    ""
)
</f>
        <v>9</v>
      </c>
      <c r="E189" s="13">
        <f t="array" ref="E189">SUM(
XLOOKUP(Advanced!$C186,'ADVANCED KEY'!$C$1:$C$4,'ADVANCED KEY'!$B$1:$B$4,0),
XLOOKUP(Advanced!$D186,'ADVANCED KEY'!$C$7:$C$10,'ADVANCED KEY'!$B$7:$B$10,0),
XLOOKUP(Advanced!$E186,'ADVANCED KEY'!$C$13:$C$16,'ADVANCED KEY'!$B$13:$B$16,0),
XLOOKUP(Advanced!$F186,'ADVANCED KEY'!$C$19:$C$22,'ADVANCED KEY'!$B$19:$B$22,0),
XLOOKUP(Advanced!$G186,'ADVANCED KEY'!$C$25:$C$28,'ADVANCED KEY'!$B$25:$B$28,0),
XLOOKUP(Advanced!$H186,'ADVANCED KEY'!$C$31:$C$34,'ADVANCED KEY'!$B$31:$B$34,0),
XLOOKUP(Advanced!$I186,'ADVANCED KEY'!$C$37:$C$40,'ADVANCED KEY'!$B$37:$B$40,0),
XLOOKUP(Advanced!$J186,'ADVANCED KEY'!$C$43:$C$46,'ADVANCED KEY'!$B$43:$B$46,0),
XLOOKUP(Advanced!$K186,'ADVANCED KEY'!$C$49:$C$52,'ADVANCED KEY'!$B$49:$B$52,0),
XLOOKUP(Advanced!$L186,'ADVANCED KEY'!$C$55:$C$58,'ADVANCED KEY'!$B$55:$B$58,0)
)</f>
        <v>2</v>
      </c>
      <c r="F189" s="13">
        <f t="shared" si="2"/>
        <v>11</v>
      </c>
      <c r="G189" s="13">
        <f t="shared" si="3"/>
        <v>36.7</v>
      </c>
      <c r="H189" s="13">
        <f t="shared" si="4"/>
        <v>0.588</v>
      </c>
      <c r="I189" s="25">
        <f t="shared" si="5"/>
        <v>38</v>
      </c>
      <c r="J189" s="13" t="str">
        <f t="array" ref="J189">IF(ISNUMBER(MATCH(Sheet8!$C189, Basic!$I$2:$I$309, 0)),TEXTJOIN(",",TRUE,
XLOOKUP(INDEX(Basic!$K$2:$K$309, MATCH(Sheet8!$C189, Basic!$I$2:$I$309, 0)), 'BASIC KEY'!$E$1:$E$4, 'BASIC KEY'!$F$1:$F$4, ""),
XLOOKUP(INDEX(Basic!$L$2:$L$309, MATCH(Sheet8!$C189, Basic!$I$2:$I$309, 0)), 'BASIC KEY'!$E$7:$E$10, 'BASIC KEY'!$F$7:$F$10, ""),
XLOOKUP(INDEX(Basic!$M$2:$M$309, MATCH(Sheet8!$C189, Basic!$I$2:$I$309, 0)), 'BASIC KEY'!$E$13:$E$16, 'BASIC KEY'!$F$13:$F$16, ""),
XLOOKUP(INDEX(Basic!$N$2:$N$309, MATCH(Sheet8!$C189, Basic!$I$2:$I$309, 0)), 'BASIC KEY'!$E$19:$E$22, 'BASIC KEY'!$F$19:$F$22, ""),
XLOOKUP(INDEX(Basic!$O$2:$O$309, MATCH(Sheet8!$C189, Basic!$I$2:$I$309, 0)), 'BASIC KEY'!$E$25:$E$28, 'BASIC KEY'!$F$25:$F$28, "")
),
""
)</f>
        <v>passionate explorer,Growth seeker,Balancer,Pleasant tactful,Self Focused</v>
      </c>
      <c r="L189" s="17" t="str">
        <f t="array" ref="L189">TEXTJOIN(",", TRUE,
    XLOOKUP(Advanced!$P186, 'ADVANCED KEY'!$F$1:$F$4, 'ADVANCED KEY'!$G$1:$G$4, ""),
    XLOOKUP(Advanced!$Q186, 'ADVANCED KEY'!$F$7:$F$10, 'ADVANCED KEY'!$G$7:$G$10, ""),
    XLOOKUP(Advanced!$R186, 'ADVANCED KEY'!$F$13:$F$16, 'ADVANCED KEY'!$G$13:$G$16, ""),
    XLOOKUP(Advanced!$S186, 'ADVANCED KEY'!$F$19:$F$22, 'ADVANCED KEY'!$G$19:$G$22, ""),
    XLOOKUP(Advanced!$T186, 'ADVANCED KEY'!$F$25:$F$28, 'ADVANCED KEY'!$G$25:$G$28, ""),
    XLOOKUP(Advanced!$U186, 'ADVANCED KEY'!$F$31:$F$34, 'ADVANCED KEY'!$G$31:$G$34, ""),
    XLOOKUP(Advanced!$V186, 'ADVANCED KEY'!$F$37:$F$40, 'ADVANCED KEY'!$G$37:$G$40, ""),
    XLOOKUP(Advanced!$W186, 'ADVANCED KEY'!$F$43:$F$46, 'ADVANCED KEY'!$G$43:$G$46, ""),
    XLOOKUP(Advanced!$X186, 'ADVANCED KEY'!$F$49:$F$52, 'ADVANCED KEY'!$G$49:$G$52, ""),
    XLOOKUP(Advanced!$Y186, 'ADVANCED KEY'!$F$55:$F$58, 'ADVANCED KEY'!$G$55:$G$58, "")
)</f>
        <v>Researcher,Skill learner,Information seeker,Incremental Result seeker,Self Aware,Networker,Blanced thinker,Future focused learner,Experience seeker,Detail focused</v>
      </c>
      <c r="M189" s="17" t="str">
        <f t="shared" si="6"/>
        <v>You are doing great Job . Keep it up!</v>
      </c>
      <c r="N189" s="17" t="str">
        <f t="shared" si="7"/>
        <v>Going amazing!.Keep working!</v>
      </c>
    </row>
    <row r="190">
      <c r="A190" s="12">
        <v>186.0</v>
      </c>
      <c r="B190" s="1" t="str">
        <f>Advanced!M187</f>
        <v>Sushant </v>
      </c>
      <c r="C190" s="13" t="str">
        <f t="shared" si="1"/>
        <v>sushant</v>
      </c>
      <c r="D190" s="13">
        <f t="array" ref="D190">IF(ISNUMBER(MATCH(Sheet8!$C190, Basic!$I$2:$I$309, 0)),SUM(
        XLOOKUP(INDEX(Basic!$C$2:$C$309, MATCH(Sheet8!$C190, Basic!$I$2:$I$309, 0)), 'BASIC KEY'!$C$1:$C$4, 'BASIC KEY'!$B$1:$B$4, 0),
        XLOOKUP(INDEX(Basic!$D$2:$D$309, MATCH(Sheet8!$C190, Basic!$I$2:$I$309, 0)), 'BASIC KEY'!$C$7:$C$10, 'BASIC KEY'!$B$7:$B$10, 0),
        XLOOKUP(INDEX(Basic!$E$2:$E$309, MATCH(Sheet8!$C190, Basic!$I$2:$I$309, 0)), 'BASIC KEY'!$C$13:$C$16, 'BASIC KEY'!$B$13:$B$16, 0),
        XLOOKUP(INDEX(Basic!$F$2:$F$309, MATCH(Sheet8!$C190, Basic!$I$2:$I$309, 0)), 'BASIC KEY'!$C$19:$C$22, 'BASIC KEY'!$B$19:$B$22, 0),
        XLOOKUP(INDEX(Basic!$G$2:$G$309, MATCH(Sheet8!$C190, Basic!$I$2:$I$309, 0)), 'BASIC KEY'!$C$25:$C$28, 'BASIC KEY'!$B$25:$B$28, 0)
    ),
    ""
)
</f>
        <v>7</v>
      </c>
      <c r="E190" s="13">
        <f t="array" ref="E190">SUM(
XLOOKUP(Advanced!$C187,'ADVANCED KEY'!$C$1:$C$4,'ADVANCED KEY'!$B$1:$B$4,0),
XLOOKUP(Advanced!$D187,'ADVANCED KEY'!$C$7:$C$10,'ADVANCED KEY'!$B$7:$B$10,0),
XLOOKUP(Advanced!$E187,'ADVANCED KEY'!$C$13:$C$16,'ADVANCED KEY'!$B$13:$B$16,0),
XLOOKUP(Advanced!$F187,'ADVANCED KEY'!$C$19:$C$22,'ADVANCED KEY'!$B$19:$B$22,0),
XLOOKUP(Advanced!$G187,'ADVANCED KEY'!$C$25:$C$28,'ADVANCED KEY'!$B$25:$B$28,0),
XLOOKUP(Advanced!$H187,'ADVANCED KEY'!$C$31:$C$34,'ADVANCED KEY'!$B$31:$B$34,0),
XLOOKUP(Advanced!$I187,'ADVANCED KEY'!$C$37:$C$40,'ADVANCED KEY'!$B$37:$B$40,0),
XLOOKUP(Advanced!$J187,'ADVANCED KEY'!$C$43:$C$46,'ADVANCED KEY'!$B$43:$B$46,0),
XLOOKUP(Advanced!$K187,'ADVANCED KEY'!$C$49:$C$52,'ADVANCED KEY'!$B$49:$B$52,0),
XLOOKUP(Advanced!$L187,'ADVANCED KEY'!$C$55:$C$58,'ADVANCED KEY'!$B$55:$B$58,0)
)</f>
        <v>4</v>
      </c>
      <c r="F190" s="13">
        <f t="shared" si="2"/>
        <v>11</v>
      </c>
      <c r="G190" s="13">
        <f t="shared" si="3"/>
        <v>36.7</v>
      </c>
      <c r="H190" s="13">
        <f t="shared" si="4"/>
        <v>0.594</v>
      </c>
      <c r="I190" s="25">
        <f t="shared" si="5"/>
        <v>35</v>
      </c>
      <c r="J190" s="13" t="str">
        <f t="array" ref="J190">IF(ISNUMBER(MATCH(Sheet8!$C190, Basic!$I$2:$I$309, 0)),TEXTJOIN(",",TRUE,
XLOOKUP(INDEX(Basic!$K$2:$K$309, MATCH(Sheet8!$C190, Basic!$I$2:$I$309, 0)), 'BASIC KEY'!$E$1:$E$4, 'BASIC KEY'!$F$1:$F$4, ""),
XLOOKUP(INDEX(Basic!$L$2:$L$309, MATCH(Sheet8!$C190, Basic!$I$2:$I$309, 0)), 'BASIC KEY'!$E$7:$E$10, 'BASIC KEY'!$F$7:$F$10, ""),
XLOOKUP(INDEX(Basic!$M$2:$M$309, MATCH(Sheet8!$C190, Basic!$I$2:$I$309, 0)), 'BASIC KEY'!$E$13:$E$16, 'BASIC KEY'!$F$13:$F$16, ""),
XLOOKUP(INDEX(Basic!$N$2:$N$309, MATCH(Sheet8!$C190, Basic!$I$2:$I$309, 0)), 'BASIC KEY'!$E$19:$E$22, 'BASIC KEY'!$F$19:$F$22, ""),
XLOOKUP(INDEX(Basic!$O$2:$O$309, MATCH(Sheet8!$C190, Basic!$I$2:$I$309, 0)), 'BASIC KEY'!$E$25:$E$28, 'BASIC KEY'!$F$25:$F$28, "")
),
""
)</f>
        <v>career focused,Growth seeker,Dedicated learner,Feedback taker,Self Focused</v>
      </c>
      <c r="L190" s="17" t="str">
        <f t="array" ref="L190">TEXTJOIN(",", TRUE,
    XLOOKUP(Advanced!$P187, 'ADVANCED KEY'!$F$1:$F$4, 'ADVANCED KEY'!$G$1:$G$4, ""),
    XLOOKUP(Advanced!$Q187, 'ADVANCED KEY'!$F$7:$F$10, 'ADVANCED KEY'!$G$7:$G$10, ""),
    XLOOKUP(Advanced!$R187, 'ADVANCED KEY'!$F$13:$F$16, 'ADVANCED KEY'!$G$13:$G$16, ""),
    XLOOKUP(Advanced!$S187, 'ADVANCED KEY'!$F$19:$F$22, 'ADVANCED KEY'!$G$19:$G$22, ""),
    XLOOKUP(Advanced!$T187, 'ADVANCED KEY'!$F$25:$F$28, 'ADVANCED KEY'!$G$25:$G$28, ""),
    XLOOKUP(Advanced!$U187, 'ADVANCED KEY'!$F$31:$F$34, 'ADVANCED KEY'!$G$31:$G$34, ""),
    XLOOKUP(Advanced!$V187, 'ADVANCED KEY'!$F$37:$F$40, 'ADVANCED KEY'!$G$37:$G$40, ""),
    XLOOKUP(Advanced!$W187, 'ADVANCED KEY'!$F$43:$F$46, 'ADVANCED KEY'!$G$43:$G$46, ""),
    XLOOKUP(Advanced!$X187, 'ADVANCED KEY'!$F$49:$F$52, 'ADVANCED KEY'!$G$49:$G$52, ""),
    XLOOKUP(Advanced!$Y187, 'ADVANCED KEY'!$F$55:$F$58, 'ADVANCED KEY'!$G$55:$G$58, "")
)</f>
        <v>Researcher,Task Oriented,Guidelines seeker,Incremental Result seeker,Self Aware,Balancer,Systematic Thinker,Competitive learner,Practical career focused,Detail focused</v>
      </c>
      <c r="M190" s="17" t="str">
        <f t="shared" si="6"/>
        <v>You are doing great Job . Keep it up!</v>
      </c>
      <c r="N190" s="17" t="str">
        <f t="shared" si="7"/>
        <v>Going amazing!.Keep working!</v>
      </c>
    </row>
    <row r="191">
      <c r="A191" s="12">
        <v>187.0</v>
      </c>
      <c r="B191" s="1" t="str">
        <f>Advanced!M188</f>
        <v>Prathamesh Patil</v>
      </c>
      <c r="C191" s="13" t="str">
        <f t="shared" si="1"/>
        <v>prathamesh patil</v>
      </c>
      <c r="D191" s="13">
        <f t="array" ref="D191">IF(ISNUMBER(MATCH(Sheet8!$C191, Basic!$I$2:$I$309, 0)),SUM(
        XLOOKUP(INDEX(Basic!$C$2:$C$309, MATCH(Sheet8!$C191, Basic!$I$2:$I$309, 0)), 'BASIC KEY'!$C$1:$C$4, 'BASIC KEY'!$B$1:$B$4, 0),
        XLOOKUP(INDEX(Basic!$D$2:$D$309, MATCH(Sheet8!$C191, Basic!$I$2:$I$309, 0)), 'BASIC KEY'!$C$7:$C$10, 'BASIC KEY'!$B$7:$B$10, 0),
        XLOOKUP(INDEX(Basic!$E$2:$E$309, MATCH(Sheet8!$C191, Basic!$I$2:$I$309, 0)), 'BASIC KEY'!$C$13:$C$16, 'BASIC KEY'!$B$13:$B$16, 0),
        XLOOKUP(INDEX(Basic!$F$2:$F$309, MATCH(Sheet8!$C191, Basic!$I$2:$I$309, 0)), 'BASIC KEY'!$C$19:$C$22, 'BASIC KEY'!$B$19:$B$22, 0),
        XLOOKUP(INDEX(Basic!$G$2:$G$309, MATCH(Sheet8!$C191, Basic!$I$2:$I$309, 0)), 'BASIC KEY'!$C$25:$C$28, 'BASIC KEY'!$B$25:$B$28, 0)
    ),
    ""
)
</f>
        <v>9</v>
      </c>
      <c r="E191" s="13">
        <f t="array" ref="E191">SUM(
XLOOKUP(Advanced!$C188,'ADVANCED KEY'!$C$1:$C$4,'ADVANCED KEY'!$B$1:$B$4,0),
XLOOKUP(Advanced!$D188,'ADVANCED KEY'!$C$7:$C$10,'ADVANCED KEY'!$B$7:$B$10,0),
XLOOKUP(Advanced!$E188,'ADVANCED KEY'!$C$13:$C$16,'ADVANCED KEY'!$B$13:$B$16,0),
XLOOKUP(Advanced!$F188,'ADVANCED KEY'!$C$19:$C$22,'ADVANCED KEY'!$B$19:$B$22,0),
XLOOKUP(Advanced!$G188,'ADVANCED KEY'!$C$25:$C$28,'ADVANCED KEY'!$B$25:$B$28,0),
XLOOKUP(Advanced!$H188,'ADVANCED KEY'!$C$31:$C$34,'ADVANCED KEY'!$B$31:$B$34,0),
XLOOKUP(Advanced!$I188,'ADVANCED KEY'!$C$37:$C$40,'ADVANCED KEY'!$B$37:$B$40,0),
XLOOKUP(Advanced!$J188,'ADVANCED KEY'!$C$43:$C$46,'ADVANCED KEY'!$B$43:$B$46,0),
XLOOKUP(Advanced!$K188,'ADVANCED KEY'!$C$49:$C$52,'ADVANCED KEY'!$B$49:$B$52,0),
XLOOKUP(Advanced!$L188,'ADVANCED KEY'!$C$55:$C$58,'ADVANCED KEY'!$B$55:$B$58,0)
)</f>
        <v>7</v>
      </c>
      <c r="F191" s="13">
        <f t="shared" si="2"/>
        <v>16</v>
      </c>
      <c r="G191" s="13">
        <f t="shared" si="3"/>
        <v>53.3</v>
      </c>
      <c r="H191" s="13">
        <f t="shared" si="4"/>
        <v>0.958</v>
      </c>
      <c r="I191" s="25">
        <f t="shared" si="5"/>
        <v>8</v>
      </c>
      <c r="J191" s="13" t="str">
        <f t="array" ref="J191">IF(ISNUMBER(MATCH(Sheet8!$C191, Basic!$I$2:$I$309, 0)),TEXTJOIN(",",TRUE,
XLOOKUP(INDEX(Basic!$K$2:$K$309, MATCH(Sheet8!$C191, Basic!$I$2:$I$309, 0)), 'BASIC KEY'!$E$1:$E$4, 'BASIC KEY'!$F$1:$F$4, ""),
XLOOKUP(INDEX(Basic!$L$2:$L$309, MATCH(Sheet8!$C191, Basic!$I$2:$I$309, 0)), 'BASIC KEY'!$E$7:$E$10, 'BASIC KEY'!$F$7:$F$10, ""),
XLOOKUP(INDEX(Basic!$M$2:$M$309, MATCH(Sheet8!$C191, Basic!$I$2:$I$309, 0)), 'BASIC KEY'!$E$13:$E$16, 'BASIC KEY'!$F$13:$F$16, ""),
XLOOKUP(INDEX(Basic!$N$2:$N$309, MATCH(Sheet8!$C191, Basic!$I$2:$I$309, 0)), 'BASIC KEY'!$E$19:$E$22, 'BASIC KEY'!$F$19:$F$22, ""),
XLOOKUP(INDEX(Basic!$O$2:$O$309, MATCH(Sheet8!$C191, Basic!$I$2:$I$309, 0)), 'BASIC KEY'!$E$25:$E$28, 'BASIC KEY'!$F$25:$F$28, "")
),
""
)</f>
        <v>passionate explorer,Growth seeker,Balancer,Pleasant tactful,Self Focused</v>
      </c>
      <c r="L191" s="17" t="str">
        <f t="array" ref="L191">TEXTJOIN(",", TRUE,
    XLOOKUP(Advanced!$P188, 'ADVANCED KEY'!$F$1:$F$4, 'ADVANCED KEY'!$G$1:$G$4, ""),
    XLOOKUP(Advanced!$Q188, 'ADVANCED KEY'!$F$7:$F$10, 'ADVANCED KEY'!$G$7:$G$10, ""),
    XLOOKUP(Advanced!$R188, 'ADVANCED KEY'!$F$13:$F$16, 'ADVANCED KEY'!$G$13:$G$16, ""),
    XLOOKUP(Advanced!$S188, 'ADVANCED KEY'!$F$19:$F$22, 'ADVANCED KEY'!$G$19:$G$22, ""),
    XLOOKUP(Advanced!$T188, 'ADVANCED KEY'!$F$25:$F$28, 'ADVANCED KEY'!$G$25:$G$28, ""),
    XLOOKUP(Advanced!$U188, 'ADVANCED KEY'!$F$31:$F$34, 'ADVANCED KEY'!$G$31:$G$34, ""),
    XLOOKUP(Advanced!$V188, 'ADVANCED KEY'!$F$37:$F$40, 'ADVANCED KEY'!$G$37:$G$40, ""),
    XLOOKUP(Advanced!$W188, 'ADVANCED KEY'!$F$43:$F$46, 'ADVANCED KEY'!$G$43:$G$46, ""),
    XLOOKUP(Advanced!$X188, 'ADVANCED KEY'!$F$49:$F$52, 'ADVANCED KEY'!$G$49:$G$52, ""),
    XLOOKUP(Advanced!$Y188, 'ADVANCED KEY'!$F$55:$F$58, 'ADVANCED KEY'!$G$55:$G$58, "")
)</f>
        <v>Planned explorer,Task Oriented,Guidelines seeker,Advice seeker,Overthinker,Networker,Smart woker,Future focused learner,Practical career focused,Short-term goals seeker</v>
      </c>
      <c r="M191" s="17" t="str">
        <f t="shared" si="6"/>
        <v>You are doing great Job . Keep it up!</v>
      </c>
      <c r="N191" s="17" t="str">
        <f t="shared" si="7"/>
        <v>You are doing amazing dear!. Don't overthink about anything and be happy :)</v>
      </c>
    </row>
    <row r="192">
      <c r="A192" s="12">
        <v>188.0</v>
      </c>
      <c r="B192" s="1" t="str">
        <f>Advanced!M189</f>
        <v>Sejal Mahesh Vetkar</v>
      </c>
      <c r="C192" s="13" t="str">
        <f t="shared" si="1"/>
        <v>sejal mahesh vetkar</v>
      </c>
      <c r="D192" s="13">
        <f t="array" ref="D192">IF(ISNUMBER(MATCH(Sheet8!$C192, Basic!$I$2:$I$309, 0)),SUM(
        XLOOKUP(INDEX(Basic!$C$2:$C$309, MATCH(Sheet8!$C192, Basic!$I$2:$I$309, 0)), 'BASIC KEY'!$C$1:$C$4, 'BASIC KEY'!$B$1:$B$4, 0),
        XLOOKUP(INDEX(Basic!$D$2:$D$309, MATCH(Sheet8!$C192, Basic!$I$2:$I$309, 0)), 'BASIC KEY'!$C$7:$C$10, 'BASIC KEY'!$B$7:$B$10, 0),
        XLOOKUP(INDEX(Basic!$E$2:$E$309, MATCH(Sheet8!$C192, Basic!$I$2:$I$309, 0)), 'BASIC KEY'!$C$13:$C$16, 'BASIC KEY'!$B$13:$B$16, 0),
        XLOOKUP(INDEX(Basic!$F$2:$F$309, MATCH(Sheet8!$C192, Basic!$I$2:$I$309, 0)), 'BASIC KEY'!$C$19:$C$22, 'BASIC KEY'!$B$19:$B$22, 0),
        XLOOKUP(INDEX(Basic!$G$2:$G$309, MATCH(Sheet8!$C192, Basic!$I$2:$I$309, 0)), 'BASIC KEY'!$C$25:$C$28, 'BASIC KEY'!$B$25:$B$28, 0)
    ),
    ""
)
</f>
        <v>9</v>
      </c>
      <c r="E192" s="13">
        <f t="array" ref="E192">SUM(
XLOOKUP(Advanced!$C189,'ADVANCED KEY'!$C$1:$C$4,'ADVANCED KEY'!$B$1:$B$4,0),
XLOOKUP(Advanced!$D189,'ADVANCED KEY'!$C$7:$C$10,'ADVANCED KEY'!$B$7:$B$10,0),
XLOOKUP(Advanced!$E189,'ADVANCED KEY'!$C$13:$C$16,'ADVANCED KEY'!$B$13:$B$16,0),
XLOOKUP(Advanced!$F189,'ADVANCED KEY'!$C$19:$C$22,'ADVANCED KEY'!$B$19:$B$22,0),
XLOOKUP(Advanced!$G189,'ADVANCED KEY'!$C$25:$C$28,'ADVANCED KEY'!$B$25:$B$28,0),
XLOOKUP(Advanced!$H189,'ADVANCED KEY'!$C$31:$C$34,'ADVANCED KEY'!$B$31:$B$34,0),
XLOOKUP(Advanced!$I189,'ADVANCED KEY'!$C$37:$C$40,'ADVANCED KEY'!$B$37:$B$40,0),
XLOOKUP(Advanced!$J189,'ADVANCED KEY'!$C$43:$C$46,'ADVANCED KEY'!$B$43:$B$46,0),
XLOOKUP(Advanced!$K189,'ADVANCED KEY'!$C$49:$C$52,'ADVANCED KEY'!$B$49:$B$52,0),
XLOOKUP(Advanced!$L189,'ADVANCED KEY'!$C$55:$C$58,'ADVANCED KEY'!$B$55:$B$58,0)
)</f>
        <v>4</v>
      </c>
      <c r="F192" s="13">
        <f t="shared" si="2"/>
        <v>13</v>
      </c>
      <c r="G192" s="13">
        <f t="shared" si="3"/>
        <v>43.3</v>
      </c>
      <c r="H192" s="13">
        <f t="shared" si="4"/>
        <v>0.83</v>
      </c>
      <c r="I192" s="25">
        <f t="shared" si="5"/>
        <v>17</v>
      </c>
      <c r="J192" s="13" t="str">
        <f t="array" ref="J192">IF(ISNUMBER(MATCH(Sheet8!$C192, Basic!$I$2:$I$309, 0)),TEXTJOIN(",",TRUE,
XLOOKUP(INDEX(Basic!$K$2:$K$309, MATCH(Sheet8!$C192, Basic!$I$2:$I$309, 0)), 'BASIC KEY'!$E$1:$E$4, 'BASIC KEY'!$F$1:$F$4, ""),
XLOOKUP(INDEX(Basic!$L$2:$L$309, MATCH(Sheet8!$C192, Basic!$I$2:$I$309, 0)), 'BASIC KEY'!$E$7:$E$10, 'BASIC KEY'!$F$7:$F$10, ""),
XLOOKUP(INDEX(Basic!$M$2:$M$309, MATCH(Sheet8!$C192, Basic!$I$2:$I$309, 0)), 'BASIC KEY'!$E$13:$E$16, 'BASIC KEY'!$F$13:$F$16, ""),
XLOOKUP(INDEX(Basic!$N$2:$N$309, MATCH(Sheet8!$C192, Basic!$I$2:$I$309, 0)), 'BASIC KEY'!$E$19:$E$22, 'BASIC KEY'!$F$19:$F$22, ""),
XLOOKUP(INDEX(Basic!$O$2:$O$309, MATCH(Sheet8!$C192, Basic!$I$2:$I$309, 0)), 'BASIC KEY'!$E$25:$E$28, 'BASIC KEY'!$F$25:$F$28, "")
),
""
)</f>
        <v>passionate explorer,Growth seeker,Balancer,Pleasant tactful,Self Focused</v>
      </c>
      <c r="L192" s="17" t="str">
        <f t="array" ref="L192">TEXTJOIN(",", TRUE,
    XLOOKUP(Advanced!$P189, 'ADVANCED KEY'!$F$1:$F$4, 'ADVANCED KEY'!$G$1:$G$4, ""),
    XLOOKUP(Advanced!$Q189, 'ADVANCED KEY'!$F$7:$F$10, 'ADVANCED KEY'!$G$7:$G$10, ""),
    XLOOKUP(Advanced!$R189, 'ADVANCED KEY'!$F$13:$F$16, 'ADVANCED KEY'!$G$13:$G$16, ""),
    XLOOKUP(Advanced!$S189, 'ADVANCED KEY'!$F$19:$F$22, 'ADVANCED KEY'!$G$19:$G$22, ""),
    XLOOKUP(Advanced!$T189, 'ADVANCED KEY'!$F$25:$F$28, 'ADVANCED KEY'!$G$25:$G$28, ""),
    XLOOKUP(Advanced!$U189, 'ADVANCED KEY'!$F$31:$F$34, 'ADVANCED KEY'!$G$31:$G$34, ""),
    XLOOKUP(Advanced!$V189, 'ADVANCED KEY'!$F$37:$F$40, 'ADVANCED KEY'!$G$37:$G$40, ""),
    XLOOKUP(Advanced!$W189, 'ADVANCED KEY'!$F$43:$F$46, 'ADVANCED KEY'!$G$43:$G$46, ""),
    XLOOKUP(Advanced!$X189, 'ADVANCED KEY'!$F$49:$F$52, 'ADVANCED KEY'!$G$49:$G$52, ""),
    XLOOKUP(Advanced!$Y189, 'ADVANCED KEY'!$F$55:$F$58, 'ADVANCED KEY'!$G$55:$G$58, "")
)</f>
        <v>Adventurous,Skill learner,Information seeker,Reflective,Self Aware,Balancer,Blanced thinker,Future focused learner,Experience seeker,Detail focused</v>
      </c>
      <c r="M192" s="17" t="str">
        <f t="shared" si="6"/>
        <v>You are doing great Job . Keep it up!</v>
      </c>
      <c r="N192" s="17" t="str">
        <f t="shared" si="7"/>
        <v>Going amazing!.Keep working!</v>
      </c>
    </row>
    <row r="193">
      <c r="A193" s="12">
        <v>189.0</v>
      </c>
      <c r="B193" s="1" t="str">
        <f>Advanced!M190</f>
        <v>Ashna Tuli</v>
      </c>
      <c r="C193" s="13" t="str">
        <f t="shared" si="1"/>
        <v>ashna tuli</v>
      </c>
      <c r="D193" s="13">
        <f t="array" ref="D193">IF(ISNUMBER(MATCH(Sheet8!$C193, Basic!$I$2:$I$309, 0)),SUM(
        XLOOKUP(INDEX(Basic!$C$2:$C$309, MATCH(Sheet8!$C193, Basic!$I$2:$I$309, 0)), 'BASIC KEY'!$C$1:$C$4, 'BASIC KEY'!$B$1:$B$4, 0),
        XLOOKUP(INDEX(Basic!$D$2:$D$309, MATCH(Sheet8!$C193, Basic!$I$2:$I$309, 0)), 'BASIC KEY'!$C$7:$C$10, 'BASIC KEY'!$B$7:$B$10, 0),
        XLOOKUP(INDEX(Basic!$E$2:$E$309, MATCH(Sheet8!$C193, Basic!$I$2:$I$309, 0)), 'BASIC KEY'!$C$13:$C$16, 'BASIC KEY'!$B$13:$B$16, 0),
        XLOOKUP(INDEX(Basic!$F$2:$F$309, MATCH(Sheet8!$C193, Basic!$I$2:$I$309, 0)), 'BASIC KEY'!$C$19:$C$22, 'BASIC KEY'!$B$19:$B$22, 0),
        XLOOKUP(INDEX(Basic!$G$2:$G$309, MATCH(Sheet8!$C193, Basic!$I$2:$I$309, 0)), 'BASIC KEY'!$C$25:$C$28, 'BASIC KEY'!$B$25:$B$28, 0)
    ),
    ""
)
</f>
        <v>6</v>
      </c>
      <c r="E193" s="13">
        <f t="array" ref="E193">SUM(
XLOOKUP(Advanced!$C190,'ADVANCED KEY'!$C$1:$C$4,'ADVANCED KEY'!$B$1:$B$4,0),
XLOOKUP(Advanced!$D190,'ADVANCED KEY'!$C$7:$C$10,'ADVANCED KEY'!$B$7:$B$10,0),
XLOOKUP(Advanced!$E190,'ADVANCED KEY'!$C$13:$C$16,'ADVANCED KEY'!$B$13:$B$16,0),
XLOOKUP(Advanced!$F190,'ADVANCED KEY'!$C$19:$C$22,'ADVANCED KEY'!$B$19:$B$22,0),
XLOOKUP(Advanced!$G190,'ADVANCED KEY'!$C$25:$C$28,'ADVANCED KEY'!$B$25:$B$28,0),
XLOOKUP(Advanced!$H190,'ADVANCED KEY'!$C$31:$C$34,'ADVANCED KEY'!$B$31:$B$34,0),
XLOOKUP(Advanced!$I190,'ADVANCED KEY'!$C$37:$C$40,'ADVANCED KEY'!$B$37:$B$40,0),
XLOOKUP(Advanced!$J190,'ADVANCED KEY'!$C$43:$C$46,'ADVANCED KEY'!$B$43:$B$46,0),
XLOOKUP(Advanced!$K190,'ADVANCED KEY'!$C$49:$C$52,'ADVANCED KEY'!$B$49:$B$52,0),
XLOOKUP(Advanced!$L190,'ADVANCED KEY'!$C$55:$C$58,'ADVANCED KEY'!$B$55:$B$58,0)
)</f>
        <v>0</v>
      </c>
      <c r="F193" s="13">
        <f t="shared" si="2"/>
        <v>6</v>
      </c>
      <c r="G193" s="13">
        <f t="shared" si="3"/>
        <v>20</v>
      </c>
      <c r="H193" s="13">
        <f t="shared" si="4"/>
        <v>0.14</v>
      </c>
      <c r="I193" s="25">
        <f t="shared" si="5"/>
        <v>80</v>
      </c>
      <c r="J193" s="13" t="str">
        <f t="array" ref="J193">IF(ISNUMBER(MATCH(Sheet8!$C193, Basic!$I$2:$I$309, 0)),TEXTJOIN(",",TRUE,
XLOOKUP(INDEX(Basic!$K$2:$K$309, MATCH(Sheet8!$C193, Basic!$I$2:$I$309, 0)), 'BASIC KEY'!$E$1:$E$4, 'BASIC KEY'!$F$1:$F$4, ""),
XLOOKUP(INDEX(Basic!$L$2:$L$309, MATCH(Sheet8!$C193, Basic!$I$2:$I$309, 0)), 'BASIC KEY'!$E$7:$E$10, 'BASIC KEY'!$F$7:$F$10, ""),
XLOOKUP(INDEX(Basic!$M$2:$M$309, MATCH(Sheet8!$C193, Basic!$I$2:$I$309, 0)), 'BASIC KEY'!$E$13:$E$16, 'BASIC KEY'!$F$13:$F$16, ""),
XLOOKUP(INDEX(Basic!$N$2:$N$309, MATCH(Sheet8!$C193, Basic!$I$2:$I$309, 0)), 'BASIC KEY'!$E$19:$E$22, 'BASIC KEY'!$F$19:$F$22, ""),
XLOOKUP(INDEX(Basic!$O$2:$O$309, MATCH(Sheet8!$C193, Basic!$I$2:$I$309, 0)), 'BASIC KEY'!$E$25:$E$28, 'BASIC KEY'!$F$25:$F$28, "")
),
""
)</f>
        <v>career focused,Growth seeker,Balancer,Feedback taker,Self Focused</v>
      </c>
      <c r="L193" s="17" t="str">
        <f t="array" ref="L193">TEXTJOIN(",", TRUE,
    XLOOKUP(Advanced!$P190, 'ADVANCED KEY'!$F$1:$F$4, 'ADVANCED KEY'!$G$1:$G$4, ""),
    XLOOKUP(Advanced!$Q190, 'ADVANCED KEY'!$F$7:$F$10, 'ADVANCED KEY'!$G$7:$G$10, ""),
    XLOOKUP(Advanced!$R190, 'ADVANCED KEY'!$F$13:$F$16, 'ADVANCED KEY'!$G$13:$G$16, ""),
    XLOOKUP(Advanced!$S190, 'ADVANCED KEY'!$F$19:$F$22, 'ADVANCED KEY'!$G$19:$G$22, ""),
    XLOOKUP(Advanced!$T190, 'ADVANCED KEY'!$F$25:$F$28, 'ADVANCED KEY'!$G$25:$G$28, ""),
    XLOOKUP(Advanced!$U190, 'ADVANCED KEY'!$F$31:$F$34, 'ADVANCED KEY'!$G$31:$G$34, ""),
    XLOOKUP(Advanced!$V190, 'ADVANCED KEY'!$F$37:$F$40, 'ADVANCED KEY'!$G$37:$G$40, ""),
    XLOOKUP(Advanced!$W190, 'ADVANCED KEY'!$F$43:$F$46, 'ADVANCED KEY'!$G$43:$G$46, ""),
    XLOOKUP(Advanced!$X190, 'ADVANCED KEY'!$F$49:$F$52, 'ADVANCED KEY'!$G$49:$G$52, ""),
    XLOOKUP(Advanced!$Y190, 'ADVANCED KEY'!$F$55:$F$58, 'ADVANCED KEY'!$G$55:$G$58, "")
)</f>
        <v>Researcher,Task Oriented,Guidelines seeker,Advice seeker,Feedback seeker,Networker,Blanced thinker,Future focused learner,Acknowledgement seeker,Balanced achiever</v>
      </c>
      <c r="M193" s="17" t="str">
        <f t="shared" si="6"/>
        <v>You are doing great Job . Keep it up!</v>
      </c>
      <c r="N193" s="17" t="str">
        <f t="shared" si="7"/>
        <v>Going amazing!.Keep working!</v>
      </c>
    </row>
    <row r="194">
      <c r="A194" s="12">
        <v>190.0</v>
      </c>
      <c r="B194" s="1" t="str">
        <f>Advanced!M191</f>
        <v>Debnandini Kar</v>
      </c>
      <c r="C194" s="13" t="str">
        <f t="shared" si="1"/>
        <v>debnandini kar</v>
      </c>
      <c r="D194" s="13">
        <f t="array" ref="D194">IF(ISNUMBER(MATCH(Sheet8!$C194, Basic!$I$2:$I$309, 0)),SUM(
        XLOOKUP(INDEX(Basic!$C$2:$C$309, MATCH(Sheet8!$C194, Basic!$I$2:$I$309, 0)), 'BASIC KEY'!$C$1:$C$4, 'BASIC KEY'!$B$1:$B$4, 0),
        XLOOKUP(INDEX(Basic!$D$2:$D$309, MATCH(Sheet8!$C194, Basic!$I$2:$I$309, 0)), 'BASIC KEY'!$C$7:$C$10, 'BASIC KEY'!$B$7:$B$10, 0),
        XLOOKUP(INDEX(Basic!$E$2:$E$309, MATCH(Sheet8!$C194, Basic!$I$2:$I$309, 0)), 'BASIC KEY'!$C$13:$C$16, 'BASIC KEY'!$B$13:$B$16, 0),
        XLOOKUP(INDEX(Basic!$F$2:$F$309, MATCH(Sheet8!$C194, Basic!$I$2:$I$309, 0)), 'BASIC KEY'!$C$19:$C$22, 'BASIC KEY'!$B$19:$B$22, 0),
        XLOOKUP(INDEX(Basic!$G$2:$G$309, MATCH(Sheet8!$C194, Basic!$I$2:$I$309, 0)), 'BASIC KEY'!$C$25:$C$28, 'BASIC KEY'!$B$25:$B$28, 0)
    ),
    ""
)
</f>
        <v>9</v>
      </c>
      <c r="E194" s="13">
        <f t="array" ref="E194">SUM(
XLOOKUP(Advanced!$C191,'ADVANCED KEY'!$C$1:$C$4,'ADVANCED KEY'!$B$1:$B$4,0),
XLOOKUP(Advanced!$D191,'ADVANCED KEY'!$C$7:$C$10,'ADVANCED KEY'!$B$7:$B$10,0),
XLOOKUP(Advanced!$E191,'ADVANCED KEY'!$C$13:$C$16,'ADVANCED KEY'!$B$13:$B$16,0),
XLOOKUP(Advanced!$F191,'ADVANCED KEY'!$C$19:$C$22,'ADVANCED KEY'!$B$19:$B$22,0),
XLOOKUP(Advanced!$G191,'ADVANCED KEY'!$C$25:$C$28,'ADVANCED KEY'!$B$25:$B$28,0),
XLOOKUP(Advanced!$H191,'ADVANCED KEY'!$C$31:$C$34,'ADVANCED KEY'!$B$31:$B$34,0),
XLOOKUP(Advanced!$I191,'ADVANCED KEY'!$C$37:$C$40,'ADVANCED KEY'!$B$37:$B$40,0),
XLOOKUP(Advanced!$J191,'ADVANCED KEY'!$C$43:$C$46,'ADVANCED KEY'!$B$43:$B$46,0),
XLOOKUP(Advanced!$K191,'ADVANCED KEY'!$C$49:$C$52,'ADVANCED KEY'!$B$49:$B$52,0),
XLOOKUP(Advanced!$L191,'ADVANCED KEY'!$C$55:$C$58,'ADVANCED KEY'!$B$55:$B$58,0)
)</f>
        <v>1</v>
      </c>
      <c r="F194" s="13">
        <f t="shared" si="2"/>
        <v>10</v>
      </c>
      <c r="G194" s="13">
        <f t="shared" si="3"/>
        <v>33.3</v>
      </c>
      <c r="H194" s="13">
        <f t="shared" si="4"/>
        <v>0.446</v>
      </c>
      <c r="I194" s="25">
        <f t="shared" si="5"/>
        <v>50</v>
      </c>
      <c r="J194" s="13" t="str">
        <f t="array" ref="J194">IF(ISNUMBER(MATCH(Sheet8!$C194, Basic!$I$2:$I$309, 0)),TEXTJOIN(",",TRUE,
XLOOKUP(INDEX(Basic!$K$2:$K$309, MATCH(Sheet8!$C194, Basic!$I$2:$I$309, 0)), 'BASIC KEY'!$E$1:$E$4, 'BASIC KEY'!$F$1:$F$4, ""),
XLOOKUP(INDEX(Basic!$L$2:$L$309, MATCH(Sheet8!$C194, Basic!$I$2:$I$309, 0)), 'BASIC KEY'!$E$7:$E$10, 'BASIC KEY'!$F$7:$F$10, ""),
XLOOKUP(INDEX(Basic!$M$2:$M$309, MATCH(Sheet8!$C194, Basic!$I$2:$I$309, 0)), 'BASIC KEY'!$E$13:$E$16, 'BASIC KEY'!$F$13:$F$16, ""),
XLOOKUP(INDEX(Basic!$N$2:$N$309, MATCH(Sheet8!$C194, Basic!$I$2:$I$309, 0)), 'BASIC KEY'!$E$19:$E$22, 'BASIC KEY'!$F$19:$F$22, ""),
XLOOKUP(INDEX(Basic!$O$2:$O$309, MATCH(Sheet8!$C194, Basic!$I$2:$I$309, 0)), 'BASIC KEY'!$E$25:$E$28, 'BASIC KEY'!$F$25:$F$28, "")
),
""
)</f>
        <v>passionate explorer,Balanced explorer,Dedicated learner,Pleasant tactful,Self Focused</v>
      </c>
      <c r="L194" s="17" t="str">
        <f t="array" ref="L194">TEXTJOIN(",", TRUE,
    XLOOKUP(Advanced!$P191, 'ADVANCED KEY'!$F$1:$F$4, 'ADVANCED KEY'!$G$1:$G$4, ""),
    XLOOKUP(Advanced!$Q191, 'ADVANCED KEY'!$F$7:$F$10, 'ADVANCED KEY'!$G$7:$G$10, ""),
    XLOOKUP(Advanced!$R191, 'ADVANCED KEY'!$F$13:$F$16, 'ADVANCED KEY'!$G$13:$G$16, ""),
    XLOOKUP(Advanced!$S191, 'ADVANCED KEY'!$F$19:$F$22, 'ADVANCED KEY'!$G$19:$G$22, ""),
    XLOOKUP(Advanced!$T191, 'ADVANCED KEY'!$F$25:$F$28, 'ADVANCED KEY'!$G$25:$G$28, ""),
    XLOOKUP(Advanced!$U191, 'ADVANCED KEY'!$F$31:$F$34, 'ADVANCED KEY'!$G$31:$G$34, ""),
    XLOOKUP(Advanced!$V191, 'ADVANCED KEY'!$F$37:$F$40, 'ADVANCED KEY'!$G$37:$G$40, ""),
    XLOOKUP(Advanced!$W191, 'ADVANCED KEY'!$F$43:$F$46, 'ADVANCED KEY'!$G$43:$G$46, ""),
    XLOOKUP(Advanced!$X191, 'ADVANCED KEY'!$F$49:$F$52, 'ADVANCED KEY'!$G$49:$G$52, ""),
    XLOOKUP(Advanced!$Y191, 'ADVANCED KEY'!$F$55:$F$58, 'ADVANCED KEY'!$G$55:$G$58, "")
)</f>
        <v>Researcher,Skill learner,Guidelines seeker,Incremental Result seeker,Feedback seeker,Balancer,Innovator,Future focused learner,Acknowledgement seeker,Short-term goals seeker</v>
      </c>
      <c r="M194" s="17" t="str">
        <f t="shared" si="6"/>
        <v>You are doing great Job . Keep it up!</v>
      </c>
      <c r="N194" s="17" t="str">
        <f t="shared" si="7"/>
        <v>Going amazing!.Keep working!</v>
      </c>
    </row>
    <row r="195">
      <c r="A195" s="12">
        <v>191.0</v>
      </c>
      <c r="B195" s="1" t="str">
        <f>Advanced!M192</f>
        <v>Ambreen Siddiqui </v>
      </c>
      <c r="C195" s="13" t="str">
        <f t="shared" si="1"/>
        <v>ambreen siddiqui</v>
      </c>
      <c r="D195" s="13">
        <f t="array" ref="D195">IF(ISNUMBER(MATCH(Sheet8!$C195, Basic!$I$2:$I$309, 0)),SUM(
        XLOOKUP(INDEX(Basic!$C$2:$C$309, MATCH(Sheet8!$C195, Basic!$I$2:$I$309, 0)), 'BASIC KEY'!$C$1:$C$4, 'BASIC KEY'!$B$1:$B$4, 0),
        XLOOKUP(INDEX(Basic!$D$2:$D$309, MATCH(Sheet8!$C195, Basic!$I$2:$I$309, 0)), 'BASIC KEY'!$C$7:$C$10, 'BASIC KEY'!$B$7:$B$10, 0),
        XLOOKUP(INDEX(Basic!$E$2:$E$309, MATCH(Sheet8!$C195, Basic!$I$2:$I$309, 0)), 'BASIC KEY'!$C$13:$C$16, 'BASIC KEY'!$B$13:$B$16, 0),
        XLOOKUP(INDEX(Basic!$F$2:$F$309, MATCH(Sheet8!$C195, Basic!$I$2:$I$309, 0)), 'BASIC KEY'!$C$19:$C$22, 'BASIC KEY'!$B$19:$B$22, 0),
        XLOOKUP(INDEX(Basic!$G$2:$G$309, MATCH(Sheet8!$C195, Basic!$I$2:$I$309, 0)), 'BASIC KEY'!$C$25:$C$28, 'BASIC KEY'!$B$25:$B$28, 0)
    ),
    ""
)
</f>
        <v>5</v>
      </c>
      <c r="E195" s="13">
        <f t="array" ref="E195">SUM(
XLOOKUP(Advanced!$C192,'ADVANCED KEY'!$C$1:$C$4,'ADVANCED KEY'!$B$1:$B$4,0),
XLOOKUP(Advanced!$D192,'ADVANCED KEY'!$C$7:$C$10,'ADVANCED KEY'!$B$7:$B$10,0),
XLOOKUP(Advanced!$E192,'ADVANCED KEY'!$C$13:$C$16,'ADVANCED KEY'!$B$13:$B$16,0),
XLOOKUP(Advanced!$F192,'ADVANCED KEY'!$C$19:$C$22,'ADVANCED KEY'!$B$19:$B$22,0),
XLOOKUP(Advanced!$G192,'ADVANCED KEY'!$C$25:$C$28,'ADVANCED KEY'!$B$25:$B$28,0),
XLOOKUP(Advanced!$H192,'ADVANCED KEY'!$C$31:$C$34,'ADVANCED KEY'!$B$31:$B$34,0),
XLOOKUP(Advanced!$I192,'ADVANCED KEY'!$C$37:$C$40,'ADVANCED KEY'!$B$37:$B$40,0),
XLOOKUP(Advanced!$J192,'ADVANCED KEY'!$C$43:$C$46,'ADVANCED KEY'!$B$43:$B$46,0),
XLOOKUP(Advanced!$K192,'ADVANCED KEY'!$C$49:$C$52,'ADVANCED KEY'!$B$49:$B$52,0),
XLOOKUP(Advanced!$L192,'ADVANCED KEY'!$C$55:$C$58,'ADVANCED KEY'!$B$55:$B$58,0)
)</f>
        <v>-5</v>
      </c>
      <c r="F195" s="13">
        <f t="shared" si="2"/>
        <v>0</v>
      </c>
      <c r="G195" s="13">
        <f t="shared" si="3"/>
        <v>0</v>
      </c>
      <c r="H195" s="13">
        <f t="shared" si="4"/>
        <v>0</v>
      </c>
      <c r="I195" s="25">
        <f t="shared" si="5"/>
        <v>87</v>
      </c>
      <c r="J195" s="13" t="str">
        <f t="array" ref="J195">IF(ISNUMBER(MATCH(Sheet8!$C195, Basic!$I$2:$I$309, 0)),TEXTJOIN(",",TRUE,
XLOOKUP(INDEX(Basic!$K$2:$K$309, MATCH(Sheet8!$C195, Basic!$I$2:$I$309, 0)), 'BASIC KEY'!$E$1:$E$4, 'BASIC KEY'!$F$1:$F$4, ""),
XLOOKUP(INDEX(Basic!$L$2:$L$309, MATCH(Sheet8!$C195, Basic!$I$2:$I$309, 0)), 'BASIC KEY'!$E$7:$E$10, 'BASIC KEY'!$F$7:$F$10, ""),
XLOOKUP(INDEX(Basic!$M$2:$M$309, MATCH(Sheet8!$C195, Basic!$I$2:$I$309, 0)), 'BASIC KEY'!$E$13:$E$16, 'BASIC KEY'!$F$13:$F$16, ""),
XLOOKUP(INDEX(Basic!$N$2:$N$309, MATCH(Sheet8!$C195, Basic!$I$2:$I$309, 0)), 'BASIC KEY'!$E$19:$E$22, 'BASIC KEY'!$F$19:$F$22, ""),
XLOOKUP(INDEX(Basic!$O$2:$O$309, MATCH(Sheet8!$C195, Basic!$I$2:$I$309, 0)), 'BASIC KEY'!$E$25:$E$28, 'BASIC KEY'!$F$25:$F$28, "")
),
""
)</f>
        <v>career focused,Balanced explorer,Balancer,Feedback taker,Self Focused</v>
      </c>
      <c r="L195" s="17" t="str">
        <f t="array" ref="L195">TEXTJOIN(",", TRUE,
    XLOOKUP(Advanced!$P192, 'ADVANCED KEY'!$F$1:$F$4, 'ADVANCED KEY'!$G$1:$G$4, ""),
    XLOOKUP(Advanced!$Q192, 'ADVANCED KEY'!$F$7:$F$10, 'ADVANCED KEY'!$G$7:$G$10, ""),
    XLOOKUP(Advanced!$R192, 'ADVANCED KEY'!$F$13:$F$16, 'ADVANCED KEY'!$G$13:$G$16, ""),
    XLOOKUP(Advanced!$S192, 'ADVANCED KEY'!$F$19:$F$22, 'ADVANCED KEY'!$G$19:$G$22, ""),
    XLOOKUP(Advanced!$T192, 'ADVANCED KEY'!$F$25:$F$28, 'ADVANCED KEY'!$G$25:$G$28, ""),
    XLOOKUP(Advanced!$U192, 'ADVANCED KEY'!$F$31:$F$34, 'ADVANCED KEY'!$G$31:$G$34, ""),
    XLOOKUP(Advanced!$V192, 'ADVANCED KEY'!$F$37:$F$40, 'ADVANCED KEY'!$G$37:$G$40, ""),
    XLOOKUP(Advanced!$W192, 'ADVANCED KEY'!$F$43:$F$46, 'ADVANCED KEY'!$G$43:$G$46, ""),
    XLOOKUP(Advanced!$X192, 'ADVANCED KEY'!$F$49:$F$52, 'ADVANCED KEY'!$G$49:$G$52, ""),
    XLOOKUP(Advanced!$Y192, 'ADVANCED KEY'!$F$55:$F$58, 'ADVANCED KEY'!$G$55:$G$58, "")
)</f>
        <v>Researcher,Task Oriented,Information seeker,Incremental Result seeker,Strength focused,Balancer,Blanced thinker,Practical learner,Acknowledgement seeker,Short-term goals seeker</v>
      </c>
      <c r="M195" s="17" t="str">
        <f t="shared" si="6"/>
        <v>You are doing great Job . Keep it up!</v>
      </c>
      <c r="N195" s="17" t="str">
        <f t="shared" si="7"/>
        <v>Going amazing!.Keep working!</v>
      </c>
    </row>
    <row r="196">
      <c r="A196" s="12">
        <v>192.0</v>
      </c>
      <c r="B196" s="1" t="str">
        <f>Advanced!M193</f>
        <v>Lokesh</v>
      </c>
      <c r="C196" s="13" t="str">
        <f t="shared" si="1"/>
        <v>lokesh</v>
      </c>
      <c r="D196" s="13">
        <f t="array" ref="D196">IF(ISNUMBER(MATCH(Sheet8!$C196, Basic!$I$2:$I$309, 0)),SUM(
        XLOOKUP(INDEX(Basic!$C$2:$C$309, MATCH(Sheet8!$C196, Basic!$I$2:$I$309, 0)), 'BASIC KEY'!$C$1:$C$4, 'BASIC KEY'!$B$1:$B$4, 0),
        XLOOKUP(INDEX(Basic!$D$2:$D$309, MATCH(Sheet8!$C196, Basic!$I$2:$I$309, 0)), 'BASIC KEY'!$C$7:$C$10, 'BASIC KEY'!$B$7:$B$10, 0),
        XLOOKUP(INDEX(Basic!$E$2:$E$309, MATCH(Sheet8!$C196, Basic!$I$2:$I$309, 0)), 'BASIC KEY'!$C$13:$C$16, 'BASIC KEY'!$B$13:$B$16, 0),
        XLOOKUP(INDEX(Basic!$F$2:$F$309, MATCH(Sheet8!$C196, Basic!$I$2:$I$309, 0)), 'BASIC KEY'!$C$19:$C$22, 'BASIC KEY'!$B$19:$B$22, 0),
        XLOOKUP(INDEX(Basic!$G$2:$G$309, MATCH(Sheet8!$C196, Basic!$I$2:$I$309, 0)), 'BASIC KEY'!$C$25:$C$28, 'BASIC KEY'!$B$25:$B$28, 0)
    ),
    ""
)
</f>
        <v>8</v>
      </c>
      <c r="E196" s="13">
        <f t="array" ref="E196">SUM(
XLOOKUP(Advanced!$C193,'ADVANCED KEY'!$C$1:$C$4,'ADVANCED KEY'!$B$1:$B$4,0),
XLOOKUP(Advanced!$D193,'ADVANCED KEY'!$C$7:$C$10,'ADVANCED KEY'!$B$7:$B$10,0),
XLOOKUP(Advanced!$E193,'ADVANCED KEY'!$C$13:$C$16,'ADVANCED KEY'!$B$13:$B$16,0),
XLOOKUP(Advanced!$F193,'ADVANCED KEY'!$C$19:$C$22,'ADVANCED KEY'!$B$19:$B$22,0),
XLOOKUP(Advanced!$G193,'ADVANCED KEY'!$C$25:$C$28,'ADVANCED KEY'!$B$25:$B$28,0),
XLOOKUP(Advanced!$H193,'ADVANCED KEY'!$C$31:$C$34,'ADVANCED KEY'!$B$31:$B$34,0),
XLOOKUP(Advanced!$I193,'ADVANCED KEY'!$C$37:$C$40,'ADVANCED KEY'!$B$37:$B$40,0),
XLOOKUP(Advanced!$J193,'ADVANCED KEY'!$C$43:$C$46,'ADVANCED KEY'!$B$43:$B$46,0),
XLOOKUP(Advanced!$K193,'ADVANCED KEY'!$C$49:$C$52,'ADVANCED KEY'!$B$49:$B$52,0),
XLOOKUP(Advanced!$L193,'ADVANCED KEY'!$C$55:$C$58,'ADVANCED KEY'!$B$55:$B$58,0)
)</f>
        <v>-2</v>
      </c>
      <c r="F196" s="13">
        <f t="shared" si="2"/>
        <v>6</v>
      </c>
      <c r="G196" s="13">
        <f t="shared" si="3"/>
        <v>20</v>
      </c>
      <c r="H196" s="13">
        <f t="shared" si="4"/>
        <v>0.133</v>
      </c>
      <c r="I196" s="25">
        <f t="shared" si="5"/>
        <v>79</v>
      </c>
      <c r="J196" s="13" t="str">
        <f t="array" ref="J196">IF(ISNUMBER(MATCH(Sheet8!$C196, Basic!$I$2:$I$309, 0)),TEXTJOIN(",",TRUE,
XLOOKUP(INDEX(Basic!$K$2:$K$309, MATCH(Sheet8!$C196, Basic!$I$2:$I$309, 0)), 'BASIC KEY'!$E$1:$E$4, 'BASIC KEY'!$F$1:$F$4, ""),
XLOOKUP(INDEX(Basic!$L$2:$L$309, MATCH(Sheet8!$C196, Basic!$I$2:$I$309, 0)), 'BASIC KEY'!$E$7:$E$10, 'BASIC KEY'!$F$7:$F$10, ""),
XLOOKUP(INDEX(Basic!$M$2:$M$309, MATCH(Sheet8!$C196, Basic!$I$2:$I$309, 0)), 'BASIC KEY'!$E$13:$E$16, 'BASIC KEY'!$F$13:$F$16, ""),
XLOOKUP(INDEX(Basic!$N$2:$N$309, MATCH(Sheet8!$C196, Basic!$I$2:$I$309, 0)), 'BASIC KEY'!$E$19:$E$22, 'BASIC KEY'!$F$19:$F$22, ""),
XLOOKUP(INDEX(Basic!$O$2:$O$309, MATCH(Sheet8!$C196, Basic!$I$2:$I$309, 0)), 'BASIC KEY'!$E$25:$E$28, 'BASIC KEY'!$F$25:$F$28, "")
),
""
)</f>
        <v>passionate explorer,Growth seeker,Balancer,Pleasant tactful,Competitor</v>
      </c>
      <c r="L196" s="17" t="str">
        <f t="array" ref="L196">TEXTJOIN(",", TRUE,
    XLOOKUP(Advanced!$P193, 'ADVANCED KEY'!$F$1:$F$4, 'ADVANCED KEY'!$G$1:$G$4, ""),
    XLOOKUP(Advanced!$Q193, 'ADVANCED KEY'!$F$7:$F$10, 'ADVANCED KEY'!$G$7:$G$10, ""),
    XLOOKUP(Advanced!$R193, 'ADVANCED KEY'!$F$13:$F$16, 'ADVANCED KEY'!$G$13:$G$16, ""),
    XLOOKUP(Advanced!$S193, 'ADVANCED KEY'!$F$19:$F$22, 'ADVANCED KEY'!$G$19:$G$22, ""),
    XLOOKUP(Advanced!$T193, 'ADVANCED KEY'!$F$25:$F$28, 'ADVANCED KEY'!$G$25:$G$28, ""),
    XLOOKUP(Advanced!$U193, 'ADVANCED KEY'!$F$31:$F$34, 'ADVANCED KEY'!$G$31:$G$34, ""),
    XLOOKUP(Advanced!$V193, 'ADVANCED KEY'!$F$37:$F$40, 'ADVANCED KEY'!$G$37:$G$40, ""),
    XLOOKUP(Advanced!$W193, 'ADVANCED KEY'!$F$43:$F$46, 'ADVANCED KEY'!$G$43:$G$46, ""),
    XLOOKUP(Advanced!$X193, 'ADVANCED KEY'!$F$49:$F$52, 'ADVANCED KEY'!$G$49:$G$52, ""),
    XLOOKUP(Advanced!$Y193, 'ADVANCED KEY'!$F$55:$F$58, 'ADVANCED KEY'!$G$55:$G$58, "")
)</f>
        <v>Researcher,Skill learner,Information seeker,Reflective,Feedback seeker,Balancer,Blanced thinker,Future focused learner,Acknowledgement seeker,Short-term goals seeker</v>
      </c>
      <c r="M196" s="17" t="str">
        <f t="shared" si="6"/>
        <v>You are doing great Job . Keep it up!</v>
      </c>
      <c r="N196" s="17" t="str">
        <f t="shared" si="7"/>
        <v>Going amazing!.Keep working!</v>
      </c>
    </row>
    <row r="197">
      <c r="A197" s="12">
        <v>193.0</v>
      </c>
      <c r="B197" s="1" t="str">
        <f>Advanced!M194</f>
        <v>Charmie J Jain</v>
      </c>
      <c r="C197" s="13" t="str">
        <f t="shared" si="1"/>
        <v>charmie j jain</v>
      </c>
      <c r="D197" s="13">
        <f t="array" ref="D197">IF(ISNUMBER(MATCH(Sheet8!$C197, Basic!$I$2:$I$309, 0)),SUM(
        XLOOKUP(INDEX(Basic!$C$2:$C$309, MATCH(Sheet8!$C197, Basic!$I$2:$I$309, 0)), 'BASIC KEY'!$C$1:$C$4, 'BASIC KEY'!$B$1:$B$4, 0),
        XLOOKUP(INDEX(Basic!$D$2:$D$309, MATCH(Sheet8!$C197, Basic!$I$2:$I$309, 0)), 'BASIC KEY'!$C$7:$C$10, 'BASIC KEY'!$B$7:$B$10, 0),
        XLOOKUP(INDEX(Basic!$E$2:$E$309, MATCH(Sheet8!$C197, Basic!$I$2:$I$309, 0)), 'BASIC KEY'!$C$13:$C$16, 'BASIC KEY'!$B$13:$B$16, 0),
        XLOOKUP(INDEX(Basic!$F$2:$F$309, MATCH(Sheet8!$C197, Basic!$I$2:$I$309, 0)), 'BASIC KEY'!$C$19:$C$22, 'BASIC KEY'!$B$19:$B$22, 0),
        XLOOKUP(INDEX(Basic!$G$2:$G$309, MATCH(Sheet8!$C197, Basic!$I$2:$I$309, 0)), 'BASIC KEY'!$C$25:$C$28, 'BASIC KEY'!$B$25:$B$28, 0)
    ),
    ""
)
</f>
        <v>5</v>
      </c>
      <c r="E197" s="13">
        <f t="array" ref="E197">SUM(
XLOOKUP(Advanced!$C194,'ADVANCED KEY'!$C$1:$C$4,'ADVANCED KEY'!$B$1:$B$4,0),
XLOOKUP(Advanced!$D194,'ADVANCED KEY'!$C$7:$C$10,'ADVANCED KEY'!$B$7:$B$10,0),
XLOOKUP(Advanced!$E194,'ADVANCED KEY'!$C$13:$C$16,'ADVANCED KEY'!$B$13:$B$16,0),
XLOOKUP(Advanced!$F194,'ADVANCED KEY'!$C$19:$C$22,'ADVANCED KEY'!$B$19:$B$22,0),
XLOOKUP(Advanced!$G194,'ADVANCED KEY'!$C$25:$C$28,'ADVANCED KEY'!$B$25:$B$28,0),
XLOOKUP(Advanced!$H194,'ADVANCED KEY'!$C$31:$C$34,'ADVANCED KEY'!$B$31:$B$34,0),
XLOOKUP(Advanced!$I194,'ADVANCED KEY'!$C$37:$C$40,'ADVANCED KEY'!$B$37:$B$40,0),
XLOOKUP(Advanced!$J194,'ADVANCED KEY'!$C$43:$C$46,'ADVANCED KEY'!$B$43:$B$46,0),
XLOOKUP(Advanced!$K194,'ADVANCED KEY'!$C$49:$C$52,'ADVANCED KEY'!$B$49:$B$52,0),
XLOOKUP(Advanced!$L194,'ADVANCED KEY'!$C$55:$C$58,'ADVANCED KEY'!$B$55:$B$58,0)
)</f>
        <v>2</v>
      </c>
      <c r="F197" s="13">
        <f t="shared" si="2"/>
        <v>7</v>
      </c>
      <c r="G197" s="13">
        <f t="shared" si="3"/>
        <v>23.3</v>
      </c>
      <c r="H197" s="13">
        <f t="shared" si="4"/>
        <v>0.202</v>
      </c>
      <c r="I197" s="25">
        <f t="shared" si="5"/>
        <v>72</v>
      </c>
      <c r="J197" s="13" t="str">
        <f t="array" ref="J197">IF(ISNUMBER(MATCH(Sheet8!$C197, Basic!$I$2:$I$309, 0)),TEXTJOIN(",",TRUE,
XLOOKUP(INDEX(Basic!$K$2:$K$309, MATCH(Sheet8!$C197, Basic!$I$2:$I$309, 0)), 'BASIC KEY'!$E$1:$E$4, 'BASIC KEY'!$F$1:$F$4, ""),
XLOOKUP(INDEX(Basic!$L$2:$L$309, MATCH(Sheet8!$C197, Basic!$I$2:$I$309, 0)), 'BASIC KEY'!$E$7:$E$10, 'BASIC KEY'!$F$7:$F$10, ""),
XLOOKUP(INDEX(Basic!$M$2:$M$309, MATCH(Sheet8!$C197, Basic!$I$2:$I$309, 0)), 'BASIC KEY'!$E$13:$E$16, 'BASIC KEY'!$F$13:$F$16, ""),
XLOOKUP(INDEX(Basic!$N$2:$N$309, MATCH(Sheet8!$C197, Basic!$I$2:$I$309, 0)), 'BASIC KEY'!$E$19:$E$22, 'BASIC KEY'!$F$19:$F$22, ""),
XLOOKUP(INDEX(Basic!$O$2:$O$309, MATCH(Sheet8!$C197, Basic!$I$2:$I$309, 0)), 'BASIC KEY'!$E$25:$E$28, 'BASIC KEY'!$F$25:$F$28, "")
),
""
)</f>
        <v>career focused,Growth seeker,Balancer,Feedback taker,Competitor</v>
      </c>
      <c r="L197" s="17" t="str">
        <f t="array" ref="L197">TEXTJOIN(",", TRUE,
    XLOOKUP(Advanced!$P194, 'ADVANCED KEY'!$F$1:$F$4, 'ADVANCED KEY'!$G$1:$G$4, ""),
    XLOOKUP(Advanced!$Q194, 'ADVANCED KEY'!$F$7:$F$10, 'ADVANCED KEY'!$G$7:$G$10, ""),
    XLOOKUP(Advanced!$R194, 'ADVANCED KEY'!$F$13:$F$16, 'ADVANCED KEY'!$G$13:$G$16, ""),
    XLOOKUP(Advanced!$S194, 'ADVANCED KEY'!$F$19:$F$22, 'ADVANCED KEY'!$G$19:$G$22, ""),
    XLOOKUP(Advanced!$T194, 'ADVANCED KEY'!$F$25:$F$28, 'ADVANCED KEY'!$G$25:$G$28, ""),
    XLOOKUP(Advanced!$U194, 'ADVANCED KEY'!$F$31:$F$34, 'ADVANCED KEY'!$G$31:$G$34, ""),
    XLOOKUP(Advanced!$V194, 'ADVANCED KEY'!$F$37:$F$40, 'ADVANCED KEY'!$G$37:$G$40, ""),
    XLOOKUP(Advanced!$W194, 'ADVANCED KEY'!$F$43:$F$46, 'ADVANCED KEY'!$G$43:$G$46, ""),
    XLOOKUP(Advanced!$X194, 'ADVANCED KEY'!$F$49:$F$52, 'ADVANCED KEY'!$G$49:$G$52, ""),
    XLOOKUP(Advanced!$Y194, 'ADVANCED KEY'!$F$55:$F$58, 'ADVANCED KEY'!$G$55:$G$58, "")
)</f>
        <v>Planned explorer,Skill learner,Information seeker,Incremental Result seeker,Self Aware,Balancer,Innovator,Future focused learner,Practical career focused,Balanced achiever</v>
      </c>
      <c r="M197" s="17" t="str">
        <f t="shared" si="6"/>
        <v>You are doing great Job . Keep it up!</v>
      </c>
      <c r="N197" s="17" t="str">
        <f t="shared" si="7"/>
        <v>Going amazing!.Keep working!</v>
      </c>
    </row>
    <row r="198">
      <c r="A198" s="12">
        <v>194.0</v>
      </c>
      <c r="B198" s="1" t="str">
        <f>Advanced!M195</f>
        <v>Havilah Bodde</v>
      </c>
      <c r="C198" s="13" t="str">
        <f t="shared" si="1"/>
        <v>havilah bodde</v>
      </c>
      <c r="D198" s="13">
        <f t="array" ref="D198">IF(ISNUMBER(MATCH(Sheet8!$C198, Basic!$I$2:$I$309, 0)),SUM(
        XLOOKUP(INDEX(Basic!$C$2:$C$309, MATCH(Sheet8!$C198, Basic!$I$2:$I$309, 0)), 'BASIC KEY'!$C$1:$C$4, 'BASIC KEY'!$B$1:$B$4, 0),
        XLOOKUP(INDEX(Basic!$D$2:$D$309, MATCH(Sheet8!$C198, Basic!$I$2:$I$309, 0)), 'BASIC KEY'!$C$7:$C$10, 'BASIC KEY'!$B$7:$B$10, 0),
        XLOOKUP(INDEX(Basic!$E$2:$E$309, MATCH(Sheet8!$C198, Basic!$I$2:$I$309, 0)), 'BASIC KEY'!$C$13:$C$16, 'BASIC KEY'!$B$13:$B$16, 0),
        XLOOKUP(INDEX(Basic!$F$2:$F$309, MATCH(Sheet8!$C198, Basic!$I$2:$I$309, 0)), 'BASIC KEY'!$C$19:$C$22, 'BASIC KEY'!$B$19:$B$22, 0),
        XLOOKUP(INDEX(Basic!$G$2:$G$309, MATCH(Sheet8!$C198, Basic!$I$2:$I$309, 0)), 'BASIC KEY'!$C$25:$C$28, 'BASIC KEY'!$B$25:$B$28, 0)
    ),
    ""
)
</f>
        <v>7</v>
      </c>
      <c r="E198" s="13">
        <f t="array" ref="E198">SUM(
XLOOKUP(Advanced!$C195,'ADVANCED KEY'!$C$1:$C$4,'ADVANCED KEY'!$B$1:$B$4,0),
XLOOKUP(Advanced!$D195,'ADVANCED KEY'!$C$7:$C$10,'ADVANCED KEY'!$B$7:$B$10,0),
XLOOKUP(Advanced!$E195,'ADVANCED KEY'!$C$13:$C$16,'ADVANCED KEY'!$B$13:$B$16,0),
XLOOKUP(Advanced!$F195,'ADVANCED KEY'!$C$19:$C$22,'ADVANCED KEY'!$B$19:$B$22,0),
XLOOKUP(Advanced!$G195,'ADVANCED KEY'!$C$25:$C$28,'ADVANCED KEY'!$B$25:$B$28,0),
XLOOKUP(Advanced!$H195,'ADVANCED KEY'!$C$31:$C$34,'ADVANCED KEY'!$B$31:$B$34,0),
XLOOKUP(Advanced!$I195,'ADVANCED KEY'!$C$37:$C$40,'ADVANCED KEY'!$B$37:$B$40,0),
XLOOKUP(Advanced!$J195,'ADVANCED KEY'!$C$43:$C$46,'ADVANCED KEY'!$B$43:$B$46,0),
XLOOKUP(Advanced!$K195,'ADVANCED KEY'!$C$49:$C$52,'ADVANCED KEY'!$B$49:$B$52,0),
XLOOKUP(Advanced!$L195,'ADVANCED KEY'!$C$55:$C$58,'ADVANCED KEY'!$B$55:$B$58,0)
)</f>
        <v>3</v>
      </c>
      <c r="F198" s="13">
        <f t="shared" si="2"/>
        <v>10</v>
      </c>
      <c r="G198" s="13">
        <f t="shared" si="3"/>
        <v>33.3</v>
      </c>
      <c r="H198" s="13">
        <f t="shared" si="4"/>
        <v>0.432</v>
      </c>
      <c r="I198" s="25">
        <f t="shared" si="5"/>
        <v>54</v>
      </c>
      <c r="J198" s="13" t="str">
        <f t="array" ref="J198">IF(ISNUMBER(MATCH(Sheet8!$C198, Basic!$I$2:$I$309, 0)),TEXTJOIN(",",TRUE,
XLOOKUP(INDEX(Basic!$K$2:$K$309, MATCH(Sheet8!$C198, Basic!$I$2:$I$309, 0)), 'BASIC KEY'!$E$1:$E$4, 'BASIC KEY'!$F$1:$F$4, ""),
XLOOKUP(INDEX(Basic!$L$2:$L$309, MATCH(Sheet8!$C198, Basic!$I$2:$I$309, 0)), 'BASIC KEY'!$E$7:$E$10, 'BASIC KEY'!$F$7:$F$10, ""),
XLOOKUP(INDEX(Basic!$M$2:$M$309, MATCH(Sheet8!$C198, Basic!$I$2:$I$309, 0)), 'BASIC KEY'!$E$13:$E$16, 'BASIC KEY'!$F$13:$F$16, ""),
XLOOKUP(INDEX(Basic!$N$2:$N$309, MATCH(Sheet8!$C198, Basic!$I$2:$I$309, 0)), 'BASIC KEY'!$E$19:$E$22, 'BASIC KEY'!$F$19:$F$22, ""),
XLOOKUP(INDEX(Basic!$O$2:$O$309, MATCH(Sheet8!$C198, Basic!$I$2:$I$309, 0)), 'BASIC KEY'!$E$25:$E$28, 'BASIC KEY'!$F$25:$F$28, "")
),
""
)</f>
        <v>career focused,Growth seeker,Balancer,Pleasant tactful,Competitor</v>
      </c>
      <c r="L198" s="17" t="str">
        <f t="array" ref="L198">TEXTJOIN(",", TRUE,
    XLOOKUP(Advanced!$P195, 'ADVANCED KEY'!$F$1:$F$4, 'ADVANCED KEY'!$G$1:$G$4, ""),
    XLOOKUP(Advanced!$Q195, 'ADVANCED KEY'!$F$7:$F$10, 'ADVANCED KEY'!$G$7:$G$10, ""),
    XLOOKUP(Advanced!$R195, 'ADVANCED KEY'!$F$13:$F$16, 'ADVANCED KEY'!$G$13:$G$16, ""),
    XLOOKUP(Advanced!$S195, 'ADVANCED KEY'!$F$19:$F$22, 'ADVANCED KEY'!$G$19:$G$22, ""),
    XLOOKUP(Advanced!$T195, 'ADVANCED KEY'!$F$25:$F$28, 'ADVANCED KEY'!$G$25:$G$28, ""),
    XLOOKUP(Advanced!$U195, 'ADVANCED KEY'!$F$31:$F$34, 'ADVANCED KEY'!$G$31:$G$34, ""),
    XLOOKUP(Advanced!$V195, 'ADVANCED KEY'!$F$37:$F$40, 'ADVANCED KEY'!$G$37:$G$40, ""),
    XLOOKUP(Advanced!$W195, 'ADVANCED KEY'!$F$43:$F$46, 'ADVANCED KEY'!$G$43:$G$46, ""),
    XLOOKUP(Advanced!$X195, 'ADVANCED KEY'!$F$49:$F$52, 'ADVANCED KEY'!$G$49:$G$52, ""),
    XLOOKUP(Advanced!$Y195, 'ADVANCED KEY'!$F$55:$F$58, 'ADVANCED KEY'!$G$55:$G$58, "")
)</f>
        <v>Adventurous,Task Oriented,Guidelines seeker,Incremental Result seeker,Self Aware,Balancer,Blanced thinker,Future focused learner,Experience seeker,Short-term goals seeker</v>
      </c>
      <c r="M198" s="17" t="str">
        <f t="shared" si="6"/>
        <v>You are doing great Job . Keep it up!</v>
      </c>
      <c r="N198" s="17" t="str">
        <f t="shared" si="7"/>
        <v>Going amazing!.Keep working!</v>
      </c>
    </row>
    <row r="199">
      <c r="A199" s="12">
        <v>195.0</v>
      </c>
      <c r="B199" s="1" t="str">
        <f>Advanced!M196</f>
        <v>Vikanshi singh</v>
      </c>
      <c r="C199" s="13" t="str">
        <f t="shared" si="1"/>
        <v>vikanshi singh</v>
      </c>
      <c r="D199" s="13">
        <f t="array" ref="D199">IF(ISNUMBER(MATCH(Sheet8!$C199, Basic!$I$2:$I$309, 0)),SUM(
        XLOOKUP(INDEX(Basic!$C$2:$C$309, MATCH(Sheet8!$C199, Basic!$I$2:$I$309, 0)), 'BASIC KEY'!$C$1:$C$4, 'BASIC KEY'!$B$1:$B$4, 0),
        XLOOKUP(INDEX(Basic!$D$2:$D$309, MATCH(Sheet8!$C199, Basic!$I$2:$I$309, 0)), 'BASIC KEY'!$C$7:$C$10, 'BASIC KEY'!$B$7:$B$10, 0),
        XLOOKUP(INDEX(Basic!$E$2:$E$309, MATCH(Sheet8!$C199, Basic!$I$2:$I$309, 0)), 'BASIC KEY'!$C$13:$C$16, 'BASIC KEY'!$B$13:$B$16, 0),
        XLOOKUP(INDEX(Basic!$F$2:$F$309, MATCH(Sheet8!$C199, Basic!$I$2:$I$309, 0)), 'BASIC KEY'!$C$19:$C$22, 'BASIC KEY'!$B$19:$B$22, 0),
        XLOOKUP(INDEX(Basic!$G$2:$G$309, MATCH(Sheet8!$C199, Basic!$I$2:$I$309, 0)), 'BASIC KEY'!$C$25:$C$28, 'BASIC KEY'!$B$25:$B$28, 0)
    ),
    ""
)
</f>
        <v>7</v>
      </c>
      <c r="E199" s="13">
        <f t="array" ref="E199">SUM(
XLOOKUP(Advanced!$C196,'ADVANCED KEY'!$C$1:$C$4,'ADVANCED KEY'!$B$1:$B$4,0),
XLOOKUP(Advanced!$D196,'ADVANCED KEY'!$C$7:$C$10,'ADVANCED KEY'!$B$7:$B$10,0),
XLOOKUP(Advanced!$E196,'ADVANCED KEY'!$C$13:$C$16,'ADVANCED KEY'!$B$13:$B$16,0),
XLOOKUP(Advanced!$F196,'ADVANCED KEY'!$C$19:$C$22,'ADVANCED KEY'!$B$19:$B$22,0),
XLOOKUP(Advanced!$G196,'ADVANCED KEY'!$C$25:$C$28,'ADVANCED KEY'!$B$25:$B$28,0),
XLOOKUP(Advanced!$H196,'ADVANCED KEY'!$C$31:$C$34,'ADVANCED KEY'!$B$31:$B$34,0),
XLOOKUP(Advanced!$I196,'ADVANCED KEY'!$C$37:$C$40,'ADVANCED KEY'!$B$37:$B$40,0),
XLOOKUP(Advanced!$J196,'ADVANCED KEY'!$C$43:$C$46,'ADVANCED KEY'!$B$43:$B$46,0),
XLOOKUP(Advanced!$K196,'ADVANCED KEY'!$C$49:$C$52,'ADVANCED KEY'!$B$49:$B$52,0),
XLOOKUP(Advanced!$L196,'ADVANCED KEY'!$C$55:$C$58,'ADVANCED KEY'!$B$55:$B$58,0)
)</f>
        <v>3</v>
      </c>
      <c r="F199" s="13">
        <f t="shared" si="2"/>
        <v>10</v>
      </c>
      <c r="G199" s="13">
        <f t="shared" si="3"/>
        <v>33.3</v>
      </c>
      <c r="H199" s="13">
        <f t="shared" si="4"/>
        <v>0.437</v>
      </c>
      <c r="I199" s="25">
        <f t="shared" si="5"/>
        <v>52</v>
      </c>
      <c r="J199" s="13" t="str">
        <f t="array" ref="J199">IF(ISNUMBER(MATCH(Sheet8!$C199, Basic!$I$2:$I$309, 0)),TEXTJOIN(",",TRUE,
XLOOKUP(INDEX(Basic!$K$2:$K$309, MATCH(Sheet8!$C199, Basic!$I$2:$I$309, 0)), 'BASIC KEY'!$E$1:$E$4, 'BASIC KEY'!$F$1:$F$4, ""),
XLOOKUP(INDEX(Basic!$L$2:$L$309, MATCH(Sheet8!$C199, Basic!$I$2:$I$309, 0)), 'BASIC KEY'!$E$7:$E$10, 'BASIC KEY'!$F$7:$F$10, ""),
XLOOKUP(INDEX(Basic!$M$2:$M$309, MATCH(Sheet8!$C199, Basic!$I$2:$I$309, 0)), 'BASIC KEY'!$E$13:$E$16, 'BASIC KEY'!$F$13:$F$16, ""),
XLOOKUP(INDEX(Basic!$N$2:$N$309, MATCH(Sheet8!$C199, Basic!$I$2:$I$309, 0)), 'BASIC KEY'!$E$19:$E$22, 'BASIC KEY'!$F$19:$F$22, ""),
XLOOKUP(INDEX(Basic!$O$2:$O$309, MATCH(Sheet8!$C199, Basic!$I$2:$I$309, 0)), 'BASIC KEY'!$E$25:$E$28, 'BASIC KEY'!$F$25:$F$28, "")
),
""
)</f>
        <v>career focused,Growth seeker,Dedicated learner,Feedback taker,Self Focused</v>
      </c>
      <c r="L199" s="17" t="str">
        <f t="array" ref="L199">TEXTJOIN(",", TRUE,
    XLOOKUP(Advanced!$P196, 'ADVANCED KEY'!$F$1:$F$4, 'ADVANCED KEY'!$G$1:$G$4, ""),
    XLOOKUP(Advanced!$Q196, 'ADVANCED KEY'!$F$7:$F$10, 'ADVANCED KEY'!$G$7:$G$10, ""),
    XLOOKUP(Advanced!$R196, 'ADVANCED KEY'!$F$13:$F$16, 'ADVANCED KEY'!$G$13:$G$16, ""),
    XLOOKUP(Advanced!$S196, 'ADVANCED KEY'!$F$19:$F$22, 'ADVANCED KEY'!$G$19:$G$22, ""),
    XLOOKUP(Advanced!$T196, 'ADVANCED KEY'!$F$25:$F$28, 'ADVANCED KEY'!$G$25:$G$28, ""),
    XLOOKUP(Advanced!$U196, 'ADVANCED KEY'!$F$31:$F$34, 'ADVANCED KEY'!$G$31:$G$34, ""),
    XLOOKUP(Advanced!$V196, 'ADVANCED KEY'!$F$37:$F$40, 'ADVANCED KEY'!$G$37:$G$40, ""),
    XLOOKUP(Advanced!$W196, 'ADVANCED KEY'!$F$43:$F$46, 'ADVANCED KEY'!$G$43:$G$46, ""),
    XLOOKUP(Advanced!$X196, 'ADVANCED KEY'!$F$49:$F$52, 'ADVANCED KEY'!$G$49:$G$52, ""),
    XLOOKUP(Advanced!$Y196, 'ADVANCED KEY'!$F$55:$F$58, 'ADVANCED KEY'!$G$55:$G$58, "")
)</f>
        <v>Planned explorer,Skill learner,Information seeker,Incremental Result seeker,Strength focused,Networker,Smart woker,Future focused learner,Acknowledgement seeker,Short-term goals seeker</v>
      </c>
      <c r="M199" s="17" t="str">
        <f t="shared" si="6"/>
        <v>You are doing great Job . Keep it up!</v>
      </c>
      <c r="N199" s="17" t="str">
        <f t="shared" si="7"/>
        <v>Going amazing!.Keep working!</v>
      </c>
    </row>
    <row r="200">
      <c r="A200" s="12">
        <v>196.0</v>
      </c>
      <c r="B200" s="1" t="str">
        <f>Advanced!M197</f>
        <v>Nunavath Akhila </v>
      </c>
      <c r="C200" s="13" t="str">
        <f t="shared" si="1"/>
        <v>nunavath akhila</v>
      </c>
      <c r="D200" s="13">
        <f t="array" ref="D200">IF(ISNUMBER(MATCH(Sheet8!$C200, Basic!$I$2:$I$309, 0)),SUM(
        XLOOKUP(INDEX(Basic!$C$2:$C$309, MATCH(Sheet8!$C200, Basic!$I$2:$I$309, 0)), 'BASIC KEY'!$C$1:$C$4, 'BASIC KEY'!$B$1:$B$4, 0),
        XLOOKUP(INDEX(Basic!$D$2:$D$309, MATCH(Sheet8!$C200, Basic!$I$2:$I$309, 0)), 'BASIC KEY'!$C$7:$C$10, 'BASIC KEY'!$B$7:$B$10, 0),
        XLOOKUP(INDEX(Basic!$E$2:$E$309, MATCH(Sheet8!$C200, Basic!$I$2:$I$309, 0)), 'BASIC KEY'!$C$13:$C$16, 'BASIC KEY'!$B$13:$B$16, 0),
        XLOOKUP(INDEX(Basic!$F$2:$F$309, MATCH(Sheet8!$C200, Basic!$I$2:$I$309, 0)), 'BASIC KEY'!$C$19:$C$22, 'BASIC KEY'!$B$19:$B$22, 0),
        XLOOKUP(INDEX(Basic!$G$2:$G$309, MATCH(Sheet8!$C200, Basic!$I$2:$I$309, 0)), 'BASIC KEY'!$C$25:$C$28, 'BASIC KEY'!$B$25:$B$28, 0)
    ),
    ""
)
</f>
        <v>7</v>
      </c>
      <c r="E200" s="13">
        <f t="array" ref="E200">SUM(
XLOOKUP(Advanced!$C197,'ADVANCED KEY'!$C$1:$C$4,'ADVANCED KEY'!$B$1:$B$4,0),
XLOOKUP(Advanced!$D197,'ADVANCED KEY'!$C$7:$C$10,'ADVANCED KEY'!$B$7:$B$10,0),
XLOOKUP(Advanced!$E197,'ADVANCED KEY'!$C$13:$C$16,'ADVANCED KEY'!$B$13:$B$16,0),
XLOOKUP(Advanced!$F197,'ADVANCED KEY'!$C$19:$C$22,'ADVANCED KEY'!$B$19:$B$22,0),
XLOOKUP(Advanced!$G197,'ADVANCED KEY'!$C$25:$C$28,'ADVANCED KEY'!$B$25:$B$28,0),
XLOOKUP(Advanced!$H197,'ADVANCED KEY'!$C$31:$C$34,'ADVANCED KEY'!$B$31:$B$34,0),
XLOOKUP(Advanced!$I197,'ADVANCED KEY'!$C$37:$C$40,'ADVANCED KEY'!$B$37:$B$40,0),
XLOOKUP(Advanced!$J197,'ADVANCED KEY'!$C$43:$C$46,'ADVANCED KEY'!$B$43:$B$46,0),
XLOOKUP(Advanced!$K197,'ADVANCED KEY'!$C$49:$C$52,'ADVANCED KEY'!$B$49:$B$52,0),
XLOOKUP(Advanced!$L197,'ADVANCED KEY'!$C$55:$C$58,'ADVANCED KEY'!$B$55:$B$58,0)
)</f>
        <v>1</v>
      </c>
      <c r="F200" s="13">
        <f t="shared" si="2"/>
        <v>8</v>
      </c>
      <c r="G200" s="13">
        <f t="shared" si="3"/>
        <v>26.7</v>
      </c>
      <c r="H200" s="13">
        <f t="shared" si="4"/>
        <v>0.291</v>
      </c>
      <c r="I200" s="25">
        <f t="shared" si="5"/>
        <v>65</v>
      </c>
      <c r="J200" s="13" t="str">
        <f t="array" ref="J200">IF(ISNUMBER(MATCH(Sheet8!$C200, Basic!$I$2:$I$309, 0)),TEXTJOIN(",",TRUE,
XLOOKUP(INDEX(Basic!$K$2:$K$309, MATCH(Sheet8!$C200, Basic!$I$2:$I$309, 0)), 'BASIC KEY'!$E$1:$E$4, 'BASIC KEY'!$F$1:$F$4, ""),
XLOOKUP(INDEX(Basic!$L$2:$L$309, MATCH(Sheet8!$C200, Basic!$I$2:$I$309, 0)), 'BASIC KEY'!$E$7:$E$10, 'BASIC KEY'!$F$7:$F$10, ""),
XLOOKUP(INDEX(Basic!$M$2:$M$309, MATCH(Sheet8!$C200, Basic!$I$2:$I$309, 0)), 'BASIC KEY'!$E$13:$E$16, 'BASIC KEY'!$F$13:$F$16, ""),
XLOOKUP(INDEX(Basic!$N$2:$N$309, MATCH(Sheet8!$C200, Basic!$I$2:$I$309, 0)), 'BASIC KEY'!$E$19:$E$22, 'BASIC KEY'!$F$19:$F$22, ""),
XLOOKUP(INDEX(Basic!$O$2:$O$309, MATCH(Sheet8!$C200, Basic!$I$2:$I$309, 0)), 'BASIC KEY'!$E$25:$E$28, 'BASIC KEY'!$F$25:$F$28, "")
),
""
)</f>
        <v>career focused,Growth seeker,Weakend learner,Pleasant tactful,Self Focused</v>
      </c>
      <c r="L200" s="17" t="str">
        <f t="array" ref="L200">TEXTJOIN(",", TRUE,
    XLOOKUP(Advanced!$P197, 'ADVANCED KEY'!$F$1:$F$4, 'ADVANCED KEY'!$G$1:$G$4, ""),
    XLOOKUP(Advanced!$Q197, 'ADVANCED KEY'!$F$7:$F$10, 'ADVANCED KEY'!$G$7:$G$10, ""),
    XLOOKUP(Advanced!$R197, 'ADVANCED KEY'!$F$13:$F$16, 'ADVANCED KEY'!$G$13:$G$16, ""),
    XLOOKUP(Advanced!$S197, 'ADVANCED KEY'!$F$19:$F$22, 'ADVANCED KEY'!$G$19:$G$22, ""),
    XLOOKUP(Advanced!$T197, 'ADVANCED KEY'!$F$25:$F$28, 'ADVANCED KEY'!$G$25:$G$28, ""),
    XLOOKUP(Advanced!$U197, 'ADVANCED KEY'!$F$31:$F$34, 'ADVANCED KEY'!$G$31:$G$34, ""),
    XLOOKUP(Advanced!$V197, 'ADVANCED KEY'!$F$37:$F$40, 'ADVANCED KEY'!$G$37:$G$40, ""),
    XLOOKUP(Advanced!$W197, 'ADVANCED KEY'!$F$43:$F$46, 'ADVANCED KEY'!$G$43:$G$46, ""),
    XLOOKUP(Advanced!$X197, 'ADVANCED KEY'!$F$49:$F$52, 'ADVANCED KEY'!$G$49:$G$52, ""),
    XLOOKUP(Advanced!$Y197, 'ADVANCED KEY'!$F$55:$F$58, 'ADVANCED KEY'!$G$55:$G$58, "")
)</f>
        <v>Researcher,Skill learner,Information seeker,Incremental Result seeker,Strength focused,Balancer,Smart woker,Competitive learner,Certificate seeker,Balanced achiever</v>
      </c>
      <c r="M200" s="17" t="str">
        <f t="shared" si="6"/>
        <v>You are doing great Job . Keep it up!</v>
      </c>
      <c r="N200" s="17" t="str">
        <f t="shared" si="7"/>
        <v>Going amazing!.Keep working!</v>
      </c>
    </row>
    <row r="201">
      <c r="A201" s="12">
        <v>197.0</v>
      </c>
      <c r="B201" s="1" t="str">
        <f>Advanced!M198</f>
        <v>M.Ramani</v>
      </c>
      <c r="C201" s="13" t="str">
        <f t="shared" si="1"/>
        <v>m.ramani</v>
      </c>
      <c r="D201" s="13">
        <f t="array" ref="D201">IF(ISNUMBER(MATCH(Sheet8!$C201, Basic!$I$2:$I$309, 0)),SUM(
        XLOOKUP(INDEX(Basic!$C$2:$C$309, MATCH(Sheet8!$C201, Basic!$I$2:$I$309, 0)), 'BASIC KEY'!$C$1:$C$4, 'BASIC KEY'!$B$1:$B$4, 0),
        XLOOKUP(INDEX(Basic!$D$2:$D$309, MATCH(Sheet8!$C201, Basic!$I$2:$I$309, 0)), 'BASIC KEY'!$C$7:$C$10, 'BASIC KEY'!$B$7:$B$10, 0),
        XLOOKUP(INDEX(Basic!$E$2:$E$309, MATCH(Sheet8!$C201, Basic!$I$2:$I$309, 0)), 'BASIC KEY'!$C$13:$C$16, 'BASIC KEY'!$B$13:$B$16, 0),
        XLOOKUP(INDEX(Basic!$F$2:$F$309, MATCH(Sheet8!$C201, Basic!$I$2:$I$309, 0)), 'BASIC KEY'!$C$19:$C$22, 'BASIC KEY'!$B$19:$B$22, 0),
        XLOOKUP(INDEX(Basic!$G$2:$G$309, MATCH(Sheet8!$C201, Basic!$I$2:$I$309, 0)), 'BASIC KEY'!$C$25:$C$28, 'BASIC KEY'!$B$25:$B$28, 0)
    ),
    ""
)
</f>
        <v>8</v>
      </c>
      <c r="E201" s="13">
        <f t="array" ref="E201">SUM(
XLOOKUP(Advanced!$C198,'ADVANCED KEY'!$C$1:$C$4,'ADVANCED KEY'!$B$1:$B$4,0),
XLOOKUP(Advanced!$D198,'ADVANCED KEY'!$C$7:$C$10,'ADVANCED KEY'!$B$7:$B$10,0),
XLOOKUP(Advanced!$E198,'ADVANCED KEY'!$C$13:$C$16,'ADVANCED KEY'!$B$13:$B$16,0),
XLOOKUP(Advanced!$F198,'ADVANCED KEY'!$C$19:$C$22,'ADVANCED KEY'!$B$19:$B$22,0),
XLOOKUP(Advanced!$G198,'ADVANCED KEY'!$C$25:$C$28,'ADVANCED KEY'!$B$25:$B$28,0),
XLOOKUP(Advanced!$H198,'ADVANCED KEY'!$C$31:$C$34,'ADVANCED KEY'!$B$31:$B$34,0),
XLOOKUP(Advanced!$I198,'ADVANCED KEY'!$C$37:$C$40,'ADVANCED KEY'!$B$37:$B$40,0),
XLOOKUP(Advanced!$J198,'ADVANCED KEY'!$C$43:$C$46,'ADVANCED KEY'!$B$43:$B$46,0),
XLOOKUP(Advanced!$K198,'ADVANCED KEY'!$C$49:$C$52,'ADVANCED KEY'!$B$49:$B$52,0),
XLOOKUP(Advanced!$L198,'ADVANCED KEY'!$C$55:$C$58,'ADVANCED KEY'!$B$55:$B$58,0)
)</f>
        <v>6</v>
      </c>
      <c r="F201" s="13">
        <f t="shared" si="2"/>
        <v>14</v>
      </c>
      <c r="G201" s="13">
        <f t="shared" si="3"/>
        <v>46.7</v>
      </c>
      <c r="H201" s="13">
        <f t="shared" si="4"/>
        <v>0.882</v>
      </c>
      <c r="I201" s="25">
        <f t="shared" si="5"/>
        <v>12</v>
      </c>
      <c r="J201" s="13" t="str">
        <f t="array" ref="J201">IF(ISNUMBER(MATCH(Sheet8!$C201, Basic!$I$2:$I$309, 0)),TEXTJOIN(",",TRUE,
XLOOKUP(INDEX(Basic!$K$2:$K$309, MATCH(Sheet8!$C201, Basic!$I$2:$I$309, 0)), 'BASIC KEY'!$E$1:$E$4, 'BASIC KEY'!$F$1:$F$4, ""),
XLOOKUP(INDEX(Basic!$L$2:$L$309, MATCH(Sheet8!$C201, Basic!$I$2:$I$309, 0)), 'BASIC KEY'!$E$7:$E$10, 'BASIC KEY'!$F$7:$F$10, ""),
XLOOKUP(INDEX(Basic!$M$2:$M$309, MATCH(Sheet8!$C201, Basic!$I$2:$I$309, 0)), 'BASIC KEY'!$E$13:$E$16, 'BASIC KEY'!$F$13:$F$16, ""),
XLOOKUP(INDEX(Basic!$N$2:$N$309, MATCH(Sheet8!$C201, Basic!$I$2:$I$309, 0)), 'BASIC KEY'!$E$19:$E$22, 'BASIC KEY'!$F$19:$F$22, ""),
XLOOKUP(INDEX(Basic!$O$2:$O$309, MATCH(Sheet8!$C201, Basic!$I$2:$I$309, 0)), 'BASIC KEY'!$E$25:$E$28, 'BASIC KEY'!$F$25:$F$28, "")
),
""
)</f>
        <v>career focused,Growth seeker,Balancer,Pleasant tactful,Self Focused</v>
      </c>
      <c r="L201" s="17" t="str">
        <f t="array" ref="L201">TEXTJOIN(",", TRUE,
    XLOOKUP(Advanced!$P198, 'ADVANCED KEY'!$F$1:$F$4, 'ADVANCED KEY'!$G$1:$G$4, ""),
    XLOOKUP(Advanced!$Q198, 'ADVANCED KEY'!$F$7:$F$10, 'ADVANCED KEY'!$G$7:$G$10, ""),
    XLOOKUP(Advanced!$R198, 'ADVANCED KEY'!$F$13:$F$16, 'ADVANCED KEY'!$G$13:$G$16, ""),
    XLOOKUP(Advanced!$S198, 'ADVANCED KEY'!$F$19:$F$22, 'ADVANCED KEY'!$G$19:$G$22, ""),
    XLOOKUP(Advanced!$T198, 'ADVANCED KEY'!$F$25:$F$28, 'ADVANCED KEY'!$G$25:$G$28, ""),
    XLOOKUP(Advanced!$U198, 'ADVANCED KEY'!$F$31:$F$34, 'ADVANCED KEY'!$G$31:$G$34, ""),
    XLOOKUP(Advanced!$V198, 'ADVANCED KEY'!$F$37:$F$40, 'ADVANCED KEY'!$G$37:$G$40, ""),
    XLOOKUP(Advanced!$W198, 'ADVANCED KEY'!$F$43:$F$46, 'ADVANCED KEY'!$G$43:$G$46, ""),
    XLOOKUP(Advanced!$X198, 'ADVANCED KEY'!$F$49:$F$52, 'ADVANCED KEY'!$G$49:$G$52, ""),
    XLOOKUP(Advanced!$Y198, 'ADVANCED KEY'!$F$55:$F$58, 'ADVANCED KEY'!$G$55:$G$58, "")
)</f>
        <v>Adventurous,Task Oriented,Guidelines seeker,Incremental Result seeker,Self Aware,Balancer,Innovator,Future focused learner,Experience seeker,Detail focused</v>
      </c>
      <c r="M201" s="17" t="str">
        <f t="shared" si="6"/>
        <v>You are doing great Job . Keep it up!</v>
      </c>
      <c r="N201" s="17" t="str">
        <f t="shared" si="7"/>
        <v>Going amazing!.Keep working!</v>
      </c>
    </row>
    <row r="202">
      <c r="A202" s="12">
        <v>198.0</v>
      </c>
      <c r="B202" s="1" t="str">
        <f>Advanced!M199</f>
        <v>Yash Tiwari</v>
      </c>
      <c r="C202" s="13" t="str">
        <f t="shared" si="1"/>
        <v>yash tiwari</v>
      </c>
      <c r="D202" s="13">
        <f t="array" ref="D202">IF(ISNUMBER(MATCH(Sheet8!$C202, Basic!$I$2:$I$309, 0)),SUM(
        XLOOKUP(INDEX(Basic!$C$2:$C$309, MATCH(Sheet8!$C202, Basic!$I$2:$I$309, 0)), 'BASIC KEY'!$C$1:$C$4, 'BASIC KEY'!$B$1:$B$4, 0),
        XLOOKUP(INDEX(Basic!$D$2:$D$309, MATCH(Sheet8!$C202, Basic!$I$2:$I$309, 0)), 'BASIC KEY'!$C$7:$C$10, 'BASIC KEY'!$B$7:$B$10, 0),
        XLOOKUP(INDEX(Basic!$E$2:$E$309, MATCH(Sheet8!$C202, Basic!$I$2:$I$309, 0)), 'BASIC KEY'!$C$13:$C$16, 'BASIC KEY'!$B$13:$B$16, 0),
        XLOOKUP(INDEX(Basic!$F$2:$F$309, MATCH(Sheet8!$C202, Basic!$I$2:$I$309, 0)), 'BASIC KEY'!$C$19:$C$22, 'BASIC KEY'!$B$19:$B$22, 0),
        XLOOKUP(INDEX(Basic!$G$2:$G$309, MATCH(Sheet8!$C202, Basic!$I$2:$I$309, 0)), 'BASIC KEY'!$C$25:$C$28, 'BASIC KEY'!$B$25:$B$28, 0)
    ),
    ""
)
</f>
        <v>10</v>
      </c>
      <c r="E202" s="13">
        <f t="array" ref="E202">SUM(
XLOOKUP(Advanced!$C199,'ADVANCED KEY'!$C$1:$C$4,'ADVANCED KEY'!$B$1:$B$4,0),
XLOOKUP(Advanced!$D199,'ADVANCED KEY'!$C$7:$C$10,'ADVANCED KEY'!$B$7:$B$10,0),
XLOOKUP(Advanced!$E199,'ADVANCED KEY'!$C$13:$C$16,'ADVANCED KEY'!$B$13:$B$16,0),
XLOOKUP(Advanced!$F199,'ADVANCED KEY'!$C$19:$C$22,'ADVANCED KEY'!$B$19:$B$22,0),
XLOOKUP(Advanced!$G199,'ADVANCED KEY'!$C$25:$C$28,'ADVANCED KEY'!$B$25:$B$28,0),
XLOOKUP(Advanced!$H199,'ADVANCED KEY'!$C$31:$C$34,'ADVANCED KEY'!$B$31:$B$34,0),
XLOOKUP(Advanced!$I199,'ADVANCED KEY'!$C$37:$C$40,'ADVANCED KEY'!$B$37:$B$40,0),
XLOOKUP(Advanced!$J199,'ADVANCED KEY'!$C$43:$C$46,'ADVANCED KEY'!$B$43:$B$46,0),
XLOOKUP(Advanced!$K199,'ADVANCED KEY'!$C$49:$C$52,'ADVANCED KEY'!$B$49:$B$52,0),
XLOOKUP(Advanced!$L199,'ADVANCED KEY'!$C$55:$C$58,'ADVANCED KEY'!$B$55:$B$58,0)
)</f>
        <v>2</v>
      </c>
      <c r="F202" s="13">
        <f t="shared" si="2"/>
        <v>12</v>
      </c>
      <c r="G202" s="13">
        <f t="shared" si="3"/>
        <v>40</v>
      </c>
      <c r="H202" s="13">
        <f t="shared" si="4"/>
        <v>0.714</v>
      </c>
      <c r="I202" s="25">
        <f t="shared" si="5"/>
        <v>21</v>
      </c>
      <c r="J202" s="13" t="str">
        <f t="array" ref="J202">IF(ISNUMBER(MATCH(Sheet8!$C202, Basic!$I$2:$I$309, 0)),TEXTJOIN(",",TRUE,
XLOOKUP(INDEX(Basic!$K$2:$K$309, MATCH(Sheet8!$C202, Basic!$I$2:$I$309, 0)), 'BASIC KEY'!$E$1:$E$4, 'BASIC KEY'!$F$1:$F$4, ""),
XLOOKUP(INDEX(Basic!$L$2:$L$309, MATCH(Sheet8!$C202, Basic!$I$2:$I$309, 0)), 'BASIC KEY'!$E$7:$E$10, 'BASIC KEY'!$F$7:$F$10, ""),
XLOOKUP(INDEX(Basic!$M$2:$M$309, MATCH(Sheet8!$C202, Basic!$I$2:$I$309, 0)), 'BASIC KEY'!$E$13:$E$16, 'BASIC KEY'!$F$13:$F$16, ""),
XLOOKUP(INDEX(Basic!$N$2:$N$309, MATCH(Sheet8!$C202, Basic!$I$2:$I$309, 0)), 'BASIC KEY'!$E$19:$E$22, 'BASIC KEY'!$F$19:$F$22, ""),
XLOOKUP(INDEX(Basic!$O$2:$O$309, MATCH(Sheet8!$C202, Basic!$I$2:$I$309, 0)), 'BASIC KEY'!$E$25:$E$28, 'BASIC KEY'!$F$25:$F$28, "")
),
""
)</f>
        <v>passionate explorer,Growth seeker,Dedicated learner,Pleasant tactful,Self Focused</v>
      </c>
      <c r="L202" s="17" t="str">
        <f t="array" ref="L202">TEXTJOIN(",", TRUE,
    XLOOKUP(Advanced!$P199, 'ADVANCED KEY'!$F$1:$F$4, 'ADVANCED KEY'!$G$1:$G$4, ""),
    XLOOKUP(Advanced!$Q199, 'ADVANCED KEY'!$F$7:$F$10, 'ADVANCED KEY'!$G$7:$G$10, ""),
    XLOOKUP(Advanced!$R199, 'ADVANCED KEY'!$F$13:$F$16, 'ADVANCED KEY'!$G$13:$G$16, ""),
    XLOOKUP(Advanced!$S199, 'ADVANCED KEY'!$F$19:$F$22, 'ADVANCED KEY'!$G$19:$G$22, ""),
    XLOOKUP(Advanced!$T199, 'ADVANCED KEY'!$F$25:$F$28, 'ADVANCED KEY'!$G$25:$G$28, ""),
    XLOOKUP(Advanced!$U199, 'ADVANCED KEY'!$F$31:$F$34, 'ADVANCED KEY'!$G$31:$G$34, ""),
    XLOOKUP(Advanced!$V199, 'ADVANCED KEY'!$F$37:$F$40, 'ADVANCED KEY'!$G$37:$G$40, ""),
    XLOOKUP(Advanced!$W199, 'ADVANCED KEY'!$F$43:$F$46, 'ADVANCED KEY'!$G$43:$G$46, ""),
    XLOOKUP(Advanced!$X199, 'ADVANCED KEY'!$F$49:$F$52, 'ADVANCED KEY'!$G$49:$G$52, ""),
    XLOOKUP(Advanced!$Y199, 'ADVANCED KEY'!$F$55:$F$58, 'ADVANCED KEY'!$G$55:$G$58, "")
)</f>
        <v>Planned explorer,Skill learner,Guidelines seeker,Incremental Result seeker,Strength focused,Balancer,Innovator,Practical learner,Practical career focused,Short-term goals seeker</v>
      </c>
      <c r="M202" s="17" t="str">
        <f t="shared" si="6"/>
        <v>You are doing great Job . Keep it up!</v>
      </c>
      <c r="N202" s="17" t="str">
        <f t="shared" si="7"/>
        <v>Going amazing!.Keep working!</v>
      </c>
    </row>
    <row r="203">
      <c r="A203" s="12">
        <v>199.0</v>
      </c>
      <c r="B203" s="1" t="str">
        <f>Advanced!M200</f>
        <v>Sudarshan Amol Saraswat </v>
      </c>
      <c r="C203" s="13" t="str">
        <f t="shared" si="1"/>
        <v>sudarshan amol saraswat</v>
      </c>
      <c r="D203" s="13">
        <f t="array" ref="D203">IF(ISNUMBER(MATCH(Sheet8!$C203, Basic!$I$2:$I$309, 0)),SUM(
        XLOOKUP(INDEX(Basic!$C$2:$C$309, MATCH(Sheet8!$C203, Basic!$I$2:$I$309, 0)), 'BASIC KEY'!$C$1:$C$4, 'BASIC KEY'!$B$1:$B$4, 0),
        XLOOKUP(INDEX(Basic!$D$2:$D$309, MATCH(Sheet8!$C203, Basic!$I$2:$I$309, 0)), 'BASIC KEY'!$C$7:$C$10, 'BASIC KEY'!$B$7:$B$10, 0),
        XLOOKUP(INDEX(Basic!$E$2:$E$309, MATCH(Sheet8!$C203, Basic!$I$2:$I$309, 0)), 'BASIC KEY'!$C$13:$C$16, 'BASIC KEY'!$B$13:$B$16, 0),
        XLOOKUP(INDEX(Basic!$F$2:$F$309, MATCH(Sheet8!$C203, Basic!$I$2:$I$309, 0)), 'BASIC KEY'!$C$19:$C$22, 'BASIC KEY'!$B$19:$B$22, 0),
        XLOOKUP(INDEX(Basic!$G$2:$G$309, MATCH(Sheet8!$C203, Basic!$I$2:$I$309, 0)), 'BASIC KEY'!$C$25:$C$28, 'BASIC KEY'!$B$25:$B$28, 0)
    ),
    ""
)
</f>
        <v>9</v>
      </c>
      <c r="E203" s="13">
        <f t="array" ref="E203">SUM(
XLOOKUP(Advanced!$C200,'ADVANCED KEY'!$C$1:$C$4,'ADVANCED KEY'!$B$1:$B$4,0),
XLOOKUP(Advanced!$D200,'ADVANCED KEY'!$C$7:$C$10,'ADVANCED KEY'!$B$7:$B$10,0),
XLOOKUP(Advanced!$E200,'ADVANCED KEY'!$C$13:$C$16,'ADVANCED KEY'!$B$13:$B$16,0),
XLOOKUP(Advanced!$F200,'ADVANCED KEY'!$C$19:$C$22,'ADVANCED KEY'!$B$19:$B$22,0),
XLOOKUP(Advanced!$G200,'ADVANCED KEY'!$C$25:$C$28,'ADVANCED KEY'!$B$25:$B$28,0),
XLOOKUP(Advanced!$H200,'ADVANCED KEY'!$C$31:$C$34,'ADVANCED KEY'!$B$31:$B$34,0),
XLOOKUP(Advanced!$I200,'ADVANCED KEY'!$C$37:$C$40,'ADVANCED KEY'!$B$37:$B$40,0),
XLOOKUP(Advanced!$J200,'ADVANCED KEY'!$C$43:$C$46,'ADVANCED KEY'!$B$43:$B$46,0),
XLOOKUP(Advanced!$K200,'ADVANCED KEY'!$C$49:$C$52,'ADVANCED KEY'!$B$49:$B$52,0),
XLOOKUP(Advanced!$L200,'ADVANCED KEY'!$C$55:$C$58,'ADVANCED KEY'!$B$55:$B$58,0)
)</f>
        <v>2</v>
      </c>
      <c r="F203" s="13">
        <f t="shared" si="2"/>
        <v>11</v>
      </c>
      <c r="G203" s="13">
        <f t="shared" si="3"/>
        <v>36.7</v>
      </c>
      <c r="H203" s="13">
        <f t="shared" si="4"/>
        <v>0.59</v>
      </c>
      <c r="I203" s="25">
        <f t="shared" si="5"/>
        <v>32</v>
      </c>
      <c r="J203" s="13" t="str">
        <f t="array" ref="J203">IF(ISNUMBER(MATCH(Sheet8!$C203, Basic!$I$2:$I$309, 0)),TEXTJOIN(",",TRUE,
XLOOKUP(INDEX(Basic!$K$2:$K$309, MATCH(Sheet8!$C203, Basic!$I$2:$I$309, 0)), 'BASIC KEY'!$E$1:$E$4, 'BASIC KEY'!$F$1:$F$4, ""),
XLOOKUP(INDEX(Basic!$L$2:$L$309, MATCH(Sheet8!$C203, Basic!$I$2:$I$309, 0)), 'BASIC KEY'!$E$7:$E$10, 'BASIC KEY'!$F$7:$F$10, ""),
XLOOKUP(INDEX(Basic!$M$2:$M$309, MATCH(Sheet8!$C203, Basic!$I$2:$I$309, 0)), 'BASIC KEY'!$E$13:$E$16, 'BASIC KEY'!$F$13:$F$16, ""),
XLOOKUP(INDEX(Basic!$N$2:$N$309, MATCH(Sheet8!$C203, Basic!$I$2:$I$309, 0)), 'BASIC KEY'!$E$19:$E$22, 'BASIC KEY'!$F$19:$F$22, ""),
XLOOKUP(INDEX(Basic!$O$2:$O$309, MATCH(Sheet8!$C203, Basic!$I$2:$I$309, 0)), 'BASIC KEY'!$E$25:$E$28, 'BASIC KEY'!$F$25:$F$28, "")
),
""
)</f>
        <v>passionate explorer,Growth seeker,Dedicated learner,Dtermined Doer,Self Focused</v>
      </c>
      <c r="L203" s="17" t="str">
        <f t="array" ref="L203">TEXTJOIN(",", TRUE,
    XLOOKUP(Advanced!$P200, 'ADVANCED KEY'!$F$1:$F$4, 'ADVANCED KEY'!$G$1:$G$4, ""),
    XLOOKUP(Advanced!$Q200, 'ADVANCED KEY'!$F$7:$F$10, 'ADVANCED KEY'!$G$7:$G$10, ""),
    XLOOKUP(Advanced!$R200, 'ADVANCED KEY'!$F$13:$F$16, 'ADVANCED KEY'!$G$13:$G$16, ""),
    XLOOKUP(Advanced!$S200, 'ADVANCED KEY'!$F$19:$F$22, 'ADVANCED KEY'!$G$19:$G$22, ""),
    XLOOKUP(Advanced!$T200, 'ADVANCED KEY'!$F$25:$F$28, 'ADVANCED KEY'!$G$25:$G$28, ""),
    XLOOKUP(Advanced!$U200, 'ADVANCED KEY'!$F$31:$F$34, 'ADVANCED KEY'!$G$31:$G$34, ""),
    XLOOKUP(Advanced!$V200, 'ADVANCED KEY'!$F$37:$F$40, 'ADVANCED KEY'!$G$37:$G$40, ""),
    XLOOKUP(Advanced!$W200, 'ADVANCED KEY'!$F$43:$F$46, 'ADVANCED KEY'!$G$43:$G$46, ""),
    XLOOKUP(Advanced!$X200, 'ADVANCED KEY'!$F$49:$F$52, 'ADVANCED KEY'!$G$49:$G$52, ""),
    XLOOKUP(Advanced!$Y200, 'ADVANCED KEY'!$F$55:$F$58, 'ADVANCED KEY'!$G$55:$G$58, "")
)</f>
        <v>Adventurous,Skill learner,Information seeker,Incremental Result seeker,Overthinker,Balancer,Blanced thinker,Future focused learner,Acknowledgement seeker,Short-term goals seeker</v>
      </c>
      <c r="M203" s="17" t="str">
        <f t="shared" si="6"/>
        <v>You are doing great Job . Keep it up!</v>
      </c>
      <c r="N203" s="17" t="str">
        <f t="shared" si="7"/>
        <v>You are doing amazing dear!. Don't overthink about anything and be happy :)</v>
      </c>
    </row>
    <row r="204">
      <c r="A204" s="12">
        <v>200.0</v>
      </c>
      <c r="B204" s="1" t="str">
        <f>Advanced!M201</f>
        <v>Harish A</v>
      </c>
      <c r="C204" s="13" t="str">
        <f t="shared" si="1"/>
        <v>harish a</v>
      </c>
      <c r="D204" s="13">
        <f t="array" ref="D204">IF(ISNUMBER(MATCH(Sheet8!$C204, Basic!$I$2:$I$309, 0)),SUM(
        XLOOKUP(INDEX(Basic!$C$2:$C$309, MATCH(Sheet8!$C204, Basic!$I$2:$I$309, 0)), 'BASIC KEY'!$C$1:$C$4, 'BASIC KEY'!$B$1:$B$4, 0),
        XLOOKUP(INDEX(Basic!$D$2:$D$309, MATCH(Sheet8!$C204, Basic!$I$2:$I$309, 0)), 'BASIC KEY'!$C$7:$C$10, 'BASIC KEY'!$B$7:$B$10, 0),
        XLOOKUP(INDEX(Basic!$E$2:$E$309, MATCH(Sheet8!$C204, Basic!$I$2:$I$309, 0)), 'BASIC KEY'!$C$13:$C$16, 'BASIC KEY'!$B$13:$B$16, 0),
        XLOOKUP(INDEX(Basic!$F$2:$F$309, MATCH(Sheet8!$C204, Basic!$I$2:$I$309, 0)), 'BASIC KEY'!$C$19:$C$22, 'BASIC KEY'!$B$19:$B$22, 0),
        XLOOKUP(INDEX(Basic!$G$2:$G$309, MATCH(Sheet8!$C204, Basic!$I$2:$I$309, 0)), 'BASIC KEY'!$C$25:$C$28, 'BASIC KEY'!$B$25:$B$28, 0)
    ),
    ""
)
</f>
        <v>10</v>
      </c>
      <c r="E204" s="13">
        <f t="array" ref="E204">SUM(
XLOOKUP(Advanced!$C201,'ADVANCED KEY'!$C$1:$C$4,'ADVANCED KEY'!$B$1:$B$4,0),
XLOOKUP(Advanced!$D201,'ADVANCED KEY'!$C$7:$C$10,'ADVANCED KEY'!$B$7:$B$10,0),
XLOOKUP(Advanced!$E201,'ADVANCED KEY'!$C$13:$C$16,'ADVANCED KEY'!$B$13:$B$16,0),
XLOOKUP(Advanced!$F201,'ADVANCED KEY'!$C$19:$C$22,'ADVANCED KEY'!$B$19:$B$22,0),
XLOOKUP(Advanced!$G201,'ADVANCED KEY'!$C$25:$C$28,'ADVANCED KEY'!$B$25:$B$28,0),
XLOOKUP(Advanced!$H201,'ADVANCED KEY'!$C$31:$C$34,'ADVANCED KEY'!$B$31:$B$34,0),
XLOOKUP(Advanced!$I201,'ADVANCED KEY'!$C$37:$C$40,'ADVANCED KEY'!$B$37:$B$40,0),
XLOOKUP(Advanced!$J201,'ADVANCED KEY'!$C$43:$C$46,'ADVANCED KEY'!$B$43:$B$46,0),
XLOOKUP(Advanced!$K201,'ADVANCED KEY'!$C$49:$C$52,'ADVANCED KEY'!$B$49:$B$52,0),
XLOOKUP(Advanced!$L201,'ADVANCED KEY'!$C$55:$C$58,'ADVANCED KEY'!$B$55:$B$58,0)
)</f>
        <v>3</v>
      </c>
      <c r="F204" s="13">
        <f t="shared" si="2"/>
        <v>13</v>
      </c>
      <c r="G204" s="13">
        <f t="shared" si="3"/>
        <v>43.3</v>
      </c>
      <c r="H204" s="13">
        <f t="shared" si="4"/>
        <v>0.829</v>
      </c>
      <c r="I204" s="25">
        <f t="shared" si="5"/>
        <v>16</v>
      </c>
      <c r="J204" s="13" t="str">
        <f t="array" ref="J204">IF(ISNUMBER(MATCH(Sheet8!$C204, Basic!$I$2:$I$309, 0)),TEXTJOIN(",",TRUE,
XLOOKUP(INDEX(Basic!$K$2:$K$309, MATCH(Sheet8!$C204, Basic!$I$2:$I$309, 0)), 'BASIC KEY'!$E$1:$E$4, 'BASIC KEY'!$F$1:$F$4, ""),
XLOOKUP(INDEX(Basic!$L$2:$L$309, MATCH(Sheet8!$C204, Basic!$I$2:$I$309, 0)), 'BASIC KEY'!$E$7:$E$10, 'BASIC KEY'!$F$7:$F$10, ""),
XLOOKUP(INDEX(Basic!$M$2:$M$309, MATCH(Sheet8!$C204, Basic!$I$2:$I$309, 0)), 'BASIC KEY'!$E$13:$E$16, 'BASIC KEY'!$F$13:$F$16, ""),
XLOOKUP(INDEX(Basic!$N$2:$N$309, MATCH(Sheet8!$C204, Basic!$I$2:$I$309, 0)), 'BASIC KEY'!$E$19:$E$22, 'BASIC KEY'!$F$19:$F$22, ""),
XLOOKUP(INDEX(Basic!$O$2:$O$309, MATCH(Sheet8!$C204, Basic!$I$2:$I$309, 0)), 'BASIC KEY'!$E$25:$E$28, 'BASIC KEY'!$F$25:$F$28, "")
),
""
)</f>
        <v>passionate explorer,Growth seeker,Dedicated learner,Pleasant tactful,Self Focused</v>
      </c>
      <c r="L204" s="17" t="str">
        <f t="array" ref="L204">TEXTJOIN(",", TRUE,
    XLOOKUP(Advanced!$P201, 'ADVANCED KEY'!$F$1:$F$4, 'ADVANCED KEY'!$G$1:$G$4, ""),
    XLOOKUP(Advanced!$Q201, 'ADVANCED KEY'!$F$7:$F$10, 'ADVANCED KEY'!$G$7:$G$10, ""),
    XLOOKUP(Advanced!$R201, 'ADVANCED KEY'!$F$13:$F$16, 'ADVANCED KEY'!$G$13:$G$16, ""),
    XLOOKUP(Advanced!$S201, 'ADVANCED KEY'!$F$19:$F$22, 'ADVANCED KEY'!$G$19:$G$22, ""),
    XLOOKUP(Advanced!$T201, 'ADVANCED KEY'!$F$25:$F$28, 'ADVANCED KEY'!$G$25:$G$28, ""),
    XLOOKUP(Advanced!$U201, 'ADVANCED KEY'!$F$31:$F$34, 'ADVANCED KEY'!$G$31:$G$34, ""),
    XLOOKUP(Advanced!$V201, 'ADVANCED KEY'!$F$37:$F$40, 'ADVANCED KEY'!$G$37:$G$40, ""),
    XLOOKUP(Advanced!$W201, 'ADVANCED KEY'!$F$43:$F$46, 'ADVANCED KEY'!$G$43:$G$46, ""),
    XLOOKUP(Advanced!$X201, 'ADVANCED KEY'!$F$49:$F$52, 'ADVANCED KEY'!$G$49:$G$52, ""),
    XLOOKUP(Advanced!$Y201, 'ADVANCED KEY'!$F$55:$F$58, 'ADVANCED KEY'!$G$55:$G$58, "")
)</f>
        <v>Adventurous,Skill learner,Information seeker,Reflective,Self Aware,Networker,Innovator,Practical learner,Practical career focused,Detail focused</v>
      </c>
      <c r="M204" s="17" t="str">
        <f t="shared" si="6"/>
        <v>You are doing great Job . Keep it up!</v>
      </c>
      <c r="N204" s="17" t="str">
        <f t="shared" si="7"/>
        <v>Going amazing!.Keep working!</v>
      </c>
    </row>
    <row r="205">
      <c r="A205" s="12">
        <v>201.0</v>
      </c>
      <c r="B205" s="1" t="str">
        <f>Advanced!M202</f>
        <v>Keerthika tangirala </v>
      </c>
      <c r="C205" s="13" t="str">
        <f t="shared" si="1"/>
        <v>keerthika tangirala</v>
      </c>
      <c r="D205" s="13">
        <f t="array" ref="D205">IF(ISNUMBER(MATCH(Sheet8!$C205, Basic!$I$2:$I$309, 0)),SUM(
        XLOOKUP(INDEX(Basic!$C$2:$C$309, MATCH(Sheet8!$C205, Basic!$I$2:$I$309, 0)), 'BASIC KEY'!$C$1:$C$4, 'BASIC KEY'!$B$1:$B$4, 0),
        XLOOKUP(INDEX(Basic!$D$2:$D$309, MATCH(Sheet8!$C205, Basic!$I$2:$I$309, 0)), 'BASIC KEY'!$C$7:$C$10, 'BASIC KEY'!$B$7:$B$10, 0),
        XLOOKUP(INDEX(Basic!$E$2:$E$309, MATCH(Sheet8!$C205, Basic!$I$2:$I$309, 0)), 'BASIC KEY'!$C$13:$C$16, 'BASIC KEY'!$B$13:$B$16, 0),
        XLOOKUP(INDEX(Basic!$F$2:$F$309, MATCH(Sheet8!$C205, Basic!$I$2:$I$309, 0)), 'BASIC KEY'!$C$19:$C$22, 'BASIC KEY'!$B$19:$B$22, 0),
        XLOOKUP(INDEX(Basic!$G$2:$G$309, MATCH(Sheet8!$C205, Basic!$I$2:$I$309, 0)), 'BASIC KEY'!$C$25:$C$28, 'BASIC KEY'!$B$25:$B$28, 0)
    ),
    ""
)
</f>
        <v>7</v>
      </c>
      <c r="E205" s="13">
        <f t="array" ref="E205">SUM(
XLOOKUP(Advanced!$C202,'ADVANCED KEY'!$C$1:$C$4,'ADVANCED KEY'!$B$1:$B$4,0),
XLOOKUP(Advanced!$D202,'ADVANCED KEY'!$C$7:$C$10,'ADVANCED KEY'!$B$7:$B$10,0),
XLOOKUP(Advanced!$E202,'ADVANCED KEY'!$C$13:$C$16,'ADVANCED KEY'!$B$13:$B$16,0),
XLOOKUP(Advanced!$F202,'ADVANCED KEY'!$C$19:$C$22,'ADVANCED KEY'!$B$19:$B$22,0),
XLOOKUP(Advanced!$G202,'ADVANCED KEY'!$C$25:$C$28,'ADVANCED KEY'!$B$25:$B$28,0),
XLOOKUP(Advanced!$H202,'ADVANCED KEY'!$C$31:$C$34,'ADVANCED KEY'!$B$31:$B$34,0),
XLOOKUP(Advanced!$I202,'ADVANCED KEY'!$C$37:$C$40,'ADVANCED KEY'!$B$37:$B$40,0),
XLOOKUP(Advanced!$J202,'ADVANCED KEY'!$C$43:$C$46,'ADVANCED KEY'!$B$43:$B$46,0),
XLOOKUP(Advanced!$K202,'ADVANCED KEY'!$C$49:$C$52,'ADVANCED KEY'!$B$49:$B$52,0),
XLOOKUP(Advanced!$L202,'ADVANCED KEY'!$C$55:$C$58,'ADVANCED KEY'!$B$55:$B$58,0)
)</f>
        <v>8</v>
      </c>
      <c r="F205" s="13">
        <f t="shared" si="2"/>
        <v>15</v>
      </c>
      <c r="G205" s="13">
        <f t="shared" si="3"/>
        <v>50</v>
      </c>
      <c r="H205" s="13">
        <f t="shared" si="4"/>
        <v>0.901</v>
      </c>
      <c r="I205" s="25">
        <f t="shared" si="5"/>
        <v>11</v>
      </c>
      <c r="J205" s="13" t="str">
        <f t="array" ref="J205">IF(ISNUMBER(MATCH(Sheet8!$C205, Basic!$I$2:$I$309, 0)),TEXTJOIN(",",TRUE,
XLOOKUP(INDEX(Basic!$K$2:$K$309, MATCH(Sheet8!$C205, Basic!$I$2:$I$309, 0)), 'BASIC KEY'!$E$1:$E$4, 'BASIC KEY'!$F$1:$F$4, ""),
XLOOKUP(INDEX(Basic!$L$2:$L$309, MATCH(Sheet8!$C205, Basic!$I$2:$I$309, 0)), 'BASIC KEY'!$E$7:$E$10, 'BASIC KEY'!$F$7:$F$10, ""),
XLOOKUP(INDEX(Basic!$M$2:$M$309, MATCH(Sheet8!$C205, Basic!$I$2:$I$309, 0)), 'BASIC KEY'!$E$13:$E$16, 'BASIC KEY'!$F$13:$F$16, ""),
XLOOKUP(INDEX(Basic!$N$2:$N$309, MATCH(Sheet8!$C205, Basic!$I$2:$I$309, 0)), 'BASIC KEY'!$E$19:$E$22, 'BASIC KEY'!$F$19:$F$22, ""),
XLOOKUP(INDEX(Basic!$O$2:$O$309, MATCH(Sheet8!$C205, Basic!$I$2:$I$309, 0)), 'BASIC KEY'!$E$25:$E$28, 'BASIC KEY'!$F$25:$F$28, "")
),
""
)</f>
        <v>passionate explorer,Growth seeker,Weakend learner,Pleasant tactful,Competitor</v>
      </c>
      <c r="L205" s="17" t="str">
        <f t="array" ref="L205">TEXTJOIN(",", TRUE,
    XLOOKUP(Advanced!$P202, 'ADVANCED KEY'!$F$1:$F$4, 'ADVANCED KEY'!$G$1:$G$4, ""),
    XLOOKUP(Advanced!$Q202, 'ADVANCED KEY'!$F$7:$F$10, 'ADVANCED KEY'!$G$7:$G$10, ""),
    XLOOKUP(Advanced!$R202, 'ADVANCED KEY'!$F$13:$F$16, 'ADVANCED KEY'!$G$13:$G$16, ""),
    XLOOKUP(Advanced!$S202, 'ADVANCED KEY'!$F$19:$F$22, 'ADVANCED KEY'!$G$19:$G$22, ""),
    XLOOKUP(Advanced!$T202, 'ADVANCED KEY'!$F$25:$F$28, 'ADVANCED KEY'!$G$25:$G$28, ""),
    XLOOKUP(Advanced!$U202, 'ADVANCED KEY'!$F$31:$F$34, 'ADVANCED KEY'!$G$31:$G$34, ""),
    XLOOKUP(Advanced!$V202, 'ADVANCED KEY'!$F$37:$F$40, 'ADVANCED KEY'!$G$37:$G$40, ""),
    XLOOKUP(Advanced!$W202, 'ADVANCED KEY'!$F$43:$F$46, 'ADVANCED KEY'!$G$43:$G$46, ""),
    XLOOKUP(Advanced!$X202, 'ADVANCED KEY'!$F$49:$F$52, 'ADVANCED KEY'!$G$49:$G$52, ""),
    XLOOKUP(Advanced!$Y202, 'ADVANCED KEY'!$F$55:$F$58, 'ADVANCED KEY'!$G$55:$G$58, "")
)</f>
        <v>Planned non explorer,Recognizer,Other's approval seeker,Incremental Result seeker,Overthinker,Internship focused,Systematic Thinker,Future focused learner,Experience seeker,Results focused</v>
      </c>
      <c r="M205" s="17" t="str">
        <f t="shared" si="6"/>
        <v>You are doing great Job . Keep it up!</v>
      </c>
      <c r="N205" s="17" t="str">
        <f t="shared" si="7"/>
        <v>Doing Great job, the only thing is u should try to be an explorer and enjoy ur life too :) Everything is going good, just don't let yourself be too dependent on compliments from others for validation. You are doing amazing dear!. Don't overthink about anything and be happy :)</v>
      </c>
    </row>
    <row r="206">
      <c r="A206" s="12">
        <v>202.0</v>
      </c>
      <c r="B206" s="1" t="str">
        <f>Advanced!M203</f>
        <v>Ezak Victory</v>
      </c>
      <c r="C206" s="13" t="str">
        <f t="shared" si="1"/>
        <v>ezak victory</v>
      </c>
      <c r="D206" s="13">
        <f t="array" ref="D206">IF(ISNUMBER(MATCH(Sheet8!$C206, Basic!$I$2:$I$309, 0)),SUM(
        XLOOKUP(INDEX(Basic!$C$2:$C$309, MATCH(Sheet8!$C206, Basic!$I$2:$I$309, 0)), 'BASIC KEY'!$C$1:$C$4, 'BASIC KEY'!$B$1:$B$4, 0),
        XLOOKUP(INDEX(Basic!$D$2:$D$309, MATCH(Sheet8!$C206, Basic!$I$2:$I$309, 0)), 'BASIC KEY'!$C$7:$C$10, 'BASIC KEY'!$B$7:$B$10, 0),
        XLOOKUP(INDEX(Basic!$E$2:$E$309, MATCH(Sheet8!$C206, Basic!$I$2:$I$309, 0)), 'BASIC KEY'!$C$13:$C$16, 'BASIC KEY'!$B$13:$B$16, 0),
        XLOOKUP(INDEX(Basic!$F$2:$F$309, MATCH(Sheet8!$C206, Basic!$I$2:$I$309, 0)), 'BASIC KEY'!$C$19:$C$22, 'BASIC KEY'!$B$19:$B$22, 0),
        XLOOKUP(INDEX(Basic!$G$2:$G$309, MATCH(Sheet8!$C206, Basic!$I$2:$I$309, 0)), 'BASIC KEY'!$C$25:$C$28, 'BASIC KEY'!$B$25:$B$28, 0)
    ),
    ""
)
</f>
        <v>9</v>
      </c>
      <c r="E206" s="13">
        <f t="array" ref="E206">SUM(
XLOOKUP(Advanced!$C203,'ADVANCED KEY'!$C$1:$C$4,'ADVANCED KEY'!$B$1:$B$4,0),
XLOOKUP(Advanced!$D203,'ADVANCED KEY'!$C$7:$C$10,'ADVANCED KEY'!$B$7:$B$10,0),
XLOOKUP(Advanced!$E203,'ADVANCED KEY'!$C$13:$C$16,'ADVANCED KEY'!$B$13:$B$16,0),
XLOOKUP(Advanced!$F203,'ADVANCED KEY'!$C$19:$C$22,'ADVANCED KEY'!$B$19:$B$22,0),
XLOOKUP(Advanced!$G203,'ADVANCED KEY'!$C$25:$C$28,'ADVANCED KEY'!$B$25:$B$28,0),
XLOOKUP(Advanced!$H203,'ADVANCED KEY'!$C$31:$C$34,'ADVANCED KEY'!$B$31:$B$34,0),
XLOOKUP(Advanced!$I203,'ADVANCED KEY'!$C$37:$C$40,'ADVANCED KEY'!$B$37:$B$40,0),
XLOOKUP(Advanced!$J203,'ADVANCED KEY'!$C$43:$C$46,'ADVANCED KEY'!$B$43:$B$46,0),
XLOOKUP(Advanced!$K203,'ADVANCED KEY'!$C$49:$C$52,'ADVANCED KEY'!$B$49:$B$52,0),
XLOOKUP(Advanced!$L203,'ADVANCED KEY'!$C$55:$C$58,'ADVANCED KEY'!$B$55:$B$58,0)
)</f>
        <v>1</v>
      </c>
      <c r="F206" s="13">
        <f t="shared" si="2"/>
        <v>10</v>
      </c>
      <c r="G206" s="13">
        <f t="shared" si="3"/>
        <v>33.3</v>
      </c>
      <c r="H206" s="13">
        <f t="shared" si="4"/>
        <v>0.463</v>
      </c>
      <c r="I206" s="25">
        <f t="shared" si="5"/>
        <v>41</v>
      </c>
      <c r="J206" s="13" t="str">
        <f t="array" ref="J206">IF(ISNUMBER(MATCH(Sheet8!$C206, Basic!$I$2:$I$309, 0)),TEXTJOIN(",",TRUE,
XLOOKUP(INDEX(Basic!$K$2:$K$309, MATCH(Sheet8!$C206, Basic!$I$2:$I$309, 0)), 'BASIC KEY'!$E$1:$E$4, 'BASIC KEY'!$F$1:$F$4, ""),
XLOOKUP(INDEX(Basic!$L$2:$L$309, MATCH(Sheet8!$C206, Basic!$I$2:$I$309, 0)), 'BASIC KEY'!$E$7:$E$10, 'BASIC KEY'!$F$7:$F$10, ""),
XLOOKUP(INDEX(Basic!$M$2:$M$309, MATCH(Sheet8!$C206, Basic!$I$2:$I$309, 0)), 'BASIC KEY'!$E$13:$E$16, 'BASIC KEY'!$F$13:$F$16, ""),
XLOOKUP(INDEX(Basic!$N$2:$N$309, MATCH(Sheet8!$C206, Basic!$I$2:$I$309, 0)), 'BASIC KEY'!$E$19:$E$22, 'BASIC KEY'!$F$19:$F$22, ""),
XLOOKUP(INDEX(Basic!$O$2:$O$309, MATCH(Sheet8!$C206, Basic!$I$2:$I$309, 0)), 'BASIC KEY'!$E$25:$E$28, 'BASIC KEY'!$F$25:$F$28, "")
),
""
)</f>
        <v>passionate explorer,Balanced explorer,Dedicated learner,Pleasant tactful,Self Focused</v>
      </c>
      <c r="L206" s="17" t="str">
        <f t="array" ref="L206">TEXTJOIN(",", TRUE,
    XLOOKUP(Advanced!$P203, 'ADVANCED KEY'!$F$1:$F$4, 'ADVANCED KEY'!$G$1:$G$4, ""),
    XLOOKUP(Advanced!$Q203, 'ADVANCED KEY'!$F$7:$F$10, 'ADVANCED KEY'!$G$7:$G$10, ""),
    XLOOKUP(Advanced!$R203, 'ADVANCED KEY'!$F$13:$F$16, 'ADVANCED KEY'!$G$13:$G$16, ""),
    XLOOKUP(Advanced!$S203, 'ADVANCED KEY'!$F$19:$F$22, 'ADVANCED KEY'!$G$19:$G$22, ""),
    XLOOKUP(Advanced!$T203, 'ADVANCED KEY'!$F$25:$F$28, 'ADVANCED KEY'!$G$25:$G$28, ""),
    XLOOKUP(Advanced!$U203, 'ADVANCED KEY'!$F$31:$F$34, 'ADVANCED KEY'!$G$31:$G$34, ""),
    XLOOKUP(Advanced!$V203, 'ADVANCED KEY'!$F$37:$F$40, 'ADVANCED KEY'!$G$37:$G$40, ""),
    XLOOKUP(Advanced!$W203, 'ADVANCED KEY'!$F$43:$F$46, 'ADVANCED KEY'!$G$43:$G$46, ""),
    XLOOKUP(Advanced!$X203, 'ADVANCED KEY'!$F$49:$F$52, 'ADVANCED KEY'!$G$49:$G$52, ""),
    XLOOKUP(Advanced!$Y203, 'ADVANCED KEY'!$F$55:$F$58, 'ADVANCED KEY'!$G$55:$G$58, "")
)</f>
        <v>Researcher,Task Oriented,Information seeker,Incremental Result seeker,Self Aware,Balancer,Smart woker,Future focused learner,Experience seeker,Detail focused</v>
      </c>
      <c r="M206" s="17" t="str">
        <f t="shared" si="6"/>
        <v>You are doing great Job . Keep it up!</v>
      </c>
      <c r="N206" s="17" t="str">
        <f t="shared" si="7"/>
        <v>Going amazing!.Keep working!</v>
      </c>
    </row>
    <row r="207">
      <c r="A207" s="12">
        <v>203.0</v>
      </c>
      <c r="B207" s="1" t="str">
        <f>Advanced!M204</f>
        <v>Ranjith kumar v</v>
      </c>
      <c r="C207" s="13" t="str">
        <f t="shared" si="1"/>
        <v>ranjith kumar v</v>
      </c>
      <c r="D207" s="13">
        <f t="array" ref="D207">IF(ISNUMBER(MATCH(Sheet8!$C207, Basic!$I$2:$I$309, 0)),SUM(
        XLOOKUP(INDEX(Basic!$C$2:$C$309, MATCH(Sheet8!$C207, Basic!$I$2:$I$309, 0)), 'BASIC KEY'!$C$1:$C$4, 'BASIC KEY'!$B$1:$B$4, 0),
        XLOOKUP(INDEX(Basic!$D$2:$D$309, MATCH(Sheet8!$C207, Basic!$I$2:$I$309, 0)), 'BASIC KEY'!$C$7:$C$10, 'BASIC KEY'!$B$7:$B$10, 0),
        XLOOKUP(INDEX(Basic!$E$2:$E$309, MATCH(Sheet8!$C207, Basic!$I$2:$I$309, 0)), 'BASIC KEY'!$C$13:$C$16, 'BASIC KEY'!$B$13:$B$16, 0),
        XLOOKUP(INDEX(Basic!$F$2:$F$309, MATCH(Sheet8!$C207, Basic!$I$2:$I$309, 0)), 'BASIC KEY'!$C$19:$C$22, 'BASIC KEY'!$B$19:$B$22, 0),
        XLOOKUP(INDEX(Basic!$G$2:$G$309, MATCH(Sheet8!$C207, Basic!$I$2:$I$309, 0)), 'BASIC KEY'!$C$25:$C$28, 'BASIC KEY'!$B$25:$B$28, 0)
    ),
    ""
)
</f>
        <v>8</v>
      </c>
      <c r="E207" s="13">
        <f t="array" ref="E207">SUM(
XLOOKUP(Advanced!$C204,'ADVANCED KEY'!$C$1:$C$4,'ADVANCED KEY'!$B$1:$B$4,0),
XLOOKUP(Advanced!$D204,'ADVANCED KEY'!$C$7:$C$10,'ADVANCED KEY'!$B$7:$B$10,0),
XLOOKUP(Advanced!$E204,'ADVANCED KEY'!$C$13:$C$16,'ADVANCED KEY'!$B$13:$B$16,0),
XLOOKUP(Advanced!$F204,'ADVANCED KEY'!$C$19:$C$22,'ADVANCED KEY'!$B$19:$B$22,0),
XLOOKUP(Advanced!$G204,'ADVANCED KEY'!$C$25:$C$28,'ADVANCED KEY'!$B$25:$B$28,0),
XLOOKUP(Advanced!$H204,'ADVANCED KEY'!$C$31:$C$34,'ADVANCED KEY'!$B$31:$B$34,0),
XLOOKUP(Advanced!$I204,'ADVANCED KEY'!$C$37:$C$40,'ADVANCED KEY'!$B$37:$B$40,0),
XLOOKUP(Advanced!$J204,'ADVANCED KEY'!$C$43:$C$46,'ADVANCED KEY'!$B$43:$B$46,0),
XLOOKUP(Advanced!$K204,'ADVANCED KEY'!$C$49:$C$52,'ADVANCED KEY'!$B$49:$B$52,0),
XLOOKUP(Advanced!$L204,'ADVANCED KEY'!$C$55:$C$58,'ADVANCED KEY'!$B$55:$B$58,0)
)</f>
        <v>1</v>
      </c>
      <c r="F207" s="13">
        <f t="shared" si="2"/>
        <v>9</v>
      </c>
      <c r="G207" s="13">
        <f t="shared" si="3"/>
        <v>30</v>
      </c>
      <c r="H207" s="13">
        <f t="shared" si="4"/>
        <v>0.392</v>
      </c>
      <c r="I207" s="25">
        <f t="shared" si="5"/>
        <v>51</v>
      </c>
      <c r="J207" s="13" t="str">
        <f t="array" ref="J207">IF(ISNUMBER(MATCH(Sheet8!$C207, Basic!$I$2:$I$309, 0)),TEXTJOIN(",",TRUE,
XLOOKUP(INDEX(Basic!$K$2:$K$309, MATCH(Sheet8!$C207, Basic!$I$2:$I$309, 0)), 'BASIC KEY'!$E$1:$E$4, 'BASIC KEY'!$F$1:$F$4, ""),
XLOOKUP(INDEX(Basic!$L$2:$L$309, MATCH(Sheet8!$C207, Basic!$I$2:$I$309, 0)), 'BASIC KEY'!$E$7:$E$10, 'BASIC KEY'!$F$7:$F$10, ""),
XLOOKUP(INDEX(Basic!$M$2:$M$309, MATCH(Sheet8!$C207, Basic!$I$2:$I$309, 0)), 'BASIC KEY'!$E$13:$E$16, 'BASIC KEY'!$F$13:$F$16, ""),
XLOOKUP(INDEX(Basic!$N$2:$N$309, MATCH(Sheet8!$C207, Basic!$I$2:$I$309, 0)), 'BASIC KEY'!$E$19:$E$22, 'BASIC KEY'!$F$19:$F$22, ""),
XLOOKUP(INDEX(Basic!$O$2:$O$309, MATCH(Sheet8!$C207, Basic!$I$2:$I$309, 0)), 'BASIC KEY'!$E$25:$E$28, 'BASIC KEY'!$F$25:$F$28, "")
),
""
)</f>
        <v>career focused,Growth seeker,Dedicated learner,Pleasant tactful,Competitor</v>
      </c>
      <c r="L207" s="17" t="str">
        <f t="array" ref="L207">TEXTJOIN(",", TRUE,
    XLOOKUP(Advanced!$P204, 'ADVANCED KEY'!$F$1:$F$4, 'ADVANCED KEY'!$G$1:$G$4, ""),
    XLOOKUP(Advanced!$Q204, 'ADVANCED KEY'!$F$7:$F$10, 'ADVANCED KEY'!$G$7:$G$10, ""),
    XLOOKUP(Advanced!$R204, 'ADVANCED KEY'!$F$13:$F$16, 'ADVANCED KEY'!$G$13:$G$16, ""),
    XLOOKUP(Advanced!$S204, 'ADVANCED KEY'!$F$19:$F$22, 'ADVANCED KEY'!$G$19:$G$22, ""),
    XLOOKUP(Advanced!$T204, 'ADVANCED KEY'!$F$25:$F$28, 'ADVANCED KEY'!$G$25:$G$28, ""),
    XLOOKUP(Advanced!$U204, 'ADVANCED KEY'!$F$31:$F$34, 'ADVANCED KEY'!$G$31:$G$34, ""),
    XLOOKUP(Advanced!$V204, 'ADVANCED KEY'!$F$37:$F$40, 'ADVANCED KEY'!$G$37:$G$40, ""),
    XLOOKUP(Advanced!$W204, 'ADVANCED KEY'!$F$43:$F$46, 'ADVANCED KEY'!$G$43:$G$46, ""),
    XLOOKUP(Advanced!$X204, 'ADVANCED KEY'!$F$49:$F$52, 'ADVANCED KEY'!$G$49:$G$52, ""),
    XLOOKUP(Advanced!$Y204, 'ADVANCED KEY'!$F$55:$F$58, 'ADVANCED KEY'!$G$55:$G$58, "")
)</f>
        <v>Planned explorer,Task Oriented,Information seeker,Advice seeker,Strength focused,Balancer,Smart woker,Future focused learner,Acknowledgement seeker,Results focused</v>
      </c>
      <c r="M207" s="17" t="str">
        <f t="shared" si="6"/>
        <v>You are doing great Job . Keep it up!</v>
      </c>
      <c r="N207" s="17" t="str">
        <f t="shared" si="7"/>
        <v>Going amazing!.Keep working!</v>
      </c>
    </row>
    <row r="208">
      <c r="A208" s="12">
        <v>204.0</v>
      </c>
      <c r="B208" s="1" t="str">
        <f>Advanced!M205</f>
        <v>Gayatri Choudhary</v>
      </c>
      <c r="C208" s="13" t="str">
        <f t="shared" si="1"/>
        <v>gayatri choudhary</v>
      </c>
      <c r="D208" s="13">
        <f t="array" ref="D208">IF(ISNUMBER(MATCH(Sheet8!$C208, Basic!$I$2:$I$309, 0)),SUM(
        XLOOKUP(INDEX(Basic!$C$2:$C$309, MATCH(Sheet8!$C208, Basic!$I$2:$I$309, 0)), 'BASIC KEY'!$C$1:$C$4, 'BASIC KEY'!$B$1:$B$4, 0),
        XLOOKUP(INDEX(Basic!$D$2:$D$309, MATCH(Sheet8!$C208, Basic!$I$2:$I$309, 0)), 'BASIC KEY'!$C$7:$C$10, 'BASIC KEY'!$B$7:$B$10, 0),
        XLOOKUP(INDEX(Basic!$E$2:$E$309, MATCH(Sheet8!$C208, Basic!$I$2:$I$309, 0)), 'BASIC KEY'!$C$13:$C$16, 'BASIC KEY'!$B$13:$B$16, 0),
        XLOOKUP(INDEX(Basic!$F$2:$F$309, MATCH(Sheet8!$C208, Basic!$I$2:$I$309, 0)), 'BASIC KEY'!$C$19:$C$22, 'BASIC KEY'!$B$19:$B$22, 0),
        XLOOKUP(INDEX(Basic!$G$2:$G$309, MATCH(Sheet8!$C208, Basic!$I$2:$I$309, 0)), 'BASIC KEY'!$C$25:$C$28, 'BASIC KEY'!$B$25:$B$28, 0)
    ),
    ""
)
</f>
        <v>8</v>
      </c>
      <c r="E208" s="13">
        <f t="array" ref="E208">SUM(
XLOOKUP(Advanced!$C205,'ADVANCED KEY'!$C$1:$C$4,'ADVANCED KEY'!$B$1:$B$4,0),
XLOOKUP(Advanced!$D205,'ADVANCED KEY'!$C$7:$C$10,'ADVANCED KEY'!$B$7:$B$10,0),
XLOOKUP(Advanced!$E205,'ADVANCED KEY'!$C$13:$C$16,'ADVANCED KEY'!$B$13:$B$16,0),
XLOOKUP(Advanced!$F205,'ADVANCED KEY'!$C$19:$C$22,'ADVANCED KEY'!$B$19:$B$22,0),
XLOOKUP(Advanced!$G205,'ADVANCED KEY'!$C$25:$C$28,'ADVANCED KEY'!$B$25:$B$28,0),
XLOOKUP(Advanced!$H205,'ADVANCED KEY'!$C$31:$C$34,'ADVANCED KEY'!$B$31:$B$34,0),
XLOOKUP(Advanced!$I205,'ADVANCED KEY'!$C$37:$C$40,'ADVANCED KEY'!$B$37:$B$40,0),
XLOOKUP(Advanced!$J205,'ADVANCED KEY'!$C$43:$C$46,'ADVANCED KEY'!$B$43:$B$46,0),
XLOOKUP(Advanced!$K205,'ADVANCED KEY'!$C$49:$C$52,'ADVANCED KEY'!$B$49:$B$52,0),
XLOOKUP(Advanced!$L205,'ADVANCED KEY'!$C$55:$C$58,'ADVANCED KEY'!$B$55:$B$58,0)
)</f>
        <v>3</v>
      </c>
      <c r="F208" s="13">
        <f t="shared" si="2"/>
        <v>11</v>
      </c>
      <c r="G208" s="13">
        <f t="shared" si="3"/>
        <v>36.7</v>
      </c>
      <c r="H208" s="13">
        <f t="shared" si="4"/>
        <v>0.603</v>
      </c>
      <c r="I208" s="25">
        <f t="shared" si="5"/>
        <v>28</v>
      </c>
      <c r="J208" s="13" t="str">
        <f t="array" ref="J208">IF(ISNUMBER(MATCH(Sheet8!$C208, Basic!$I$2:$I$309, 0)),TEXTJOIN(",",TRUE,
XLOOKUP(INDEX(Basic!$K$2:$K$309, MATCH(Sheet8!$C208, Basic!$I$2:$I$309, 0)), 'BASIC KEY'!$E$1:$E$4, 'BASIC KEY'!$F$1:$F$4, ""),
XLOOKUP(INDEX(Basic!$L$2:$L$309, MATCH(Sheet8!$C208, Basic!$I$2:$I$309, 0)), 'BASIC KEY'!$E$7:$E$10, 'BASIC KEY'!$F$7:$F$10, ""),
XLOOKUP(INDEX(Basic!$M$2:$M$309, MATCH(Sheet8!$C208, Basic!$I$2:$I$309, 0)), 'BASIC KEY'!$E$13:$E$16, 'BASIC KEY'!$F$13:$F$16, ""),
XLOOKUP(INDEX(Basic!$N$2:$N$309, MATCH(Sheet8!$C208, Basic!$I$2:$I$309, 0)), 'BASIC KEY'!$E$19:$E$22, 'BASIC KEY'!$F$19:$F$22, ""),
XLOOKUP(INDEX(Basic!$O$2:$O$309, MATCH(Sheet8!$C208, Basic!$I$2:$I$309, 0)), 'BASIC KEY'!$E$25:$E$28, 'BASIC KEY'!$F$25:$F$28, "")
),
""
)</f>
        <v>career focused,Growth seeker,Dedicated learner,Pleasant tactful,Competitor</v>
      </c>
      <c r="L208" s="17" t="str">
        <f t="array" ref="L208">TEXTJOIN(",", TRUE,
    XLOOKUP(Advanced!$P205, 'ADVANCED KEY'!$F$1:$F$4, 'ADVANCED KEY'!$G$1:$G$4, ""),
    XLOOKUP(Advanced!$Q205, 'ADVANCED KEY'!$F$7:$F$10, 'ADVANCED KEY'!$G$7:$G$10, ""),
    XLOOKUP(Advanced!$R205, 'ADVANCED KEY'!$F$13:$F$16, 'ADVANCED KEY'!$G$13:$G$16, ""),
    XLOOKUP(Advanced!$S205, 'ADVANCED KEY'!$F$19:$F$22, 'ADVANCED KEY'!$G$19:$G$22, ""),
    XLOOKUP(Advanced!$T205, 'ADVANCED KEY'!$F$25:$F$28, 'ADVANCED KEY'!$G$25:$G$28, ""),
    XLOOKUP(Advanced!$U205, 'ADVANCED KEY'!$F$31:$F$34, 'ADVANCED KEY'!$G$31:$G$34, ""),
    XLOOKUP(Advanced!$V205, 'ADVANCED KEY'!$F$37:$F$40, 'ADVANCED KEY'!$G$37:$G$40, ""),
    XLOOKUP(Advanced!$W205, 'ADVANCED KEY'!$F$43:$F$46, 'ADVANCED KEY'!$G$43:$G$46, ""),
    XLOOKUP(Advanced!$X205, 'ADVANCED KEY'!$F$49:$F$52, 'ADVANCED KEY'!$G$49:$G$52, ""),
    XLOOKUP(Advanced!$Y205, 'ADVANCED KEY'!$F$55:$F$58, 'ADVANCED KEY'!$G$55:$G$58, "")
)</f>
        <v>Planned explorer,Task Oriented,Guidelines seeker,Incremental Result seeker,Self Aware,Balancer,Blanced thinker,Future focused learner,Acknowledgement seeker,Short-term goals seeker</v>
      </c>
      <c r="M208" s="17" t="str">
        <f t="shared" si="6"/>
        <v>You are doing great Job . Keep it up!</v>
      </c>
      <c r="N208" s="17" t="str">
        <f t="shared" si="7"/>
        <v>Going amazing!.Keep working!</v>
      </c>
    </row>
    <row r="209">
      <c r="A209" s="12">
        <v>205.0</v>
      </c>
      <c r="B209" s="1" t="str">
        <f>Advanced!M206</f>
        <v>Sanjana Jayaraj</v>
      </c>
      <c r="C209" s="13" t="str">
        <f t="shared" si="1"/>
        <v>sanjana jayaraj</v>
      </c>
      <c r="D209" s="13">
        <f t="array" ref="D209">IF(ISNUMBER(MATCH(Sheet8!$C209, Basic!$I$2:$I$309, 0)),SUM(
        XLOOKUP(INDEX(Basic!$C$2:$C$309, MATCH(Sheet8!$C209, Basic!$I$2:$I$309, 0)), 'BASIC KEY'!$C$1:$C$4, 'BASIC KEY'!$B$1:$B$4, 0),
        XLOOKUP(INDEX(Basic!$D$2:$D$309, MATCH(Sheet8!$C209, Basic!$I$2:$I$309, 0)), 'BASIC KEY'!$C$7:$C$10, 'BASIC KEY'!$B$7:$B$10, 0),
        XLOOKUP(INDEX(Basic!$E$2:$E$309, MATCH(Sheet8!$C209, Basic!$I$2:$I$309, 0)), 'BASIC KEY'!$C$13:$C$16, 'BASIC KEY'!$B$13:$B$16, 0),
        XLOOKUP(INDEX(Basic!$F$2:$F$309, MATCH(Sheet8!$C209, Basic!$I$2:$I$309, 0)), 'BASIC KEY'!$C$19:$C$22, 'BASIC KEY'!$B$19:$B$22, 0),
        XLOOKUP(INDEX(Basic!$G$2:$G$309, MATCH(Sheet8!$C209, Basic!$I$2:$I$309, 0)), 'BASIC KEY'!$C$25:$C$28, 'BASIC KEY'!$B$25:$B$28, 0)
    ),
    ""
)
</f>
        <v>9</v>
      </c>
      <c r="E209" s="13">
        <f t="array" ref="E209">SUM(
XLOOKUP(Advanced!$C206,'ADVANCED KEY'!$C$1:$C$4,'ADVANCED KEY'!$B$1:$B$4,0),
XLOOKUP(Advanced!$D206,'ADVANCED KEY'!$C$7:$C$10,'ADVANCED KEY'!$B$7:$B$10,0),
XLOOKUP(Advanced!$E206,'ADVANCED KEY'!$C$13:$C$16,'ADVANCED KEY'!$B$13:$B$16,0),
XLOOKUP(Advanced!$F206,'ADVANCED KEY'!$C$19:$C$22,'ADVANCED KEY'!$B$19:$B$22,0),
XLOOKUP(Advanced!$G206,'ADVANCED KEY'!$C$25:$C$28,'ADVANCED KEY'!$B$25:$B$28,0),
XLOOKUP(Advanced!$H206,'ADVANCED KEY'!$C$31:$C$34,'ADVANCED KEY'!$B$31:$B$34,0),
XLOOKUP(Advanced!$I206,'ADVANCED KEY'!$C$37:$C$40,'ADVANCED KEY'!$B$37:$B$40,0),
XLOOKUP(Advanced!$J206,'ADVANCED KEY'!$C$43:$C$46,'ADVANCED KEY'!$B$43:$B$46,0),
XLOOKUP(Advanced!$K206,'ADVANCED KEY'!$C$49:$C$52,'ADVANCED KEY'!$B$49:$B$52,0),
XLOOKUP(Advanced!$L206,'ADVANCED KEY'!$C$55:$C$58,'ADVANCED KEY'!$B$55:$B$58,0)
)</f>
        <v>1</v>
      </c>
      <c r="F209" s="13">
        <f t="shared" si="2"/>
        <v>10</v>
      </c>
      <c r="G209" s="13">
        <f t="shared" si="3"/>
        <v>33.3</v>
      </c>
      <c r="H209" s="13">
        <f t="shared" si="4"/>
        <v>0.468</v>
      </c>
      <c r="I209" s="25">
        <f t="shared" si="5"/>
        <v>39</v>
      </c>
      <c r="J209" s="13" t="str">
        <f t="array" ref="J209">IF(ISNUMBER(MATCH(Sheet8!$C209, Basic!$I$2:$I$309, 0)),TEXTJOIN(",",TRUE,
XLOOKUP(INDEX(Basic!$K$2:$K$309, MATCH(Sheet8!$C209, Basic!$I$2:$I$309, 0)), 'BASIC KEY'!$E$1:$E$4, 'BASIC KEY'!$F$1:$F$4, ""),
XLOOKUP(INDEX(Basic!$L$2:$L$309, MATCH(Sheet8!$C209, Basic!$I$2:$I$309, 0)), 'BASIC KEY'!$E$7:$E$10, 'BASIC KEY'!$F$7:$F$10, ""),
XLOOKUP(INDEX(Basic!$M$2:$M$309, MATCH(Sheet8!$C209, Basic!$I$2:$I$309, 0)), 'BASIC KEY'!$E$13:$E$16, 'BASIC KEY'!$F$13:$F$16, ""),
XLOOKUP(INDEX(Basic!$N$2:$N$309, MATCH(Sheet8!$C209, Basic!$I$2:$I$309, 0)), 'BASIC KEY'!$E$19:$E$22, 'BASIC KEY'!$F$19:$F$22, ""),
XLOOKUP(INDEX(Basic!$O$2:$O$309, MATCH(Sheet8!$C209, Basic!$I$2:$I$309, 0)), 'BASIC KEY'!$E$25:$E$28, 'BASIC KEY'!$F$25:$F$28, "")
),
""
)</f>
        <v>passionate explorer,Growth seeker,Balancer,Pleasant tactful,Self Focused</v>
      </c>
      <c r="L209" s="17" t="str">
        <f t="array" ref="L209">TEXTJOIN(",", TRUE,
    XLOOKUP(Advanced!$P206, 'ADVANCED KEY'!$F$1:$F$4, 'ADVANCED KEY'!$G$1:$G$4, ""),
    XLOOKUP(Advanced!$Q206, 'ADVANCED KEY'!$F$7:$F$10, 'ADVANCED KEY'!$G$7:$G$10, ""),
    XLOOKUP(Advanced!$R206, 'ADVANCED KEY'!$F$13:$F$16, 'ADVANCED KEY'!$G$13:$G$16, ""),
    XLOOKUP(Advanced!$S206, 'ADVANCED KEY'!$F$19:$F$22, 'ADVANCED KEY'!$G$19:$G$22, ""),
    XLOOKUP(Advanced!$T206, 'ADVANCED KEY'!$F$25:$F$28, 'ADVANCED KEY'!$G$25:$G$28, ""),
    XLOOKUP(Advanced!$U206, 'ADVANCED KEY'!$F$31:$F$34, 'ADVANCED KEY'!$G$31:$G$34, ""),
    XLOOKUP(Advanced!$V206, 'ADVANCED KEY'!$F$37:$F$40, 'ADVANCED KEY'!$G$37:$G$40, ""),
    XLOOKUP(Advanced!$W206, 'ADVANCED KEY'!$F$43:$F$46, 'ADVANCED KEY'!$G$43:$G$46, ""),
    XLOOKUP(Advanced!$X206, 'ADVANCED KEY'!$F$49:$F$52, 'ADVANCED KEY'!$G$49:$G$52, ""),
    XLOOKUP(Advanced!$Y206, 'ADVANCED KEY'!$F$55:$F$58, 'ADVANCED KEY'!$G$55:$G$58, "")
)</f>
        <v>Researcher,Task Oriented,Information seeker,Incremental Result seeker,Self Aware,Placement focused,Smart woker,Future focused learner,Acknowledgement seeker,Balanced achiever</v>
      </c>
      <c r="M209" s="17" t="str">
        <f t="shared" si="6"/>
        <v>You are doing great Job . Keep it up!</v>
      </c>
      <c r="N209" s="17" t="str">
        <f t="shared" si="7"/>
        <v>Going amazing!.Keep working!</v>
      </c>
    </row>
    <row r="210">
      <c r="A210" s="12">
        <v>206.0</v>
      </c>
      <c r="B210" s="1" t="str">
        <f>Advanced!M207</f>
        <v>Vinodhini S</v>
      </c>
      <c r="C210" s="13" t="str">
        <f t="shared" si="1"/>
        <v>vinodhini s</v>
      </c>
      <c r="D210" s="13">
        <f t="array" ref="D210">IF(ISNUMBER(MATCH(Sheet8!$C210, Basic!$I$2:$I$309, 0)),SUM(
        XLOOKUP(INDEX(Basic!$C$2:$C$309, MATCH(Sheet8!$C210, Basic!$I$2:$I$309, 0)), 'BASIC KEY'!$C$1:$C$4, 'BASIC KEY'!$B$1:$B$4, 0),
        XLOOKUP(INDEX(Basic!$D$2:$D$309, MATCH(Sheet8!$C210, Basic!$I$2:$I$309, 0)), 'BASIC KEY'!$C$7:$C$10, 'BASIC KEY'!$B$7:$B$10, 0),
        XLOOKUP(INDEX(Basic!$E$2:$E$309, MATCH(Sheet8!$C210, Basic!$I$2:$I$309, 0)), 'BASIC KEY'!$C$13:$C$16, 'BASIC KEY'!$B$13:$B$16, 0),
        XLOOKUP(INDEX(Basic!$F$2:$F$309, MATCH(Sheet8!$C210, Basic!$I$2:$I$309, 0)), 'BASIC KEY'!$C$19:$C$22, 'BASIC KEY'!$B$19:$B$22, 0),
        XLOOKUP(INDEX(Basic!$G$2:$G$309, MATCH(Sheet8!$C210, Basic!$I$2:$I$309, 0)), 'BASIC KEY'!$C$25:$C$28, 'BASIC KEY'!$B$25:$B$28, 0)
    ),
    ""
)
</f>
        <v>8</v>
      </c>
      <c r="E210" s="13">
        <f t="array" ref="E210">SUM(
XLOOKUP(Advanced!$C207,'ADVANCED KEY'!$C$1:$C$4,'ADVANCED KEY'!$B$1:$B$4,0),
XLOOKUP(Advanced!$D207,'ADVANCED KEY'!$C$7:$C$10,'ADVANCED KEY'!$B$7:$B$10,0),
XLOOKUP(Advanced!$E207,'ADVANCED KEY'!$C$13:$C$16,'ADVANCED KEY'!$B$13:$B$16,0),
XLOOKUP(Advanced!$F207,'ADVANCED KEY'!$C$19:$C$22,'ADVANCED KEY'!$B$19:$B$22,0),
XLOOKUP(Advanced!$G207,'ADVANCED KEY'!$C$25:$C$28,'ADVANCED KEY'!$B$25:$B$28,0),
XLOOKUP(Advanced!$H207,'ADVANCED KEY'!$C$31:$C$34,'ADVANCED KEY'!$B$31:$B$34,0),
XLOOKUP(Advanced!$I207,'ADVANCED KEY'!$C$37:$C$40,'ADVANCED KEY'!$B$37:$B$40,0),
XLOOKUP(Advanced!$J207,'ADVANCED KEY'!$C$43:$C$46,'ADVANCED KEY'!$B$43:$B$46,0),
XLOOKUP(Advanced!$K207,'ADVANCED KEY'!$C$49:$C$52,'ADVANCED KEY'!$B$49:$B$52,0),
XLOOKUP(Advanced!$L207,'ADVANCED KEY'!$C$55:$C$58,'ADVANCED KEY'!$B$55:$B$58,0)
)</f>
        <v>4</v>
      </c>
      <c r="F210" s="13">
        <f t="shared" si="2"/>
        <v>12</v>
      </c>
      <c r="G210" s="13">
        <f t="shared" si="3"/>
        <v>40</v>
      </c>
      <c r="H210" s="13">
        <f t="shared" si="4"/>
        <v>0.724</v>
      </c>
      <c r="I210" s="25">
        <f t="shared" si="5"/>
        <v>17</v>
      </c>
      <c r="J210" s="13" t="str">
        <f t="array" ref="J210">IF(ISNUMBER(MATCH(Sheet8!$C210, Basic!$I$2:$I$309, 0)),TEXTJOIN(",",TRUE,
XLOOKUP(INDEX(Basic!$K$2:$K$309, MATCH(Sheet8!$C210, Basic!$I$2:$I$309, 0)), 'BASIC KEY'!$E$1:$E$4, 'BASIC KEY'!$F$1:$F$4, ""),
XLOOKUP(INDEX(Basic!$L$2:$L$309, MATCH(Sheet8!$C210, Basic!$I$2:$I$309, 0)), 'BASIC KEY'!$E$7:$E$10, 'BASIC KEY'!$F$7:$F$10, ""),
XLOOKUP(INDEX(Basic!$M$2:$M$309, MATCH(Sheet8!$C210, Basic!$I$2:$I$309, 0)), 'BASIC KEY'!$E$13:$E$16, 'BASIC KEY'!$F$13:$F$16, ""),
XLOOKUP(INDEX(Basic!$N$2:$N$309, MATCH(Sheet8!$C210, Basic!$I$2:$I$309, 0)), 'BASIC KEY'!$E$19:$E$22, 'BASIC KEY'!$F$19:$F$22, ""),
XLOOKUP(INDEX(Basic!$O$2:$O$309, MATCH(Sheet8!$C210, Basic!$I$2:$I$309, 0)), 'BASIC KEY'!$E$25:$E$28, 'BASIC KEY'!$F$25:$F$28, "")
),
""
)</f>
        <v>career focused,Growth seeker,Balancer,Pleasant tactful,Self Focused</v>
      </c>
      <c r="L210" s="17" t="str">
        <f t="array" ref="L210">TEXTJOIN(",", TRUE,
    XLOOKUP(Advanced!$P207, 'ADVANCED KEY'!$F$1:$F$4, 'ADVANCED KEY'!$G$1:$G$4, ""),
    XLOOKUP(Advanced!$Q207, 'ADVANCED KEY'!$F$7:$F$10, 'ADVANCED KEY'!$G$7:$G$10, ""),
    XLOOKUP(Advanced!$R207, 'ADVANCED KEY'!$F$13:$F$16, 'ADVANCED KEY'!$G$13:$G$16, ""),
    XLOOKUP(Advanced!$S207, 'ADVANCED KEY'!$F$19:$F$22, 'ADVANCED KEY'!$G$19:$G$22, ""),
    XLOOKUP(Advanced!$T207, 'ADVANCED KEY'!$F$25:$F$28, 'ADVANCED KEY'!$G$25:$G$28, ""),
    XLOOKUP(Advanced!$U207, 'ADVANCED KEY'!$F$31:$F$34, 'ADVANCED KEY'!$G$31:$G$34, ""),
    XLOOKUP(Advanced!$V207, 'ADVANCED KEY'!$F$37:$F$40, 'ADVANCED KEY'!$G$37:$G$40, ""),
    XLOOKUP(Advanced!$W207, 'ADVANCED KEY'!$F$43:$F$46, 'ADVANCED KEY'!$G$43:$G$46, ""),
    XLOOKUP(Advanced!$X207, 'ADVANCED KEY'!$F$49:$F$52, 'ADVANCED KEY'!$G$49:$G$52, ""),
    XLOOKUP(Advanced!$Y207, 'ADVANCED KEY'!$F$55:$F$58, 'ADVANCED KEY'!$G$55:$G$58, "")
)</f>
        <v>Adventurous,Skill learner,Information seeker,Reflective,Self Aware,Balancer,Blanced thinker,Future focused learner,Experience seeker,Detail focused</v>
      </c>
      <c r="M210" s="17" t="str">
        <f t="shared" si="6"/>
        <v>You are doing great Job . Keep it up!</v>
      </c>
      <c r="N210" s="17" t="str">
        <f t="shared" si="7"/>
        <v>Going amazing!.Keep working!</v>
      </c>
    </row>
    <row r="211">
      <c r="A211" s="12">
        <v>207.0</v>
      </c>
      <c r="B211" s="1" t="str">
        <f>Advanced!M208</f>
        <v>Kuheli sen</v>
      </c>
      <c r="C211" s="13" t="str">
        <f t="shared" si="1"/>
        <v>kuheli sen</v>
      </c>
      <c r="D211" s="13">
        <f t="array" ref="D211">IF(ISNUMBER(MATCH(Sheet8!$C211, Basic!$I$2:$I$309, 0)),SUM(
        XLOOKUP(INDEX(Basic!$C$2:$C$309, MATCH(Sheet8!$C211, Basic!$I$2:$I$309, 0)), 'BASIC KEY'!$C$1:$C$4, 'BASIC KEY'!$B$1:$B$4, 0),
        XLOOKUP(INDEX(Basic!$D$2:$D$309, MATCH(Sheet8!$C211, Basic!$I$2:$I$309, 0)), 'BASIC KEY'!$C$7:$C$10, 'BASIC KEY'!$B$7:$B$10, 0),
        XLOOKUP(INDEX(Basic!$E$2:$E$309, MATCH(Sheet8!$C211, Basic!$I$2:$I$309, 0)), 'BASIC KEY'!$C$13:$C$16, 'BASIC KEY'!$B$13:$B$16, 0),
        XLOOKUP(INDEX(Basic!$F$2:$F$309, MATCH(Sheet8!$C211, Basic!$I$2:$I$309, 0)), 'BASIC KEY'!$C$19:$C$22, 'BASIC KEY'!$B$19:$B$22, 0),
        XLOOKUP(INDEX(Basic!$G$2:$G$309, MATCH(Sheet8!$C211, Basic!$I$2:$I$309, 0)), 'BASIC KEY'!$C$25:$C$28, 'BASIC KEY'!$B$25:$B$28, 0)
    ),
    ""
)
</f>
        <v>5</v>
      </c>
      <c r="E211" s="13">
        <f t="array" ref="E211">SUM(
XLOOKUP(Advanced!$C208,'ADVANCED KEY'!$C$1:$C$4,'ADVANCED KEY'!$B$1:$B$4,0),
XLOOKUP(Advanced!$D208,'ADVANCED KEY'!$C$7:$C$10,'ADVANCED KEY'!$B$7:$B$10,0),
XLOOKUP(Advanced!$E208,'ADVANCED KEY'!$C$13:$C$16,'ADVANCED KEY'!$B$13:$B$16,0),
XLOOKUP(Advanced!$F208,'ADVANCED KEY'!$C$19:$C$22,'ADVANCED KEY'!$B$19:$B$22,0),
XLOOKUP(Advanced!$G208,'ADVANCED KEY'!$C$25:$C$28,'ADVANCED KEY'!$B$25:$B$28,0),
XLOOKUP(Advanced!$H208,'ADVANCED KEY'!$C$31:$C$34,'ADVANCED KEY'!$B$31:$B$34,0),
XLOOKUP(Advanced!$I208,'ADVANCED KEY'!$C$37:$C$40,'ADVANCED KEY'!$B$37:$B$40,0),
XLOOKUP(Advanced!$J208,'ADVANCED KEY'!$C$43:$C$46,'ADVANCED KEY'!$B$43:$B$46,0),
XLOOKUP(Advanced!$K208,'ADVANCED KEY'!$C$49:$C$52,'ADVANCED KEY'!$B$49:$B$52,0),
XLOOKUP(Advanced!$L208,'ADVANCED KEY'!$C$55:$C$58,'ADVANCED KEY'!$B$55:$B$58,0)
)</f>
        <v>4</v>
      </c>
      <c r="F211" s="13">
        <f t="shared" si="2"/>
        <v>9</v>
      </c>
      <c r="G211" s="13">
        <f t="shared" si="3"/>
        <v>30</v>
      </c>
      <c r="H211" s="13">
        <f t="shared" si="4"/>
        <v>0.413</v>
      </c>
      <c r="I211" s="25">
        <f t="shared" si="5"/>
        <v>44</v>
      </c>
      <c r="J211" s="13" t="str">
        <f t="array" ref="J211">IF(ISNUMBER(MATCH(Sheet8!$C211, Basic!$I$2:$I$309, 0)),TEXTJOIN(",",TRUE,
XLOOKUP(INDEX(Basic!$K$2:$K$309, MATCH(Sheet8!$C211, Basic!$I$2:$I$309, 0)), 'BASIC KEY'!$E$1:$E$4, 'BASIC KEY'!$F$1:$F$4, ""),
XLOOKUP(INDEX(Basic!$L$2:$L$309, MATCH(Sheet8!$C211, Basic!$I$2:$I$309, 0)), 'BASIC KEY'!$E$7:$E$10, 'BASIC KEY'!$F$7:$F$10, ""),
XLOOKUP(INDEX(Basic!$M$2:$M$309, MATCH(Sheet8!$C211, Basic!$I$2:$I$309, 0)), 'BASIC KEY'!$E$13:$E$16, 'BASIC KEY'!$F$13:$F$16, ""),
XLOOKUP(INDEX(Basic!$N$2:$N$309, MATCH(Sheet8!$C211, Basic!$I$2:$I$309, 0)), 'BASIC KEY'!$E$19:$E$22, 'BASIC KEY'!$F$19:$F$22, ""),
XLOOKUP(INDEX(Basic!$O$2:$O$309, MATCH(Sheet8!$C211, Basic!$I$2:$I$309, 0)), 'BASIC KEY'!$E$25:$E$28, 'BASIC KEY'!$F$25:$F$28, "")
),
""
)</f>
        <v>career focused,Growth seeker,Balancer,Feedback taker,Competitor</v>
      </c>
      <c r="L211" s="17" t="str">
        <f t="array" ref="L211">TEXTJOIN(",", TRUE,
    XLOOKUP(Advanced!$P208, 'ADVANCED KEY'!$F$1:$F$4, 'ADVANCED KEY'!$G$1:$G$4, ""),
    XLOOKUP(Advanced!$Q208, 'ADVANCED KEY'!$F$7:$F$10, 'ADVANCED KEY'!$G$7:$G$10, ""),
    XLOOKUP(Advanced!$R208, 'ADVANCED KEY'!$F$13:$F$16, 'ADVANCED KEY'!$G$13:$G$16, ""),
    XLOOKUP(Advanced!$S208, 'ADVANCED KEY'!$F$19:$F$22, 'ADVANCED KEY'!$G$19:$G$22, ""),
    XLOOKUP(Advanced!$T208, 'ADVANCED KEY'!$F$25:$F$28, 'ADVANCED KEY'!$G$25:$G$28, ""),
    XLOOKUP(Advanced!$U208, 'ADVANCED KEY'!$F$31:$F$34, 'ADVANCED KEY'!$G$31:$G$34, ""),
    XLOOKUP(Advanced!$V208, 'ADVANCED KEY'!$F$37:$F$40, 'ADVANCED KEY'!$G$37:$G$40, ""),
    XLOOKUP(Advanced!$W208, 'ADVANCED KEY'!$F$43:$F$46, 'ADVANCED KEY'!$G$43:$G$46, ""),
    XLOOKUP(Advanced!$X208, 'ADVANCED KEY'!$F$49:$F$52, 'ADVANCED KEY'!$G$49:$G$52, ""),
    XLOOKUP(Advanced!$Y208, 'ADVANCED KEY'!$F$55:$F$58, 'ADVANCED KEY'!$G$55:$G$58, "")
)</f>
        <v>Researcher,Challenger,Information seeker,Reflective,Self Aware,Networker,Innovator,Future focused learner,Experience seeker,Balanced achiever</v>
      </c>
      <c r="M211" s="17" t="str">
        <f t="shared" si="6"/>
        <v>You are doing great Job . Keep it up!</v>
      </c>
      <c r="N211" s="17" t="str">
        <f t="shared" si="7"/>
        <v>Going amazing!.Keep working!</v>
      </c>
    </row>
    <row r="212">
      <c r="A212" s="12">
        <v>208.0</v>
      </c>
      <c r="B212" s="1" t="str">
        <f>Advanced!M209</f>
        <v>Ibrahim Bhaila</v>
      </c>
      <c r="C212" s="13" t="str">
        <f t="shared" si="1"/>
        <v>ibrahim bhaila</v>
      </c>
      <c r="D212" s="13">
        <f t="array" ref="D212">IF(ISNUMBER(MATCH(Sheet8!$C212, Basic!$I$2:$I$309, 0)),SUM(
        XLOOKUP(INDEX(Basic!$C$2:$C$309, MATCH(Sheet8!$C212, Basic!$I$2:$I$309, 0)), 'BASIC KEY'!$C$1:$C$4, 'BASIC KEY'!$B$1:$B$4, 0),
        XLOOKUP(INDEX(Basic!$D$2:$D$309, MATCH(Sheet8!$C212, Basic!$I$2:$I$309, 0)), 'BASIC KEY'!$C$7:$C$10, 'BASIC KEY'!$B$7:$B$10, 0),
        XLOOKUP(INDEX(Basic!$E$2:$E$309, MATCH(Sheet8!$C212, Basic!$I$2:$I$309, 0)), 'BASIC KEY'!$C$13:$C$16, 'BASIC KEY'!$B$13:$B$16, 0),
        XLOOKUP(INDEX(Basic!$F$2:$F$309, MATCH(Sheet8!$C212, Basic!$I$2:$I$309, 0)), 'BASIC KEY'!$C$19:$C$22, 'BASIC KEY'!$B$19:$B$22, 0),
        XLOOKUP(INDEX(Basic!$G$2:$G$309, MATCH(Sheet8!$C212, Basic!$I$2:$I$309, 0)), 'BASIC KEY'!$C$25:$C$28, 'BASIC KEY'!$B$25:$B$28, 0)
    ),
    ""
)
</f>
        <v>8</v>
      </c>
      <c r="E212" s="13">
        <f t="array" ref="E212">SUM(
XLOOKUP(Advanced!$C209,'ADVANCED KEY'!$C$1:$C$4,'ADVANCED KEY'!$B$1:$B$4,0),
XLOOKUP(Advanced!$D209,'ADVANCED KEY'!$C$7:$C$10,'ADVANCED KEY'!$B$7:$B$10,0),
XLOOKUP(Advanced!$E209,'ADVANCED KEY'!$C$13:$C$16,'ADVANCED KEY'!$B$13:$B$16,0),
XLOOKUP(Advanced!$F209,'ADVANCED KEY'!$C$19:$C$22,'ADVANCED KEY'!$B$19:$B$22,0),
XLOOKUP(Advanced!$G209,'ADVANCED KEY'!$C$25:$C$28,'ADVANCED KEY'!$B$25:$B$28,0),
XLOOKUP(Advanced!$H209,'ADVANCED KEY'!$C$31:$C$34,'ADVANCED KEY'!$B$31:$B$34,0),
XLOOKUP(Advanced!$I209,'ADVANCED KEY'!$C$37:$C$40,'ADVANCED KEY'!$B$37:$B$40,0),
XLOOKUP(Advanced!$J209,'ADVANCED KEY'!$C$43:$C$46,'ADVANCED KEY'!$B$43:$B$46,0),
XLOOKUP(Advanced!$K209,'ADVANCED KEY'!$C$49:$C$52,'ADVANCED KEY'!$B$49:$B$52,0),
XLOOKUP(Advanced!$L209,'ADVANCED KEY'!$C$55:$C$58,'ADVANCED KEY'!$B$55:$B$58,0)
)</f>
        <v>9</v>
      </c>
      <c r="F212" s="13">
        <f t="shared" si="2"/>
        <v>17</v>
      </c>
      <c r="G212" s="13">
        <f t="shared" si="3"/>
        <v>56.7</v>
      </c>
      <c r="H212" s="13">
        <f t="shared" si="4"/>
        <v>0.959</v>
      </c>
      <c r="I212" s="25">
        <f t="shared" si="5"/>
        <v>7</v>
      </c>
      <c r="J212" s="13" t="str">
        <f t="array" ref="J212">IF(ISNUMBER(MATCH(Sheet8!$C212, Basic!$I$2:$I$309, 0)),TEXTJOIN(",",TRUE,
XLOOKUP(INDEX(Basic!$K$2:$K$309, MATCH(Sheet8!$C212, Basic!$I$2:$I$309, 0)), 'BASIC KEY'!$E$1:$E$4, 'BASIC KEY'!$F$1:$F$4, ""),
XLOOKUP(INDEX(Basic!$L$2:$L$309, MATCH(Sheet8!$C212, Basic!$I$2:$I$309, 0)), 'BASIC KEY'!$E$7:$E$10, 'BASIC KEY'!$F$7:$F$10, ""),
XLOOKUP(INDEX(Basic!$M$2:$M$309, MATCH(Sheet8!$C212, Basic!$I$2:$I$309, 0)), 'BASIC KEY'!$E$13:$E$16, 'BASIC KEY'!$F$13:$F$16, ""),
XLOOKUP(INDEX(Basic!$N$2:$N$309, MATCH(Sheet8!$C212, Basic!$I$2:$I$309, 0)), 'BASIC KEY'!$E$19:$E$22, 'BASIC KEY'!$F$19:$F$22, ""),
XLOOKUP(INDEX(Basic!$O$2:$O$309, MATCH(Sheet8!$C212, Basic!$I$2:$I$309, 0)), 'BASIC KEY'!$E$25:$E$28, 'BASIC KEY'!$F$25:$F$28, "")
),
""
)</f>
        <v>career focused,Balanced explorer,Dedicated learner,Pleasant tactful,Self Focused</v>
      </c>
      <c r="L212" s="17" t="str">
        <f t="array" ref="L212">TEXTJOIN(",", TRUE,
    XLOOKUP(Advanced!$P209, 'ADVANCED KEY'!$F$1:$F$4, 'ADVANCED KEY'!$G$1:$G$4, ""),
    XLOOKUP(Advanced!$Q209, 'ADVANCED KEY'!$F$7:$F$10, 'ADVANCED KEY'!$G$7:$G$10, ""),
    XLOOKUP(Advanced!$R209, 'ADVANCED KEY'!$F$13:$F$16, 'ADVANCED KEY'!$G$13:$G$16, ""),
    XLOOKUP(Advanced!$S209, 'ADVANCED KEY'!$F$19:$F$22, 'ADVANCED KEY'!$G$19:$G$22, ""),
    XLOOKUP(Advanced!$T209, 'ADVANCED KEY'!$F$25:$F$28, 'ADVANCED KEY'!$G$25:$G$28, ""),
    XLOOKUP(Advanced!$U209, 'ADVANCED KEY'!$F$31:$F$34, 'ADVANCED KEY'!$G$31:$G$34, ""),
    XLOOKUP(Advanced!$V209, 'ADVANCED KEY'!$F$37:$F$40, 'ADVANCED KEY'!$G$37:$G$40, ""),
    XLOOKUP(Advanced!$W209, 'ADVANCED KEY'!$F$43:$F$46, 'ADVANCED KEY'!$G$43:$G$46, ""),
    XLOOKUP(Advanced!$X209, 'ADVANCED KEY'!$F$49:$F$52, 'ADVANCED KEY'!$G$49:$G$52, ""),
    XLOOKUP(Advanced!$Y209, 'ADVANCED KEY'!$F$55:$F$58, 'ADVANCED KEY'!$G$55:$G$58, "")
)</f>
        <v>Adventurous,Recognizer,Guidelines seeker,Incremental Result seeker,Overthinker,Networker,Systematic Thinker,Future focused learner,Acknowledgement seeker,Balanced achiever</v>
      </c>
      <c r="M212" s="17" t="str">
        <f t="shared" si="6"/>
        <v>You are doing great Job . Keep it up!</v>
      </c>
      <c r="N212" s="17" t="str">
        <f t="shared" si="7"/>
        <v>Everything is going good, just don't let yourself be too dependent on compliments from others for validation. You are doing amazing dear!. Don't overthink about anything and be happy :)</v>
      </c>
    </row>
    <row r="213">
      <c r="A213" s="12">
        <v>209.0</v>
      </c>
      <c r="B213" s="1" t="str">
        <f>Advanced!M210</f>
        <v>Dhruv Bhut</v>
      </c>
      <c r="C213" s="13" t="str">
        <f t="shared" si="1"/>
        <v>dhruv bhut</v>
      </c>
      <c r="D213" s="13">
        <f t="array" ref="D213">IF(ISNUMBER(MATCH(Sheet8!$C213, Basic!$I$2:$I$309, 0)),SUM(
        XLOOKUP(INDEX(Basic!$C$2:$C$309, MATCH(Sheet8!$C213, Basic!$I$2:$I$309, 0)), 'BASIC KEY'!$C$1:$C$4, 'BASIC KEY'!$B$1:$B$4, 0),
        XLOOKUP(INDEX(Basic!$D$2:$D$309, MATCH(Sheet8!$C213, Basic!$I$2:$I$309, 0)), 'BASIC KEY'!$C$7:$C$10, 'BASIC KEY'!$B$7:$B$10, 0),
        XLOOKUP(INDEX(Basic!$E$2:$E$309, MATCH(Sheet8!$C213, Basic!$I$2:$I$309, 0)), 'BASIC KEY'!$C$13:$C$16, 'BASIC KEY'!$B$13:$B$16, 0),
        XLOOKUP(INDEX(Basic!$F$2:$F$309, MATCH(Sheet8!$C213, Basic!$I$2:$I$309, 0)), 'BASIC KEY'!$C$19:$C$22, 'BASIC KEY'!$B$19:$B$22, 0),
        XLOOKUP(INDEX(Basic!$G$2:$G$309, MATCH(Sheet8!$C213, Basic!$I$2:$I$309, 0)), 'BASIC KEY'!$C$25:$C$28, 'BASIC KEY'!$B$25:$B$28, 0)
    ),
    ""
)
</f>
        <v>7</v>
      </c>
      <c r="E213" s="13">
        <f t="array" ref="E213">SUM(
XLOOKUP(Advanced!$C210,'ADVANCED KEY'!$C$1:$C$4,'ADVANCED KEY'!$B$1:$B$4,0),
XLOOKUP(Advanced!$D210,'ADVANCED KEY'!$C$7:$C$10,'ADVANCED KEY'!$B$7:$B$10,0),
XLOOKUP(Advanced!$E210,'ADVANCED KEY'!$C$13:$C$16,'ADVANCED KEY'!$B$13:$B$16,0),
XLOOKUP(Advanced!$F210,'ADVANCED KEY'!$C$19:$C$22,'ADVANCED KEY'!$B$19:$B$22,0),
XLOOKUP(Advanced!$G210,'ADVANCED KEY'!$C$25:$C$28,'ADVANCED KEY'!$B$25:$B$28,0),
XLOOKUP(Advanced!$H210,'ADVANCED KEY'!$C$31:$C$34,'ADVANCED KEY'!$B$31:$B$34,0),
XLOOKUP(Advanced!$I210,'ADVANCED KEY'!$C$37:$C$40,'ADVANCED KEY'!$B$37:$B$40,0),
XLOOKUP(Advanced!$J210,'ADVANCED KEY'!$C$43:$C$46,'ADVANCED KEY'!$B$43:$B$46,0),
XLOOKUP(Advanced!$K210,'ADVANCED KEY'!$C$49:$C$52,'ADVANCED KEY'!$B$49:$B$52,0),
XLOOKUP(Advanced!$L210,'ADVANCED KEY'!$C$55:$C$58,'ADVANCED KEY'!$B$55:$B$58,0)
)</f>
        <v>-3</v>
      </c>
      <c r="F213" s="13">
        <f t="shared" si="2"/>
        <v>4</v>
      </c>
      <c r="G213" s="13">
        <f t="shared" si="3"/>
        <v>13.3</v>
      </c>
      <c r="H213" s="13">
        <f t="shared" si="4"/>
        <v>0.041</v>
      </c>
      <c r="I213" s="25">
        <f t="shared" si="5"/>
        <v>69</v>
      </c>
      <c r="J213" s="13" t="str">
        <f t="array" ref="J213">IF(ISNUMBER(MATCH(Sheet8!$C213, Basic!$I$2:$I$309, 0)),TEXTJOIN(",",TRUE,
XLOOKUP(INDEX(Basic!$K$2:$K$309, MATCH(Sheet8!$C213, Basic!$I$2:$I$309, 0)), 'BASIC KEY'!$E$1:$E$4, 'BASIC KEY'!$F$1:$F$4, ""),
XLOOKUP(INDEX(Basic!$L$2:$L$309, MATCH(Sheet8!$C213, Basic!$I$2:$I$309, 0)), 'BASIC KEY'!$E$7:$E$10, 'BASIC KEY'!$F$7:$F$10, ""),
XLOOKUP(INDEX(Basic!$M$2:$M$309, MATCH(Sheet8!$C213, Basic!$I$2:$I$309, 0)), 'BASIC KEY'!$E$13:$E$16, 'BASIC KEY'!$F$13:$F$16, ""),
XLOOKUP(INDEX(Basic!$N$2:$N$309, MATCH(Sheet8!$C213, Basic!$I$2:$I$309, 0)), 'BASIC KEY'!$E$19:$E$22, 'BASIC KEY'!$F$19:$F$22, ""),
XLOOKUP(INDEX(Basic!$O$2:$O$309, MATCH(Sheet8!$C213, Basic!$I$2:$I$309, 0)), 'BASIC KEY'!$E$25:$E$28, 'BASIC KEY'!$F$25:$F$28, "")
),
""
)</f>
        <v>career focused,Growth seeker,Weakend learner,Pleasant tactful,Self Focused</v>
      </c>
      <c r="L213" s="17" t="str">
        <f t="array" ref="L213">TEXTJOIN(",", TRUE,
    XLOOKUP(Advanced!$P210, 'ADVANCED KEY'!$F$1:$F$4, 'ADVANCED KEY'!$G$1:$G$4, ""),
    XLOOKUP(Advanced!$Q210, 'ADVANCED KEY'!$F$7:$F$10, 'ADVANCED KEY'!$G$7:$G$10, ""),
    XLOOKUP(Advanced!$R210, 'ADVANCED KEY'!$F$13:$F$16, 'ADVANCED KEY'!$G$13:$G$16, ""),
    XLOOKUP(Advanced!$S210, 'ADVANCED KEY'!$F$19:$F$22, 'ADVANCED KEY'!$G$19:$G$22, ""),
    XLOOKUP(Advanced!$T210, 'ADVANCED KEY'!$F$25:$F$28, 'ADVANCED KEY'!$G$25:$G$28, ""),
    XLOOKUP(Advanced!$U210, 'ADVANCED KEY'!$F$31:$F$34, 'ADVANCED KEY'!$G$31:$G$34, ""),
    XLOOKUP(Advanced!$V210, 'ADVANCED KEY'!$F$37:$F$40, 'ADVANCED KEY'!$G$37:$G$40, ""),
    XLOOKUP(Advanced!$W210, 'ADVANCED KEY'!$F$43:$F$46, 'ADVANCED KEY'!$G$43:$G$46, ""),
    XLOOKUP(Advanced!$X210, 'ADVANCED KEY'!$F$49:$F$52, 'ADVANCED KEY'!$G$49:$G$52, ""),
    XLOOKUP(Advanced!$Y210, 'ADVANCED KEY'!$F$55:$F$58, 'ADVANCED KEY'!$G$55:$G$58, "")
)</f>
        <v>Researcher,Skill learner,Instinctive,Incremental Result seeker,Self Aware,Balancer,Innovator,Future focused learner,Practical career focused,Results focused</v>
      </c>
      <c r="M213" s="17" t="str">
        <f t="shared" si="6"/>
        <v>You are doing great Job . Keep it up!</v>
      </c>
      <c r="N213" s="17" t="str">
        <f t="shared" si="7"/>
        <v>Great going, just be aware of relying your instincts when your work needs a lot of accuracy.</v>
      </c>
    </row>
    <row r="214">
      <c r="A214" s="12">
        <v>210.0</v>
      </c>
      <c r="B214" s="1" t="str">
        <f>Advanced!M211</f>
        <v>Deepak kushwaha</v>
      </c>
      <c r="C214" s="13" t="str">
        <f t="shared" si="1"/>
        <v>deepak kushwaha</v>
      </c>
      <c r="D214" s="13">
        <f t="array" ref="D214">IF(ISNUMBER(MATCH(Sheet8!$C214, Basic!$I$2:$I$309, 0)),SUM(
        XLOOKUP(INDEX(Basic!$C$2:$C$309, MATCH(Sheet8!$C214, Basic!$I$2:$I$309, 0)), 'BASIC KEY'!$C$1:$C$4, 'BASIC KEY'!$B$1:$B$4, 0),
        XLOOKUP(INDEX(Basic!$D$2:$D$309, MATCH(Sheet8!$C214, Basic!$I$2:$I$309, 0)), 'BASIC KEY'!$C$7:$C$10, 'BASIC KEY'!$B$7:$B$10, 0),
        XLOOKUP(INDEX(Basic!$E$2:$E$309, MATCH(Sheet8!$C214, Basic!$I$2:$I$309, 0)), 'BASIC KEY'!$C$13:$C$16, 'BASIC KEY'!$B$13:$B$16, 0),
        XLOOKUP(INDEX(Basic!$F$2:$F$309, MATCH(Sheet8!$C214, Basic!$I$2:$I$309, 0)), 'BASIC KEY'!$C$19:$C$22, 'BASIC KEY'!$B$19:$B$22, 0),
        XLOOKUP(INDEX(Basic!$G$2:$G$309, MATCH(Sheet8!$C214, Basic!$I$2:$I$309, 0)), 'BASIC KEY'!$C$25:$C$28, 'BASIC KEY'!$B$25:$B$28, 0)
    ),
    ""
)
</f>
        <v>9</v>
      </c>
      <c r="E214" s="13">
        <f t="array" ref="E214">SUM(
XLOOKUP(Advanced!$C211,'ADVANCED KEY'!$C$1:$C$4,'ADVANCED KEY'!$B$1:$B$4,0),
XLOOKUP(Advanced!$D211,'ADVANCED KEY'!$C$7:$C$10,'ADVANCED KEY'!$B$7:$B$10,0),
XLOOKUP(Advanced!$E211,'ADVANCED KEY'!$C$13:$C$16,'ADVANCED KEY'!$B$13:$B$16,0),
XLOOKUP(Advanced!$F211,'ADVANCED KEY'!$C$19:$C$22,'ADVANCED KEY'!$B$19:$B$22,0),
XLOOKUP(Advanced!$G211,'ADVANCED KEY'!$C$25:$C$28,'ADVANCED KEY'!$B$25:$B$28,0),
XLOOKUP(Advanced!$H211,'ADVANCED KEY'!$C$31:$C$34,'ADVANCED KEY'!$B$31:$B$34,0),
XLOOKUP(Advanced!$I211,'ADVANCED KEY'!$C$37:$C$40,'ADVANCED KEY'!$B$37:$B$40,0),
XLOOKUP(Advanced!$J211,'ADVANCED KEY'!$C$43:$C$46,'ADVANCED KEY'!$B$43:$B$46,0),
XLOOKUP(Advanced!$K211,'ADVANCED KEY'!$C$49:$C$52,'ADVANCED KEY'!$B$49:$B$52,0),
XLOOKUP(Advanced!$L211,'ADVANCED KEY'!$C$55:$C$58,'ADVANCED KEY'!$B$55:$B$58,0)
)</f>
        <v>-3</v>
      </c>
      <c r="F214" s="13">
        <f t="shared" si="2"/>
        <v>6</v>
      </c>
      <c r="G214" s="13">
        <f t="shared" si="3"/>
        <v>20</v>
      </c>
      <c r="H214" s="13">
        <f t="shared" si="4"/>
        <v>0.153</v>
      </c>
      <c r="I214" s="25">
        <f t="shared" si="5"/>
        <v>59</v>
      </c>
      <c r="J214" s="13" t="str">
        <f t="array" ref="J214">IF(ISNUMBER(MATCH(Sheet8!$C214, Basic!$I$2:$I$309, 0)),TEXTJOIN(",",TRUE,
XLOOKUP(INDEX(Basic!$K$2:$K$309, MATCH(Sheet8!$C214, Basic!$I$2:$I$309, 0)), 'BASIC KEY'!$E$1:$E$4, 'BASIC KEY'!$F$1:$F$4, ""),
XLOOKUP(INDEX(Basic!$L$2:$L$309, MATCH(Sheet8!$C214, Basic!$I$2:$I$309, 0)), 'BASIC KEY'!$E$7:$E$10, 'BASIC KEY'!$F$7:$F$10, ""),
XLOOKUP(INDEX(Basic!$M$2:$M$309, MATCH(Sheet8!$C214, Basic!$I$2:$I$309, 0)), 'BASIC KEY'!$E$13:$E$16, 'BASIC KEY'!$F$13:$F$16, ""),
XLOOKUP(INDEX(Basic!$N$2:$N$309, MATCH(Sheet8!$C214, Basic!$I$2:$I$309, 0)), 'BASIC KEY'!$E$19:$E$22, 'BASIC KEY'!$F$19:$F$22, ""),
XLOOKUP(INDEX(Basic!$O$2:$O$309, MATCH(Sheet8!$C214, Basic!$I$2:$I$309, 0)), 'BASIC KEY'!$E$25:$E$28, 'BASIC KEY'!$F$25:$F$28, "")
),
""
)</f>
        <v>passionate explorer,Balanced explorer,Dedicated learner,Pleasant tactful,Self Focused</v>
      </c>
      <c r="L214" s="17" t="str">
        <f t="array" ref="L214">TEXTJOIN(",", TRUE,
    XLOOKUP(Advanced!$P211, 'ADVANCED KEY'!$F$1:$F$4, 'ADVANCED KEY'!$G$1:$G$4, ""),
    XLOOKUP(Advanced!$Q211, 'ADVANCED KEY'!$F$7:$F$10, 'ADVANCED KEY'!$G$7:$G$10, ""),
    XLOOKUP(Advanced!$R211, 'ADVANCED KEY'!$F$13:$F$16, 'ADVANCED KEY'!$G$13:$G$16, ""),
    XLOOKUP(Advanced!$S211, 'ADVANCED KEY'!$F$19:$F$22, 'ADVANCED KEY'!$G$19:$G$22, ""),
    XLOOKUP(Advanced!$T211, 'ADVANCED KEY'!$F$25:$F$28, 'ADVANCED KEY'!$G$25:$G$28, ""),
    XLOOKUP(Advanced!$U211, 'ADVANCED KEY'!$F$31:$F$34, 'ADVANCED KEY'!$G$31:$G$34, ""),
    XLOOKUP(Advanced!$V211, 'ADVANCED KEY'!$F$37:$F$40, 'ADVANCED KEY'!$G$37:$G$40, ""),
    XLOOKUP(Advanced!$W211, 'ADVANCED KEY'!$F$43:$F$46, 'ADVANCED KEY'!$G$43:$G$46, ""),
    XLOOKUP(Advanced!$X211, 'ADVANCED KEY'!$F$49:$F$52, 'ADVANCED KEY'!$G$49:$G$52, ""),
    XLOOKUP(Advanced!$Y211, 'ADVANCED KEY'!$F$55:$F$58, 'ADVANCED KEY'!$G$55:$G$58, "")
)</f>
        <v>Researcher,Task Oriented,Information seeker,Incremental Result seeker,Self Aware,Networker,Smart woker,Practical learner,Acknowledgement seeker,Balanced achiever</v>
      </c>
      <c r="M214" s="17" t="str">
        <f t="shared" si="6"/>
        <v>You are doing great Job . Keep it up!</v>
      </c>
      <c r="N214" s="17" t="str">
        <f t="shared" si="7"/>
        <v>Going amazing!.Keep working!</v>
      </c>
    </row>
    <row r="215">
      <c r="A215" s="12">
        <v>211.0</v>
      </c>
      <c r="B215" s="1" t="str">
        <f>Advanced!M212</f>
        <v>Rimpi Saikia</v>
      </c>
      <c r="C215" s="13" t="str">
        <f t="shared" si="1"/>
        <v>rimpi saikia</v>
      </c>
      <c r="D215" s="13">
        <f t="array" ref="D215">IF(ISNUMBER(MATCH(Sheet8!$C215, Basic!$I$2:$I$309, 0)),SUM(
        XLOOKUP(INDEX(Basic!$C$2:$C$309, MATCH(Sheet8!$C215, Basic!$I$2:$I$309, 0)), 'BASIC KEY'!$C$1:$C$4, 'BASIC KEY'!$B$1:$B$4, 0),
        XLOOKUP(INDEX(Basic!$D$2:$D$309, MATCH(Sheet8!$C215, Basic!$I$2:$I$309, 0)), 'BASIC KEY'!$C$7:$C$10, 'BASIC KEY'!$B$7:$B$10, 0),
        XLOOKUP(INDEX(Basic!$E$2:$E$309, MATCH(Sheet8!$C215, Basic!$I$2:$I$309, 0)), 'BASIC KEY'!$C$13:$C$16, 'BASIC KEY'!$B$13:$B$16, 0),
        XLOOKUP(INDEX(Basic!$F$2:$F$309, MATCH(Sheet8!$C215, Basic!$I$2:$I$309, 0)), 'BASIC KEY'!$C$19:$C$22, 'BASIC KEY'!$B$19:$B$22, 0),
        XLOOKUP(INDEX(Basic!$G$2:$G$309, MATCH(Sheet8!$C215, Basic!$I$2:$I$309, 0)), 'BASIC KEY'!$C$25:$C$28, 'BASIC KEY'!$B$25:$B$28, 0)
    ),
    ""
)
</f>
        <v>6</v>
      </c>
      <c r="E215" s="13">
        <f t="array" ref="E215">SUM(
XLOOKUP(Advanced!$C212,'ADVANCED KEY'!$C$1:$C$4,'ADVANCED KEY'!$B$1:$B$4,0),
XLOOKUP(Advanced!$D212,'ADVANCED KEY'!$C$7:$C$10,'ADVANCED KEY'!$B$7:$B$10,0),
XLOOKUP(Advanced!$E212,'ADVANCED KEY'!$C$13:$C$16,'ADVANCED KEY'!$B$13:$B$16,0),
XLOOKUP(Advanced!$F212,'ADVANCED KEY'!$C$19:$C$22,'ADVANCED KEY'!$B$19:$B$22,0),
XLOOKUP(Advanced!$G212,'ADVANCED KEY'!$C$25:$C$28,'ADVANCED KEY'!$B$25:$B$28,0),
XLOOKUP(Advanced!$H212,'ADVANCED KEY'!$C$31:$C$34,'ADVANCED KEY'!$B$31:$B$34,0),
XLOOKUP(Advanced!$I212,'ADVANCED KEY'!$C$37:$C$40,'ADVANCED KEY'!$B$37:$B$40,0),
XLOOKUP(Advanced!$J212,'ADVANCED KEY'!$C$43:$C$46,'ADVANCED KEY'!$B$43:$B$46,0),
XLOOKUP(Advanced!$K212,'ADVANCED KEY'!$C$49:$C$52,'ADVANCED KEY'!$B$49:$B$52,0),
XLOOKUP(Advanced!$L212,'ADVANCED KEY'!$C$55:$C$58,'ADVANCED KEY'!$B$55:$B$58,0)
)</f>
        <v>-2</v>
      </c>
      <c r="F215" s="13">
        <f t="shared" si="2"/>
        <v>4</v>
      </c>
      <c r="G215" s="13">
        <f t="shared" si="3"/>
        <v>13.3</v>
      </c>
      <c r="H215" s="13">
        <f t="shared" si="4"/>
        <v>0.042</v>
      </c>
      <c r="I215" s="25">
        <f t="shared" si="5"/>
        <v>67</v>
      </c>
      <c r="J215" s="13" t="str">
        <f t="array" ref="J215">IF(ISNUMBER(MATCH(Sheet8!$C215, Basic!$I$2:$I$309, 0)),TEXTJOIN(",",TRUE,
XLOOKUP(INDEX(Basic!$K$2:$K$309, MATCH(Sheet8!$C215, Basic!$I$2:$I$309, 0)), 'BASIC KEY'!$E$1:$E$4, 'BASIC KEY'!$F$1:$F$4, ""),
XLOOKUP(INDEX(Basic!$L$2:$L$309, MATCH(Sheet8!$C215, Basic!$I$2:$I$309, 0)), 'BASIC KEY'!$E$7:$E$10, 'BASIC KEY'!$F$7:$F$10, ""),
XLOOKUP(INDEX(Basic!$M$2:$M$309, MATCH(Sheet8!$C215, Basic!$I$2:$I$309, 0)), 'BASIC KEY'!$E$13:$E$16, 'BASIC KEY'!$F$13:$F$16, ""),
XLOOKUP(INDEX(Basic!$N$2:$N$309, MATCH(Sheet8!$C215, Basic!$I$2:$I$309, 0)), 'BASIC KEY'!$E$19:$E$22, 'BASIC KEY'!$F$19:$F$22, ""),
XLOOKUP(INDEX(Basic!$O$2:$O$309, MATCH(Sheet8!$C215, Basic!$I$2:$I$309, 0)), 'BASIC KEY'!$E$25:$E$28, 'BASIC KEY'!$F$25:$F$28, "")
),
""
)</f>
        <v>career focused,Balanced explorer,Balancer,Pleasant tactful,Competitor</v>
      </c>
      <c r="L215" s="17" t="str">
        <f t="array" ref="L215">TEXTJOIN(",", TRUE,
    XLOOKUP(Advanced!$P212, 'ADVANCED KEY'!$F$1:$F$4, 'ADVANCED KEY'!$G$1:$G$4, ""),
    XLOOKUP(Advanced!$Q212, 'ADVANCED KEY'!$F$7:$F$10, 'ADVANCED KEY'!$G$7:$G$10, ""),
    XLOOKUP(Advanced!$R212, 'ADVANCED KEY'!$F$13:$F$16, 'ADVANCED KEY'!$G$13:$G$16, ""),
    XLOOKUP(Advanced!$S212, 'ADVANCED KEY'!$F$19:$F$22, 'ADVANCED KEY'!$G$19:$G$22, ""),
    XLOOKUP(Advanced!$T212, 'ADVANCED KEY'!$F$25:$F$28, 'ADVANCED KEY'!$G$25:$G$28, ""),
    XLOOKUP(Advanced!$U212, 'ADVANCED KEY'!$F$31:$F$34, 'ADVANCED KEY'!$G$31:$G$34, ""),
    XLOOKUP(Advanced!$V212, 'ADVANCED KEY'!$F$37:$F$40, 'ADVANCED KEY'!$G$37:$G$40, ""),
    XLOOKUP(Advanced!$W212, 'ADVANCED KEY'!$F$43:$F$46, 'ADVANCED KEY'!$G$43:$G$46, ""),
    XLOOKUP(Advanced!$X212, 'ADVANCED KEY'!$F$49:$F$52, 'ADVANCED KEY'!$G$49:$G$52, ""),
    XLOOKUP(Advanced!$Y212, 'ADVANCED KEY'!$F$55:$F$58, 'ADVANCED KEY'!$G$55:$G$58, "")
)</f>
        <v>Researcher,Recognizer,Information seeker,Incremental Result seeker,Strength focused,Balancer,Blanced thinker,Practical learner,Acknowledgement seeker,Short-term goals seeker</v>
      </c>
      <c r="M215" s="17" t="str">
        <f t="shared" si="6"/>
        <v>You are doing great Job . Keep it up!</v>
      </c>
      <c r="N215" s="17" t="str">
        <f t="shared" si="7"/>
        <v>Everything is going good, just don't let yourself be too dependent on compliments from others for validation. </v>
      </c>
    </row>
    <row r="216">
      <c r="A216" s="12">
        <v>212.0</v>
      </c>
      <c r="B216" s="1" t="str">
        <f>Advanced!M213</f>
        <v>Pranav Matkar </v>
      </c>
      <c r="C216" s="13" t="str">
        <f t="shared" si="1"/>
        <v>pranav matkar</v>
      </c>
      <c r="D216" s="13">
        <f t="array" ref="D216">IF(ISNUMBER(MATCH(Sheet8!$C216, Basic!$I$2:$I$309, 0)),SUM(
        XLOOKUP(INDEX(Basic!$C$2:$C$309, MATCH(Sheet8!$C216, Basic!$I$2:$I$309, 0)), 'BASIC KEY'!$C$1:$C$4, 'BASIC KEY'!$B$1:$B$4, 0),
        XLOOKUP(INDEX(Basic!$D$2:$D$309, MATCH(Sheet8!$C216, Basic!$I$2:$I$309, 0)), 'BASIC KEY'!$C$7:$C$10, 'BASIC KEY'!$B$7:$B$10, 0),
        XLOOKUP(INDEX(Basic!$E$2:$E$309, MATCH(Sheet8!$C216, Basic!$I$2:$I$309, 0)), 'BASIC KEY'!$C$13:$C$16, 'BASIC KEY'!$B$13:$B$16, 0),
        XLOOKUP(INDEX(Basic!$F$2:$F$309, MATCH(Sheet8!$C216, Basic!$I$2:$I$309, 0)), 'BASIC KEY'!$C$19:$C$22, 'BASIC KEY'!$B$19:$B$22, 0),
        XLOOKUP(INDEX(Basic!$G$2:$G$309, MATCH(Sheet8!$C216, Basic!$I$2:$I$309, 0)), 'BASIC KEY'!$C$25:$C$28, 'BASIC KEY'!$B$25:$B$28, 0)
    ),
    ""
)
</f>
        <v>8</v>
      </c>
      <c r="E216" s="13">
        <f t="array" ref="E216">SUM(
XLOOKUP(Advanced!$C213,'ADVANCED KEY'!$C$1:$C$4,'ADVANCED KEY'!$B$1:$B$4,0),
XLOOKUP(Advanced!$D213,'ADVANCED KEY'!$C$7:$C$10,'ADVANCED KEY'!$B$7:$B$10,0),
XLOOKUP(Advanced!$E213,'ADVANCED KEY'!$C$13:$C$16,'ADVANCED KEY'!$B$13:$B$16,0),
XLOOKUP(Advanced!$F213,'ADVANCED KEY'!$C$19:$C$22,'ADVANCED KEY'!$B$19:$B$22,0),
XLOOKUP(Advanced!$G213,'ADVANCED KEY'!$C$25:$C$28,'ADVANCED KEY'!$B$25:$B$28,0),
XLOOKUP(Advanced!$H213,'ADVANCED KEY'!$C$31:$C$34,'ADVANCED KEY'!$B$31:$B$34,0),
XLOOKUP(Advanced!$I213,'ADVANCED KEY'!$C$37:$C$40,'ADVANCED KEY'!$B$37:$B$40,0),
XLOOKUP(Advanced!$J213,'ADVANCED KEY'!$C$43:$C$46,'ADVANCED KEY'!$B$43:$B$46,0),
XLOOKUP(Advanced!$K213,'ADVANCED KEY'!$C$49:$C$52,'ADVANCED KEY'!$B$49:$B$52,0),
XLOOKUP(Advanced!$L213,'ADVANCED KEY'!$C$55:$C$58,'ADVANCED KEY'!$B$55:$B$58,0)
)</f>
        <v>-1</v>
      </c>
      <c r="F216" s="13">
        <f t="shared" si="2"/>
        <v>7</v>
      </c>
      <c r="G216" s="13">
        <f t="shared" si="3"/>
        <v>23.3</v>
      </c>
      <c r="H216" s="13">
        <f t="shared" si="4"/>
        <v>0.214</v>
      </c>
      <c r="I216" s="25">
        <f t="shared" si="5"/>
        <v>56</v>
      </c>
      <c r="J216" s="13" t="str">
        <f t="array" ref="J216">IF(ISNUMBER(MATCH(Sheet8!$C216, Basic!$I$2:$I$309, 0)),TEXTJOIN(",",TRUE,
XLOOKUP(INDEX(Basic!$K$2:$K$309, MATCH(Sheet8!$C216, Basic!$I$2:$I$309, 0)), 'BASIC KEY'!$E$1:$E$4, 'BASIC KEY'!$F$1:$F$4, ""),
XLOOKUP(INDEX(Basic!$L$2:$L$309, MATCH(Sheet8!$C216, Basic!$I$2:$I$309, 0)), 'BASIC KEY'!$E$7:$E$10, 'BASIC KEY'!$F$7:$F$10, ""),
XLOOKUP(INDEX(Basic!$M$2:$M$309, MATCH(Sheet8!$C216, Basic!$I$2:$I$309, 0)), 'BASIC KEY'!$E$13:$E$16, 'BASIC KEY'!$F$13:$F$16, ""),
XLOOKUP(INDEX(Basic!$N$2:$N$309, MATCH(Sheet8!$C216, Basic!$I$2:$I$309, 0)), 'BASIC KEY'!$E$19:$E$22, 'BASIC KEY'!$F$19:$F$22, ""),
XLOOKUP(INDEX(Basic!$O$2:$O$309, MATCH(Sheet8!$C216, Basic!$I$2:$I$309, 0)), 'BASIC KEY'!$E$25:$E$28, 'BASIC KEY'!$F$25:$F$28, "")
),
""
)</f>
        <v>career focused,Growth seeker,Balancer,Pleasant tactful,Self Focused</v>
      </c>
      <c r="L216" s="17" t="str">
        <f t="array" ref="L216">TEXTJOIN(",", TRUE,
    XLOOKUP(Advanced!$P213, 'ADVANCED KEY'!$F$1:$F$4, 'ADVANCED KEY'!$G$1:$G$4, ""),
    XLOOKUP(Advanced!$Q213, 'ADVANCED KEY'!$F$7:$F$10, 'ADVANCED KEY'!$G$7:$G$10, ""),
    XLOOKUP(Advanced!$R213, 'ADVANCED KEY'!$F$13:$F$16, 'ADVANCED KEY'!$G$13:$G$16, ""),
    XLOOKUP(Advanced!$S213, 'ADVANCED KEY'!$F$19:$F$22, 'ADVANCED KEY'!$G$19:$G$22, ""),
    XLOOKUP(Advanced!$T213, 'ADVANCED KEY'!$F$25:$F$28, 'ADVANCED KEY'!$G$25:$G$28, ""),
    XLOOKUP(Advanced!$U213, 'ADVANCED KEY'!$F$31:$F$34, 'ADVANCED KEY'!$G$31:$G$34, ""),
    XLOOKUP(Advanced!$V213, 'ADVANCED KEY'!$F$37:$F$40, 'ADVANCED KEY'!$G$37:$G$40, ""),
    XLOOKUP(Advanced!$W213, 'ADVANCED KEY'!$F$43:$F$46, 'ADVANCED KEY'!$G$43:$G$46, ""),
    XLOOKUP(Advanced!$X213, 'ADVANCED KEY'!$F$49:$F$52, 'ADVANCED KEY'!$G$49:$G$52, ""),
    XLOOKUP(Advanced!$Y213, 'ADVANCED KEY'!$F$55:$F$58, 'ADVANCED KEY'!$G$55:$G$58, "")
)</f>
        <v>Researcher,Skill learner,Information seeker,Incremental Result seeker,Self Aware,Balancer,Blanced thinker,Future focused learner,Acknowledgement seeker,Short-term goals seeker</v>
      </c>
      <c r="M216" s="17" t="str">
        <f t="shared" si="6"/>
        <v>You are doing great Job . Keep it up!</v>
      </c>
      <c r="N216" s="17" t="str">
        <f t="shared" si="7"/>
        <v>Going amazing!.Keep working!</v>
      </c>
    </row>
    <row r="217">
      <c r="A217" s="12">
        <v>213.0</v>
      </c>
      <c r="B217" s="1" t="str">
        <f>Advanced!M214</f>
        <v>Deva Rugved </v>
      </c>
      <c r="C217" s="13" t="str">
        <f t="shared" si="1"/>
        <v>deva rugved</v>
      </c>
      <c r="D217" s="13">
        <f t="array" ref="D217">IF(ISNUMBER(MATCH(Sheet8!$C217, Basic!$I$2:$I$309, 0)),SUM(
        XLOOKUP(INDEX(Basic!$C$2:$C$309, MATCH(Sheet8!$C217, Basic!$I$2:$I$309, 0)), 'BASIC KEY'!$C$1:$C$4, 'BASIC KEY'!$B$1:$B$4, 0),
        XLOOKUP(INDEX(Basic!$D$2:$D$309, MATCH(Sheet8!$C217, Basic!$I$2:$I$309, 0)), 'BASIC KEY'!$C$7:$C$10, 'BASIC KEY'!$B$7:$B$10, 0),
        XLOOKUP(INDEX(Basic!$E$2:$E$309, MATCH(Sheet8!$C217, Basic!$I$2:$I$309, 0)), 'BASIC KEY'!$C$13:$C$16, 'BASIC KEY'!$B$13:$B$16, 0),
        XLOOKUP(INDEX(Basic!$F$2:$F$309, MATCH(Sheet8!$C217, Basic!$I$2:$I$309, 0)), 'BASIC KEY'!$C$19:$C$22, 'BASIC KEY'!$B$19:$B$22, 0),
        XLOOKUP(INDEX(Basic!$G$2:$G$309, MATCH(Sheet8!$C217, Basic!$I$2:$I$309, 0)), 'BASIC KEY'!$C$25:$C$28, 'BASIC KEY'!$B$25:$B$28, 0)
    ),
    ""
)
</f>
        <v>6</v>
      </c>
      <c r="E217" s="13">
        <f t="array" ref="E217">SUM(
XLOOKUP(Advanced!$C214,'ADVANCED KEY'!$C$1:$C$4,'ADVANCED KEY'!$B$1:$B$4,0),
XLOOKUP(Advanced!$D214,'ADVANCED KEY'!$C$7:$C$10,'ADVANCED KEY'!$B$7:$B$10,0),
XLOOKUP(Advanced!$E214,'ADVANCED KEY'!$C$13:$C$16,'ADVANCED KEY'!$B$13:$B$16,0),
XLOOKUP(Advanced!$F214,'ADVANCED KEY'!$C$19:$C$22,'ADVANCED KEY'!$B$19:$B$22,0),
XLOOKUP(Advanced!$G214,'ADVANCED KEY'!$C$25:$C$28,'ADVANCED KEY'!$B$25:$B$28,0),
XLOOKUP(Advanced!$H214,'ADVANCED KEY'!$C$31:$C$34,'ADVANCED KEY'!$B$31:$B$34,0),
XLOOKUP(Advanced!$I214,'ADVANCED KEY'!$C$37:$C$40,'ADVANCED KEY'!$B$37:$B$40,0),
XLOOKUP(Advanced!$J214,'ADVANCED KEY'!$C$43:$C$46,'ADVANCED KEY'!$B$43:$B$46,0),
XLOOKUP(Advanced!$K214,'ADVANCED KEY'!$C$49:$C$52,'ADVANCED KEY'!$B$49:$B$52,0),
XLOOKUP(Advanced!$L214,'ADVANCED KEY'!$C$55:$C$58,'ADVANCED KEY'!$B$55:$B$58,0)
)</f>
        <v>5</v>
      </c>
      <c r="F217" s="13">
        <f t="shared" si="2"/>
        <v>11</v>
      </c>
      <c r="G217" s="13">
        <f t="shared" si="3"/>
        <v>36.7</v>
      </c>
      <c r="H217" s="13">
        <f t="shared" si="4"/>
        <v>0.594</v>
      </c>
      <c r="I217" s="25">
        <f t="shared" si="5"/>
        <v>26</v>
      </c>
      <c r="J217" s="13" t="str">
        <f t="array" ref="J217">IF(ISNUMBER(MATCH(Sheet8!$C217, Basic!$I$2:$I$309, 0)),TEXTJOIN(",",TRUE,
XLOOKUP(INDEX(Basic!$K$2:$K$309, MATCH(Sheet8!$C217, Basic!$I$2:$I$309, 0)), 'BASIC KEY'!$E$1:$E$4, 'BASIC KEY'!$F$1:$F$4, ""),
XLOOKUP(INDEX(Basic!$L$2:$L$309, MATCH(Sheet8!$C217, Basic!$I$2:$I$309, 0)), 'BASIC KEY'!$E$7:$E$10, 'BASIC KEY'!$F$7:$F$10, ""),
XLOOKUP(INDEX(Basic!$M$2:$M$309, MATCH(Sheet8!$C217, Basic!$I$2:$I$309, 0)), 'BASIC KEY'!$E$13:$E$16, 'BASIC KEY'!$F$13:$F$16, ""),
XLOOKUP(INDEX(Basic!$N$2:$N$309, MATCH(Sheet8!$C217, Basic!$I$2:$I$309, 0)), 'BASIC KEY'!$E$19:$E$22, 'BASIC KEY'!$F$19:$F$22, ""),
XLOOKUP(INDEX(Basic!$O$2:$O$309, MATCH(Sheet8!$C217, Basic!$I$2:$I$309, 0)), 'BASIC KEY'!$E$25:$E$28, 'BASIC KEY'!$F$25:$F$28, "")
),
""
)</f>
        <v>career focused,Balanced explorer,Balancer,Pleasant tactful,Competitor</v>
      </c>
      <c r="L217" s="17" t="str">
        <f t="array" ref="L217">TEXTJOIN(",", TRUE,
    XLOOKUP(Advanced!$P214, 'ADVANCED KEY'!$F$1:$F$4, 'ADVANCED KEY'!$G$1:$G$4, ""),
    XLOOKUP(Advanced!$Q214, 'ADVANCED KEY'!$F$7:$F$10, 'ADVANCED KEY'!$G$7:$G$10, ""),
    XLOOKUP(Advanced!$R214, 'ADVANCED KEY'!$F$13:$F$16, 'ADVANCED KEY'!$G$13:$G$16, ""),
    XLOOKUP(Advanced!$S214, 'ADVANCED KEY'!$F$19:$F$22, 'ADVANCED KEY'!$G$19:$G$22, ""),
    XLOOKUP(Advanced!$T214, 'ADVANCED KEY'!$F$25:$F$28, 'ADVANCED KEY'!$G$25:$G$28, ""),
    XLOOKUP(Advanced!$U214, 'ADVANCED KEY'!$F$31:$F$34, 'ADVANCED KEY'!$G$31:$G$34, ""),
    XLOOKUP(Advanced!$V214, 'ADVANCED KEY'!$F$37:$F$40, 'ADVANCED KEY'!$G$37:$G$40, ""),
    XLOOKUP(Advanced!$W214, 'ADVANCED KEY'!$F$43:$F$46, 'ADVANCED KEY'!$G$43:$G$46, ""),
    XLOOKUP(Advanced!$X214, 'ADVANCED KEY'!$F$49:$F$52, 'ADVANCED KEY'!$G$49:$G$52, ""),
    XLOOKUP(Advanced!$Y214, 'ADVANCED KEY'!$F$55:$F$58, 'ADVANCED KEY'!$G$55:$G$58, "")
)</f>
        <v>Adventurous,Task Oriented,Other's approval seeker,Advice seeker,Strength focused,Balancer,Innovator,Competitive learner,Experience seeker,Balanced achiever</v>
      </c>
      <c r="M217" s="17" t="str">
        <f t="shared" si="6"/>
        <v>You are doing great Job . Keep it up!</v>
      </c>
      <c r="N217" s="17" t="str">
        <f t="shared" si="7"/>
        <v>Going amazing!.Keep working!</v>
      </c>
    </row>
    <row r="218">
      <c r="A218" s="12">
        <v>214.0</v>
      </c>
      <c r="B218" s="1" t="str">
        <f>Advanced!M215</f>
        <v>Anchal Dubey</v>
      </c>
      <c r="C218" s="13" t="str">
        <f t="shared" si="1"/>
        <v>anchal dubey</v>
      </c>
      <c r="D218" s="13">
        <f t="array" ref="D218">IF(ISNUMBER(MATCH(Sheet8!$C218, Basic!$I$2:$I$309, 0)),SUM(
        XLOOKUP(INDEX(Basic!$C$2:$C$309, MATCH(Sheet8!$C218, Basic!$I$2:$I$309, 0)), 'BASIC KEY'!$C$1:$C$4, 'BASIC KEY'!$B$1:$B$4, 0),
        XLOOKUP(INDEX(Basic!$D$2:$D$309, MATCH(Sheet8!$C218, Basic!$I$2:$I$309, 0)), 'BASIC KEY'!$C$7:$C$10, 'BASIC KEY'!$B$7:$B$10, 0),
        XLOOKUP(INDEX(Basic!$E$2:$E$309, MATCH(Sheet8!$C218, Basic!$I$2:$I$309, 0)), 'BASIC KEY'!$C$13:$C$16, 'BASIC KEY'!$B$13:$B$16, 0),
        XLOOKUP(INDEX(Basic!$F$2:$F$309, MATCH(Sheet8!$C218, Basic!$I$2:$I$309, 0)), 'BASIC KEY'!$C$19:$C$22, 'BASIC KEY'!$B$19:$B$22, 0),
        XLOOKUP(INDEX(Basic!$G$2:$G$309, MATCH(Sheet8!$C218, Basic!$I$2:$I$309, 0)), 'BASIC KEY'!$C$25:$C$28, 'BASIC KEY'!$B$25:$B$28, 0)
    ),
    ""
)
</f>
        <v>10</v>
      </c>
      <c r="E218" s="13">
        <f t="array" ref="E218">SUM(
XLOOKUP(Advanced!$C215,'ADVANCED KEY'!$C$1:$C$4,'ADVANCED KEY'!$B$1:$B$4,0),
XLOOKUP(Advanced!$D215,'ADVANCED KEY'!$C$7:$C$10,'ADVANCED KEY'!$B$7:$B$10,0),
XLOOKUP(Advanced!$E215,'ADVANCED KEY'!$C$13:$C$16,'ADVANCED KEY'!$B$13:$B$16,0),
XLOOKUP(Advanced!$F215,'ADVANCED KEY'!$C$19:$C$22,'ADVANCED KEY'!$B$19:$B$22,0),
XLOOKUP(Advanced!$G215,'ADVANCED KEY'!$C$25:$C$28,'ADVANCED KEY'!$B$25:$B$28,0),
XLOOKUP(Advanced!$H215,'ADVANCED KEY'!$C$31:$C$34,'ADVANCED KEY'!$B$31:$B$34,0),
XLOOKUP(Advanced!$I215,'ADVANCED KEY'!$C$37:$C$40,'ADVANCED KEY'!$B$37:$B$40,0),
XLOOKUP(Advanced!$J215,'ADVANCED KEY'!$C$43:$C$46,'ADVANCED KEY'!$B$43:$B$46,0),
XLOOKUP(Advanced!$K215,'ADVANCED KEY'!$C$49:$C$52,'ADVANCED KEY'!$B$49:$B$52,0),
XLOOKUP(Advanced!$L215,'ADVANCED KEY'!$C$55:$C$58,'ADVANCED KEY'!$B$55:$B$58,0)
)</f>
        <v>7</v>
      </c>
      <c r="F218" s="13">
        <f t="shared" si="2"/>
        <v>17</v>
      </c>
      <c r="G218" s="13">
        <f t="shared" si="3"/>
        <v>56.7</v>
      </c>
      <c r="H218" s="13">
        <f t="shared" si="4"/>
        <v>0.971</v>
      </c>
      <c r="I218" s="25">
        <f t="shared" si="5"/>
        <v>6</v>
      </c>
      <c r="J218" s="13" t="str">
        <f t="array" ref="J218">IF(ISNUMBER(MATCH(Sheet8!$C218, Basic!$I$2:$I$309, 0)),TEXTJOIN(",",TRUE,
XLOOKUP(INDEX(Basic!$K$2:$K$309, MATCH(Sheet8!$C218, Basic!$I$2:$I$309, 0)), 'BASIC KEY'!$E$1:$E$4, 'BASIC KEY'!$F$1:$F$4, ""),
XLOOKUP(INDEX(Basic!$L$2:$L$309, MATCH(Sheet8!$C218, Basic!$I$2:$I$309, 0)), 'BASIC KEY'!$E$7:$E$10, 'BASIC KEY'!$F$7:$F$10, ""),
XLOOKUP(INDEX(Basic!$M$2:$M$309, MATCH(Sheet8!$C218, Basic!$I$2:$I$309, 0)), 'BASIC KEY'!$E$13:$E$16, 'BASIC KEY'!$F$13:$F$16, ""),
XLOOKUP(INDEX(Basic!$N$2:$N$309, MATCH(Sheet8!$C218, Basic!$I$2:$I$309, 0)), 'BASIC KEY'!$E$19:$E$22, 'BASIC KEY'!$F$19:$F$22, ""),
XLOOKUP(INDEX(Basic!$O$2:$O$309, MATCH(Sheet8!$C218, Basic!$I$2:$I$309, 0)), 'BASIC KEY'!$E$25:$E$28, 'BASIC KEY'!$F$25:$F$28, "")
),
""
)</f>
        <v>passionate explorer,Growth seeker,Dedicated learner,Pleasant tactful,Self Focused</v>
      </c>
      <c r="L218" s="17" t="str">
        <f t="array" ref="L218">TEXTJOIN(",", TRUE,
    XLOOKUP(Advanced!$P215, 'ADVANCED KEY'!$F$1:$F$4, 'ADVANCED KEY'!$G$1:$G$4, ""),
    XLOOKUP(Advanced!$Q215, 'ADVANCED KEY'!$F$7:$F$10, 'ADVANCED KEY'!$G$7:$G$10, ""),
    XLOOKUP(Advanced!$R215, 'ADVANCED KEY'!$F$13:$F$16, 'ADVANCED KEY'!$G$13:$G$16, ""),
    XLOOKUP(Advanced!$S215, 'ADVANCED KEY'!$F$19:$F$22, 'ADVANCED KEY'!$G$19:$G$22, ""),
    XLOOKUP(Advanced!$T215, 'ADVANCED KEY'!$F$25:$F$28, 'ADVANCED KEY'!$G$25:$G$28, ""),
    XLOOKUP(Advanced!$U215, 'ADVANCED KEY'!$F$31:$F$34, 'ADVANCED KEY'!$G$31:$G$34, ""),
    XLOOKUP(Advanced!$V215, 'ADVANCED KEY'!$F$37:$F$40, 'ADVANCED KEY'!$G$37:$G$40, ""),
    XLOOKUP(Advanced!$W215, 'ADVANCED KEY'!$F$43:$F$46, 'ADVANCED KEY'!$G$43:$G$46, ""),
    XLOOKUP(Advanced!$X215, 'ADVANCED KEY'!$F$49:$F$52, 'ADVANCED KEY'!$G$49:$G$52, ""),
    XLOOKUP(Advanced!$Y215, 'ADVANCED KEY'!$F$55:$F$58, 'ADVANCED KEY'!$G$55:$G$58, "")
)</f>
        <v>Planned explorer,Task Oriented,Information seeker,Result focused,Overthinker,Balancer,Smart woker,Competitive learner,Experience seeker,Balanced achiever</v>
      </c>
      <c r="M218" s="17" t="str">
        <f t="shared" si="6"/>
        <v>You are doing great Job . Keep it up!</v>
      </c>
      <c r="N218" s="17" t="str">
        <f t="shared" si="7"/>
        <v>You are doing amazing dear!. Don't overthink about anything and be happy :)Going great!. Don't focus too much on results, just focus on your learnings and skills and be happy :)</v>
      </c>
    </row>
    <row r="219">
      <c r="A219" s="12">
        <v>215.0</v>
      </c>
      <c r="B219" s="1" t="str">
        <f>Advanced!M216</f>
        <v>ADARSH  T</v>
      </c>
      <c r="C219" s="13" t="str">
        <f t="shared" si="1"/>
        <v>adarsh t</v>
      </c>
      <c r="D219" s="13">
        <f t="array" ref="D219">IF(ISNUMBER(MATCH(Sheet8!$C219, Basic!$I$2:$I$309, 0)),SUM(
        XLOOKUP(INDEX(Basic!$C$2:$C$309, MATCH(Sheet8!$C219, Basic!$I$2:$I$309, 0)), 'BASIC KEY'!$C$1:$C$4, 'BASIC KEY'!$B$1:$B$4, 0),
        XLOOKUP(INDEX(Basic!$D$2:$D$309, MATCH(Sheet8!$C219, Basic!$I$2:$I$309, 0)), 'BASIC KEY'!$C$7:$C$10, 'BASIC KEY'!$B$7:$B$10, 0),
        XLOOKUP(INDEX(Basic!$E$2:$E$309, MATCH(Sheet8!$C219, Basic!$I$2:$I$309, 0)), 'BASIC KEY'!$C$13:$C$16, 'BASIC KEY'!$B$13:$B$16, 0),
        XLOOKUP(INDEX(Basic!$F$2:$F$309, MATCH(Sheet8!$C219, Basic!$I$2:$I$309, 0)), 'BASIC KEY'!$C$19:$C$22, 'BASIC KEY'!$B$19:$B$22, 0),
        XLOOKUP(INDEX(Basic!$G$2:$G$309, MATCH(Sheet8!$C219, Basic!$I$2:$I$309, 0)), 'BASIC KEY'!$C$25:$C$28, 'BASIC KEY'!$B$25:$B$28, 0)
    ),
    ""
)
</f>
        <v>9</v>
      </c>
      <c r="E219" s="13">
        <f t="array" ref="E219">SUM(
XLOOKUP(Advanced!$C216,'ADVANCED KEY'!$C$1:$C$4,'ADVANCED KEY'!$B$1:$B$4,0),
XLOOKUP(Advanced!$D216,'ADVANCED KEY'!$C$7:$C$10,'ADVANCED KEY'!$B$7:$B$10,0),
XLOOKUP(Advanced!$E216,'ADVANCED KEY'!$C$13:$C$16,'ADVANCED KEY'!$B$13:$B$16,0),
XLOOKUP(Advanced!$F216,'ADVANCED KEY'!$C$19:$C$22,'ADVANCED KEY'!$B$19:$B$22,0),
XLOOKUP(Advanced!$G216,'ADVANCED KEY'!$C$25:$C$28,'ADVANCED KEY'!$B$25:$B$28,0),
XLOOKUP(Advanced!$H216,'ADVANCED KEY'!$C$31:$C$34,'ADVANCED KEY'!$B$31:$B$34,0),
XLOOKUP(Advanced!$I216,'ADVANCED KEY'!$C$37:$C$40,'ADVANCED KEY'!$B$37:$B$40,0),
XLOOKUP(Advanced!$J216,'ADVANCED KEY'!$C$43:$C$46,'ADVANCED KEY'!$B$43:$B$46,0),
XLOOKUP(Advanced!$K216,'ADVANCED KEY'!$C$49:$C$52,'ADVANCED KEY'!$B$49:$B$52,0),
XLOOKUP(Advanced!$L216,'ADVANCED KEY'!$C$55:$C$58,'ADVANCED KEY'!$B$55:$B$58,0)
)</f>
        <v>1</v>
      </c>
      <c r="F219" s="13">
        <f t="shared" si="2"/>
        <v>10</v>
      </c>
      <c r="G219" s="13">
        <f t="shared" si="3"/>
        <v>33.3</v>
      </c>
      <c r="H219" s="13">
        <f t="shared" si="4"/>
        <v>0.463</v>
      </c>
      <c r="I219" s="25">
        <f t="shared" si="5"/>
        <v>35</v>
      </c>
      <c r="J219" s="13" t="str">
        <f t="array" ref="J219">IF(ISNUMBER(MATCH(Sheet8!$C219, Basic!$I$2:$I$309, 0)),TEXTJOIN(",",TRUE,
XLOOKUP(INDEX(Basic!$K$2:$K$309, MATCH(Sheet8!$C219, Basic!$I$2:$I$309, 0)), 'BASIC KEY'!$E$1:$E$4, 'BASIC KEY'!$F$1:$F$4, ""),
XLOOKUP(INDEX(Basic!$L$2:$L$309, MATCH(Sheet8!$C219, Basic!$I$2:$I$309, 0)), 'BASIC KEY'!$E$7:$E$10, 'BASIC KEY'!$F$7:$F$10, ""),
XLOOKUP(INDEX(Basic!$M$2:$M$309, MATCH(Sheet8!$C219, Basic!$I$2:$I$309, 0)), 'BASIC KEY'!$E$13:$E$16, 'BASIC KEY'!$F$13:$F$16, ""),
XLOOKUP(INDEX(Basic!$N$2:$N$309, MATCH(Sheet8!$C219, Basic!$I$2:$I$309, 0)), 'BASIC KEY'!$E$19:$E$22, 'BASIC KEY'!$F$19:$F$22, ""),
XLOOKUP(INDEX(Basic!$O$2:$O$309, MATCH(Sheet8!$C219, Basic!$I$2:$I$309, 0)), 'BASIC KEY'!$E$25:$E$28, 'BASIC KEY'!$F$25:$F$28, "")
),
""
)</f>
        <v>passionate explorer,Balanced explorer,Dedicated learner,Pleasant tactful,Self Focused</v>
      </c>
      <c r="L219" s="17" t="str">
        <f t="array" ref="L219">TEXTJOIN(",", TRUE,
    XLOOKUP(Advanced!$P216, 'ADVANCED KEY'!$F$1:$F$4, 'ADVANCED KEY'!$G$1:$G$4, ""),
    XLOOKUP(Advanced!$Q216, 'ADVANCED KEY'!$F$7:$F$10, 'ADVANCED KEY'!$G$7:$G$10, ""),
    XLOOKUP(Advanced!$R216, 'ADVANCED KEY'!$F$13:$F$16, 'ADVANCED KEY'!$G$13:$G$16, ""),
    XLOOKUP(Advanced!$S216, 'ADVANCED KEY'!$F$19:$F$22, 'ADVANCED KEY'!$G$19:$G$22, ""),
    XLOOKUP(Advanced!$T216, 'ADVANCED KEY'!$F$25:$F$28, 'ADVANCED KEY'!$G$25:$G$28, ""),
    XLOOKUP(Advanced!$U216, 'ADVANCED KEY'!$F$31:$F$34, 'ADVANCED KEY'!$G$31:$G$34, ""),
    XLOOKUP(Advanced!$V216, 'ADVANCED KEY'!$F$37:$F$40, 'ADVANCED KEY'!$G$37:$G$40, ""),
    XLOOKUP(Advanced!$W216, 'ADVANCED KEY'!$F$43:$F$46, 'ADVANCED KEY'!$G$43:$G$46, ""),
    XLOOKUP(Advanced!$X216, 'ADVANCED KEY'!$F$49:$F$52, 'ADVANCED KEY'!$G$49:$G$52, ""),
    XLOOKUP(Advanced!$Y216, 'ADVANCED KEY'!$F$55:$F$58, 'ADVANCED KEY'!$G$55:$G$58, "")
)</f>
        <v>Researcher,Skill learner,Guidelines seeker,Incremental Result seeker,Self Aware,Networker,Blanced thinker,Future focused learner,Acknowledgement seeker,Balanced achiever</v>
      </c>
      <c r="M219" s="17" t="str">
        <f t="shared" si="6"/>
        <v>You are doing great Job . Keep it up!</v>
      </c>
      <c r="N219" s="17" t="str">
        <f t="shared" si="7"/>
        <v>Going amazing!.Keep working!</v>
      </c>
    </row>
    <row r="220">
      <c r="A220" s="12">
        <v>216.0</v>
      </c>
      <c r="B220" s="1" t="str">
        <f>Advanced!M217</f>
        <v>Gayatri Choudhary </v>
      </c>
      <c r="C220" s="13" t="str">
        <f t="shared" si="1"/>
        <v>gayatri choudhary</v>
      </c>
      <c r="D220" s="13">
        <f t="array" ref="D220">IF(ISNUMBER(MATCH(Sheet8!$C220, Basic!$I$2:$I$309, 0)),SUM(
        XLOOKUP(INDEX(Basic!$C$2:$C$309, MATCH(Sheet8!$C220, Basic!$I$2:$I$309, 0)), 'BASIC KEY'!$C$1:$C$4, 'BASIC KEY'!$B$1:$B$4, 0),
        XLOOKUP(INDEX(Basic!$D$2:$D$309, MATCH(Sheet8!$C220, Basic!$I$2:$I$309, 0)), 'BASIC KEY'!$C$7:$C$10, 'BASIC KEY'!$B$7:$B$10, 0),
        XLOOKUP(INDEX(Basic!$E$2:$E$309, MATCH(Sheet8!$C220, Basic!$I$2:$I$309, 0)), 'BASIC KEY'!$C$13:$C$16, 'BASIC KEY'!$B$13:$B$16, 0),
        XLOOKUP(INDEX(Basic!$F$2:$F$309, MATCH(Sheet8!$C220, Basic!$I$2:$I$309, 0)), 'BASIC KEY'!$C$19:$C$22, 'BASIC KEY'!$B$19:$B$22, 0),
        XLOOKUP(INDEX(Basic!$G$2:$G$309, MATCH(Sheet8!$C220, Basic!$I$2:$I$309, 0)), 'BASIC KEY'!$C$25:$C$28, 'BASIC KEY'!$B$25:$B$28, 0)
    ),
    ""
)
</f>
        <v>8</v>
      </c>
      <c r="E220" s="13">
        <f t="array" ref="E220">SUM(
XLOOKUP(Advanced!$C217,'ADVANCED KEY'!$C$1:$C$4,'ADVANCED KEY'!$B$1:$B$4,0),
XLOOKUP(Advanced!$D217,'ADVANCED KEY'!$C$7:$C$10,'ADVANCED KEY'!$B$7:$B$10,0),
XLOOKUP(Advanced!$E217,'ADVANCED KEY'!$C$13:$C$16,'ADVANCED KEY'!$B$13:$B$16,0),
XLOOKUP(Advanced!$F217,'ADVANCED KEY'!$C$19:$C$22,'ADVANCED KEY'!$B$19:$B$22,0),
XLOOKUP(Advanced!$G217,'ADVANCED KEY'!$C$25:$C$28,'ADVANCED KEY'!$B$25:$B$28,0),
XLOOKUP(Advanced!$H217,'ADVANCED KEY'!$C$31:$C$34,'ADVANCED KEY'!$B$31:$B$34,0),
XLOOKUP(Advanced!$I217,'ADVANCED KEY'!$C$37:$C$40,'ADVANCED KEY'!$B$37:$B$40,0),
XLOOKUP(Advanced!$J217,'ADVANCED KEY'!$C$43:$C$46,'ADVANCED KEY'!$B$43:$B$46,0),
XLOOKUP(Advanced!$K217,'ADVANCED KEY'!$C$49:$C$52,'ADVANCED KEY'!$B$49:$B$52,0),
XLOOKUP(Advanced!$L217,'ADVANCED KEY'!$C$55:$C$58,'ADVANCED KEY'!$B$55:$B$58,0)
)</f>
        <v>-1</v>
      </c>
      <c r="F220" s="13">
        <f t="shared" si="2"/>
        <v>7</v>
      </c>
      <c r="G220" s="13">
        <f t="shared" si="3"/>
        <v>23.3</v>
      </c>
      <c r="H220" s="13">
        <f t="shared" si="4"/>
        <v>0.227</v>
      </c>
      <c r="I220" s="25">
        <f t="shared" si="5"/>
        <v>51</v>
      </c>
      <c r="J220" s="13" t="str">
        <f t="array" ref="J220">IF(ISNUMBER(MATCH(Sheet8!$C220, Basic!$I$2:$I$309, 0)),TEXTJOIN(",",TRUE,
XLOOKUP(INDEX(Basic!$K$2:$K$309, MATCH(Sheet8!$C220, Basic!$I$2:$I$309, 0)), 'BASIC KEY'!$E$1:$E$4, 'BASIC KEY'!$F$1:$F$4, ""),
XLOOKUP(INDEX(Basic!$L$2:$L$309, MATCH(Sheet8!$C220, Basic!$I$2:$I$309, 0)), 'BASIC KEY'!$E$7:$E$10, 'BASIC KEY'!$F$7:$F$10, ""),
XLOOKUP(INDEX(Basic!$M$2:$M$309, MATCH(Sheet8!$C220, Basic!$I$2:$I$309, 0)), 'BASIC KEY'!$E$13:$E$16, 'BASIC KEY'!$F$13:$F$16, ""),
XLOOKUP(INDEX(Basic!$N$2:$N$309, MATCH(Sheet8!$C220, Basic!$I$2:$I$309, 0)), 'BASIC KEY'!$E$19:$E$22, 'BASIC KEY'!$F$19:$F$22, ""),
XLOOKUP(INDEX(Basic!$O$2:$O$309, MATCH(Sheet8!$C220, Basic!$I$2:$I$309, 0)), 'BASIC KEY'!$E$25:$E$28, 'BASIC KEY'!$F$25:$F$28, "")
),
""
)</f>
        <v>career focused,Growth seeker,Dedicated learner,Pleasant tactful,Competitor</v>
      </c>
      <c r="L220" s="17" t="str">
        <f t="array" ref="L220">TEXTJOIN(",", TRUE,
    XLOOKUP(Advanced!$P217, 'ADVANCED KEY'!$F$1:$F$4, 'ADVANCED KEY'!$G$1:$G$4, ""),
    XLOOKUP(Advanced!$Q217, 'ADVANCED KEY'!$F$7:$F$10, 'ADVANCED KEY'!$G$7:$G$10, ""),
    XLOOKUP(Advanced!$R217, 'ADVANCED KEY'!$F$13:$F$16, 'ADVANCED KEY'!$G$13:$G$16, ""),
    XLOOKUP(Advanced!$S217, 'ADVANCED KEY'!$F$19:$F$22, 'ADVANCED KEY'!$G$19:$G$22, ""),
    XLOOKUP(Advanced!$T217, 'ADVANCED KEY'!$F$25:$F$28, 'ADVANCED KEY'!$G$25:$G$28, ""),
    XLOOKUP(Advanced!$U217, 'ADVANCED KEY'!$F$31:$F$34, 'ADVANCED KEY'!$G$31:$G$34, ""),
    XLOOKUP(Advanced!$V217, 'ADVANCED KEY'!$F$37:$F$40, 'ADVANCED KEY'!$G$37:$G$40, ""),
    XLOOKUP(Advanced!$W217, 'ADVANCED KEY'!$F$43:$F$46, 'ADVANCED KEY'!$G$43:$G$46, ""),
    XLOOKUP(Advanced!$X217, 'ADVANCED KEY'!$F$49:$F$52, 'ADVANCED KEY'!$G$49:$G$52, ""),
    XLOOKUP(Advanced!$Y217, 'ADVANCED KEY'!$F$55:$F$58, 'ADVANCED KEY'!$G$55:$G$58, "")
)</f>
        <v>Researcher,Task Oriented,Guidelines seeker,Incremental Result seeker,Self Aware,Balancer,Blanced thinker,Future focused learner,Practical career focused,Short-term goals seeker</v>
      </c>
      <c r="M220" s="17" t="str">
        <f t="shared" si="6"/>
        <v>You are doing great Job . Keep it up!</v>
      </c>
      <c r="N220" s="17" t="str">
        <f t="shared" si="7"/>
        <v>Going amazing!.Keep working!</v>
      </c>
    </row>
    <row r="221">
      <c r="A221" s="12">
        <v>217.0</v>
      </c>
      <c r="B221" s="1" t="str">
        <f>Advanced!M218</f>
        <v>Bhoomika aggarwal </v>
      </c>
      <c r="C221" s="13" t="str">
        <f t="shared" si="1"/>
        <v>bhoomika aggarwal</v>
      </c>
      <c r="D221" s="13">
        <f t="array" ref="D221">IF(ISNUMBER(MATCH(Sheet8!$C221, Basic!$I$2:$I$309, 0)),SUM(
        XLOOKUP(INDEX(Basic!$C$2:$C$309, MATCH(Sheet8!$C221, Basic!$I$2:$I$309, 0)), 'BASIC KEY'!$C$1:$C$4, 'BASIC KEY'!$B$1:$B$4, 0),
        XLOOKUP(INDEX(Basic!$D$2:$D$309, MATCH(Sheet8!$C221, Basic!$I$2:$I$309, 0)), 'BASIC KEY'!$C$7:$C$10, 'BASIC KEY'!$B$7:$B$10, 0),
        XLOOKUP(INDEX(Basic!$E$2:$E$309, MATCH(Sheet8!$C221, Basic!$I$2:$I$309, 0)), 'BASIC KEY'!$C$13:$C$16, 'BASIC KEY'!$B$13:$B$16, 0),
        XLOOKUP(INDEX(Basic!$F$2:$F$309, MATCH(Sheet8!$C221, Basic!$I$2:$I$309, 0)), 'BASIC KEY'!$C$19:$C$22, 'BASIC KEY'!$B$19:$B$22, 0),
        XLOOKUP(INDEX(Basic!$G$2:$G$309, MATCH(Sheet8!$C221, Basic!$I$2:$I$309, 0)), 'BASIC KEY'!$C$25:$C$28, 'BASIC KEY'!$B$25:$B$28, 0)
    ),
    ""
)
</f>
        <v>6</v>
      </c>
      <c r="E221" s="13">
        <f t="array" ref="E221">SUM(
XLOOKUP(Advanced!$C218,'ADVANCED KEY'!$C$1:$C$4,'ADVANCED KEY'!$B$1:$B$4,0),
XLOOKUP(Advanced!$D218,'ADVANCED KEY'!$C$7:$C$10,'ADVANCED KEY'!$B$7:$B$10,0),
XLOOKUP(Advanced!$E218,'ADVANCED KEY'!$C$13:$C$16,'ADVANCED KEY'!$B$13:$B$16,0),
XLOOKUP(Advanced!$F218,'ADVANCED KEY'!$C$19:$C$22,'ADVANCED KEY'!$B$19:$B$22,0),
XLOOKUP(Advanced!$G218,'ADVANCED KEY'!$C$25:$C$28,'ADVANCED KEY'!$B$25:$B$28,0),
XLOOKUP(Advanced!$H218,'ADVANCED KEY'!$C$31:$C$34,'ADVANCED KEY'!$B$31:$B$34,0),
XLOOKUP(Advanced!$I218,'ADVANCED KEY'!$C$37:$C$40,'ADVANCED KEY'!$B$37:$B$40,0),
XLOOKUP(Advanced!$J218,'ADVANCED KEY'!$C$43:$C$46,'ADVANCED KEY'!$B$43:$B$46,0),
XLOOKUP(Advanced!$K218,'ADVANCED KEY'!$C$49:$C$52,'ADVANCED KEY'!$B$49:$B$52,0),
XLOOKUP(Advanced!$L218,'ADVANCED KEY'!$C$55:$C$58,'ADVANCED KEY'!$B$55:$B$58,0)
)</f>
        <v>-4</v>
      </c>
      <c r="F221" s="13">
        <f t="shared" si="2"/>
        <v>2</v>
      </c>
      <c r="G221" s="13">
        <f t="shared" si="3"/>
        <v>6.7</v>
      </c>
      <c r="H221" s="13">
        <f t="shared" si="4"/>
        <v>0</v>
      </c>
      <c r="I221" s="25">
        <f t="shared" si="5"/>
        <v>62</v>
      </c>
      <c r="J221" s="13" t="str">
        <f t="array" ref="J221">IF(ISNUMBER(MATCH(Sheet8!$C221, Basic!$I$2:$I$309, 0)),TEXTJOIN(",",TRUE,
XLOOKUP(INDEX(Basic!$K$2:$K$309, MATCH(Sheet8!$C221, Basic!$I$2:$I$309, 0)), 'BASIC KEY'!$E$1:$E$4, 'BASIC KEY'!$F$1:$F$4, ""),
XLOOKUP(INDEX(Basic!$L$2:$L$309, MATCH(Sheet8!$C221, Basic!$I$2:$I$309, 0)), 'BASIC KEY'!$E$7:$E$10, 'BASIC KEY'!$F$7:$F$10, ""),
XLOOKUP(INDEX(Basic!$M$2:$M$309, MATCH(Sheet8!$C221, Basic!$I$2:$I$309, 0)), 'BASIC KEY'!$E$13:$E$16, 'BASIC KEY'!$F$13:$F$16, ""),
XLOOKUP(INDEX(Basic!$N$2:$N$309, MATCH(Sheet8!$C221, Basic!$I$2:$I$309, 0)), 'BASIC KEY'!$E$19:$E$22, 'BASIC KEY'!$F$19:$F$22, ""),
XLOOKUP(INDEX(Basic!$O$2:$O$309, MATCH(Sheet8!$C221, Basic!$I$2:$I$309, 0)), 'BASIC KEY'!$E$25:$E$28, 'BASIC KEY'!$F$25:$F$28, "")
),
""
)</f>
        <v>passionate explorer,Balanced explorer,Balancer,Pleasant tactful,Time Taker</v>
      </c>
      <c r="L221" s="17" t="str">
        <f t="array" ref="L221">TEXTJOIN(",", TRUE,
    XLOOKUP(Advanced!$P218, 'ADVANCED KEY'!$F$1:$F$4, 'ADVANCED KEY'!$G$1:$G$4, ""),
    XLOOKUP(Advanced!$Q218, 'ADVANCED KEY'!$F$7:$F$10, 'ADVANCED KEY'!$G$7:$G$10, ""),
    XLOOKUP(Advanced!$R218, 'ADVANCED KEY'!$F$13:$F$16, 'ADVANCED KEY'!$G$13:$G$16, ""),
    XLOOKUP(Advanced!$S218, 'ADVANCED KEY'!$F$19:$F$22, 'ADVANCED KEY'!$G$19:$G$22, ""),
    XLOOKUP(Advanced!$T218, 'ADVANCED KEY'!$F$25:$F$28, 'ADVANCED KEY'!$G$25:$G$28, ""),
    XLOOKUP(Advanced!$U218, 'ADVANCED KEY'!$F$31:$F$34, 'ADVANCED KEY'!$G$31:$G$34, ""),
    XLOOKUP(Advanced!$V218, 'ADVANCED KEY'!$F$37:$F$40, 'ADVANCED KEY'!$G$37:$G$40, ""),
    XLOOKUP(Advanced!$W218, 'ADVANCED KEY'!$F$43:$F$46, 'ADVANCED KEY'!$G$43:$G$46, ""),
    XLOOKUP(Advanced!$X218, 'ADVANCED KEY'!$F$49:$F$52, 'ADVANCED KEY'!$G$49:$G$52, ""),
    XLOOKUP(Advanced!$Y218, 'ADVANCED KEY'!$F$55:$F$58, 'ADVANCED KEY'!$G$55:$G$58, "")
)</f>
        <v>Researcher,Task Oriented,Information seeker,Incremental Result seeker,Strength focused,Balancer,Smart woker,Practical learner,Acknowledgement seeker,Short-term goals seeker</v>
      </c>
      <c r="M221" s="17" t="str">
        <f t="shared" si="6"/>
        <v>You are doing great Job . Keep it up!</v>
      </c>
      <c r="N221" s="17" t="str">
        <f t="shared" si="7"/>
        <v>Going amazing!.Keep working!</v>
      </c>
    </row>
    <row r="222">
      <c r="A222" s="12">
        <v>218.0</v>
      </c>
      <c r="B222" s="1" t="str">
        <f>Advanced!M219</f>
        <v>Shashi Kumar</v>
      </c>
      <c r="C222" s="13" t="str">
        <f t="shared" si="1"/>
        <v>shashi kumar</v>
      </c>
      <c r="D222" s="13">
        <f t="array" ref="D222">IF(ISNUMBER(MATCH(Sheet8!$C222, Basic!$I$2:$I$309, 0)),SUM(
        XLOOKUP(INDEX(Basic!$C$2:$C$309, MATCH(Sheet8!$C222, Basic!$I$2:$I$309, 0)), 'BASIC KEY'!$C$1:$C$4, 'BASIC KEY'!$B$1:$B$4, 0),
        XLOOKUP(INDEX(Basic!$D$2:$D$309, MATCH(Sheet8!$C222, Basic!$I$2:$I$309, 0)), 'BASIC KEY'!$C$7:$C$10, 'BASIC KEY'!$B$7:$B$10, 0),
        XLOOKUP(INDEX(Basic!$E$2:$E$309, MATCH(Sheet8!$C222, Basic!$I$2:$I$309, 0)), 'BASIC KEY'!$C$13:$C$16, 'BASIC KEY'!$B$13:$B$16, 0),
        XLOOKUP(INDEX(Basic!$F$2:$F$309, MATCH(Sheet8!$C222, Basic!$I$2:$I$309, 0)), 'BASIC KEY'!$C$19:$C$22, 'BASIC KEY'!$B$19:$B$22, 0),
        XLOOKUP(INDEX(Basic!$G$2:$G$309, MATCH(Sheet8!$C222, Basic!$I$2:$I$309, 0)), 'BASIC KEY'!$C$25:$C$28, 'BASIC KEY'!$B$25:$B$28, 0)
    ),
    ""
)
</f>
        <v>8</v>
      </c>
      <c r="E222" s="13">
        <f t="array" ref="E222">SUM(
XLOOKUP(Advanced!$C219,'ADVANCED KEY'!$C$1:$C$4,'ADVANCED KEY'!$B$1:$B$4,0),
XLOOKUP(Advanced!$D219,'ADVANCED KEY'!$C$7:$C$10,'ADVANCED KEY'!$B$7:$B$10,0),
XLOOKUP(Advanced!$E219,'ADVANCED KEY'!$C$13:$C$16,'ADVANCED KEY'!$B$13:$B$16,0),
XLOOKUP(Advanced!$F219,'ADVANCED KEY'!$C$19:$C$22,'ADVANCED KEY'!$B$19:$B$22,0),
XLOOKUP(Advanced!$G219,'ADVANCED KEY'!$C$25:$C$28,'ADVANCED KEY'!$B$25:$B$28,0),
XLOOKUP(Advanced!$H219,'ADVANCED KEY'!$C$31:$C$34,'ADVANCED KEY'!$B$31:$B$34,0),
XLOOKUP(Advanced!$I219,'ADVANCED KEY'!$C$37:$C$40,'ADVANCED KEY'!$B$37:$B$40,0),
XLOOKUP(Advanced!$J219,'ADVANCED KEY'!$C$43:$C$46,'ADVANCED KEY'!$B$43:$B$46,0),
XLOOKUP(Advanced!$K219,'ADVANCED KEY'!$C$49:$C$52,'ADVANCED KEY'!$B$49:$B$52,0),
XLOOKUP(Advanced!$L219,'ADVANCED KEY'!$C$55:$C$58,'ADVANCED KEY'!$B$55:$B$58,0)
)</f>
        <v>0</v>
      </c>
      <c r="F222" s="13">
        <f t="shared" si="2"/>
        <v>8</v>
      </c>
      <c r="G222" s="13">
        <f t="shared" si="3"/>
        <v>26.7</v>
      </c>
      <c r="H222" s="13">
        <f t="shared" si="4"/>
        <v>0.297</v>
      </c>
      <c r="I222" s="25">
        <f t="shared" si="5"/>
        <v>49</v>
      </c>
      <c r="J222" s="13" t="str">
        <f t="array" ref="J222">IF(ISNUMBER(MATCH(Sheet8!$C222, Basic!$I$2:$I$309, 0)),TEXTJOIN(",",TRUE,
XLOOKUP(INDEX(Basic!$K$2:$K$309, MATCH(Sheet8!$C222, Basic!$I$2:$I$309, 0)), 'BASIC KEY'!$E$1:$E$4, 'BASIC KEY'!$F$1:$F$4, ""),
XLOOKUP(INDEX(Basic!$L$2:$L$309, MATCH(Sheet8!$C222, Basic!$I$2:$I$309, 0)), 'BASIC KEY'!$E$7:$E$10, 'BASIC KEY'!$F$7:$F$10, ""),
XLOOKUP(INDEX(Basic!$M$2:$M$309, MATCH(Sheet8!$C222, Basic!$I$2:$I$309, 0)), 'BASIC KEY'!$E$13:$E$16, 'BASIC KEY'!$F$13:$F$16, ""),
XLOOKUP(INDEX(Basic!$N$2:$N$309, MATCH(Sheet8!$C222, Basic!$I$2:$I$309, 0)), 'BASIC KEY'!$E$19:$E$22, 'BASIC KEY'!$F$19:$F$22, ""),
XLOOKUP(INDEX(Basic!$O$2:$O$309, MATCH(Sheet8!$C222, Basic!$I$2:$I$309, 0)), 'BASIC KEY'!$E$25:$E$28, 'BASIC KEY'!$F$25:$F$28, "")
),
""
)</f>
        <v>career focused,Growth seeker,Balancer,Pleasant tactful,Self Focused</v>
      </c>
      <c r="L222" s="17" t="str">
        <f t="array" ref="L222">TEXTJOIN(",", TRUE,
    XLOOKUP(Advanced!$P219, 'ADVANCED KEY'!$F$1:$F$4, 'ADVANCED KEY'!$G$1:$G$4, ""),
    XLOOKUP(Advanced!$Q219, 'ADVANCED KEY'!$F$7:$F$10, 'ADVANCED KEY'!$G$7:$G$10, ""),
    XLOOKUP(Advanced!$R219, 'ADVANCED KEY'!$F$13:$F$16, 'ADVANCED KEY'!$G$13:$G$16, ""),
    XLOOKUP(Advanced!$S219, 'ADVANCED KEY'!$F$19:$F$22, 'ADVANCED KEY'!$G$19:$G$22, ""),
    XLOOKUP(Advanced!$T219, 'ADVANCED KEY'!$F$25:$F$28, 'ADVANCED KEY'!$G$25:$G$28, ""),
    XLOOKUP(Advanced!$U219, 'ADVANCED KEY'!$F$31:$F$34, 'ADVANCED KEY'!$G$31:$G$34, ""),
    XLOOKUP(Advanced!$V219, 'ADVANCED KEY'!$F$37:$F$40, 'ADVANCED KEY'!$G$37:$G$40, ""),
    XLOOKUP(Advanced!$W219, 'ADVANCED KEY'!$F$43:$F$46, 'ADVANCED KEY'!$G$43:$G$46, ""),
    XLOOKUP(Advanced!$X219, 'ADVANCED KEY'!$F$49:$F$52, 'ADVANCED KEY'!$G$49:$G$52, ""),
    XLOOKUP(Advanced!$Y219, 'ADVANCED KEY'!$F$55:$F$58, 'ADVANCED KEY'!$G$55:$G$58, "")
)</f>
        <v>Researcher,Skill learner,Information seeker,Incremental Result seeker,Self Aware,Balancer,Blanced thinker,Future focused learner,Experience seeker,Short-term goals seeker</v>
      </c>
      <c r="M222" s="17" t="str">
        <f t="shared" si="6"/>
        <v>You are doing great Job . Keep it up!</v>
      </c>
      <c r="N222" s="17" t="str">
        <f t="shared" si="7"/>
        <v>Going amazing!.Keep working!</v>
      </c>
    </row>
    <row r="223">
      <c r="A223" s="12">
        <v>219.0</v>
      </c>
      <c r="B223" s="1" t="str">
        <f>Advanced!M220</f>
        <v>Gurudayal Maurya </v>
      </c>
      <c r="C223" s="13" t="str">
        <f t="shared" si="1"/>
        <v>gurudayal maurya</v>
      </c>
      <c r="D223" s="13">
        <f t="array" ref="D223">IF(ISNUMBER(MATCH(Sheet8!$C223, Basic!$I$2:$I$309, 0)),SUM(
        XLOOKUP(INDEX(Basic!$C$2:$C$309, MATCH(Sheet8!$C223, Basic!$I$2:$I$309, 0)), 'BASIC KEY'!$C$1:$C$4, 'BASIC KEY'!$B$1:$B$4, 0),
        XLOOKUP(INDEX(Basic!$D$2:$D$309, MATCH(Sheet8!$C223, Basic!$I$2:$I$309, 0)), 'BASIC KEY'!$C$7:$C$10, 'BASIC KEY'!$B$7:$B$10, 0),
        XLOOKUP(INDEX(Basic!$E$2:$E$309, MATCH(Sheet8!$C223, Basic!$I$2:$I$309, 0)), 'BASIC KEY'!$C$13:$C$16, 'BASIC KEY'!$B$13:$B$16, 0),
        XLOOKUP(INDEX(Basic!$F$2:$F$309, MATCH(Sheet8!$C223, Basic!$I$2:$I$309, 0)), 'BASIC KEY'!$C$19:$C$22, 'BASIC KEY'!$B$19:$B$22, 0),
        XLOOKUP(INDEX(Basic!$G$2:$G$309, MATCH(Sheet8!$C223, Basic!$I$2:$I$309, 0)), 'BASIC KEY'!$C$25:$C$28, 'BASIC KEY'!$B$25:$B$28, 0)
    ),
    ""
)
</f>
        <v>6</v>
      </c>
      <c r="E223" s="13">
        <f t="array" ref="E223">SUM(
XLOOKUP(Advanced!$C220,'ADVANCED KEY'!$C$1:$C$4,'ADVANCED KEY'!$B$1:$B$4,0),
XLOOKUP(Advanced!$D220,'ADVANCED KEY'!$C$7:$C$10,'ADVANCED KEY'!$B$7:$B$10,0),
XLOOKUP(Advanced!$E220,'ADVANCED KEY'!$C$13:$C$16,'ADVANCED KEY'!$B$13:$B$16,0),
XLOOKUP(Advanced!$F220,'ADVANCED KEY'!$C$19:$C$22,'ADVANCED KEY'!$B$19:$B$22,0),
XLOOKUP(Advanced!$G220,'ADVANCED KEY'!$C$25:$C$28,'ADVANCED KEY'!$B$25:$B$28,0),
XLOOKUP(Advanced!$H220,'ADVANCED KEY'!$C$31:$C$34,'ADVANCED KEY'!$B$31:$B$34,0),
XLOOKUP(Advanced!$I220,'ADVANCED KEY'!$C$37:$C$40,'ADVANCED KEY'!$B$37:$B$40,0),
XLOOKUP(Advanced!$J220,'ADVANCED KEY'!$C$43:$C$46,'ADVANCED KEY'!$B$43:$B$46,0),
XLOOKUP(Advanced!$K220,'ADVANCED KEY'!$C$49:$C$52,'ADVANCED KEY'!$B$49:$B$52,0),
XLOOKUP(Advanced!$L220,'ADVANCED KEY'!$C$55:$C$58,'ADVANCED KEY'!$B$55:$B$58,0)
)</f>
        <v>9</v>
      </c>
      <c r="F223" s="13">
        <f t="shared" si="2"/>
        <v>15</v>
      </c>
      <c r="G223" s="13">
        <f t="shared" si="3"/>
        <v>50</v>
      </c>
      <c r="H223" s="13">
        <f t="shared" si="4"/>
        <v>0.921</v>
      </c>
      <c r="I223" s="25">
        <f t="shared" si="5"/>
        <v>8</v>
      </c>
      <c r="J223" s="13" t="str">
        <f t="array" ref="J223">IF(ISNUMBER(MATCH(Sheet8!$C223, Basic!$I$2:$I$309, 0)),TEXTJOIN(",",TRUE,
XLOOKUP(INDEX(Basic!$K$2:$K$309, MATCH(Sheet8!$C223, Basic!$I$2:$I$309, 0)), 'BASIC KEY'!$E$1:$E$4, 'BASIC KEY'!$F$1:$F$4, ""),
XLOOKUP(INDEX(Basic!$L$2:$L$309, MATCH(Sheet8!$C223, Basic!$I$2:$I$309, 0)), 'BASIC KEY'!$E$7:$E$10, 'BASIC KEY'!$F$7:$F$10, ""),
XLOOKUP(INDEX(Basic!$M$2:$M$309, MATCH(Sheet8!$C223, Basic!$I$2:$I$309, 0)), 'BASIC KEY'!$E$13:$E$16, 'BASIC KEY'!$F$13:$F$16, ""),
XLOOKUP(INDEX(Basic!$N$2:$N$309, MATCH(Sheet8!$C223, Basic!$I$2:$I$309, 0)), 'BASIC KEY'!$E$19:$E$22, 'BASIC KEY'!$F$19:$F$22, ""),
XLOOKUP(INDEX(Basic!$O$2:$O$309, MATCH(Sheet8!$C223, Basic!$I$2:$I$309, 0)), 'BASIC KEY'!$E$25:$E$28, 'BASIC KEY'!$F$25:$F$28, "")
),
""
)</f>
        <v>career focused,Growth seeker,Balancer,Feedback taker,Self Focused</v>
      </c>
      <c r="L223" s="17" t="str">
        <f t="array" ref="L223">TEXTJOIN(",", TRUE,
    XLOOKUP(Advanced!$P220, 'ADVANCED KEY'!$F$1:$F$4, 'ADVANCED KEY'!$G$1:$G$4, ""),
    XLOOKUP(Advanced!$Q220, 'ADVANCED KEY'!$F$7:$F$10, 'ADVANCED KEY'!$G$7:$G$10, ""),
    XLOOKUP(Advanced!$R220, 'ADVANCED KEY'!$F$13:$F$16, 'ADVANCED KEY'!$G$13:$G$16, ""),
    XLOOKUP(Advanced!$S220, 'ADVANCED KEY'!$F$19:$F$22, 'ADVANCED KEY'!$G$19:$G$22, ""),
    XLOOKUP(Advanced!$T220, 'ADVANCED KEY'!$F$25:$F$28, 'ADVANCED KEY'!$G$25:$G$28, ""),
    XLOOKUP(Advanced!$U220, 'ADVANCED KEY'!$F$31:$F$34, 'ADVANCED KEY'!$G$31:$G$34, ""),
    XLOOKUP(Advanced!$V220, 'ADVANCED KEY'!$F$37:$F$40, 'ADVANCED KEY'!$G$37:$G$40, ""),
    XLOOKUP(Advanced!$W220, 'ADVANCED KEY'!$F$43:$F$46, 'ADVANCED KEY'!$G$43:$G$46, ""),
    XLOOKUP(Advanced!$X220, 'ADVANCED KEY'!$F$49:$F$52, 'ADVANCED KEY'!$G$49:$G$52, ""),
    XLOOKUP(Advanced!$Y220, 'ADVANCED KEY'!$F$55:$F$58, 'ADVANCED KEY'!$G$55:$G$58, "")
)</f>
        <v>Planned explorer,Task Oriented,Information seeker,Advice seeker,Self Aware,Placement focused,Systematic Thinker,Future focused learner,Experience seeker,Balanced achiever</v>
      </c>
      <c r="M223" s="17" t="str">
        <f t="shared" si="6"/>
        <v>You are doing great Job . Keep it up!</v>
      </c>
      <c r="N223" s="17" t="str">
        <f t="shared" si="7"/>
        <v>Going amazing!.Keep working!</v>
      </c>
    </row>
    <row r="224">
      <c r="A224" s="12">
        <v>220.0</v>
      </c>
      <c r="B224" s="1" t="str">
        <f>Advanced!M221</f>
        <v>Fadeela Naqash</v>
      </c>
      <c r="C224" s="13" t="str">
        <f t="shared" si="1"/>
        <v>fadeela naqash</v>
      </c>
      <c r="D224" s="13">
        <f t="array" ref="D224">IF(ISNUMBER(MATCH(Sheet8!$C224, Basic!$I$2:$I$309, 0)),SUM(
        XLOOKUP(INDEX(Basic!$C$2:$C$309, MATCH(Sheet8!$C224, Basic!$I$2:$I$309, 0)), 'BASIC KEY'!$C$1:$C$4, 'BASIC KEY'!$B$1:$B$4, 0),
        XLOOKUP(INDEX(Basic!$D$2:$D$309, MATCH(Sheet8!$C224, Basic!$I$2:$I$309, 0)), 'BASIC KEY'!$C$7:$C$10, 'BASIC KEY'!$B$7:$B$10, 0),
        XLOOKUP(INDEX(Basic!$E$2:$E$309, MATCH(Sheet8!$C224, Basic!$I$2:$I$309, 0)), 'BASIC KEY'!$C$13:$C$16, 'BASIC KEY'!$B$13:$B$16, 0),
        XLOOKUP(INDEX(Basic!$F$2:$F$309, MATCH(Sheet8!$C224, Basic!$I$2:$I$309, 0)), 'BASIC KEY'!$C$19:$C$22, 'BASIC KEY'!$B$19:$B$22, 0),
        XLOOKUP(INDEX(Basic!$G$2:$G$309, MATCH(Sheet8!$C224, Basic!$I$2:$I$309, 0)), 'BASIC KEY'!$C$25:$C$28, 'BASIC KEY'!$B$25:$B$28, 0)
    ),
    ""
)
</f>
        <v>7</v>
      </c>
      <c r="E224" s="13">
        <f t="array" ref="E224">SUM(
XLOOKUP(Advanced!$C221,'ADVANCED KEY'!$C$1:$C$4,'ADVANCED KEY'!$B$1:$B$4,0),
XLOOKUP(Advanced!$D221,'ADVANCED KEY'!$C$7:$C$10,'ADVANCED KEY'!$B$7:$B$10,0),
XLOOKUP(Advanced!$E221,'ADVANCED KEY'!$C$13:$C$16,'ADVANCED KEY'!$B$13:$B$16,0),
XLOOKUP(Advanced!$F221,'ADVANCED KEY'!$C$19:$C$22,'ADVANCED KEY'!$B$19:$B$22,0),
XLOOKUP(Advanced!$G221,'ADVANCED KEY'!$C$25:$C$28,'ADVANCED KEY'!$B$25:$B$28,0),
XLOOKUP(Advanced!$H221,'ADVANCED KEY'!$C$31:$C$34,'ADVANCED KEY'!$B$31:$B$34,0),
XLOOKUP(Advanced!$I221,'ADVANCED KEY'!$C$37:$C$40,'ADVANCED KEY'!$B$37:$B$40,0),
XLOOKUP(Advanced!$J221,'ADVANCED KEY'!$C$43:$C$46,'ADVANCED KEY'!$B$43:$B$46,0),
XLOOKUP(Advanced!$K221,'ADVANCED KEY'!$C$49:$C$52,'ADVANCED KEY'!$B$49:$B$52,0),
XLOOKUP(Advanced!$L221,'ADVANCED KEY'!$C$55:$C$58,'ADVANCED KEY'!$B$55:$B$58,0)
)</f>
        <v>-1</v>
      </c>
      <c r="F224" s="13">
        <f t="shared" si="2"/>
        <v>6</v>
      </c>
      <c r="G224" s="13">
        <f t="shared" si="3"/>
        <v>20</v>
      </c>
      <c r="H224" s="13">
        <f t="shared" si="4"/>
        <v>0.145</v>
      </c>
      <c r="I224" s="25">
        <f t="shared" si="5"/>
        <v>53</v>
      </c>
      <c r="J224" s="13" t="str">
        <f t="array" ref="J224">IF(ISNUMBER(MATCH(Sheet8!$C224, Basic!$I$2:$I$309, 0)),TEXTJOIN(",",TRUE,
XLOOKUP(INDEX(Basic!$K$2:$K$309, MATCH(Sheet8!$C224, Basic!$I$2:$I$309, 0)), 'BASIC KEY'!$E$1:$E$4, 'BASIC KEY'!$F$1:$F$4, ""),
XLOOKUP(INDEX(Basic!$L$2:$L$309, MATCH(Sheet8!$C224, Basic!$I$2:$I$309, 0)), 'BASIC KEY'!$E$7:$E$10, 'BASIC KEY'!$F$7:$F$10, ""),
XLOOKUP(INDEX(Basic!$M$2:$M$309, MATCH(Sheet8!$C224, Basic!$I$2:$I$309, 0)), 'BASIC KEY'!$E$13:$E$16, 'BASIC KEY'!$F$13:$F$16, ""),
XLOOKUP(INDEX(Basic!$N$2:$N$309, MATCH(Sheet8!$C224, Basic!$I$2:$I$309, 0)), 'BASIC KEY'!$E$19:$E$22, 'BASIC KEY'!$F$19:$F$22, ""),
XLOOKUP(INDEX(Basic!$O$2:$O$309, MATCH(Sheet8!$C224, Basic!$I$2:$I$309, 0)), 'BASIC KEY'!$E$25:$E$28, 'BASIC KEY'!$F$25:$F$28, "")
),
""
)</f>
        <v>career focused,Balanced explorer,Dedicated learner,Dtermined Doer,Self Focused</v>
      </c>
      <c r="L224" s="17" t="str">
        <f t="array" ref="L224">TEXTJOIN(",", TRUE,
    XLOOKUP(Advanced!$P221, 'ADVANCED KEY'!$F$1:$F$4, 'ADVANCED KEY'!$G$1:$G$4, ""),
    XLOOKUP(Advanced!$Q221, 'ADVANCED KEY'!$F$7:$F$10, 'ADVANCED KEY'!$G$7:$G$10, ""),
    XLOOKUP(Advanced!$R221, 'ADVANCED KEY'!$F$13:$F$16, 'ADVANCED KEY'!$G$13:$G$16, ""),
    XLOOKUP(Advanced!$S221, 'ADVANCED KEY'!$F$19:$F$22, 'ADVANCED KEY'!$G$19:$G$22, ""),
    XLOOKUP(Advanced!$T221, 'ADVANCED KEY'!$F$25:$F$28, 'ADVANCED KEY'!$G$25:$G$28, ""),
    XLOOKUP(Advanced!$U221, 'ADVANCED KEY'!$F$31:$F$34, 'ADVANCED KEY'!$G$31:$G$34, ""),
    XLOOKUP(Advanced!$V221, 'ADVANCED KEY'!$F$37:$F$40, 'ADVANCED KEY'!$G$37:$G$40, ""),
    XLOOKUP(Advanced!$W221, 'ADVANCED KEY'!$F$43:$F$46, 'ADVANCED KEY'!$G$43:$G$46, ""),
    XLOOKUP(Advanced!$X221, 'ADVANCED KEY'!$F$49:$F$52, 'ADVANCED KEY'!$G$49:$G$52, ""),
    XLOOKUP(Advanced!$Y221, 'ADVANCED KEY'!$F$55:$F$58, 'ADVANCED KEY'!$G$55:$G$58, "")
)</f>
        <v>Researcher,Challenger,Guidelines seeker,Incremental Result seeker,Feedback seeker,Networker,Blanced thinker,Practical learner,Acknowledgement seeker,Short-term goals seeker</v>
      </c>
      <c r="M224" s="17" t="str">
        <f t="shared" si="6"/>
        <v>You are doing great Job . Keep it up!</v>
      </c>
      <c r="N224" s="17" t="str">
        <f t="shared" si="7"/>
        <v>Going amazing!.Keep working!</v>
      </c>
    </row>
    <row r="225">
      <c r="A225" s="12">
        <v>221.0</v>
      </c>
      <c r="B225" s="1" t="str">
        <f>Advanced!M222</f>
        <v>Sourajit Deb </v>
      </c>
      <c r="C225" s="13" t="str">
        <f t="shared" si="1"/>
        <v>sourajit deb</v>
      </c>
      <c r="D225" s="13">
        <f t="array" ref="D225">IF(ISNUMBER(MATCH(Sheet8!$C225, Basic!$I$2:$I$309, 0)),SUM(
        XLOOKUP(INDEX(Basic!$C$2:$C$309, MATCH(Sheet8!$C225, Basic!$I$2:$I$309, 0)), 'BASIC KEY'!$C$1:$C$4, 'BASIC KEY'!$B$1:$B$4, 0),
        XLOOKUP(INDEX(Basic!$D$2:$D$309, MATCH(Sheet8!$C225, Basic!$I$2:$I$309, 0)), 'BASIC KEY'!$C$7:$C$10, 'BASIC KEY'!$B$7:$B$10, 0),
        XLOOKUP(INDEX(Basic!$E$2:$E$309, MATCH(Sheet8!$C225, Basic!$I$2:$I$309, 0)), 'BASIC KEY'!$C$13:$C$16, 'BASIC KEY'!$B$13:$B$16, 0),
        XLOOKUP(INDEX(Basic!$F$2:$F$309, MATCH(Sheet8!$C225, Basic!$I$2:$I$309, 0)), 'BASIC KEY'!$C$19:$C$22, 'BASIC KEY'!$B$19:$B$22, 0),
        XLOOKUP(INDEX(Basic!$G$2:$G$309, MATCH(Sheet8!$C225, Basic!$I$2:$I$309, 0)), 'BASIC KEY'!$C$25:$C$28, 'BASIC KEY'!$B$25:$B$28, 0)
    ),
    ""
)
</f>
        <v>8</v>
      </c>
      <c r="E225" s="13">
        <f t="array" ref="E225">SUM(
XLOOKUP(Advanced!$C222,'ADVANCED KEY'!$C$1:$C$4,'ADVANCED KEY'!$B$1:$B$4,0),
XLOOKUP(Advanced!$D222,'ADVANCED KEY'!$C$7:$C$10,'ADVANCED KEY'!$B$7:$B$10,0),
XLOOKUP(Advanced!$E222,'ADVANCED KEY'!$C$13:$C$16,'ADVANCED KEY'!$B$13:$B$16,0),
XLOOKUP(Advanced!$F222,'ADVANCED KEY'!$C$19:$C$22,'ADVANCED KEY'!$B$19:$B$22,0),
XLOOKUP(Advanced!$G222,'ADVANCED KEY'!$C$25:$C$28,'ADVANCED KEY'!$B$25:$B$28,0),
XLOOKUP(Advanced!$H222,'ADVANCED KEY'!$C$31:$C$34,'ADVANCED KEY'!$B$31:$B$34,0),
XLOOKUP(Advanced!$I222,'ADVANCED KEY'!$C$37:$C$40,'ADVANCED KEY'!$B$37:$B$40,0),
XLOOKUP(Advanced!$J222,'ADVANCED KEY'!$C$43:$C$46,'ADVANCED KEY'!$B$43:$B$46,0),
XLOOKUP(Advanced!$K222,'ADVANCED KEY'!$C$49:$C$52,'ADVANCED KEY'!$B$49:$B$52,0),
XLOOKUP(Advanced!$L222,'ADVANCED KEY'!$C$55:$C$58,'ADVANCED KEY'!$B$55:$B$58,0)
)</f>
        <v>2</v>
      </c>
      <c r="F225" s="13">
        <f t="shared" si="2"/>
        <v>10</v>
      </c>
      <c r="G225" s="13">
        <f t="shared" si="3"/>
        <v>33.3</v>
      </c>
      <c r="H225" s="13">
        <f t="shared" si="4"/>
        <v>0.443</v>
      </c>
      <c r="I225" s="25">
        <f t="shared" si="5"/>
        <v>37</v>
      </c>
      <c r="J225" s="13" t="str">
        <f t="array" ref="J225">IF(ISNUMBER(MATCH(Sheet8!$C225, Basic!$I$2:$I$309, 0)),TEXTJOIN(",",TRUE,
XLOOKUP(INDEX(Basic!$K$2:$K$309, MATCH(Sheet8!$C225, Basic!$I$2:$I$309, 0)), 'BASIC KEY'!$E$1:$E$4, 'BASIC KEY'!$F$1:$F$4, ""),
XLOOKUP(INDEX(Basic!$L$2:$L$309, MATCH(Sheet8!$C225, Basic!$I$2:$I$309, 0)), 'BASIC KEY'!$E$7:$E$10, 'BASIC KEY'!$F$7:$F$10, ""),
XLOOKUP(INDEX(Basic!$M$2:$M$309, MATCH(Sheet8!$C225, Basic!$I$2:$I$309, 0)), 'BASIC KEY'!$E$13:$E$16, 'BASIC KEY'!$F$13:$F$16, ""),
XLOOKUP(INDEX(Basic!$N$2:$N$309, MATCH(Sheet8!$C225, Basic!$I$2:$I$309, 0)), 'BASIC KEY'!$E$19:$E$22, 'BASIC KEY'!$F$19:$F$22, ""),
XLOOKUP(INDEX(Basic!$O$2:$O$309, MATCH(Sheet8!$C225, Basic!$I$2:$I$309, 0)), 'BASIC KEY'!$E$25:$E$28, 'BASIC KEY'!$F$25:$F$28, "")
),
""
)</f>
        <v>passionate explorer,Balanced explorer,Balancer,Pleasant tactful,Self Focused</v>
      </c>
      <c r="L225" s="17" t="str">
        <f t="array" ref="L225">TEXTJOIN(",", TRUE,
    XLOOKUP(Advanced!$P222, 'ADVANCED KEY'!$F$1:$F$4, 'ADVANCED KEY'!$G$1:$G$4, ""),
    XLOOKUP(Advanced!$Q222, 'ADVANCED KEY'!$F$7:$F$10, 'ADVANCED KEY'!$G$7:$G$10, ""),
    XLOOKUP(Advanced!$R222, 'ADVANCED KEY'!$F$13:$F$16, 'ADVANCED KEY'!$G$13:$G$16, ""),
    XLOOKUP(Advanced!$S222, 'ADVANCED KEY'!$F$19:$F$22, 'ADVANCED KEY'!$G$19:$G$22, ""),
    XLOOKUP(Advanced!$T222, 'ADVANCED KEY'!$F$25:$F$28, 'ADVANCED KEY'!$G$25:$G$28, ""),
    XLOOKUP(Advanced!$U222, 'ADVANCED KEY'!$F$31:$F$34, 'ADVANCED KEY'!$G$31:$G$34, ""),
    XLOOKUP(Advanced!$V222, 'ADVANCED KEY'!$F$37:$F$40, 'ADVANCED KEY'!$G$37:$G$40, ""),
    XLOOKUP(Advanced!$W222, 'ADVANCED KEY'!$F$43:$F$46, 'ADVANCED KEY'!$G$43:$G$46, ""),
    XLOOKUP(Advanced!$X222, 'ADVANCED KEY'!$F$49:$F$52, 'ADVANCED KEY'!$G$49:$G$52, ""),
    XLOOKUP(Advanced!$Y222, 'ADVANCED KEY'!$F$55:$F$58, 'ADVANCED KEY'!$G$55:$G$58, "")
)</f>
        <v>Planned explorer,Skill learner,Information seeker,Incremental Result seeker,Self Aware,Balancer,Blanced thinker,Future focused learner,Experience seeker,Balanced achiever</v>
      </c>
      <c r="M225" s="17" t="str">
        <f t="shared" si="6"/>
        <v>You are doing great Job . Keep it up!</v>
      </c>
      <c r="N225" s="17" t="str">
        <f t="shared" si="7"/>
        <v>Going amazing!.Keep working!</v>
      </c>
    </row>
    <row r="226">
      <c r="A226" s="12">
        <v>222.0</v>
      </c>
      <c r="B226" s="1" t="str">
        <f>Advanced!M223</f>
        <v>Nimanpreet Kaur</v>
      </c>
      <c r="C226" s="13" t="str">
        <f t="shared" si="1"/>
        <v>nimanpreet kaur</v>
      </c>
      <c r="D226" s="13">
        <f t="array" ref="D226">IF(ISNUMBER(MATCH(Sheet8!$C226, Basic!$I$2:$I$309, 0)),SUM(
        XLOOKUP(INDEX(Basic!$C$2:$C$309, MATCH(Sheet8!$C226, Basic!$I$2:$I$309, 0)), 'BASIC KEY'!$C$1:$C$4, 'BASIC KEY'!$B$1:$B$4, 0),
        XLOOKUP(INDEX(Basic!$D$2:$D$309, MATCH(Sheet8!$C226, Basic!$I$2:$I$309, 0)), 'BASIC KEY'!$C$7:$C$10, 'BASIC KEY'!$B$7:$B$10, 0),
        XLOOKUP(INDEX(Basic!$E$2:$E$309, MATCH(Sheet8!$C226, Basic!$I$2:$I$309, 0)), 'BASIC KEY'!$C$13:$C$16, 'BASIC KEY'!$B$13:$B$16, 0),
        XLOOKUP(INDEX(Basic!$F$2:$F$309, MATCH(Sheet8!$C226, Basic!$I$2:$I$309, 0)), 'BASIC KEY'!$C$19:$C$22, 'BASIC KEY'!$B$19:$B$22, 0),
        XLOOKUP(INDEX(Basic!$G$2:$G$309, MATCH(Sheet8!$C226, Basic!$I$2:$I$309, 0)), 'BASIC KEY'!$C$25:$C$28, 'BASIC KEY'!$B$25:$B$28, 0)
    ),
    ""
)
</f>
        <v>6</v>
      </c>
      <c r="E226" s="13">
        <f t="array" ref="E226">SUM(
XLOOKUP(Advanced!$C223,'ADVANCED KEY'!$C$1:$C$4,'ADVANCED KEY'!$B$1:$B$4,0),
XLOOKUP(Advanced!$D223,'ADVANCED KEY'!$C$7:$C$10,'ADVANCED KEY'!$B$7:$B$10,0),
XLOOKUP(Advanced!$E223,'ADVANCED KEY'!$C$13:$C$16,'ADVANCED KEY'!$B$13:$B$16,0),
XLOOKUP(Advanced!$F223,'ADVANCED KEY'!$C$19:$C$22,'ADVANCED KEY'!$B$19:$B$22,0),
XLOOKUP(Advanced!$G223,'ADVANCED KEY'!$C$25:$C$28,'ADVANCED KEY'!$B$25:$B$28,0),
XLOOKUP(Advanced!$H223,'ADVANCED KEY'!$C$31:$C$34,'ADVANCED KEY'!$B$31:$B$34,0),
XLOOKUP(Advanced!$I223,'ADVANCED KEY'!$C$37:$C$40,'ADVANCED KEY'!$B$37:$B$40,0),
XLOOKUP(Advanced!$J223,'ADVANCED KEY'!$C$43:$C$46,'ADVANCED KEY'!$B$43:$B$46,0),
XLOOKUP(Advanced!$K223,'ADVANCED KEY'!$C$49:$C$52,'ADVANCED KEY'!$B$49:$B$52,0),
XLOOKUP(Advanced!$L223,'ADVANCED KEY'!$C$55:$C$58,'ADVANCED KEY'!$B$55:$B$58,0)
)</f>
        <v>4</v>
      </c>
      <c r="F226" s="13">
        <f t="shared" si="2"/>
        <v>10</v>
      </c>
      <c r="G226" s="13">
        <f t="shared" si="3"/>
        <v>33.3</v>
      </c>
      <c r="H226" s="13">
        <f t="shared" si="4"/>
        <v>0.45</v>
      </c>
      <c r="I226" s="25">
        <f t="shared" si="5"/>
        <v>34</v>
      </c>
      <c r="J226" s="13" t="str">
        <f t="array" ref="J226">IF(ISNUMBER(MATCH(Sheet8!$C226, Basic!$I$2:$I$309, 0)),TEXTJOIN(",",TRUE,
XLOOKUP(INDEX(Basic!$K$2:$K$309, MATCH(Sheet8!$C226, Basic!$I$2:$I$309, 0)), 'BASIC KEY'!$E$1:$E$4, 'BASIC KEY'!$F$1:$F$4, ""),
XLOOKUP(INDEX(Basic!$L$2:$L$309, MATCH(Sheet8!$C226, Basic!$I$2:$I$309, 0)), 'BASIC KEY'!$E$7:$E$10, 'BASIC KEY'!$F$7:$F$10, ""),
XLOOKUP(INDEX(Basic!$M$2:$M$309, MATCH(Sheet8!$C226, Basic!$I$2:$I$309, 0)), 'BASIC KEY'!$E$13:$E$16, 'BASIC KEY'!$F$13:$F$16, ""),
XLOOKUP(INDEX(Basic!$N$2:$N$309, MATCH(Sheet8!$C226, Basic!$I$2:$I$309, 0)), 'BASIC KEY'!$E$19:$E$22, 'BASIC KEY'!$F$19:$F$22, ""),
XLOOKUP(INDEX(Basic!$O$2:$O$309, MATCH(Sheet8!$C226, Basic!$I$2:$I$309, 0)), 'BASIC KEY'!$E$25:$E$28, 'BASIC KEY'!$F$25:$F$28, "")
),
""
)</f>
        <v>career focused,Balanced explorer,Balancer,Pleasant tactful,Competitor</v>
      </c>
      <c r="L226" s="17" t="str">
        <f t="array" ref="L226">TEXTJOIN(",", TRUE,
    XLOOKUP(Advanced!$P223, 'ADVANCED KEY'!$F$1:$F$4, 'ADVANCED KEY'!$G$1:$G$4, ""),
    XLOOKUP(Advanced!$Q223, 'ADVANCED KEY'!$F$7:$F$10, 'ADVANCED KEY'!$G$7:$G$10, ""),
    XLOOKUP(Advanced!$R223, 'ADVANCED KEY'!$F$13:$F$16, 'ADVANCED KEY'!$G$13:$G$16, ""),
    XLOOKUP(Advanced!$S223, 'ADVANCED KEY'!$F$19:$F$22, 'ADVANCED KEY'!$G$19:$G$22, ""),
    XLOOKUP(Advanced!$T223, 'ADVANCED KEY'!$F$25:$F$28, 'ADVANCED KEY'!$G$25:$G$28, ""),
    XLOOKUP(Advanced!$U223, 'ADVANCED KEY'!$F$31:$F$34, 'ADVANCED KEY'!$G$31:$G$34, ""),
    XLOOKUP(Advanced!$V223, 'ADVANCED KEY'!$F$37:$F$40, 'ADVANCED KEY'!$G$37:$G$40, ""),
    XLOOKUP(Advanced!$W223, 'ADVANCED KEY'!$F$43:$F$46, 'ADVANCED KEY'!$G$43:$G$46, ""),
    XLOOKUP(Advanced!$X223, 'ADVANCED KEY'!$F$49:$F$52, 'ADVANCED KEY'!$G$49:$G$52, ""),
    XLOOKUP(Advanced!$Y223, 'ADVANCED KEY'!$F$55:$F$58, 'ADVANCED KEY'!$G$55:$G$58, "")
)</f>
        <v>Planned explorer,Skill learner,Information seeker,Advice seeker,Self Aware,Balancer,Smart woker,Future focused learner,Practical career focused,Short-term goals seeker</v>
      </c>
      <c r="M226" s="17" t="str">
        <f t="shared" si="6"/>
        <v>You are doing great Job . Keep it up!</v>
      </c>
      <c r="N226" s="17" t="str">
        <f t="shared" si="7"/>
        <v>Going amazing!.Keep working!</v>
      </c>
    </row>
    <row r="227">
      <c r="A227" s="12">
        <v>223.0</v>
      </c>
      <c r="B227" s="1" t="str">
        <f>Advanced!M224</f>
        <v>Aryan Khare</v>
      </c>
      <c r="C227" s="13" t="str">
        <f t="shared" si="1"/>
        <v>aryan khare</v>
      </c>
      <c r="D227" s="13">
        <f t="array" ref="D227">IF(ISNUMBER(MATCH(Sheet8!$C227, Basic!$I$2:$I$309, 0)),SUM(
        XLOOKUP(INDEX(Basic!$C$2:$C$309, MATCH(Sheet8!$C227, Basic!$I$2:$I$309, 0)), 'BASIC KEY'!$C$1:$C$4, 'BASIC KEY'!$B$1:$B$4, 0),
        XLOOKUP(INDEX(Basic!$D$2:$D$309, MATCH(Sheet8!$C227, Basic!$I$2:$I$309, 0)), 'BASIC KEY'!$C$7:$C$10, 'BASIC KEY'!$B$7:$B$10, 0),
        XLOOKUP(INDEX(Basic!$E$2:$E$309, MATCH(Sheet8!$C227, Basic!$I$2:$I$309, 0)), 'BASIC KEY'!$C$13:$C$16, 'BASIC KEY'!$B$13:$B$16, 0),
        XLOOKUP(INDEX(Basic!$F$2:$F$309, MATCH(Sheet8!$C227, Basic!$I$2:$I$309, 0)), 'BASIC KEY'!$C$19:$C$22, 'BASIC KEY'!$B$19:$B$22, 0),
        XLOOKUP(INDEX(Basic!$G$2:$G$309, MATCH(Sheet8!$C227, Basic!$I$2:$I$309, 0)), 'BASIC KEY'!$C$25:$C$28, 'BASIC KEY'!$B$25:$B$28, 0)
    ),
    ""
)
</f>
        <v>9</v>
      </c>
      <c r="E227" s="13">
        <f t="array" ref="E227">SUM(
XLOOKUP(Advanced!$C224,'ADVANCED KEY'!$C$1:$C$4,'ADVANCED KEY'!$B$1:$B$4,0),
XLOOKUP(Advanced!$D224,'ADVANCED KEY'!$C$7:$C$10,'ADVANCED KEY'!$B$7:$B$10,0),
XLOOKUP(Advanced!$E224,'ADVANCED KEY'!$C$13:$C$16,'ADVANCED KEY'!$B$13:$B$16,0),
XLOOKUP(Advanced!$F224,'ADVANCED KEY'!$C$19:$C$22,'ADVANCED KEY'!$B$19:$B$22,0),
XLOOKUP(Advanced!$G224,'ADVANCED KEY'!$C$25:$C$28,'ADVANCED KEY'!$B$25:$B$28,0),
XLOOKUP(Advanced!$H224,'ADVANCED KEY'!$C$31:$C$34,'ADVANCED KEY'!$B$31:$B$34,0),
XLOOKUP(Advanced!$I224,'ADVANCED KEY'!$C$37:$C$40,'ADVANCED KEY'!$B$37:$B$40,0),
XLOOKUP(Advanced!$J224,'ADVANCED KEY'!$C$43:$C$46,'ADVANCED KEY'!$B$43:$B$46,0),
XLOOKUP(Advanced!$K224,'ADVANCED KEY'!$C$49:$C$52,'ADVANCED KEY'!$B$49:$B$52,0),
XLOOKUP(Advanced!$L224,'ADVANCED KEY'!$C$55:$C$58,'ADVANCED KEY'!$B$55:$B$58,0)
)</f>
        <v>3</v>
      </c>
      <c r="F227" s="13">
        <f t="shared" si="2"/>
        <v>12</v>
      </c>
      <c r="G227" s="13">
        <f t="shared" si="3"/>
        <v>40</v>
      </c>
      <c r="H227" s="13">
        <f t="shared" si="4"/>
        <v>0.712</v>
      </c>
      <c r="I227" s="25">
        <f t="shared" si="5"/>
        <v>16</v>
      </c>
      <c r="J227" s="13" t="str">
        <f t="array" ref="J227">IF(ISNUMBER(MATCH(Sheet8!$C227, Basic!$I$2:$I$309, 0)),TEXTJOIN(",",TRUE,
XLOOKUP(INDEX(Basic!$K$2:$K$309, MATCH(Sheet8!$C227, Basic!$I$2:$I$309, 0)), 'BASIC KEY'!$E$1:$E$4, 'BASIC KEY'!$F$1:$F$4, ""),
XLOOKUP(INDEX(Basic!$L$2:$L$309, MATCH(Sheet8!$C227, Basic!$I$2:$I$309, 0)), 'BASIC KEY'!$E$7:$E$10, 'BASIC KEY'!$F$7:$F$10, ""),
XLOOKUP(INDEX(Basic!$M$2:$M$309, MATCH(Sheet8!$C227, Basic!$I$2:$I$309, 0)), 'BASIC KEY'!$E$13:$E$16, 'BASIC KEY'!$F$13:$F$16, ""),
XLOOKUP(INDEX(Basic!$N$2:$N$309, MATCH(Sheet8!$C227, Basic!$I$2:$I$309, 0)), 'BASIC KEY'!$E$19:$E$22, 'BASIC KEY'!$F$19:$F$22, ""),
XLOOKUP(INDEX(Basic!$O$2:$O$309, MATCH(Sheet8!$C227, Basic!$I$2:$I$309, 0)), 'BASIC KEY'!$E$25:$E$28, 'BASIC KEY'!$F$25:$F$28, "")
),
""
)</f>
        <v>passionate explorer,Growth seeker,Balancer,Pleasant tactful,Self Focused</v>
      </c>
      <c r="L227" s="17" t="str">
        <f t="array" ref="L227">TEXTJOIN(",", TRUE,
    XLOOKUP(Advanced!$P224, 'ADVANCED KEY'!$F$1:$F$4, 'ADVANCED KEY'!$G$1:$G$4, ""),
    XLOOKUP(Advanced!$Q224, 'ADVANCED KEY'!$F$7:$F$10, 'ADVANCED KEY'!$G$7:$G$10, ""),
    XLOOKUP(Advanced!$R224, 'ADVANCED KEY'!$F$13:$F$16, 'ADVANCED KEY'!$G$13:$G$16, ""),
    XLOOKUP(Advanced!$S224, 'ADVANCED KEY'!$F$19:$F$22, 'ADVANCED KEY'!$G$19:$G$22, ""),
    XLOOKUP(Advanced!$T224, 'ADVANCED KEY'!$F$25:$F$28, 'ADVANCED KEY'!$G$25:$G$28, ""),
    XLOOKUP(Advanced!$U224, 'ADVANCED KEY'!$F$31:$F$34, 'ADVANCED KEY'!$G$31:$G$34, ""),
    XLOOKUP(Advanced!$V224, 'ADVANCED KEY'!$F$37:$F$40, 'ADVANCED KEY'!$G$37:$G$40, ""),
    XLOOKUP(Advanced!$W224, 'ADVANCED KEY'!$F$43:$F$46, 'ADVANCED KEY'!$G$43:$G$46, ""),
    XLOOKUP(Advanced!$X224, 'ADVANCED KEY'!$F$49:$F$52, 'ADVANCED KEY'!$G$49:$G$52, ""),
    XLOOKUP(Advanced!$Y224, 'ADVANCED KEY'!$F$55:$F$58, 'ADVANCED KEY'!$G$55:$G$58, "")
)</f>
        <v>Researcher,Task Oriented,Guidelines seeker,Incremental Result seeker,Self Aware,Networker,Innovator,Future focused learner,Experience seeker,Balanced achiever</v>
      </c>
      <c r="M227" s="17" t="str">
        <f t="shared" si="6"/>
        <v>You are doing great Job . Keep it up!</v>
      </c>
      <c r="N227" s="17" t="str">
        <f t="shared" si="7"/>
        <v>Going amazing!.Keep working!</v>
      </c>
    </row>
    <row r="228">
      <c r="A228" s="12">
        <v>224.0</v>
      </c>
      <c r="B228" s="1" t="str">
        <f>Advanced!M225</f>
        <v>Nithya sree B</v>
      </c>
      <c r="C228" s="13" t="str">
        <f t="shared" si="1"/>
        <v>nithya sree b</v>
      </c>
      <c r="D228" s="13">
        <f t="array" ref="D228">IF(ISNUMBER(MATCH(Sheet8!$C228, Basic!$I$2:$I$309, 0)),SUM(
        XLOOKUP(INDEX(Basic!$C$2:$C$309, MATCH(Sheet8!$C228, Basic!$I$2:$I$309, 0)), 'BASIC KEY'!$C$1:$C$4, 'BASIC KEY'!$B$1:$B$4, 0),
        XLOOKUP(INDEX(Basic!$D$2:$D$309, MATCH(Sheet8!$C228, Basic!$I$2:$I$309, 0)), 'BASIC KEY'!$C$7:$C$10, 'BASIC KEY'!$B$7:$B$10, 0),
        XLOOKUP(INDEX(Basic!$E$2:$E$309, MATCH(Sheet8!$C228, Basic!$I$2:$I$309, 0)), 'BASIC KEY'!$C$13:$C$16, 'BASIC KEY'!$B$13:$B$16, 0),
        XLOOKUP(INDEX(Basic!$F$2:$F$309, MATCH(Sheet8!$C228, Basic!$I$2:$I$309, 0)), 'BASIC KEY'!$C$19:$C$22, 'BASIC KEY'!$B$19:$B$22, 0),
        XLOOKUP(INDEX(Basic!$G$2:$G$309, MATCH(Sheet8!$C228, Basic!$I$2:$I$309, 0)), 'BASIC KEY'!$C$25:$C$28, 'BASIC KEY'!$B$25:$B$28, 0)
    ),
    ""
)
</f>
        <v>7</v>
      </c>
      <c r="E228" s="13">
        <f t="array" ref="E228">SUM(
XLOOKUP(Advanced!$C225,'ADVANCED KEY'!$C$1:$C$4,'ADVANCED KEY'!$B$1:$B$4,0),
XLOOKUP(Advanced!$D225,'ADVANCED KEY'!$C$7:$C$10,'ADVANCED KEY'!$B$7:$B$10,0),
XLOOKUP(Advanced!$E225,'ADVANCED KEY'!$C$13:$C$16,'ADVANCED KEY'!$B$13:$B$16,0),
XLOOKUP(Advanced!$F225,'ADVANCED KEY'!$C$19:$C$22,'ADVANCED KEY'!$B$19:$B$22,0),
XLOOKUP(Advanced!$G225,'ADVANCED KEY'!$C$25:$C$28,'ADVANCED KEY'!$B$25:$B$28,0),
XLOOKUP(Advanced!$H225,'ADVANCED KEY'!$C$31:$C$34,'ADVANCED KEY'!$B$31:$B$34,0),
XLOOKUP(Advanced!$I225,'ADVANCED KEY'!$C$37:$C$40,'ADVANCED KEY'!$B$37:$B$40,0),
XLOOKUP(Advanced!$J225,'ADVANCED KEY'!$C$43:$C$46,'ADVANCED KEY'!$B$43:$B$46,0),
XLOOKUP(Advanced!$K225,'ADVANCED KEY'!$C$49:$C$52,'ADVANCED KEY'!$B$49:$B$52,0),
XLOOKUP(Advanced!$L225,'ADVANCED KEY'!$C$55:$C$58,'ADVANCED KEY'!$B$55:$B$58,0)
)</f>
        <v>4</v>
      </c>
      <c r="F228" s="13">
        <f t="shared" si="2"/>
        <v>11</v>
      </c>
      <c r="G228" s="13">
        <f t="shared" si="3"/>
        <v>36.7</v>
      </c>
      <c r="H228" s="13">
        <f t="shared" si="4"/>
        <v>0.586</v>
      </c>
      <c r="I228" s="25">
        <f t="shared" si="5"/>
        <v>23</v>
      </c>
      <c r="J228" s="13" t="str">
        <f t="array" ref="J228">IF(ISNUMBER(MATCH(Sheet8!$C228, Basic!$I$2:$I$309, 0)),TEXTJOIN(",",TRUE,
XLOOKUP(INDEX(Basic!$K$2:$K$309, MATCH(Sheet8!$C228, Basic!$I$2:$I$309, 0)), 'BASIC KEY'!$E$1:$E$4, 'BASIC KEY'!$F$1:$F$4, ""),
XLOOKUP(INDEX(Basic!$L$2:$L$309, MATCH(Sheet8!$C228, Basic!$I$2:$I$309, 0)), 'BASIC KEY'!$E$7:$E$10, 'BASIC KEY'!$F$7:$F$10, ""),
XLOOKUP(INDEX(Basic!$M$2:$M$309, MATCH(Sheet8!$C228, Basic!$I$2:$I$309, 0)), 'BASIC KEY'!$E$13:$E$16, 'BASIC KEY'!$F$13:$F$16, ""),
XLOOKUP(INDEX(Basic!$N$2:$N$309, MATCH(Sheet8!$C228, Basic!$I$2:$I$309, 0)), 'BASIC KEY'!$E$19:$E$22, 'BASIC KEY'!$F$19:$F$22, ""),
XLOOKUP(INDEX(Basic!$O$2:$O$309, MATCH(Sheet8!$C228, Basic!$I$2:$I$309, 0)), 'BASIC KEY'!$E$25:$E$28, 'BASIC KEY'!$F$25:$F$28, "")
),
""
)</f>
        <v>career focused,Growth seeker,Balancer,Pleasant tactful,Competitor</v>
      </c>
      <c r="L228" s="17" t="str">
        <f t="array" ref="L228">TEXTJOIN(",", TRUE,
    XLOOKUP(Advanced!$P225, 'ADVANCED KEY'!$F$1:$F$4, 'ADVANCED KEY'!$G$1:$G$4, ""),
    XLOOKUP(Advanced!$Q225, 'ADVANCED KEY'!$F$7:$F$10, 'ADVANCED KEY'!$G$7:$G$10, ""),
    XLOOKUP(Advanced!$R225, 'ADVANCED KEY'!$F$13:$F$16, 'ADVANCED KEY'!$G$13:$G$16, ""),
    XLOOKUP(Advanced!$S225, 'ADVANCED KEY'!$F$19:$F$22, 'ADVANCED KEY'!$G$19:$G$22, ""),
    XLOOKUP(Advanced!$T225, 'ADVANCED KEY'!$F$25:$F$28, 'ADVANCED KEY'!$G$25:$G$28, ""),
    XLOOKUP(Advanced!$U225, 'ADVANCED KEY'!$F$31:$F$34, 'ADVANCED KEY'!$G$31:$G$34, ""),
    XLOOKUP(Advanced!$V225, 'ADVANCED KEY'!$F$37:$F$40, 'ADVANCED KEY'!$G$37:$G$40, ""),
    XLOOKUP(Advanced!$W225, 'ADVANCED KEY'!$F$43:$F$46, 'ADVANCED KEY'!$G$43:$G$46, ""),
    XLOOKUP(Advanced!$X225, 'ADVANCED KEY'!$F$49:$F$52, 'ADVANCED KEY'!$G$49:$G$52, ""),
    XLOOKUP(Advanced!$Y225, 'ADVANCED KEY'!$F$55:$F$58, 'ADVANCED KEY'!$G$55:$G$58, "")
)</f>
        <v>Planned explorer,Task Oriented,Information seeker,Incremental Result seeker,Strength focused,Placement focused,Systematic Thinker,Practical learner,Practical career focused,Detail focused</v>
      </c>
      <c r="M228" s="17" t="str">
        <f t="shared" si="6"/>
        <v>You are doing great Job . Keep it up!</v>
      </c>
      <c r="N228" s="17" t="str">
        <f t="shared" si="7"/>
        <v>Going amazing!.Keep working!</v>
      </c>
    </row>
    <row r="229">
      <c r="A229" s="12">
        <v>225.0</v>
      </c>
      <c r="B229" s="1" t="str">
        <f>Advanced!M226</f>
        <v>Akshay Kumar </v>
      </c>
      <c r="C229" s="13" t="str">
        <f t="shared" si="1"/>
        <v>akshay kumar</v>
      </c>
      <c r="D229" s="13">
        <f t="array" ref="D229">IF(ISNUMBER(MATCH(Sheet8!$C229, Basic!$I$2:$I$309, 0)),SUM(
        XLOOKUP(INDEX(Basic!$C$2:$C$309, MATCH(Sheet8!$C229, Basic!$I$2:$I$309, 0)), 'BASIC KEY'!$C$1:$C$4, 'BASIC KEY'!$B$1:$B$4, 0),
        XLOOKUP(INDEX(Basic!$D$2:$D$309, MATCH(Sheet8!$C229, Basic!$I$2:$I$309, 0)), 'BASIC KEY'!$C$7:$C$10, 'BASIC KEY'!$B$7:$B$10, 0),
        XLOOKUP(INDEX(Basic!$E$2:$E$309, MATCH(Sheet8!$C229, Basic!$I$2:$I$309, 0)), 'BASIC KEY'!$C$13:$C$16, 'BASIC KEY'!$B$13:$B$16, 0),
        XLOOKUP(INDEX(Basic!$F$2:$F$309, MATCH(Sheet8!$C229, Basic!$I$2:$I$309, 0)), 'BASIC KEY'!$C$19:$C$22, 'BASIC KEY'!$B$19:$B$22, 0),
        XLOOKUP(INDEX(Basic!$G$2:$G$309, MATCH(Sheet8!$C229, Basic!$I$2:$I$309, 0)), 'BASIC KEY'!$C$25:$C$28, 'BASIC KEY'!$B$25:$B$28, 0)
    ),
    ""
)
</f>
        <v>9</v>
      </c>
      <c r="E229" s="13">
        <f t="array" ref="E229">SUM(
XLOOKUP(Advanced!$C226,'ADVANCED KEY'!$C$1:$C$4,'ADVANCED KEY'!$B$1:$B$4,0),
XLOOKUP(Advanced!$D226,'ADVANCED KEY'!$C$7:$C$10,'ADVANCED KEY'!$B$7:$B$10,0),
XLOOKUP(Advanced!$E226,'ADVANCED KEY'!$C$13:$C$16,'ADVANCED KEY'!$B$13:$B$16,0),
XLOOKUP(Advanced!$F226,'ADVANCED KEY'!$C$19:$C$22,'ADVANCED KEY'!$B$19:$B$22,0),
XLOOKUP(Advanced!$G226,'ADVANCED KEY'!$C$25:$C$28,'ADVANCED KEY'!$B$25:$B$28,0),
XLOOKUP(Advanced!$H226,'ADVANCED KEY'!$C$31:$C$34,'ADVANCED KEY'!$B$31:$B$34,0),
XLOOKUP(Advanced!$I226,'ADVANCED KEY'!$C$37:$C$40,'ADVANCED KEY'!$B$37:$B$40,0),
XLOOKUP(Advanced!$J226,'ADVANCED KEY'!$C$43:$C$46,'ADVANCED KEY'!$B$43:$B$46,0),
XLOOKUP(Advanced!$K226,'ADVANCED KEY'!$C$49:$C$52,'ADVANCED KEY'!$B$49:$B$52,0),
XLOOKUP(Advanced!$L226,'ADVANCED KEY'!$C$55:$C$58,'ADVANCED KEY'!$B$55:$B$58,0)
)</f>
        <v>-1</v>
      </c>
      <c r="F229" s="13">
        <f t="shared" si="2"/>
        <v>8</v>
      </c>
      <c r="G229" s="13">
        <f t="shared" si="3"/>
        <v>26.7</v>
      </c>
      <c r="H229" s="13">
        <f t="shared" si="4"/>
        <v>0.316</v>
      </c>
      <c r="I229" s="25">
        <f t="shared" si="5"/>
        <v>41</v>
      </c>
      <c r="J229" s="13" t="str">
        <f t="array" ref="J229">IF(ISNUMBER(MATCH(Sheet8!$C229, Basic!$I$2:$I$309, 0)),TEXTJOIN(",",TRUE,
XLOOKUP(INDEX(Basic!$K$2:$K$309, MATCH(Sheet8!$C229, Basic!$I$2:$I$309, 0)), 'BASIC KEY'!$E$1:$E$4, 'BASIC KEY'!$F$1:$F$4, ""),
XLOOKUP(INDEX(Basic!$L$2:$L$309, MATCH(Sheet8!$C229, Basic!$I$2:$I$309, 0)), 'BASIC KEY'!$E$7:$E$10, 'BASIC KEY'!$F$7:$F$10, ""),
XLOOKUP(INDEX(Basic!$M$2:$M$309, MATCH(Sheet8!$C229, Basic!$I$2:$I$309, 0)), 'BASIC KEY'!$E$13:$E$16, 'BASIC KEY'!$F$13:$F$16, ""),
XLOOKUP(INDEX(Basic!$N$2:$N$309, MATCH(Sheet8!$C229, Basic!$I$2:$I$309, 0)), 'BASIC KEY'!$E$19:$E$22, 'BASIC KEY'!$F$19:$F$22, ""),
XLOOKUP(INDEX(Basic!$O$2:$O$309, MATCH(Sheet8!$C229, Basic!$I$2:$I$309, 0)), 'BASIC KEY'!$E$25:$E$28, 'BASIC KEY'!$F$25:$F$28, "")
),
""
)</f>
        <v>passionate explorer,Balanced explorer,Dedicated learner,Pleasant tactful,Self Focused</v>
      </c>
      <c r="L229" s="17" t="str">
        <f t="array" ref="L229">TEXTJOIN(",", TRUE,
    XLOOKUP(Advanced!$P226, 'ADVANCED KEY'!$F$1:$F$4, 'ADVANCED KEY'!$G$1:$G$4, ""),
    XLOOKUP(Advanced!$Q226, 'ADVANCED KEY'!$F$7:$F$10, 'ADVANCED KEY'!$G$7:$G$10, ""),
    XLOOKUP(Advanced!$R226, 'ADVANCED KEY'!$F$13:$F$16, 'ADVANCED KEY'!$G$13:$G$16, ""),
    XLOOKUP(Advanced!$S226, 'ADVANCED KEY'!$F$19:$F$22, 'ADVANCED KEY'!$G$19:$G$22, ""),
    XLOOKUP(Advanced!$T226, 'ADVANCED KEY'!$F$25:$F$28, 'ADVANCED KEY'!$G$25:$G$28, ""),
    XLOOKUP(Advanced!$U226, 'ADVANCED KEY'!$F$31:$F$34, 'ADVANCED KEY'!$G$31:$G$34, ""),
    XLOOKUP(Advanced!$V226, 'ADVANCED KEY'!$F$37:$F$40, 'ADVANCED KEY'!$G$37:$G$40, ""),
    XLOOKUP(Advanced!$W226, 'ADVANCED KEY'!$F$43:$F$46, 'ADVANCED KEY'!$G$43:$G$46, ""),
    XLOOKUP(Advanced!$X226, 'ADVANCED KEY'!$F$49:$F$52, 'ADVANCED KEY'!$G$49:$G$52, ""),
    XLOOKUP(Advanced!$Y226, 'ADVANCED KEY'!$F$55:$F$58, 'ADVANCED KEY'!$G$55:$G$58, "")
)</f>
        <v>Researcher,Task Oriented,Guidelines seeker,Reflective,Strength focused,Balancer,Blanced thinker,Future focused learner,Acknowledgement seeker,Balanced achiever</v>
      </c>
      <c r="M229" s="17" t="str">
        <f t="shared" si="6"/>
        <v>You are doing great Job . Keep it up!</v>
      </c>
      <c r="N229" s="17" t="str">
        <f t="shared" si="7"/>
        <v>Going amazing!.Keep working!</v>
      </c>
    </row>
    <row r="230">
      <c r="A230" s="12">
        <v>226.0</v>
      </c>
      <c r="B230" s="1" t="str">
        <f>Advanced!M227</f>
        <v>Mani sathwik Barigela</v>
      </c>
      <c r="C230" s="13" t="str">
        <f t="shared" si="1"/>
        <v>mani sathwik barigela</v>
      </c>
      <c r="D230" s="13">
        <f t="array" ref="D230">IF(ISNUMBER(MATCH(Sheet8!$C230, Basic!$I$2:$I$309, 0)),SUM(
        XLOOKUP(INDEX(Basic!$C$2:$C$309, MATCH(Sheet8!$C230, Basic!$I$2:$I$309, 0)), 'BASIC KEY'!$C$1:$C$4, 'BASIC KEY'!$B$1:$B$4, 0),
        XLOOKUP(INDEX(Basic!$D$2:$D$309, MATCH(Sheet8!$C230, Basic!$I$2:$I$309, 0)), 'BASIC KEY'!$C$7:$C$10, 'BASIC KEY'!$B$7:$B$10, 0),
        XLOOKUP(INDEX(Basic!$E$2:$E$309, MATCH(Sheet8!$C230, Basic!$I$2:$I$309, 0)), 'BASIC KEY'!$C$13:$C$16, 'BASIC KEY'!$B$13:$B$16, 0),
        XLOOKUP(INDEX(Basic!$F$2:$F$309, MATCH(Sheet8!$C230, Basic!$I$2:$I$309, 0)), 'BASIC KEY'!$C$19:$C$22, 'BASIC KEY'!$B$19:$B$22, 0),
        XLOOKUP(INDEX(Basic!$G$2:$G$309, MATCH(Sheet8!$C230, Basic!$I$2:$I$309, 0)), 'BASIC KEY'!$C$25:$C$28, 'BASIC KEY'!$B$25:$B$28, 0)
    ),
    ""
)
</f>
        <v>6</v>
      </c>
      <c r="E230" s="13">
        <f t="array" ref="E230">SUM(
XLOOKUP(Advanced!$C227,'ADVANCED KEY'!$C$1:$C$4,'ADVANCED KEY'!$B$1:$B$4,0),
XLOOKUP(Advanced!$D227,'ADVANCED KEY'!$C$7:$C$10,'ADVANCED KEY'!$B$7:$B$10,0),
XLOOKUP(Advanced!$E227,'ADVANCED KEY'!$C$13:$C$16,'ADVANCED KEY'!$B$13:$B$16,0),
XLOOKUP(Advanced!$F227,'ADVANCED KEY'!$C$19:$C$22,'ADVANCED KEY'!$B$19:$B$22,0),
XLOOKUP(Advanced!$G227,'ADVANCED KEY'!$C$25:$C$28,'ADVANCED KEY'!$B$25:$B$28,0),
XLOOKUP(Advanced!$H227,'ADVANCED KEY'!$C$31:$C$34,'ADVANCED KEY'!$B$31:$B$34,0),
XLOOKUP(Advanced!$I227,'ADVANCED KEY'!$C$37:$C$40,'ADVANCED KEY'!$B$37:$B$40,0),
XLOOKUP(Advanced!$J227,'ADVANCED KEY'!$C$43:$C$46,'ADVANCED KEY'!$B$43:$B$46,0),
XLOOKUP(Advanced!$K227,'ADVANCED KEY'!$C$49:$C$52,'ADVANCED KEY'!$B$49:$B$52,0),
XLOOKUP(Advanced!$L227,'ADVANCED KEY'!$C$55:$C$58,'ADVANCED KEY'!$B$55:$B$58,0)
)</f>
        <v>9</v>
      </c>
      <c r="F230" s="13">
        <f t="shared" si="2"/>
        <v>15</v>
      </c>
      <c r="G230" s="13">
        <f t="shared" si="3"/>
        <v>50</v>
      </c>
      <c r="H230" s="13">
        <f t="shared" si="4"/>
        <v>0.929</v>
      </c>
      <c r="I230" s="25">
        <f t="shared" si="5"/>
        <v>7</v>
      </c>
      <c r="J230" s="13" t="str">
        <f t="array" ref="J230">IF(ISNUMBER(MATCH(Sheet8!$C230, Basic!$I$2:$I$309, 0)),TEXTJOIN(",",TRUE,
XLOOKUP(INDEX(Basic!$K$2:$K$309, MATCH(Sheet8!$C230, Basic!$I$2:$I$309, 0)), 'BASIC KEY'!$E$1:$E$4, 'BASIC KEY'!$F$1:$F$4, ""),
XLOOKUP(INDEX(Basic!$L$2:$L$309, MATCH(Sheet8!$C230, Basic!$I$2:$I$309, 0)), 'BASIC KEY'!$E$7:$E$10, 'BASIC KEY'!$F$7:$F$10, ""),
XLOOKUP(INDEX(Basic!$M$2:$M$309, MATCH(Sheet8!$C230, Basic!$I$2:$I$309, 0)), 'BASIC KEY'!$E$13:$E$16, 'BASIC KEY'!$F$13:$F$16, ""),
XLOOKUP(INDEX(Basic!$N$2:$N$309, MATCH(Sheet8!$C230, Basic!$I$2:$I$309, 0)), 'BASIC KEY'!$E$19:$E$22, 'BASIC KEY'!$F$19:$F$22, ""),
XLOOKUP(INDEX(Basic!$O$2:$O$309, MATCH(Sheet8!$C230, Basic!$I$2:$I$309, 0)), 'BASIC KEY'!$E$25:$E$28, 'BASIC KEY'!$F$25:$F$28, "")
),
""
)</f>
        <v>passionate explorer,Balanced explorer,Balancer,Feedback taker,Self Focused</v>
      </c>
      <c r="L230" s="17" t="str">
        <f t="array" ref="L230">TEXTJOIN(",", TRUE,
    XLOOKUP(Advanced!$P227, 'ADVANCED KEY'!$F$1:$F$4, 'ADVANCED KEY'!$G$1:$G$4, ""),
    XLOOKUP(Advanced!$Q227, 'ADVANCED KEY'!$F$7:$F$10, 'ADVANCED KEY'!$G$7:$G$10, ""),
    XLOOKUP(Advanced!$R227, 'ADVANCED KEY'!$F$13:$F$16, 'ADVANCED KEY'!$G$13:$G$16, ""),
    XLOOKUP(Advanced!$S227, 'ADVANCED KEY'!$F$19:$F$22, 'ADVANCED KEY'!$G$19:$G$22, ""),
    XLOOKUP(Advanced!$T227, 'ADVANCED KEY'!$F$25:$F$28, 'ADVANCED KEY'!$G$25:$G$28, ""),
    XLOOKUP(Advanced!$U227, 'ADVANCED KEY'!$F$31:$F$34, 'ADVANCED KEY'!$G$31:$G$34, ""),
    XLOOKUP(Advanced!$V227, 'ADVANCED KEY'!$F$37:$F$40, 'ADVANCED KEY'!$G$37:$G$40, ""),
    XLOOKUP(Advanced!$W227, 'ADVANCED KEY'!$F$43:$F$46, 'ADVANCED KEY'!$G$43:$G$46, ""),
    XLOOKUP(Advanced!$X227, 'ADVANCED KEY'!$F$49:$F$52, 'ADVANCED KEY'!$G$49:$G$52, ""),
    XLOOKUP(Advanced!$Y227, 'ADVANCED KEY'!$F$55:$F$58, 'ADVANCED KEY'!$G$55:$G$58, "")
)</f>
        <v>Planned explorer,Skill learner,Other's approval seeker,Advice seeker,Self Aware,Internship focused,Innovator,Future focused learner,Acknowledgement seeker,Short-term goals seeker</v>
      </c>
      <c r="M230" s="17" t="str">
        <f t="shared" si="6"/>
        <v>You are doing great Job . Keep it up!</v>
      </c>
      <c r="N230" s="17" t="str">
        <f t="shared" si="7"/>
        <v>Going amazing!.Keep working!</v>
      </c>
    </row>
    <row r="231">
      <c r="A231" s="12">
        <v>227.0</v>
      </c>
      <c r="B231" s="1" t="str">
        <f>Advanced!M228</f>
        <v>Kamble Rutik</v>
      </c>
      <c r="C231" s="13" t="str">
        <f t="shared" si="1"/>
        <v>kamble rutik</v>
      </c>
      <c r="D231" s="13">
        <f t="array" ref="D231">IF(ISNUMBER(MATCH(Sheet8!$C231, Basic!$I$2:$I$309, 0)),SUM(
        XLOOKUP(INDEX(Basic!$C$2:$C$309, MATCH(Sheet8!$C231, Basic!$I$2:$I$309, 0)), 'BASIC KEY'!$C$1:$C$4, 'BASIC KEY'!$B$1:$B$4, 0),
        XLOOKUP(INDEX(Basic!$D$2:$D$309, MATCH(Sheet8!$C231, Basic!$I$2:$I$309, 0)), 'BASIC KEY'!$C$7:$C$10, 'BASIC KEY'!$B$7:$B$10, 0),
        XLOOKUP(INDEX(Basic!$E$2:$E$309, MATCH(Sheet8!$C231, Basic!$I$2:$I$309, 0)), 'BASIC KEY'!$C$13:$C$16, 'BASIC KEY'!$B$13:$B$16, 0),
        XLOOKUP(INDEX(Basic!$F$2:$F$309, MATCH(Sheet8!$C231, Basic!$I$2:$I$309, 0)), 'BASIC KEY'!$C$19:$C$22, 'BASIC KEY'!$B$19:$B$22, 0),
        XLOOKUP(INDEX(Basic!$G$2:$G$309, MATCH(Sheet8!$C231, Basic!$I$2:$I$309, 0)), 'BASIC KEY'!$C$25:$C$28, 'BASIC KEY'!$B$25:$B$28, 0)
    ),
    ""
)
</f>
        <v>5</v>
      </c>
      <c r="E231" s="13">
        <f t="array" ref="E231">SUM(
XLOOKUP(Advanced!$C228,'ADVANCED KEY'!$C$1:$C$4,'ADVANCED KEY'!$B$1:$B$4,0),
XLOOKUP(Advanced!$D228,'ADVANCED KEY'!$C$7:$C$10,'ADVANCED KEY'!$B$7:$B$10,0),
XLOOKUP(Advanced!$E228,'ADVANCED KEY'!$C$13:$C$16,'ADVANCED KEY'!$B$13:$B$16,0),
XLOOKUP(Advanced!$F228,'ADVANCED KEY'!$C$19:$C$22,'ADVANCED KEY'!$B$19:$B$22,0),
XLOOKUP(Advanced!$G228,'ADVANCED KEY'!$C$25:$C$28,'ADVANCED KEY'!$B$25:$B$28,0),
XLOOKUP(Advanced!$H228,'ADVANCED KEY'!$C$31:$C$34,'ADVANCED KEY'!$B$31:$B$34,0),
XLOOKUP(Advanced!$I228,'ADVANCED KEY'!$C$37:$C$40,'ADVANCED KEY'!$B$37:$B$40,0),
XLOOKUP(Advanced!$J228,'ADVANCED KEY'!$C$43:$C$46,'ADVANCED KEY'!$B$43:$B$46,0),
XLOOKUP(Advanced!$K228,'ADVANCED KEY'!$C$49:$C$52,'ADVANCED KEY'!$B$49:$B$52,0),
XLOOKUP(Advanced!$L228,'ADVANCED KEY'!$C$55:$C$58,'ADVANCED KEY'!$B$55:$B$58,0)
)</f>
        <v>5</v>
      </c>
      <c r="F231" s="13">
        <f t="shared" si="2"/>
        <v>10</v>
      </c>
      <c r="G231" s="13">
        <f t="shared" si="3"/>
        <v>33.3</v>
      </c>
      <c r="H231" s="13">
        <f t="shared" si="4"/>
        <v>0.473</v>
      </c>
      <c r="I231" s="25">
        <f t="shared" si="5"/>
        <v>30</v>
      </c>
      <c r="J231" s="13" t="str">
        <f t="array" ref="J231">IF(ISNUMBER(MATCH(Sheet8!$C231, Basic!$I$2:$I$309, 0)),TEXTJOIN(",",TRUE,
XLOOKUP(INDEX(Basic!$K$2:$K$309, MATCH(Sheet8!$C231, Basic!$I$2:$I$309, 0)), 'BASIC KEY'!$E$1:$E$4, 'BASIC KEY'!$F$1:$F$4, ""),
XLOOKUP(INDEX(Basic!$L$2:$L$309, MATCH(Sheet8!$C231, Basic!$I$2:$I$309, 0)), 'BASIC KEY'!$E$7:$E$10, 'BASIC KEY'!$F$7:$F$10, ""),
XLOOKUP(INDEX(Basic!$M$2:$M$309, MATCH(Sheet8!$C231, Basic!$I$2:$I$309, 0)), 'BASIC KEY'!$E$13:$E$16, 'BASIC KEY'!$F$13:$F$16, ""),
XLOOKUP(INDEX(Basic!$N$2:$N$309, MATCH(Sheet8!$C231, Basic!$I$2:$I$309, 0)), 'BASIC KEY'!$E$19:$E$22, 'BASIC KEY'!$F$19:$F$22, ""),
XLOOKUP(INDEX(Basic!$O$2:$O$309, MATCH(Sheet8!$C231, Basic!$I$2:$I$309, 0)), 'BASIC KEY'!$E$25:$E$28, 'BASIC KEY'!$F$25:$F$28, "")
),
""
)</f>
        <v>career focused,Growth seeker,Balancer,Feedback taker,Competitor</v>
      </c>
      <c r="L231" s="17" t="str">
        <f t="array" ref="L231">TEXTJOIN(",", TRUE,
    XLOOKUP(Advanced!$P228, 'ADVANCED KEY'!$F$1:$F$4, 'ADVANCED KEY'!$G$1:$G$4, ""),
    XLOOKUP(Advanced!$Q228, 'ADVANCED KEY'!$F$7:$F$10, 'ADVANCED KEY'!$G$7:$G$10, ""),
    XLOOKUP(Advanced!$R228, 'ADVANCED KEY'!$F$13:$F$16, 'ADVANCED KEY'!$G$13:$G$16, ""),
    XLOOKUP(Advanced!$S228, 'ADVANCED KEY'!$F$19:$F$22, 'ADVANCED KEY'!$G$19:$G$22, ""),
    XLOOKUP(Advanced!$T228, 'ADVANCED KEY'!$F$25:$F$28, 'ADVANCED KEY'!$G$25:$G$28, ""),
    XLOOKUP(Advanced!$U228, 'ADVANCED KEY'!$F$31:$F$34, 'ADVANCED KEY'!$G$31:$G$34, ""),
    XLOOKUP(Advanced!$V228, 'ADVANCED KEY'!$F$37:$F$40, 'ADVANCED KEY'!$G$37:$G$40, ""),
    XLOOKUP(Advanced!$W228, 'ADVANCED KEY'!$F$43:$F$46, 'ADVANCED KEY'!$G$43:$G$46, ""),
    XLOOKUP(Advanced!$X228, 'ADVANCED KEY'!$F$49:$F$52, 'ADVANCED KEY'!$G$49:$G$52, ""),
    XLOOKUP(Advanced!$Y228, 'ADVANCED KEY'!$F$55:$F$58, 'ADVANCED KEY'!$G$55:$G$58, "")
)</f>
        <v>Planned explorer,Task Oriented,Guidelines seeker,Incremental Result seeker,Self Aware,Balancer,Systematic Thinker,Future focused learner,Experience seeker,Results focused</v>
      </c>
      <c r="M231" s="17" t="str">
        <f t="shared" si="6"/>
        <v>You are doing great Job . Keep it up!</v>
      </c>
      <c r="N231" s="17" t="str">
        <f t="shared" si="7"/>
        <v>Going amazing!.Keep working!</v>
      </c>
    </row>
    <row r="232">
      <c r="A232" s="12">
        <v>228.0</v>
      </c>
      <c r="B232" s="1" t="str">
        <f>Advanced!M229</f>
        <v>Kunal Pal </v>
      </c>
      <c r="C232" s="13" t="str">
        <f t="shared" si="1"/>
        <v>kunal pal</v>
      </c>
      <c r="D232" s="13">
        <f t="array" ref="D232">IF(ISNUMBER(MATCH(Sheet8!$C232, Basic!$I$2:$I$309, 0)),SUM(
        XLOOKUP(INDEX(Basic!$C$2:$C$309, MATCH(Sheet8!$C232, Basic!$I$2:$I$309, 0)), 'BASIC KEY'!$C$1:$C$4, 'BASIC KEY'!$B$1:$B$4, 0),
        XLOOKUP(INDEX(Basic!$D$2:$D$309, MATCH(Sheet8!$C232, Basic!$I$2:$I$309, 0)), 'BASIC KEY'!$C$7:$C$10, 'BASIC KEY'!$B$7:$B$10, 0),
        XLOOKUP(INDEX(Basic!$E$2:$E$309, MATCH(Sheet8!$C232, Basic!$I$2:$I$309, 0)), 'BASIC KEY'!$C$13:$C$16, 'BASIC KEY'!$B$13:$B$16, 0),
        XLOOKUP(INDEX(Basic!$F$2:$F$309, MATCH(Sheet8!$C232, Basic!$I$2:$I$309, 0)), 'BASIC KEY'!$C$19:$C$22, 'BASIC KEY'!$B$19:$B$22, 0),
        XLOOKUP(INDEX(Basic!$G$2:$G$309, MATCH(Sheet8!$C232, Basic!$I$2:$I$309, 0)), 'BASIC KEY'!$C$25:$C$28, 'BASIC KEY'!$B$25:$B$28, 0)
    ),
    ""
)
</f>
        <v>8</v>
      </c>
      <c r="E232" s="13">
        <f t="array" ref="E232">SUM(
XLOOKUP(Advanced!$C229,'ADVANCED KEY'!$C$1:$C$4,'ADVANCED KEY'!$B$1:$B$4,0),
XLOOKUP(Advanced!$D229,'ADVANCED KEY'!$C$7:$C$10,'ADVANCED KEY'!$B$7:$B$10,0),
XLOOKUP(Advanced!$E229,'ADVANCED KEY'!$C$13:$C$16,'ADVANCED KEY'!$B$13:$B$16,0),
XLOOKUP(Advanced!$F229,'ADVANCED KEY'!$C$19:$C$22,'ADVANCED KEY'!$B$19:$B$22,0),
XLOOKUP(Advanced!$G229,'ADVANCED KEY'!$C$25:$C$28,'ADVANCED KEY'!$B$25:$B$28,0),
XLOOKUP(Advanced!$H229,'ADVANCED KEY'!$C$31:$C$34,'ADVANCED KEY'!$B$31:$B$34,0),
XLOOKUP(Advanced!$I229,'ADVANCED KEY'!$C$37:$C$40,'ADVANCED KEY'!$B$37:$B$40,0),
XLOOKUP(Advanced!$J229,'ADVANCED KEY'!$C$43:$C$46,'ADVANCED KEY'!$B$43:$B$46,0),
XLOOKUP(Advanced!$K229,'ADVANCED KEY'!$C$49:$C$52,'ADVANCED KEY'!$B$49:$B$52,0),
XLOOKUP(Advanced!$L229,'ADVANCED KEY'!$C$55:$C$58,'ADVANCED KEY'!$B$55:$B$58,0)
)</f>
        <v>-3</v>
      </c>
      <c r="F232" s="13">
        <f t="shared" si="2"/>
        <v>5</v>
      </c>
      <c r="G232" s="13">
        <f t="shared" si="3"/>
        <v>16.7</v>
      </c>
      <c r="H232" s="13">
        <f t="shared" si="4"/>
        <v>0.056</v>
      </c>
      <c r="I232" s="25">
        <f t="shared" si="5"/>
        <v>51</v>
      </c>
      <c r="J232" s="13" t="str">
        <f t="array" ref="J232">IF(ISNUMBER(MATCH(Sheet8!$C232, Basic!$I$2:$I$309, 0)),TEXTJOIN(",",TRUE,
XLOOKUP(INDEX(Basic!$K$2:$K$309, MATCH(Sheet8!$C232, Basic!$I$2:$I$309, 0)), 'BASIC KEY'!$E$1:$E$4, 'BASIC KEY'!$F$1:$F$4, ""),
XLOOKUP(INDEX(Basic!$L$2:$L$309, MATCH(Sheet8!$C232, Basic!$I$2:$I$309, 0)), 'BASIC KEY'!$E$7:$E$10, 'BASIC KEY'!$F$7:$F$10, ""),
XLOOKUP(INDEX(Basic!$M$2:$M$309, MATCH(Sheet8!$C232, Basic!$I$2:$I$309, 0)), 'BASIC KEY'!$E$13:$E$16, 'BASIC KEY'!$F$13:$F$16, ""),
XLOOKUP(INDEX(Basic!$N$2:$N$309, MATCH(Sheet8!$C232, Basic!$I$2:$I$309, 0)), 'BASIC KEY'!$E$19:$E$22, 'BASIC KEY'!$F$19:$F$22, ""),
XLOOKUP(INDEX(Basic!$O$2:$O$309, MATCH(Sheet8!$C232, Basic!$I$2:$I$309, 0)), 'BASIC KEY'!$E$25:$E$28, 'BASIC KEY'!$F$25:$F$28, "")
),
""
)</f>
        <v>career focused,Balanced explorer,Dedicated learner,Pleasant tactful,Self Focused</v>
      </c>
      <c r="L232" s="17" t="str">
        <f t="array" ref="L232">TEXTJOIN(",", TRUE,
    XLOOKUP(Advanced!$P229, 'ADVANCED KEY'!$F$1:$F$4, 'ADVANCED KEY'!$G$1:$G$4, ""),
    XLOOKUP(Advanced!$Q229, 'ADVANCED KEY'!$F$7:$F$10, 'ADVANCED KEY'!$G$7:$G$10, ""),
    XLOOKUP(Advanced!$R229, 'ADVANCED KEY'!$F$13:$F$16, 'ADVANCED KEY'!$G$13:$G$16, ""),
    XLOOKUP(Advanced!$S229, 'ADVANCED KEY'!$F$19:$F$22, 'ADVANCED KEY'!$G$19:$G$22, ""),
    XLOOKUP(Advanced!$T229, 'ADVANCED KEY'!$F$25:$F$28, 'ADVANCED KEY'!$G$25:$G$28, ""),
    XLOOKUP(Advanced!$U229, 'ADVANCED KEY'!$F$31:$F$34, 'ADVANCED KEY'!$G$31:$G$34, ""),
    XLOOKUP(Advanced!$V229, 'ADVANCED KEY'!$F$37:$F$40, 'ADVANCED KEY'!$G$37:$G$40, ""),
    XLOOKUP(Advanced!$W229, 'ADVANCED KEY'!$F$43:$F$46, 'ADVANCED KEY'!$G$43:$G$46, ""),
    XLOOKUP(Advanced!$X229, 'ADVANCED KEY'!$F$49:$F$52, 'ADVANCED KEY'!$G$49:$G$52, ""),
    XLOOKUP(Advanced!$Y229, 'ADVANCED KEY'!$F$55:$F$58, 'ADVANCED KEY'!$G$55:$G$58, "")
)</f>
        <v>Researcher,Task Oriented,Information seeker,Incremental Result seeker,Self Aware,Networker,Smart woker,Practical learner,Acknowledgement seeker,Balanced achiever</v>
      </c>
      <c r="M232" s="17" t="str">
        <f t="shared" si="6"/>
        <v>You are doing great Job . Keep it up!</v>
      </c>
      <c r="N232" s="17" t="str">
        <f t="shared" si="7"/>
        <v>Going amazing!.Keep working!</v>
      </c>
    </row>
    <row r="233">
      <c r="A233" s="12">
        <v>229.0</v>
      </c>
      <c r="B233" s="1" t="str">
        <f>Advanced!M230</f>
        <v>Humma Irshad</v>
      </c>
      <c r="C233" s="13" t="str">
        <f t="shared" si="1"/>
        <v>humma irshad</v>
      </c>
      <c r="D233" s="13">
        <f t="array" ref="D233">IF(ISNUMBER(MATCH(Sheet8!$C233, Basic!$I$2:$I$309, 0)),SUM(
        XLOOKUP(INDEX(Basic!$C$2:$C$309, MATCH(Sheet8!$C233, Basic!$I$2:$I$309, 0)), 'BASIC KEY'!$C$1:$C$4, 'BASIC KEY'!$B$1:$B$4, 0),
        XLOOKUP(INDEX(Basic!$D$2:$D$309, MATCH(Sheet8!$C233, Basic!$I$2:$I$309, 0)), 'BASIC KEY'!$C$7:$C$10, 'BASIC KEY'!$B$7:$B$10, 0),
        XLOOKUP(INDEX(Basic!$E$2:$E$309, MATCH(Sheet8!$C233, Basic!$I$2:$I$309, 0)), 'BASIC KEY'!$C$13:$C$16, 'BASIC KEY'!$B$13:$B$16, 0),
        XLOOKUP(INDEX(Basic!$F$2:$F$309, MATCH(Sheet8!$C233, Basic!$I$2:$I$309, 0)), 'BASIC KEY'!$C$19:$C$22, 'BASIC KEY'!$B$19:$B$22, 0),
        XLOOKUP(INDEX(Basic!$G$2:$G$309, MATCH(Sheet8!$C233, Basic!$I$2:$I$309, 0)), 'BASIC KEY'!$C$25:$C$28, 'BASIC KEY'!$B$25:$B$28, 0)
    ),
    ""
)
</f>
        <v>9</v>
      </c>
      <c r="E233" s="13">
        <f t="array" ref="E233">SUM(
XLOOKUP(Advanced!$C230,'ADVANCED KEY'!$C$1:$C$4,'ADVANCED KEY'!$B$1:$B$4,0),
XLOOKUP(Advanced!$D230,'ADVANCED KEY'!$C$7:$C$10,'ADVANCED KEY'!$B$7:$B$10,0),
XLOOKUP(Advanced!$E230,'ADVANCED KEY'!$C$13:$C$16,'ADVANCED KEY'!$B$13:$B$16,0),
XLOOKUP(Advanced!$F230,'ADVANCED KEY'!$C$19:$C$22,'ADVANCED KEY'!$B$19:$B$22,0),
XLOOKUP(Advanced!$G230,'ADVANCED KEY'!$C$25:$C$28,'ADVANCED KEY'!$B$25:$B$28,0),
XLOOKUP(Advanced!$H230,'ADVANCED KEY'!$C$31:$C$34,'ADVANCED KEY'!$B$31:$B$34,0),
XLOOKUP(Advanced!$I230,'ADVANCED KEY'!$C$37:$C$40,'ADVANCED KEY'!$B$37:$B$40,0),
XLOOKUP(Advanced!$J230,'ADVANCED KEY'!$C$43:$C$46,'ADVANCED KEY'!$B$43:$B$46,0),
XLOOKUP(Advanced!$K230,'ADVANCED KEY'!$C$49:$C$52,'ADVANCED KEY'!$B$49:$B$52,0),
XLOOKUP(Advanced!$L230,'ADVANCED KEY'!$C$55:$C$58,'ADVANCED KEY'!$B$55:$B$58,0)
)</f>
        <v>3</v>
      </c>
      <c r="F233" s="13">
        <f t="shared" si="2"/>
        <v>12</v>
      </c>
      <c r="G233" s="13">
        <f t="shared" si="3"/>
        <v>40</v>
      </c>
      <c r="H233" s="13">
        <f t="shared" si="4"/>
        <v>0.717</v>
      </c>
      <c r="I233" s="25">
        <f t="shared" si="5"/>
        <v>13</v>
      </c>
      <c r="J233" s="13" t="str">
        <f t="array" ref="J233">IF(ISNUMBER(MATCH(Sheet8!$C233, Basic!$I$2:$I$309, 0)),TEXTJOIN(",",TRUE,
XLOOKUP(INDEX(Basic!$K$2:$K$309, MATCH(Sheet8!$C233, Basic!$I$2:$I$309, 0)), 'BASIC KEY'!$E$1:$E$4, 'BASIC KEY'!$F$1:$F$4, ""),
XLOOKUP(INDEX(Basic!$L$2:$L$309, MATCH(Sheet8!$C233, Basic!$I$2:$I$309, 0)), 'BASIC KEY'!$E$7:$E$10, 'BASIC KEY'!$F$7:$F$10, ""),
XLOOKUP(INDEX(Basic!$M$2:$M$309, MATCH(Sheet8!$C233, Basic!$I$2:$I$309, 0)), 'BASIC KEY'!$E$13:$E$16, 'BASIC KEY'!$F$13:$F$16, ""),
XLOOKUP(INDEX(Basic!$N$2:$N$309, MATCH(Sheet8!$C233, Basic!$I$2:$I$309, 0)), 'BASIC KEY'!$E$19:$E$22, 'BASIC KEY'!$F$19:$F$22, ""),
XLOOKUP(INDEX(Basic!$O$2:$O$309, MATCH(Sheet8!$C233, Basic!$I$2:$I$309, 0)), 'BASIC KEY'!$E$25:$E$28, 'BASIC KEY'!$F$25:$F$28, "")
),
""
)</f>
        <v>passionate explorer,Growth seeker,Balancer,Pleasant tactful,Self Focused</v>
      </c>
      <c r="L233" s="17" t="str">
        <f t="array" ref="L233">TEXTJOIN(",", TRUE,
    XLOOKUP(Advanced!$P230, 'ADVANCED KEY'!$F$1:$F$4, 'ADVANCED KEY'!$G$1:$G$4, ""),
    XLOOKUP(Advanced!$Q230, 'ADVANCED KEY'!$F$7:$F$10, 'ADVANCED KEY'!$G$7:$G$10, ""),
    XLOOKUP(Advanced!$R230, 'ADVANCED KEY'!$F$13:$F$16, 'ADVANCED KEY'!$G$13:$G$16, ""),
    XLOOKUP(Advanced!$S230, 'ADVANCED KEY'!$F$19:$F$22, 'ADVANCED KEY'!$G$19:$G$22, ""),
    XLOOKUP(Advanced!$T230, 'ADVANCED KEY'!$F$25:$F$28, 'ADVANCED KEY'!$G$25:$G$28, ""),
    XLOOKUP(Advanced!$U230, 'ADVANCED KEY'!$F$31:$F$34, 'ADVANCED KEY'!$G$31:$G$34, ""),
    XLOOKUP(Advanced!$V230, 'ADVANCED KEY'!$F$37:$F$40, 'ADVANCED KEY'!$G$37:$G$40, ""),
    XLOOKUP(Advanced!$W230, 'ADVANCED KEY'!$F$43:$F$46, 'ADVANCED KEY'!$G$43:$G$46, ""),
    XLOOKUP(Advanced!$X230, 'ADVANCED KEY'!$F$49:$F$52, 'ADVANCED KEY'!$G$49:$G$52, ""),
    XLOOKUP(Advanced!$Y230, 'ADVANCED KEY'!$F$55:$F$58, 'ADVANCED KEY'!$G$55:$G$58, "")
)</f>
        <v>Planned explorer,Skill learner,Guidelines seeker,Incremental Result seeker,Self Aware,Balancer,Blanced thinker,Practical learner,Experience seeker,Short-term goals seeker</v>
      </c>
      <c r="M233" s="17" t="str">
        <f t="shared" si="6"/>
        <v>You are doing great Job . Keep it up!</v>
      </c>
      <c r="N233" s="17" t="str">
        <f t="shared" si="7"/>
        <v>Going amazing!.Keep working!</v>
      </c>
    </row>
    <row r="234">
      <c r="A234" s="12">
        <v>230.0</v>
      </c>
      <c r="B234" s="1" t="str">
        <f>Advanced!M231</f>
        <v>Bhavik Vimal Prajapati</v>
      </c>
      <c r="C234" s="13" t="str">
        <f t="shared" si="1"/>
        <v>bhavik vimal prajapati</v>
      </c>
      <c r="D234" s="13">
        <f t="array" ref="D234">IF(ISNUMBER(MATCH(Sheet8!$C234, Basic!$I$2:$I$309, 0)),SUM(
        XLOOKUP(INDEX(Basic!$C$2:$C$309, MATCH(Sheet8!$C234, Basic!$I$2:$I$309, 0)), 'BASIC KEY'!$C$1:$C$4, 'BASIC KEY'!$B$1:$B$4, 0),
        XLOOKUP(INDEX(Basic!$D$2:$D$309, MATCH(Sheet8!$C234, Basic!$I$2:$I$309, 0)), 'BASIC KEY'!$C$7:$C$10, 'BASIC KEY'!$B$7:$B$10, 0),
        XLOOKUP(INDEX(Basic!$E$2:$E$309, MATCH(Sheet8!$C234, Basic!$I$2:$I$309, 0)), 'BASIC KEY'!$C$13:$C$16, 'BASIC KEY'!$B$13:$B$16, 0),
        XLOOKUP(INDEX(Basic!$F$2:$F$309, MATCH(Sheet8!$C234, Basic!$I$2:$I$309, 0)), 'BASIC KEY'!$C$19:$C$22, 'BASIC KEY'!$B$19:$B$22, 0),
        XLOOKUP(INDEX(Basic!$G$2:$G$309, MATCH(Sheet8!$C234, Basic!$I$2:$I$309, 0)), 'BASIC KEY'!$C$25:$C$28, 'BASIC KEY'!$B$25:$B$28, 0)
    ),
    ""
)
</f>
        <v>5</v>
      </c>
      <c r="E234" s="13">
        <f t="array" ref="E234">SUM(
XLOOKUP(Advanced!$C231,'ADVANCED KEY'!$C$1:$C$4,'ADVANCED KEY'!$B$1:$B$4,0),
XLOOKUP(Advanced!$D231,'ADVANCED KEY'!$C$7:$C$10,'ADVANCED KEY'!$B$7:$B$10,0),
XLOOKUP(Advanced!$E231,'ADVANCED KEY'!$C$13:$C$16,'ADVANCED KEY'!$B$13:$B$16,0),
XLOOKUP(Advanced!$F231,'ADVANCED KEY'!$C$19:$C$22,'ADVANCED KEY'!$B$19:$B$22,0),
XLOOKUP(Advanced!$G231,'ADVANCED KEY'!$C$25:$C$28,'ADVANCED KEY'!$B$25:$B$28,0),
XLOOKUP(Advanced!$H231,'ADVANCED KEY'!$C$31:$C$34,'ADVANCED KEY'!$B$31:$B$34,0),
XLOOKUP(Advanced!$I231,'ADVANCED KEY'!$C$37:$C$40,'ADVANCED KEY'!$B$37:$B$40,0),
XLOOKUP(Advanced!$J231,'ADVANCED KEY'!$C$43:$C$46,'ADVANCED KEY'!$B$43:$B$46,0),
XLOOKUP(Advanced!$K231,'ADVANCED KEY'!$C$49:$C$52,'ADVANCED KEY'!$B$49:$B$52,0),
XLOOKUP(Advanced!$L231,'ADVANCED KEY'!$C$55:$C$58,'ADVANCED KEY'!$B$55:$B$58,0)
)</f>
        <v>4</v>
      </c>
      <c r="F234" s="13">
        <f t="shared" si="2"/>
        <v>9</v>
      </c>
      <c r="G234" s="13">
        <f t="shared" si="3"/>
        <v>30</v>
      </c>
      <c r="H234" s="13">
        <f t="shared" si="4"/>
        <v>0.404</v>
      </c>
      <c r="I234" s="25">
        <f t="shared" si="5"/>
        <v>33</v>
      </c>
      <c r="J234" s="13" t="str">
        <f t="array" ref="J234">IF(ISNUMBER(MATCH(Sheet8!$C234, Basic!$I$2:$I$309, 0)),TEXTJOIN(",",TRUE,
XLOOKUP(INDEX(Basic!$K$2:$K$309, MATCH(Sheet8!$C234, Basic!$I$2:$I$309, 0)), 'BASIC KEY'!$E$1:$E$4, 'BASIC KEY'!$F$1:$F$4, ""),
XLOOKUP(INDEX(Basic!$L$2:$L$309, MATCH(Sheet8!$C234, Basic!$I$2:$I$309, 0)), 'BASIC KEY'!$E$7:$E$10, 'BASIC KEY'!$F$7:$F$10, ""),
XLOOKUP(INDEX(Basic!$M$2:$M$309, MATCH(Sheet8!$C234, Basic!$I$2:$I$309, 0)), 'BASIC KEY'!$E$13:$E$16, 'BASIC KEY'!$F$13:$F$16, ""),
XLOOKUP(INDEX(Basic!$N$2:$N$309, MATCH(Sheet8!$C234, Basic!$I$2:$I$309, 0)), 'BASIC KEY'!$E$19:$E$22, 'BASIC KEY'!$F$19:$F$22, ""),
XLOOKUP(INDEX(Basic!$O$2:$O$309, MATCH(Sheet8!$C234, Basic!$I$2:$I$309, 0)), 'BASIC KEY'!$E$25:$E$28, 'BASIC KEY'!$F$25:$F$28, "")
),
""
)</f>
        <v>career focused,Balanced explorer,Balancer,Pleasant tactful,Time Taker</v>
      </c>
      <c r="L234" s="17" t="str">
        <f t="array" ref="L234">TEXTJOIN(",", TRUE,
    XLOOKUP(Advanced!$P231, 'ADVANCED KEY'!$F$1:$F$4, 'ADVANCED KEY'!$G$1:$G$4, ""),
    XLOOKUP(Advanced!$Q231, 'ADVANCED KEY'!$F$7:$F$10, 'ADVANCED KEY'!$G$7:$G$10, ""),
    XLOOKUP(Advanced!$R231, 'ADVANCED KEY'!$F$13:$F$16, 'ADVANCED KEY'!$G$13:$G$16, ""),
    XLOOKUP(Advanced!$S231, 'ADVANCED KEY'!$F$19:$F$22, 'ADVANCED KEY'!$G$19:$G$22, ""),
    XLOOKUP(Advanced!$T231, 'ADVANCED KEY'!$F$25:$F$28, 'ADVANCED KEY'!$G$25:$G$28, ""),
    XLOOKUP(Advanced!$U231, 'ADVANCED KEY'!$F$31:$F$34, 'ADVANCED KEY'!$G$31:$G$34, ""),
    XLOOKUP(Advanced!$V231, 'ADVANCED KEY'!$F$37:$F$40, 'ADVANCED KEY'!$G$37:$G$40, ""),
    XLOOKUP(Advanced!$W231, 'ADVANCED KEY'!$F$43:$F$46, 'ADVANCED KEY'!$G$43:$G$46, ""),
    XLOOKUP(Advanced!$X231, 'ADVANCED KEY'!$F$49:$F$52, 'ADVANCED KEY'!$G$49:$G$52, ""),
    XLOOKUP(Advanced!$Y231, 'ADVANCED KEY'!$F$55:$F$58, 'ADVANCED KEY'!$G$55:$G$58, "")
)</f>
        <v>Researcher,Challenger,Information seeker,Advice seeker,Strength focused,Balancer,Innovator,Competitive learner,Experience seeker,Balanced achiever</v>
      </c>
      <c r="M234" s="17" t="str">
        <f t="shared" si="6"/>
        <v>You are doing great Job . Keep it up!</v>
      </c>
      <c r="N234" s="17" t="str">
        <f t="shared" si="7"/>
        <v>Going amazing!.Keep working!</v>
      </c>
    </row>
    <row r="235">
      <c r="A235" s="12">
        <v>231.0</v>
      </c>
      <c r="B235" s="1" t="str">
        <f>Advanced!M232</f>
        <v>Ayush Ajay Singh</v>
      </c>
      <c r="C235" s="13" t="str">
        <f t="shared" si="1"/>
        <v>ayush ajay singh</v>
      </c>
      <c r="D235" s="13">
        <f t="array" ref="D235">IF(ISNUMBER(MATCH(Sheet8!$C235, Basic!$I$2:$I$309, 0)),SUM(
        XLOOKUP(INDEX(Basic!$C$2:$C$309, MATCH(Sheet8!$C235, Basic!$I$2:$I$309, 0)), 'BASIC KEY'!$C$1:$C$4, 'BASIC KEY'!$B$1:$B$4, 0),
        XLOOKUP(INDEX(Basic!$D$2:$D$309, MATCH(Sheet8!$C235, Basic!$I$2:$I$309, 0)), 'BASIC KEY'!$C$7:$C$10, 'BASIC KEY'!$B$7:$B$10, 0),
        XLOOKUP(INDEX(Basic!$E$2:$E$309, MATCH(Sheet8!$C235, Basic!$I$2:$I$309, 0)), 'BASIC KEY'!$C$13:$C$16, 'BASIC KEY'!$B$13:$B$16, 0),
        XLOOKUP(INDEX(Basic!$F$2:$F$309, MATCH(Sheet8!$C235, Basic!$I$2:$I$309, 0)), 'BASIC KEY'!$C$19:$C$22, 'BASIC KEY'!$B$19:$B$22, 0),
        XLOOKUP(INDEX(Basic!$G$2:$G$309, MATCH(Sheet8!$C235, Basic!$I$2:$I$309, 0)), 'BASIC KEY'!$C$25:$C$28, 'BASIC KEY'!$B$25:$B$28, 0)
    ),
    ""
)
</f>
        <v>8</v>
      </c>
      <c r="E235" s="13">
        <f t="array" ref="E235">SUM(
XLOOKUP(Advanced!$C232,'ADVANCED KEY'!$C$1:$C$4,'ADVANCED KEY'!$B$1:$B$4,0),
XLOOKUP(Advanced!$D232,'ADVANCED KEY'!$C$7:$C$10,'ADVANCED KEY'!$B$7:$B$10,0),
XLOOKUP(Advanced!$E232,'ADVANCED KEY'!$C$13:$C$16,'ADVANCED KEY'!$B$13:$B$16,0),
XLOOKUP(Advanced!$F232,'ADVANCED KEY'!$C$19:$C$22,'ADVANCED KEY'!$B$19:$B$22,0),
XLOOKUP(Advanced!$G232,'ADVANCED KEY'!$C$25:$C$28,'ADVANCED KEY'!$B$25:$B$28,0),
XLOOKUP(Advanced!$H232,'ADVANCED KEY'!$C$31:$C$34,'ADVANCED KEY'!$B$31:$B$34,0),
XLOOKUP(Advanced!$I232,'ADVANCED KEY'!$C$37:$C$40,'ADVANCED KEY'!$B$37:$B$40,0),
XLOOKUP(Advanced!$J232,'ADVANCED KEY'!$C$43:$C$46,'ADVANCED KEY'!$B$43:$B$46,0),
XLOOKUP(Advanced!$K232,'ADVANCED KEY'!$C$49:$C$52,'ADVANCED KEY'!$B$49:$B$52,0),
XLOOKUP(Advanced!$L232,'ADVANCED KEY'!$C$55:$C$58,'ADVANCED KEY'!$B$55:$B$58,0)
)</f>
        <v>-2</v>
      </c>
      <c r="F235" s="13">
        <f t="shared" si="2"/>
        <v>6</v>
      </c>
      <c r="G235" s="13">
        <f t="shared" si="3"/>
        <v>20</v>
      </c>
      <c r="H235" s="13">
        <f t="shared" si="4"/>
        <v>0.157</v>
      </c>
      <c r="I235" s="25">
        <f t="shared" si="5"/>
        <v>42</v>
      </c>
      <c r="J235" s="13" t="str">
        <f t="array" ref="J235">IF(ISNUMBER(MATCH(Sheet8!$C235, Basic!$I$2:$I$309, 0)),TEXTJOIN(",",TRUE,
XLOOKUP(INDEX(Basic!$K$2:$K$309, MATCH(Sheet8!$C235, Basic!$I$2:$I$309, 0)), 'BASIC KEY'!$E$1:$E$4, 'BASIC KEY'!$F$1:$F$4, ""),
XLOOKUP(INDEX(Basic!$L$2:$L$309, MATCH(Sheet8!$C235, Basic!$I$2:$I$309, 0)), 'BASIC KEY'!$E$7:$E$10, 'BASIC KEY'!$F$7:$F$10, ""),
XLOOKUP(INDEX(Basic!$M$2:$M$309, MATCH(Sheet8!$C235, Basic!$I$2:$I$309, 0)), 'BASIC KEY'!$E$13:$E$16, 'BASIC KEY'!$F$13:$F$16, ""),
XLOOKUP(INDEX(Basic!$N$2:$N$309, MATCH(Sheet8!$C235, Basic!$I$2:$I$309, 0)), 'BASIC KEY'!$E$19:$E$22, 'BASIC KEY'!$F$19:$F$22, ""),
XLOOKUP(INDEX(Basic!$O$2:$O$309, MATCH(Sheet8!$C235, Basic!$I$2:$I$309, 0)), 'BASIC KEY'!$E$25:$E$28, 'BASIC KEY'!$F$25:$F$28, "")
),
""
)</f>
        <v>career focused,Growth seeker,Balancer,Pleasant tactful,Self Focused</v>
      </c>
      <c r="L235" s="17" t="str">
        <f t="array" ref="L235">TEXTJOIN(",", TRUE,
    XLOOKUP(Advanced!$P232, 'ADVANCED KEY'!$F$1:$F$4, 'ADVANCED KEY'!$G$1:$G$4, ""),
    XLOOKUP(Advanced!$Q232, 'ADVANCED KEY'!$F$7:$F$10, 'ADVANCED KEY'!$G$7:$G$10, ""),
    XLOOKUP(Advanced!$R232, 'ADVANCED KEY'!$F$13:$F$16, 'ADVANCED KEY'!$G$13:$G$16, ""),
    XLOOKUP(Advanced!$S232, 'ADVANCED KEY'!$F$19:$F$22, 'ADVANCED KEY'!$G$19:$G$22, ""),
    XLOOKUP(Advanced!$T232, 'ADVANCED KEY'!$F$25:$F$28, 'ADVANCED KEY'!$G$25:$G$28, ""),
    XLOOKUP(Advanced!$U232, 'ADVANCED KEY'!$F$31:$F$34, 'ADVANCED KEY'!$G$31:$G$34, ""),
    XLOOKUP(Advanced!$V232, 'ADVANCED KEY'!$F$37:$F$40, 'ADVANCED KEY'!$G$37:$G$40, ""),
    XLOOKUP(Advanced!$W232, 'ADVANCED KEY'!$F$43:$F$46, 'ADVANCED KEY'!$G$43:$G$46, ""),
    XLOOKUP(Advanced!$X232, 'ADVANCED KEY'!$F$49:$F$52, 'ADVANCED KEY'!$G$49:$G$52, ""),
    XLOOKUP(Advanced!$Y232, 'ADVANCED KEY'!$F$55:$F$58, 'ADVANCED KEY'!$G$55:$G$58, "")
)</f>
        <v>Researcher,Recognizer,Instinctive,Incremental Result seeker,Feedback seeker,Networker,Smart woker,Future focused learner,Practical career focused,Balanced achiever</v>
      </c>
      <c r="M235" s="17" t="str">
        <f t="shared" si="6"/>
        <v>You are doing great Job . Keep it up!</v>
      </c>
      <c r="N235" s="17" t="str">
        <f t="shared" si="7"/>
        <v>Everything is going good, just don't let yourself be too dependent on compliments from others for validation. Great going, just be aware of relying your instincts when your work needs a lot of accuracy.</v>
      </c>
    </row>
    <row r="236">
      <c r="A236" s="12">
        <v>232.0</v>
      </c>
      <c r="B236" s="1" t="str">
        <f>Advanced!M233</f>
        <v>Shireen Samir Momin</v>
      </c>
      <c r="C236" s="13" t="str">
        <f t="shared" si="1"/>
        <v>shireen samir momin</v>
      </c>
      <c r="D236" s="13">
        <f t="array" ref="D236">IF(ISNUMBER(MATCH(Sheet8!$C236, Basic!$I$2:$I$309, 0)),SUM(
        XLOOKUP(INDEX(Basic!$C$2:$C$309, MATCH(Sheet8!$C236, Basic!$I$2:$I$309, 0)), 'BASIC KEY'!$C$1:$C$4, 'BASIC KEY'!$B$1:$B$4, 0),
        XLOOKUP(INDEX(Basic!$D$2:$D$309, MATCH(Sheet8!$C236, Basic!$I$2:$I$309, 0)), 'BASIC KEY'!$C$7:$C$10, 'BASIC KEY'!$B$7:$B$10, 0),
        XLOOKUP(INDEX(Basic!$E$2:$E$309, MATCH(Sheet8!$C236, Basic!$I$2:$I$309, 0)), 'BASIC KEY'!$C$13:$C$16, 'BASIC KEY'!$B$13:$B$16, 0),
        XLOOKUP(INDEX(Basic!$F$2:$F$309, MATCH(Sheet8!$C236, Basic!$I$2:$I$309, 0)), 'BASIC KEY'!$C$19:$C$22, 'BASIC KEY'!$B$19:$B$22, 0),
        XLOOKUP(INDEX(Basic!$G$2:$G$309, MATCH(Sheet8!$C236, Basic!$I$2:$I$309, 0)), 'BASIC KEY'!$C$25:$C$28, 'BASIC KEY'!$B$25:$B$28, 0)
    ),
    ""
)
</f>
        <v>6</v>
      </c>
      <c r="E236" s="13">
        <f t="array" ref="E236">SUM(
XLOOKUP(Advanced!$C233,'ADVANCED KEY'!$C$1:$C$4,'ADVANCED KEY'!$B$1:$B$4,0),
XLOOKUP(Advanced!$D233,'ADVANCED KEY'!$C$7:$C$10,'ADVANCED KEY'!$B$7:$B$10,0),
XLOOKUP(Advanced!$E233,'ADVANCED KEY'!$C$13:$C$16,'ADVANCED KEY'!$B$13:$B$16,0),
XLOOKUP(Advanced!$F233,'ADVANCED KEY'!$C$19:$C$22,'ADVANCED KEY'!$B$19:$B$22,0),
XLOOKUP(Advanced!$G233,'ADVANCED KEY'!$C$25:$C$28,'ADVANCED KEY'!$B$25:$B$28,0),
XLOOKUP(Advanced!$H233,'ADVANCED KEY'!$C$31:$C$34,'ADVANCED KEY'!$B$31:$B$34,0),
XLOOKUP(Advanced!$I233,'ADVANCED KEY'!$C$37:$C$40,'ADVANCED KEY'!$B$37:$B$40,0),
XLOOKUP(Advanced!$J233,'ADVANCED KEY'!$C$43:$C$46,'ADVANCED KEY'!$B$43:$B$46,0),
XLOOKUP(Advanced!$K233,'ADVANCED KEY'!$C$49:$C$52,'ADVANCED KEY'!$B$49:$B$52,0),
XLOOKUP(Advanced!$L233,'ADVANCED KEY'!$C$55:$C$58,'ADVANCED KEY'!$B$55:$B$58,0)
)</f>
        <v>0</v>
      </c>
      <c r="F236" s="13">
        <f t="shared" si="2"/>
        <v>6</v>
      </c>
      <c r="G236" s="13">
        <f t="shared" si="3"/>
        <v>20</v>
      </c>
      <c r="H236" s="13">
        <f t="shared" si="4"/>
        <v>0.16</v>
      </c>
      <c r="I236" s="25">
        <f t="shared" si="5"/>
        <v>41</v>
      </c>
      <c r="J236" s="13" t="str">
        <f t="array" ref="J236">IF(ISNUMBER(MATCH(Sheet8!$C236, Basic!$I$2:$I$309, 0)),TEXTJOIN(",",TRUE,
XLOOKUP(INDEX(Basic!$K$2:$K$309, MATCH(Sheet8!$C236, Basic!$I$2:$I$309, 0)), 'BASIC KEY'!$E$1:$E$4, 'BASIC KEY'!$F$1:$F$4, ""),
XLOOKUP(INDEX(Basic!$L$2:$L$309, MATCH(Sheet8!$C236, Basic!$I$2:$I$309, 0)), 'BASIC KEY'!$E$7:$E$10, 'BASIC KEY'!$F$7:$F$10, ""),
XLOOKUP(INDEX(Basic!$M$2:$M$309, MATCH(Sheet8!$C236, Basic!$I$2:$I$309, 0)), 'BASIC KEY'!$E$13:$E$16, 'BASIC KEY'!$F$13:$F$16, ""),
XLOOKUP(INDEX(Basic!$N$2:$N$309, MATCH(Sheet8!$C236, Basic!$I$2:$I$309, 0)), 'BASIC KEY'!$E$19:$E$22, 'BASIC KEY'!$F$19:$F$22, ""),
XLOOKUP(INDEX(Basic!$O$2:$O$309, MATCH(Sheet8!$C236, Basic!$I$2:$I$309, 0)), 'BASIC KEY'!$E$25:$E$28, 'BASIC KEY'!$F$25:$F$28, "")
),
""
)</f>
        <v>career focused,Balanced explorer,Balancer,Pleasant tactful,Competitor</v>
      </c>
      <c r="L236" s="17" t="str">
        <f t="array" ref="L236">TEXTJOIN(",", TRUE,
    XLOOKUP(Advanced!$P233, 'ADVANCED KEY'!$F$1:$F$4, 'ADVANCED KEY'!$G$1:$G$4, ""),
    XLOOKUP(Advanced!$Q233, 'ADVANCED KEY'!$F$7:$F$10, 'ADVANCED KEY'!$G$7:$G$10, ""),
    XLOOKUP(Advanced!$R233, 'ADVANCED KEY'!$F$13:$F$16, 'ADVANCED KEY'!$G$13:$G$16, ""),
    XLOOKUP(Advanced!$S233, 'ADVANCED KEY'!$F$19:$F$22, 'ADVANCED KEY'!$G$19:$G$22, ""),
    XLOOKUP(Advanced!$T233, 'ADVANCED KEY'!$F$25:$F$28, 'ADVANCED KEY'!$G$25:$G$28, ""),
    XLOOKUP(Advanced!$U233, 'ADVANCED KEY'!$F$31:$F$34, 'ADVANCED KEY'!$G$31:$G$34, ""),
    XLOOKUP(Advanced!$V233, 'ADVANCED KEY'!$F$37:$F$40, 'ADVANCED KEY'!$G$37:$G$40, ""),
    XLOOKUP(Advanced!$W233, 'ADVANCED KEY'!$F$43:$F$46, 'ADVANCED KEY'!$G$43:$G$46, ""),
    XLOOKUP(Advanced!$X233, 'ADVANCED KEY'!$F$49:$F$52, 'ADVANCED KEY'!$G$49:$G$52, ""),
    XLOOKUP(Advanced!$Y233, 'ADVANCED KEY'!$F$55:$F$58, 'ADVANCED KEY'!$G$55:$G$58, "")
)</f>
        <v>Researcher,Task Oriented,Information seeker,Incremental Result seeker,Strength focused,Placement focused,Blanced thinker,Future focused learner,Acknowledgement seeker,Short-term goals seeker</v>
      </c>
      <c r="M236" s="17" t="str">
        <f t="shared" si="6"/>
        <v>You are doing great Job . Keep it up!</v>
      </c>
      <c r="N236" s="17" t="str">
        <f t="shared" si="7"/>
        <v>Going amazing!.Keep working!</v>
      </c>
    </row>
    <row r="237">
      <c r="A237" s="12">
        <v>233.0</v>
      </c>
      <c r="B237" s="1" t="str">
        <f>Advanced!M234</f>
        <v>Yamini Singh </v>
      </c>
      <c r="C237" s="13" t="str">
        <f t="shared" si="1"/>
        <v>yamini singh</v>
      </c>
      <c r="D237" s="13">
        <f t="array" ref="D237">IF(ISNUMBER(MATCH(Sheet8!$C237, Basic!$I$2:$I$309, 0)),SUM(
        XLOOKUP(INDEX(Basic!$C$2:$C$309, MATCH(Sheet8!$C237, Basic!$I$2:$I$309, 0)), 'BASIC KEY'!$C$1:$C$4, 'BASIC KEY'!$B$1:$B$4, 0),
        XLOOKUP(INDEX(Basic!$D$2:$D$309, MATCH(Sheet8!$C237, Basic!$I$2:$I$309, 0)), 'BASIC KEY'!$C$7:$C$10, 'BASIC KEY'!$B$7:$B$10, 0),
        XLOOKUP(INDEX(Basic!$E$2:$E$309, MATCH(Sheet8!$C237, Basic!$I$2:$I$309, 0)), 'BASIC KEY'!$C$13:$C$16, 'BASIC KEY'!$B$13:$B$16, 0),
        XLOOKUP(INDEX(Basic!$F$2:$F$309, MATCH(Sheet8!$C237, Basic!$I$2:$I$309, 0)), 'BASIC KEY'!$C$19:$C$22, 'BASIC KEY'!$B$19:$B$22, 0),
        XLOOKUP(INDEX(Basic!$G$2:$G$309, MATCH(Sheet8!$C237, Basic!$I$2:$I$309, 0)), 'BASIC KEY'!$C$25:$C$28, 'BASIC KEY'!$B$25:$B$28, 0)
    ),
    ""
)
</f>
        <v>9</v>
      </c>
      <c r="E237" s="13">
        <f t="array" ref="E237">SUM(
XLOOKUP(Advanced!$C234,'ADVANCED KEY'!$C$1:$C$4,'ADVANCED KEY'!$B$1:$B$4,0),
XLOOKUP(Advanced!$D234,'ADVANCED KEY'!$C$7:$C$10,'ADVANCED KEY'!$B$7:$B$10,0),
XLOOKUP(Advanced!$E234,'ADVANCED KEY'!$C$13:$C$16,'ADVANCED KEY'!$B$13:$B$16,0),
XLOOKUP(Advanced!$F234,'ADVANCED KEY'!$C$19:$C$22,'ADVANCED KEY'!$B$19:$B$22,0),
XLOOKUP(Advanced!$G234,'ADVANCED KEY'!$C$25:$C$28,'ADVANCED KEY'!$B$25:$B$28,0),
XLOOKUP(Advanced!$H234,'ADVANCED KEY'!$C$31:$C$34,'ADVANCED KEY'!$B$31:$B$34,0),
XLOOKUP(Advanced!$I234,'ADVANCED KEY'!$C$37:$C$40,'ADVANCED KEY'!$B$37:$B$40,0),
XLOOKUP(Advanced!$J234,'ADVANCED KEY'!$C$43:$C$46,'ADVANCED KEY'!$B$43:$B$46,0),
XLOOKUP(Advanced!$K234,'ADVANCED KEY'!$C$49:$C$52,'ADVANCED KEY'!$B$49:$B$52,0),
XLOOKUP(Advanced!$L234,'ADVANCED KEY'!$C$55:$C$58,'ADVANCED KEY'!$B$55:$B$58,0)
)</f>
        <v>1</v>
      </c>
      <c r="F237" s="13">
        <f t="shared" si="2"/>
        <v>10</v>
      </c>
      <c r="G237" s="13">
        <f t="shared" si="3"/>
        <v>33.3</v>
      </c>
      <c r="H237" s="13">
        <f t="shared" si="4"/>
        <v>0.449</v>
      </c>
      <c r="I237" s="25">
        <f t="shared" si="5"/>
        <v>29</v>
      </c>
      <c r="J237" s="13" t="str">
        <f t="array" ref="J237">IF(ISNUMBER(MATCH(Sheet8!$C237, Basic!$I$2:$I$309, 0)),TEXTJOIN(",",TRUE,
XLOOKUP(INDEX(Basic!$K$2:$K$309, MATCH(Sheet8!$C237, Basic!$I$2:$I$309, 0)), 'BASIC KEY'!$E$1:$E$4, 'BASIC KEY'!$F$1:$F$4, ""),
XLOOKUP(INDEX(Basic!$L$2:$L$309, MATCH(Sheet8!$C237, Basic!$I$2:$I$309, 0)), 'BASIC KEY'!$E$7:$E$10, 'BASIC KEY'!$F$7:$F$10, ""),
XLOOKUP(INDEX(Basic!$M$2:$M$309, MATCH(Sheet8!$C237, Basic!$I$2:$I$309, 0)), 'BASIC KEY'!$E$13:$E$16, 'BASIC KEY'!$F$13:$F$16, ""),
XLOOKUP(INDEX(Basic!$N$2:$N$309, MATCH(Sheet8!$C237, Basic!$I$2:$I$309, 0)), 'BASIC KEY'!$E$19:$E$22, 'BASIC KEY'!$F$19:$F$22, ""),
XLOOKUP(INDEX(Basic!$O$2:$O$309, MATCH(Sheet8!$C237, Basic!$I$2:$I$309, 0)), 'BASIC KEY'!$E$25:$E$28, 'BASIC KEY'!$F$25:$F$28, "")
),
""
)</f>
        <v>career focused,Growth seeker,Dedicated learner,Pleasant tactful,Self Focused</v>
      </c>
      <c r="L237" s="17" t="str">
        <f t="array" ref="L237">TEXTJOIN(",", TRUE,
    XLOOKUP(Advanced!$P234, 'ADVANCED KEY'!$F$1:$F$4, 'ADVANCED KEY'!$G$1:$G$4, ""),
    XLOOKUP(Advanced!$Q234, 'ADVANCED KEY'!$F$7:$F$10, 'ADVANCED KEY'!$G$7:$G$10, ""),
    XLOOKUP(Advanced!$R234, 'ADVANCED KEY'!$F$13:$F$16, 'ADVANCED KEY'!$G$13:$G$16, ""),
    XLOOKUP(Advanced!$S234, 'ADVANCED KEY'!$F$19:$F$22, 'ADVANCED KEY'!$G$19:$G$22, ""),
    XLOOKUP(Advanced!$T234, 'ADVANCED KEY'!$F$25:$F$28, 'ADVANCED KEY'!$G$25:$G$28, ""),
    XLOOKUP(Advanced!$U234, 'ADVANCED KEY'!$F$31:$F$34, 'ADVANCED KEY'!$G$31:$G$34, ""),
    XLOOKUP(Advanced!$V234, 'ADVANCED KEY'!$F$37:$F$40, 'ADVANCED KEY'!$G$37:$G$40, ""),
    XLOOKUP(Advanced!$W234, 'ADVANCED KEY'!$F$43:$F$46, 'ADVANCED KEY'!$G$43:$G$46, ""),
    XLOOKUP(Advanced!$X234, 'ADVANCED KEY'!$F$49:$F$52, 'ADVANCED KEY'!$G$49:$G$52, ""),
    XLOOKUP(Advanced!$Y234, 'ADVANCED KEY'!$F$55:$F$58, 'ADVANCED KEY'!$G$55:$G$58, "")
)</f>
        <v>Researcher,Skill learner,Information seeker,Incremental Result seeker,Self Aware,Balancer,Innovator,Future focused learner,Acknowledgement seeker,Short-term goals seeker</v>
      </c>
      <c r="M237" s="17" t="str">
        <f t="shared" si="6"/>
        <v>You are doing great Job . Keep it up!</v>
      </c>
      <c r="N237" s="17" t="str">
        <f t="shared" si="7"/>
        <v>Going amazing!.Keep working!</v>
      </c>
    </row>
    <row r="238">
      <c r="A238" s="12">
        <v>234.0</v>
      </c>
      <c r="B238" s="1" t="str">
        <f>Advanced!M235</f>
        <v>Anuj Kumar Tiwari</v>
      </c>
      <c r="C238" s="13" t="str">
        <f t="shared" si="1"/>
        <v>anuj kumar tiwari</v>
      </c>
      <c r="D238" s="13">
        <f t="array" ref="D238">IF(ISNUMBER(MATCH(Sheet8!$C238, Basic!$I$2:$I$309, 0)),SUM(
        XLOOKUP(INDEX(Basic!$C$2:$C$309, MATCH(Sheet8!$C238, Basic!$I$2:$I$309, 0)), 'BASIC KEY'!$C$1:$C$4, 'BASIC KEY'!$B$1:$B$4, 0),
        XLOOKUP(INDEX(Basic!$D$2:$D$309, MATCH(Sheet8!$C238, Basic!$I$2:$I$309, 0)), 'BASIC KEY'!$C$7:$C$10, 'BASIC KEY'!$B$7:$B$10, 0),
        XLOOKUP(INDEX(Basic!$E$2:$E$309, MATCH(Sheet8!$C238, Basic!$I$2:$I$309, 0)), 'BASIC KEY'!$C$13:$C$16, 'BASIC KEY'!$B$13:$B$16, 0),
        XLOOKUP(INDEX(Basic!$F$2:$F$309, MATCH(Sheet8!$C238, Basic!$I$2:$I$309, 0)), 'BASIC KEY'!$C$19:$C$22, 'BASIC KEY'!$B$19:$B$22, 0),
        XLOOKUP(INDEX(Basic!$G$2:$G$309, MATCH(Sheet8!$C238, Basic!$I$2:$I$309, 0)), 'BASIC KEY'!$C$25:$C$28, 'BASIC KEY'!$B$25:$B$28, 0)
    ),
    ""
)
</f>
        <v>9</v>
      </c>
      <c r="E238" s="13">
        <f t="array" ref="E238">SUM(
XLOOKUP(Advanced!$C235,'ADVANCED KEY'!$C$1:$C$4,'ADVANCED KEY'!$B$1:$B$4,0),
XLOOKUP(Advanced!$D235,'ADVANCED KEY'!$C$7:$C$10,'ADVANCED KEY'!$B$7:$B$10,0),
XLOOKUP(Advanced!$E235,'ADVANCED KEY'!$C$13:$C$16,'ADVANCED KEY'!$B$13:$B$16,0),
XLOOKUP(Advanced!$F235,'ADVANCED KEY'!$C$19:$C$22,'ADVANCED KEY'!$B$19:$B$22,0),
XLOOKUP(Advanced!$G235,'ADVANCED KEY'!$C$25:$C$28,'ADVANCED KEY'!$B$25:$B$28,0),
XLOOKUP(Advanced!$H235,'ADVANCED KEY'!$C$31:$C$34,'ADVANCED KEY'!$B$31:$B$34,0),
XLOOKUP(Advanced!$I235,'ADVANCED KEY'!$C$37:$C$40,'ADVANCED KEY'!$B$37:$B$40,0),
XLOOKUP(Advanced!$J235,'ADVANCED KEY'!$C$43:$C$46,'ADVANCED KEY'!$B$43:$B$46,0),
XLOOKUP(Advanced!$K235,'ADVANCED KEY'!$C$49:$C$52,'ADVANCED KEY'!$B$49:$B$52,0),
XLOOKUP(Advanced!$L235,'ADVANCED KEY'!$C$55:$C$58,'ADVANCED KEY'!$B$55:$B$58,0)
)</f>
        <v>4</v>
      </c>
      <c r="F238" s="13">
        <f t="shared" si="2"/>
        <v>13</v>
      </c>
      <c r="G238" s="13">
        <f t="shared" si="3"/>
        <v>43.3</v>
      </c>
      <c r="H238" s="13">
        <f t="shared" si="4"/>
        <v>0.833</v>
      </c>
      <c r="I238" s="25">
        <f t="shared" si="5"/>
        <v>10</v>
      </c>
      <c r="J238" s="13" t="str">
        <f t="array" ref="J238">IF(ISNUMBER(MATCH(Sheet8!$C238, Basic!$I$2:$I$309, 0)),TEXTJOIN(",",TRUE,
XLOOKUP(INDEX(Basic!$K$2:$K$309, MATCH(Sheet8!$C238, Basic!$I$2:$I$309, 0)), 'BASIC KEY'!$E$1:$E$4, 'BASIC KEY'!$F$1:$F$4, ""),
XLOOKUP(INDEX(Basic!$L$2:$L$309, MATCH(Sheet8!$C238, Basic!$I$2:$I$309, 0)), 'BASIC KEY'!$E$7:$E$10, 'BASIC KEY'!$F$7:$F$10, ""),
XLOOKUP(INDEX(Basic!$M$2:$M$309, MATCH(Sheet8!$C238, Basic!$I$2:$I$309, 0)), 'BASIC KEY'!$E$13:$E$16, 'BASIC KEY'!$F$13:$F$16, ""),
XLOOKUP(INDEX(Basic!$N$2:$N$309, MATCH(Sheet8!$C238, Basic!$I$2:$I$309, 0)), 'BASIC KEY'!$E$19:$E$22, 'BASIC KEY'!$F$19:$F$22, ""),
XLOOKUP(INDEX(Basic!$O$2:$O$309, MATCH(Sheet8!$C238, Basic!$I$2:$I$309, 0)), 'BASIC KEY'!$E$25:$E$28, 'BASIC KEY'!$F$25:$F$28, "")
),
""
)</f>
        <v>passionate explorer,Growth seeker,Balancer,Pleasant tactful,Self Focused</v>
      </c>
      <c r="L238" s="17" t="str">
        <f t="array" ref="L238">TEXTJOIN(",", TRUE,
    XLOOKUP(Advanced!$P235, 'ADVANCED KEY'!$F$1:$F$4, 'ADVANCED KEY'!$G$1:$G$4, ""),
    XLOOKUP(Advanced!$Q235, 'ADVANCED KEY'!$F$7:$F$10, 'ADVANCED KEY'!$G$7:$G$10, ""),
    XLOOKUP(Advanced!$R235, 'ADVANCED KEY'!$F$13:$F$16, 'ADVANCED KEY'!$G$13:$G$16, ""),
    XLOOKUP(Advanced!$S235, 'ADVANCED KEY'!$F$19:$F$22, 'ADVANCED KEY'!$G$19:$G$22, ""),
    XLOOKUP(Advanced!$T235, 'ADVANCED KEY'!$F$25:$F$28, 'ADVANCED KEY'!$G$25:$G$28, ""),
    XLOOKUP(Advanced!$U235, 'ADVANCED KEY'!$F$31:$F$34, 'ADVANCED KEY'!$G$31:$G$34, ""),
    XLOOKUP(Advanced!$V235, 'ADVANCED KEY'!$F$37:$F$40, 'ADVANCED KEY'!$G$37:$G$40, ""),
    XLOOKUP(Advanced!$W235, 'ADVANCED KEY'!$F$43:$F$46, 'ADVANCED KEY'!$G$43:$G$46, ""),
    XLOOKUP(Advanced!$X235, 'ADVANCED KEY'!$F$49:$F$52, 'ADVANCED KEY'!$G$49:$G$52, ""),
    XLOOKUP(Advanced!$Y235, 'ADVANCED KEY'!$F$55:$F$58, 'ADVANCED KEY'!$G$55:$G$58, "")
)</f>
        <v>Adventurous,Skill learner,Other's approval seeker,Incremental Result seeker,Self Aware,Balancer,Blanced thinker,Competitive learner,Experience seeker,Short-term goals seeker</v>
      </c>
      <c r="M238" s="17" t="str">
        <f t="shared" si="6"/>
        <v>You are doing great Job . Keep it up!</v>
      </c>
      <c r="N238" s="17" t="str">
        <f t="shared" si="7"/>
        <v>Going amazing!.Keep working!</v>
      </c>
    </row>
    <row r="239">
      <c r="A239" s="12">
        <v>235.0</v>
      </c>
      <c r="B239" s="1" t="str">
        <f>Advanced!M236</f>
        <v>RUDRA KAUSHIK</v>
      </c>
      <c r="C239" s="13" t="str">
        <f t="shared" si="1"/>
        <v>rudra kaushik</v>
      </c>
      <c r="D239" s="13">
        <f t="array" ref="D239">IF(ISNUMBER(MATCH(Sheet8!$C239, Basic!$I$2:$I$309, 0)),SUM(
        XLOOKUP(INDEX(Basic!$C$2:$C$309, MATCH(Sheet8!$C239, Basic!$I$2:$I$309, 0)), 'BASIC KEY'!$C$1:$C$4, 'BASIC KEY'!$B$1:$B$4, 0),
        XLOOKUP(INDEX(Basic!$D$2:$D$309, MATCH(Sheet8!$C239, Basic!$I$2:$I$309, 0)), 'BASIC KEY'!$C$7:$C$10, 'BASIC KEY'!$B$7:$B$10, 0),
        XLOOKUP(INDEX(Basic!$E$2:$E$309, MATCH(Sheet8!$C239, Basic!$I$2:$I$309, 0)), 'BASIC KEY'!$C$13:$C$16, 'BASIC KEY'!$B$13:$B$16, 0),
        XLOOKUP(INDEX(Basic!$F$2:$F$309, MATCH(Sheet8!$C239, Basic!$I$2:$I$309, 0)), 'BASIC KEY'!$C$19:$C$22, 'BASIC KEY'!$B$19:$B$22, 0),
        XLOOKUP(INDEX(Basic!$G$2:$G$309, MATCH(Sheet8!$C239, Basic!$I$2:$I$309, 0)), 'BASIC KEY'!$C$25:$C$28, 'BASIC KEY'!$B$25:$B$28, 0)
    ),
    ""
)
</f>
        <v>7</v>
      </c>
      <c r="E239" s="13">
        <f t="array" ref="E239">SUM(
XLOOKUP(Advanced!$C236,'ADVANCED KEY'!$C$1:$C$4,'ADVANCED KEY'!$B$1:$B$4,0),
XLOOKUP(Advanced!$D236,'ADVANCED KEY'!$C$7:$C$10,'ADVANCED KEY'!$B$7:$B$10,0),
XLOOKUP(Advanced!$E236,'ADVANCED KEY'!$C$13:$C$16,'ADVANCED KEY'!$B$13:$B$16,0),
XLOOKUP(Advanced!$F236,'ADVANCED KEY'!$C$19:$C$22,'ADVANCED KEY'!$B$19:$B$22,0),
XLOOKUP(Advanced!$G236,'ADVANCED KEY'!$C$25:$C$28,'ADVANCED KEY'!$B$25:$B$28,0),
XLOOKUP(Advanced!$H236,'ADVANCED KEY'!$C$31:$C$34,'ADVANCED KEY'!$B$31:$B$34,0),
XLOOKUP(Advanced!$I236,'ADVANCED KEY'!$C$37:$C$40,'ADVANCED KEY'!$B$37:$B$40,0),
XLOOKUP(Advanced!$J236,'ADVANCED KEY'!$C$43:$C$46,'ADVANCED KEY'!$B$43:$B$46,0),
XLOOKUP(Advanced!$K236,'ADVANCED KEY'!$C$49:$C$52,'ADVANCED KEY'!$B$49:$B$52,0),
XLOOKUP(Advanced!$L236,'ADVANCED KEY'!$C$55:$C$58,'ADVANCED KEY'!$B$55:$B$58,0)
)</f>
        <v>-2</v>
      </c>
      <c r="F239" s="13">
        <f t="shared" si="2"/>
        <v>5</v>
      </c>
      <c r="G239" s="13">
        <f t="shared" si="3"/>
        <v>16.7</v>
      </c>
      <c r="H239" s="13">
        <f t="shared" si="4"/>
        <v>0.064</v>
      </c>
      <c r="I239" s="25">
        <f t="shared" si="5"/>
        <v>44</v>
      </c>
      <c r="J239" s="13" t="str">
        <f t="array" ref="J239">IF(ISNUMBER(MATCH(Sheet8!$C239, Basic!$I$2:$I$309, 0)),TEXTJOIN(",",TRUE,
XLOOKUP(INDEX(Basic!$K$2:$K$309, MATCH(Sheet8!$C239, Basic!$I$2:$I$309, 0)), 'BASIC KEY'!$E$1:$E$4, 'BASIC KEY'!$F$1:$F$4, ""),
XLOOKUP(INDEX(Basic!$L$2:$L$309, MATCH(Sheet8!$C239, Basic!$I$2:$I$309, 0)), 'BASIC KEY'!$E$7:$E$10, 'BASIC KEY'!$F$7:$F$10, ""),
XLOOKUP(INDEX(Basic!$M$2:$M$309, MATCH(Sheet8!$C239, Basic!$I$2:$I$309, 0)), 'BASIC KEY'!$E$13:$E$16, 'BASIC KEY'!$F$13:$F$16, ""),
XLOOKUP(INDEX(Basic!$N$2:$N$309, MATCH(Sheet8!$C239, Basic!$I$2:$I$309, 0)), 'BASIC KEY'!$E$19:$E$22, 'BASIC KEY'!$F$19:$F$22, ""),
XLOOKUP(INDEX(Basic!$O$2:$O$309, MATCH(Sheet8!$C239, Basic!$I$2:$I$309, 0)), 'BASIC KEY'!$E$25:$E$28, 'BASIC KEY'!$F$25:$F$28, "")
),
""
)</f>
        <v>career focused,Growth seeker,Balancer,Pleasant tactful,Competitor</v>
      </c>
      <c r="L239" s="17" t="str">
        <f t="array" ref="L239">TEXTJOIN(",", TRUE,
    XLOOKUP(Advanced!$P236, 'ADVANCED KEY'!$F$1:$F$4, 'ADVANCED KEY'!$G$1:$G$4, ""),
    XLOOKUP(Advanced!$Q236, 'ADVANCED KEY'!$F$7:$F$10, 'ADVANCED KEY'!$G$7:$G$10, ""),
    XLOOKUP(Advanced!$R236, 'ADVANCED KEY'!$F$13:$F$16, 'ADVANCED KEY'!$G$13:$G$16, ""),
    XLOOKUP(Advanced!$S236, 'ADVANCED KEY'!$F$19:$F$22, 'ADVANCED KEY'!$G$19:$G$22, ""),
    XLOOKUP(Advanced!$T236, 'ADVANCED KEY'!$F$25:$F$28, 'ADVANCED KEY'!$G$25:$G$28, ""),
    XLOOKUP(Advanced!$U236, 'ADVANCED KEY'!$F$31:$F$34, 'ADVANCED KEY'!$G$31:$G$34, ""),
    XLOOKUP(Advanced!$V236, 'ADVANCED KEY'!$F$37:$F$40, 'ADVANCED KEY'!$G$37:$G$40, ""),
    XLOOKUP(Advanced!$W236, 'ADVANCED KEY'!$F$43:$F$46, 'ADVANCED KEY'!$G$43:$G$46, ""),
    XLOOKUP(Advanced!$X236, 'ADVANCED KEY'!$F$49:$F$52, 'ADVANCED KEY'!$G$49:$G$52, ""),
    XLOOKUP(Advanced!$Y236, 'ADVANCED KEY'!$F$55:$F$58, 'ADVANCED KEY'!$G$55:$G$58, "")
)</f>
        <v>Researcher,Task Oriented,Instinctive,Advice seeker,Strength focused,Networker,Blanced thinker,Future focused learner,Acknowledgement seeker,Balanced achiever</v>
      </c>
      <c r="M239" s="17" t="str">
        <f t="shared" si="6"/>
        <v>You are doing great Job . Keep it up!</v>
      </c>
      <c r="N239" s="17" t="str">
        <f t="shared" si="7"/>
        <v>Great going, just be aware of relying your instincts when your work needs a lot of accuracy.</v>
      </c>
    </row>
    <row r="240">
      <c r="A240" s="12">
        <v>236.0</v>
      </c>
      <c r="B240" s="1" t="str">
        <f>Advanced!M237</f>
        <v>Srikumar sahoo </v>
      </c>
      <c r="C240" s="13" t="str">
        <f t="shared" si="1"/>
        <v>srikumar sahoo</v>
      </c>
      <c r="D240" s="13">
        <f t="array" ref="D240">IF(ISNUMBER(MATCH(Sheet8!$C240, Basic!$I$2:$I$309, 0)),SUM(
        XLOOKUP(INDEX(Basic!$C$2:$C$309, MATCH(Sheet8!$C240, Basic!$I$2:$I$309, 0)), 'BASIC KEY'!$C$1:$C$4, 'BASIC KEY'!$B$1:$B$4, 0),
        XLOOKUP(INDEX(Basic!$D$2:$D$309, MATCH(Sheet8!$C240, Basic!$I$2:$I$309, 0)), 'BASIC KEY'!$C$7:$C$10, 'BASIC KEY'!$B$7:$B$10, 0),
        XLOOKUP(INDEX(Basic!$E$2:$E$309, MATCH(Sheet8!$C240, Basic!$I$2:$I$309, 0)), 'BASIC KEY'!$C$13:$C$16, 'BASIC KEY'!$B$13:$B$16, 0),
        XLOOKUP(INDEX(Basic!$F$2:$F$309, MATCH(Sheet8!$C240, Basic!$I$2:$I$309, 0)), 'BASIC KEY'!$C$19:$C$22, 'BASIC KEY'!$B$19:$B$22, 0),
        XLOOKUP(INDEX(Basic!$G$2:$G$309, MATCH(Sheet8!$C240, Basic!$I$2:$I$309, 0)), 'BASIC KEY'!$C$25:$C$28, 'BASIC KEY'!$B$25:$B$28, 0)
    ),
    ""
)
</f>
        <v>7</v>
      </c>
      <c r="E240" s="13">
        <f t="array" ref="E240">SUM(
XLOOKUP(Advanced!$C237,'ADVANCED KEY'!$C$1:$C$4,'ADVANCED KEY'!$B$1:$B$4,0),
XLOOKUP(Advanced!$D237,'ADVANCED KEY'!$C$7:$C$10,'ADVANCED KEY'!$B$7:$B$10,0),
XLOOKUP(Advanced!$E237,'ADVANCED KEY'!$C$13:$C$16,'ADVANCED KEY'!$B$13:$B$16,0),
XLOOKUP(Advanced!$F237,'ADVANCED KEY'!$C$19:$C$22,'ADVANCED KEY'!$B$19:$B$22,0),
XLOOKUP(Advanced!$G237,'ADVANCED KEY'!$C$25:$C$28,'ADVANCED KEY'!$B$25:$B$28,0),
XLOOKUP(Advanced!$H237,'ADVANCED KEY'!$C$31:$C$34,'ADVANCED KEY'!$B$31:$B$34,0),
XLOOKUP(Advanced!$I237,'ADVANCED KEY'!$C$37:$C$40,'ADVANCED KEY'!$B$37:$B$40,0),
XLOOKUP(Advanced!$J237,'ADVANCED KEY'!$C$43:$C$46,'ADVANCED KEY'!$B$43:$B$46,0),
XLOOKUP(Advanced!$K237,'ADVANCED KEY'!$C$49:$C$52,'ADVANCED KEY'!$B$49:$B$52,0),
XLOOKUP(Advanced!$L237,'ADVANCED KEY'!$C$55:$C$58,'ADVANCED KEY'!$B$55:$B$58,0)
)</f>
        <v>-2</v>
      </c>
      <c r="F240" s="13">
        <f t="shared" si="2"/>
        <v>5</v>
      </c>
      <c r="G240" s="13">
        <f t="shared" si="3"/>
        <v>16.7</v>
      </c>
      <c r="H240" s="13">
        <f t="shared" si="4"/>
        <v>0.065</v>
      </c>
      <c r="I240" s="25">
        <f t="shared" si="5"/>
        <v>43</v>
      </c>
      <c r="J240" s="13" t="str">
        <f t="array" ref="J240">IF(ISNUMBER(MATCH(Sheet8!$C240, Basic!$I$2:$I$309, 0)),TEXTJOIN(",",TRUE,
XLOOKUP(INDEX(Basic!$K$2:$K$309, MATCH(Sheet8!$C240, Basic!$I$2:$I$309, 0)), 'BASIC KEY'!$E$1:$E$4, 'BASIC KEY'!$F$1:$F$4, ""),
XLOOKUP(INDEX(Basic!$L$2:$L$309, MATCH(Sheet8!$C240, Basic!$I$2:$I$309, 0)), 'BASIC KEY'!$E$7:$E$10, 'BASIC KEY'!$F$7:$F$10, ""),
XLOOKUP(INDEX(Basic!$M$2:$M$309, MATCH(Sheet8!$C240, Basic!$I$2:$I$309, 0)), 'BASIC KEY'!$E$13:$E$16, 'BASIC KEY'!$F$13:$F$16, ""),
XLOOKUP(INDEX(Basic!$N$2:$N$309, MATCH(Sheet8!$C240, Basic!$I$2:$I$309, 0)), 'BASIC KEY'!$E$19:$E$22, 'BASIC KEY'!$F$19:$F$22, ""),
XLOOKUP(INDEX(Basic!$O$2:$O$309, MATCH(Sheet8!$C240, Basic!$I$2:$I$309, 0)), 'BASIC KEY'!$E$25:$E$28, 'BASIC KEY'!$F$25:$F$28, "")
),
""
)</f>
        <v>passionate explorer,Balanced explorer,Balancer,Dtermined Doer,Self Focused</v>
      </c>
      <c r="L240" s="17" t="str">
        <f t="array" ref="L240">TEXTJOIN(",", TRUE,
    XLOOKUP(Advanced!$P237, 'ADVANCED KEY'!$F$1:$F$4, 'ADVANCED KEY'!$G$1:$G$4, ""),
    XLOOKUP(Advanced!$Q237, 'ADVANCED KEY'!$F$7:$F$10, 'ADVANCED KEY'!$G$7:$G$10, ""),
    XLOOKUP(Advanced!$R237, 'ADVANCED KEY'!$F$13:$F$16, 'ADVANCED KEY'!$G$13:$G$16, ""),
    XLOOKUP(Advanced!$S237, 'ADVANCED KEY'!$F$19:$F$22, 'ADVANCED KEY'!$G$19:$G$22, ""),
    XLOOKUP(Advanced!$T237, 'ADVANCED KEY'!$F$25:$F$28, 'ADVANCED KEY'!$G$25:$G$28, ""),
    XLOOKUP(Advanced!$U237, 'ADVANCED KEY'!$F$31:$F$34, 'ADVANCED KEY'!$G$31:$G$34, ""),
    XLOOKUP(Advanced!$V237, 'ADVANCED KEY'!$F$37:$F$40, 'ADVANCED KEY'!$G$37:$G$40, ""),
    XLOOKUP(Advanced!$W237, 'ADVANCED KEY'!$F$43:$F$46, 'ADVANCED KEY'!$G$43:$G$46, ""),
    XLOOKUP(Advanced!$X237, 'ADVANCED KEY'!$F$49:$F$52, 'ADVANCED KEY'!$G$49:$G$52, ""),
    XLOOKUP(Advanced!$Y237, 'ADVANCED KEY'!$F$55:$F$58, 'ADVANCED KEY'!$G$55:$G$58, "")
)</f>
        <v>Researcher,Task Oriented,Information seeker,Incremental Result seeker,Self Aware,Networker,Smart woker,Practical learner,Practical career focused,Detail focused</v>
      </c>
      <c r="M240" s="17" t="str">
        <f t="shared" si="6"/>
        <v>You are doing great Job . Keep it up!</v>
      </c>
      <c r="N240" s="17" t="str">
        <f t="shared" si="7"/>
        <v>Going amazing!.Keep working!</v>
      </c>
    </row>
    <row r="241">
      <c r="A241" s="12">
        <v>237.0</v>
      </c>
      <c r="B241" s="1" t="str">
        <f>Advanced!M238</f>
        <v>KANDULA V UMADEEKSHITH REDDY </v>
      </c>
      <c r="C241" s="13" t="str">
        <f t="shared" si="1"/>
        <v>kandula v umadeekshith reddy</v>
      </c>
      <c r="D241" s="13">
        <f t="array" ref="D241">IF(ISNUMBER(MATCH(Sheet8!$C241, Basic!$I$2:$I$309, 0)),SUM(
        XLOOKUP(INDEX(Basic!$C$2:$C$309, MATCH(Sheet8!$C241, Basic!$I$2:$I$309, 0)), 'BASIC KEY'!$C$1:$C$4, 'BASIC KEY'!$B$1:$B$4, 0),
        XLOOKUP(INDEX(Basic!$D$2:$D$309, MATCH(Sheet8!$C241, Basic!$I$2:$I$309, 0)), 'BASIC KEY'!$C$7:$C$10, 'BASIC KEY'!$B$7:$B$10, 0),
        XLOOKUP(INDEX(Basic!$E$2:$E$309, MATCH(Sheet8!$C241, Basic!$I$2:$I$309, 0)), 'BASIC KEY'!$C$13:$C$16, 'BASIC KEY'!$B$13:$B$16, 0),
        XLOOKUP(INDEX(Basic!$F$2:$F$309, MATCH(Sheet8!$C241, Basic!$I$2:$I$309, 0)), 'BASIC KEY'!$C$19:$C$22, 'BASIC KEY'!$B$19:$B$22, 0),
        XLOOKUP(INDEX(Basic!$G$2:$G$309, MATCH(Sheet8!$C241, Basic!$I$2:$I$309, 0)), 'BASIC KEY'!$C$25:$C$28, 'BASIC KEY'!$B$25:$B$28, 0)
    ),
    ""
)
</f>
        <v>6</v>
      </c>
      <c r="E241" s="13">
        <f t="array" ref="E241">SUM(
XLOOKUP(Advanced!$C238,'ADVANCED KEY'!$C$1:$C$4,'ADVANCED KEY'!$B$1:$B$4,0),
XLOOKUP(Advanced!$D238,'ADVANCED KEY'!$C$7:$C$10,'ADVANCED KEY'!$B$7:$B$10,0),
XLOOKUP(Advanced!$E238,'ADVANCED KEY'!$C$13:$C$16,'ADVANCED KEY'!$B$13:$B$16,0),
XLOOKUP(Advanced!$F238,'ADVANCED KEY'!$C$19:$C$22,'ADVANCED KEY'!$B$19:$B$22,0),
XLOOKUP(Advanced!$G238,'ADVANCED KEY'!$C$25:$C$28,'ADVANCED KEY'!$B$25:$B$28,0),
XLOOKUP(Advanced!$H238,'ADVANCED KEY'!$C$31:$C$34,'ADVANCED KEY'!$B$31:$B$34,0),
XLOOKUP(Advanced!$I238,'ADVANCED KEY'!$C$37:$C$40,'ADVANCED KEY'!$B$37:$B$40,0),
XLOOKUP(Advanced!$J238,'ADVANCED KEY'!$C$43:$C$46,'ADVANCED KEY'!$B$43:$B$46,0),
XLOOKUP(Advanced!$K238,'ADVANCED KEY'!$C$49:$C$52,'ADVANCED KEY'!$B$49:$B$52,0),
XLOOKUP(Advanced!$L238,'ADVANCED KEY'!$C$55:$C$58,'ADVANCED KEY'!$B$55:$B$58,0)
)</f>
        <v>4</v>
      </c>
      <c r="F241" s="13">
        <f t="shared" si="2"/>
        <v>10</v>
      </c>
      <c r="G241" s="13">
        <f t="shared" si="3"/>
        <v>33.3</v>
      </c>
      <c r="H241" s="13">
        <f t="shared" si="4"/>
        <v>0.444</v>
      </c>
      <c r="I241" s="25">
        <f t="shared" si="5"/>
        <v>28</v>
      </c>
      <c r="J241" s="13" t="str">
        <f t="array" ref="J241">IF(ISNUMBER(MATCH(Sheet8!$C241, Basic!$I$2:$I$309, 0)),TEXTJOIN(",",TRUE,
XLOOKUP(INDEX(Basic!$K$2:$K$309, MATCH(Sheet8!$C241, Basic!$I$2:$I$309, 0)), 'BASIC KEY'!$E$1:$E$4, 'BASIC KEY'!$F$1:$F$4, ""),
XLOOKUP(INDEX(Basic!$L$2:$L$309, MATCH(Sheet8!$C241, Basic!$I$2:$I$309, 0)), 'BASIC KEY'!$E$7:$E$10, 'BASIC KEY'!$F$7:$F$10, ""),
XLOOKUP(INDEX(Basic!$M$2:$M$309, MATCH(Sheet8!$C241, Basic!$I$2:$I$309, 0)), 'BASIC KEY'!$E$13:$E$16, 'BASIC KEY'!$F$13:$F$16, ""),
XLOOKUP(INDEX(Basic!$N$2:$N$309, MATCH(Sheet8!$C241, Basic!$I$2:$I$309, 0)), 'BASIC KEY'!$E$19:$E$22, 'BASIC KEY'!$F$19:$F$22, ""),
XLOOKUP(INDEX(Basic!$O$2:$O$309, MATCH(Sheet8!$C241, Basic!$I$2:$I$309, 0)), 'BASIC KEY'!$E$25:$E$28, 'BASIC KEY'!$F$25:$F$28, "")
),
""
)</f>
        <v>career focused,Balanced explorer,Balancer,Pleasant tactful,Competitor</v>
      </c>
      <c r="L241" s="17" t="str">
        <f t="array" ref="L241">TEXTJOIN(",", TRUE,
    XLOOKUP(Advanced!$P238, 'ADVANCED KEY'!$F$1:$F$4, 'ADVANCED KEY'!$G$1:$G$4, ""),
    XLOOKUP(Advanced!$Q238, 'ADVANCED KEY'!$F$7:$F$10, 'ADVANCED KEY'!$G$7:$G$10, ""),
    XLOOKUP(Advanced!$R238, 'ADVANCED KEY'!$F$13:$F$16, 'ADVANCED KEY'!$G$13:$G$16, ""),
    XLOOKUP(Advanced!$S238, 'ADVANCED KEY'!$F$19:$F$22, 'ADVANCED KEY'!$G$19:$G$22, ""),
    XLOOKUP(Advanced!$T238, 'ADVANCED KEY'!$F$25:$F$28, 'ADVANCED KEY'!$G$25:$G$28, ""),
    XLOOKUP(Advanced!$U238, 'ADVANCED KEY'!$F$31:$F$34, 'ADVANCED KEY'!$G$31:$G$34, ""),
    XLOOKUP(Advanced!$V238, 'ADVANCED KEY'!$F$37:$F$40, 'ADVANCED KEY'!$G$37:$G$40, ""),
    XLOOKUP(Advanced!$W238, 'ADVANCED KEY'!$F$43:$F$46, 'ADVANCED KEY'!$G$43:$G$46, ""),
    XLOOKUP(Advanced!$X238, 'ADVANCED KEY'!$F$49:$F$52, 'ADVANCED KEY'!$G$49:$G$52, ""),
    XLOOKUP(Advanced!$Y238, 'ADVANCED KEY'!$F$55:$F$58, 'ADVANCED KEY'!$G$55:$G$58, "")
)</f>
        <v>Researcher,Skill learner,Guidelines seeker,Advice seeker,Feedback seeker,Balancer,Smart woker,Future focused learner,Experience seeker,Detail focused</v>
      </c>
      <c r="M241" s="17" t="str">
        <f t="shared" si="6"/>
        <v>You are doing great Job . Keep it up!</v>
      </c>
      <c r="N241" s="17" t="str">
        <f t="shared" si="7"/>
        <v>Going amazing!.Keep working!</v>
      </c>
    </row>
    <row r="242">
      <c r="A242" s="12">
        <v>238.0</v>
      </c>
      <c r="B242" s="1" t="str">
        <f>Advanced!M239</f>
        <v>Athinamilagi A Vignesh K </v>
      </c>
      <c r="C242" s="13" t="str">
        <f t="shared" si="1"/>
        <v>athinamilagi a vignesh k</v>
      </c>
      <c r="D242" s="13">
        <f t="array" ref="D242">IF(ISNUMBER(MATCH(Sheet8!$C242, Basic!$I$2:$I$309, 0)),SUM(
        XLOOKUP(INDEX(Basic!$C$2:$C$309, MATCH(Sheet8!$C242, Basic!$I$2:$I$309, 0)), 'BASIC KEY'!$C$1:$C$4, 'BASIC KEY'!$B$1:$B$4, 0),
        XLOOKUP(INDEX(Basic!$D$2:$D$309, MATCH(Sheet8!$C242, Basic!$I$2:$I$309, 0)), 'BASIC KEY'!$C$7:$C$10, 'BASIC KEY'!$B$7:$B$10, 0),
        XLOOKUP(INDEX(Basic!$E$2:$E$309, MATCH(Sheet8!$C242, Basic!$I$2:$I$309, 0)), 'BASIC KEY'!$C$13:$C$16, 'BASIC KEY'!$B$13:$B$16, 0),
        XLOOKUP(INDEX(Basic!$F$2:$F$309, MATCH(Sheet8!$C242, Basic!$I$2:$I$309, 0)), 'BASIC KEY'!$C$19:$C$22, 'BASIC KEY'!$B$19:$B$22, 0),
        XLOOKUP(INDEX(Basic!$G$2:$G$309, MATCH(Sheet8!$C242, Basic!$I$2:$I$309, 0)), 'BASIC KEY'!$C$25:$C$28, 'BASIC KEY'!$B$25:$B$28, 0)
    ),
    ""
)
</f>
        <v>9</v>
      </c>
      <c r="E242" s="13">
        <f t="array" ref="E242">SUM(
XLOOKUP(Advanced!$C239,'ADVANCED KEY'!$C$1:$C$4,'ADVANCED KEY'!$B$1:$B$4,0),
XLOOKUP(Advanced!$D239,'ADVANCED KEY'!$C$7:$C$10,'ADVANCED KEY'!$B$7:$B$10,0),
XLOOKUP(Advanced!$E239,'ADVANCED KEY'!$C$13:$C$16,'ADVANCED KEY'!$B$13:$B$16,0),
XLOOKUP(Advanced!$F239,'ADVANCED KEY'!$C$19:$C$22,'ADVANCED KEY'!$B$19:$B$22,0),
XLOOKUP(Advanced!$G239,'ADVANCED KEY'!$C$25:$C$28,'ADVANCED KEY'!$B$25:$B$28,0),
XLOOKUP(Advanced!$H239,'ADVANCED KEY'!$C$31:$C$34,'ADVANCED KEY'!$B$31:$B$34,0),
XLOOKUP(Advanced!$I239,'ADVANCED KEY'!$C$37:$C$40,'ADVANCED KEY'!$B$37:$B$40,0),
XLOOKUP(Advanced!$J239,'ADVANCED KEY'!$C$43:$C$46,'ADVANCED KEY'!$B$43:$B$46,0),
XLOOKUP(Advanced!$K239,'ADVANCED KEY'!$C$49:$C$52,'ADVANCED KEY'!$B$49:$B$52,0),
XLOOKUP(Advanced!$L239,'ADVANCED KEY'!$C$55:$C$58,'ADVANCED KEY'!$B$55:$B$58,0)
)</f>
        <v>3</v>
      </c>
      <c r="F242" s="13">
        <f t="shared" si="2"/>
        <v>12</v>
      </c>
      <c r="G242" s="13">
        <f t="shared" si="3"/>
        <v>40</v>
      </c>
      <c r="H242" s="13">
        <f t="shared" si="4"/>
        <v>0.705</v>
      </c>
      <c r="I242" s="25">
        <f t="shared" si="5"/>
        <v>13</v>
      </c>
      <c r="J242" s="13" t="str">
        <f t="array" ref="J242">IF(ISNUMBER(MATCH(Sheet8!$C242, Basic!$I$2:$I$309, 0)),TEXTJOIN(",",TRUE,
XLOOKUP(INDEX(Basic!$K$2:$K$309, MATCH(Sheet8!$C242, Basic!$I$2:$I$309, 0)), 'BASIC KEY'!$E$1:$E$4, 'BASIC KEY'!$F$1:$F$4, ""),
XLOOKUP(INDEX(Basic!$L$2:$L$309, MATCH(Sheet8!$C242, Basic!$I$2:$I$309, 0)), 'BASIC KEY'!$E$7:$E$10, 'BASIC KEY'!$F$7:$F$10, ""),
XLOOKUP(INDEX(Basic!$M$2:$M$309, MATCH(Sheet8!$C242, Basic!$I$2:$I$309, 0)), 'BASIC KEY'!$E$13:$E$16, 'BASIC KEY'!$F$13:$F$16, ""),
XLOOKUP(INDEX(Basic!$N$2:$N$309, MATCH(Sheet8!$C242, Basic!$I$2:$I$309, 0)), 'BASIC KEY'!$E$19:$E$22, 'BASIC KEY'!$F$19:$F$22, ""),
XLOOKUP(INDEX(Basic!$O$2:$O$309, MATCH(Sheet8!$C242, Basic!$I$2:$I$309, 0)), 'BASIC KEY'!$E$25:$E$28, 'BASIC KEY'!$F$25:$F$28, "")
),
""
)</f>
        <v>passionate explorer,Growth seeker,Balancer,Pleasant tactful,Self Focused</v>
      </c>
      <c r="L242" s="17" t="str">
        <f t="array" ref="L242">TEXTJOIN(",", TRUE,
    XLOOKUP(Advanced!$P239, 'ADVANCED KEY'!$F$1:$F$4, 'ADVANCED KEY'!$G$1:$G$4, ""),
    XLOOKUP(Advanced!$Q239, 'ADVANCED KEY'!$F$7:$F$10, 'ADVANCED KEY'!$G$7:$G$10, ""),
    XLOOKUP(Advanced!$R239, 'ADVANCED KEY'!$F$13:$F$16, 'ADVANCED KEY'!$G$13:$G$16, ""),
    XLOOKUP(Advanced!$S239, 'ADVANCED KEY'!$F$19:$F$22, 'ADVANCED KEY'!$G$19:$G$22, ""),
    XLOOKUP(Advanced!$T239, 'ADVANCED KEY'!$F$25:$F$28, 'ADVANCED KEY'!$G$25:$G$28, ""),
    XLOOKUP(Advanced!$U239, 'ADVANCED KEY'!$F$31:$F$34, 'ADVANCED KEY'!$G$31:$G$34, ""),
    XLOOKUP(Advanced!$V239, 'ADVANCED KEY'!$F$37:$F$40, 'ADVANCED KEY'!$G$37:$G$40, ""),
    XLOOKUP(Advanced!$W239, 'ADVANCED KEY'!$F$43:$F$46, 'ADVANCED KEY'!$G$43:$G$46, ""),
    XLOOKUP(Advanced!$X239, 'ADVANCED KEY'!$F$49:$F$52, 'ADVANCED KEY'!$G$49:$G$52, ""),
    XLOOKUP(Advanced!$Y239, 'ADVANCED KEY'!$F$55:$F$58, 'ADVANCED KEY'!$G$55:$G$58, "")
)</f>
        <v>Researcher,Skill learner,Instinctive,Advice seeker,Self Aware,Balancer,Innovator,Future focused learner,Experience seeker,Short-term goals seeker</v>
      </c>
      <c r="M242" s="17" t="str">
        <f t="shared" si="6"/>
        <v>You are doing great Job . Keep it up!</v>
      </c>
      <c r="N242" s="17" t="str">
        <f t="shared" si="7"/>
        <v>Great going, just be aware of relying your instincts when your work needs a lot of accuracy.</v>
      </c>
    </row>
    <row r="243">
      <c r="A243" s="12">
        <v>239.0</v>
      </c>
      <c r="B243" s="1" t="str">
        <f>Advanced!M240</f>
        <v>Younus Md</v>
      </c>
      <c r="C243" s="13" t="str">
        <f t="shared" si="1"/>
        <v>younus md</v>
      </c>
      <c r="D243" s="13">
        <f t="array" ref="D243">IF(ISNUMBER(MATCH(Sheet8!$C243, Basic!$I$2:$I$309, 0)),SUM(
        XLOOKUP(INDEX(Basic!$C$2:$C$309, MATCH(Sheet8!$C243, Basic!$I$2:$I$309, 0)), 'BASIC KEY'!$C$1:$C$4, 'BASIC KEY'!$B$1:$B$4, 0),
        XLOOKUP(INDEX(Basic!$D$2:$D$309, MATCH(Sheet8!$C243, Basic!$I$2:$I$309, 0)), 'BASIC KEY'!$C$7:$C$10, 'BASIC KEY'!$B$7:$B$10, 0),
        XLOOKUP(INDEX(Basic!$E$2:$E$309, MATCH(Sheet8!$C243, Basic!$I$2:$I$309, 0)), 'BASIC KEY'!$C$13:$C$16, 'BASIC KEY'!$B$13:$B$16, 0),
        XLOOKUP(INDEX(Basic!$F$2:$F$309, MATCH(Sheet8!$C243, Basic!$I$2:$I$309, 0)), 'BASIC KEY'!$C$19:$C$22, 'BASIC KEY'!$B$19:$B$22, 0),
        XLOOKUP(INDEX(Basic!$G$2:$G$309, MATCH(Sheet8!$C243, Basic!$I$2:$I$309, 0)), 'BASIC KEY'!$C$25:$C$28, 'BASIC KEY'!$B$25:$B$28, 0)
    ),
    ""
)
</f>
        <v>9</v>
      </c>
      <c r="E243" s="13">
        <f t="array" ref="E243">SUM(
XLOOKUP(Advanced!$C240,'ADVANCED KEY'!$C$1:$C$4,'ADVANCED KEY'!$B$1:$B$4,0),
XLOOKUP(Advanced!$D240,'ADVANCED KEY'!$C$7:$C$10,'ADVANCED KEY'!$B$7:$B$10,0),
XLOOKUP(Advanced!$E240,'ADVANCED KEY'!$C$13:$C$16,'ADVANCED KEY'!$B$13:$B$16,0),
XLOOKUP(Advanced!$F240,'ADVANCED KEY'!$C$19:$C$22,'ADVANCED KEY'!$B$19:$B$22,0),
XLOOKUP(Advanced!$G240,'ADVANCED KEY'!$C$25:$C$28,'ADVANCED KEY'!$B$25:$B$28,0),
XLOOKUP(Advanced!$H240,'ADVANCED KEY'!$C$31:$C$34,'ADVANCED KEY'!$B$31:$B$34,0),
XLOOKUP(Advanced!$I240,'ADVANCED KEY'!$C$37:$C$40,'ADVANCED KEY'!$B$37:$B$40,0),
XLOOKUP(Advanced!$J240,'ADVANCED KEY'!$C$43:$C$46,'ADVANCED KEY'!$B$43:$B$46,0),
XLOOKUP(Advanced!$K240,'ADVANCED KEY'!$C$49:$C$52,'ADVANCED KEY'!$B$49:$B$52,0),
XLOOKUP(Advanced!$L240,'ADVANCED KEY'!$C$55:$C$58,'ADVANCED KEY'!$B$55:$B$58,0)
)</f>
        <v>-1</v>
      </c>
      <c r="F243" s="13">
        <f t="shared" si="2"/>
        <v>8</v>
      </c>
      <c r="G243" s="13">
        <f t="shared" si="3"/>
        <v>26.7</v>
      </c>
      <c r="H243" s="13">
        <f t="shared" si="4"/>
        <v>0.302</v>
      </c>
      <c r="I243" s="25">
        <f t="shared" si="5"/>
        <v>34</v>
      </c>
      <c r="J243" s="13" t="str">
        <f t="array" ref="J243">IF(ISNUMBER(MATCH(Sheet8!$C243, Basic!$I$2:$I$309, 0)),TEXTJOIN(",",TRUE,
XLOOKUP(INDEX(Basic!$K$2:$K$309, MATCH(Sheet8!$C243, Basic!$I$2:$I$309, 0)), 'BASIC KEY'!$E$1:$E$4, 'BASIC KEY'!$F$1:$F$4, ""),
XLOOKUP(INDEX(Basic!$L$2:$L$309, MATCH(Sheet8!$C243, Basic!$I$2:$I$309, 0)), 'BASIC KEY'!$E$7:$E$10, 'BASIC KEY'!$F$7:$F$10, ""),
XLOOKUP(INDEX(Basic!$M$2:$M$309, MATCH(Sheet8!$C243, Basic!$I$2:$I$309, 0)), 'BASIC KEY'!$E$13:$E$16, 'BASIC KEY'!$F$13:$F$16, ""),
XLOOKUP(INDEX(Basic!$N$2:$N$309, MATCH(Sheet8!$C243, Basic!$I$2:$I$309, 0)), 'BASIC KEY'!$E$19:$E$22, 'BASIC KEY'!$F$19:$F$22, ""),
XLOOKUP(INDEX(Basic!$O$2:$O$309, MATCH(Sheet8!$C243, Basic!$I$2:$I$309, 0)), 'BASIC KEY'!$E$25:$E$28, 'BASIC KEY'!$F$25:$F$28, "")
),
""
)</f>
        <v>career focused,Growth seeker,Dedicated learner,Pleasant tactful,Self Focused</v>
      </c>
      <c r="L243" s="17" t="str">
        <f t="array" ref="L243">TEXTJOIN(",", TRUE,
    XLOOKUP(Advanced!$P240, 'ADVANCED KEY'!$F$1:$F$4, 'ADVANCED KEY'!$G$1:$G$4, ""),
    XLOOKUP(Advanced!$Q240, 'ADVANCED KEY'!$F$7:$F$10, 'ADVANCED KEY'!$G$7:$G$10, ""),
    XLOOKUP(Advanced!$R240, 'ADVANCED KEY'!$F$13:$F$16, 'ADVANCED KEY'!$G$13:$G$16, ""),
    XLOOKUP(Advanced!$S240, 'ADVANCED KEY'!$F$19:$F$22, 'ADVANCED KEY'!$G$19:$G$22, ""),
    XLOOKUP(Advanced!$T240, 'ADVANCED KEY'!$F$25:$F$28, 'ADVANCED KEY'!$G$25:$G$28, ""),
    XLOOKUP(Advanced!$U240, 'ADVANCED KEY'!$F$31:$F$34, 'ADVANCED KEY'!$G$31:$G$34, ""),
    XLOOKUP(Advanced!$V240, 'ADVANCED KEY'!$F$37:$F$40, 'ADVANCED KEY'!$G$37:$G$40, ""),
    XLOOKUP(Advanced!$W240, 'ADVANCED KEY'!$F$43:$F$46, 'ADVANCED KEY'!$G$43:$G$46, ""),
    XLOOKUP(Advanced!$X240, 'ADVANCED KEY'!$F$49:$F$52, 'ADVANCED KEY'!$G$49:$G$52, ""),
    XLOOKUP(Advanced!$Y240, 'ADVANCED KEY'!$F$55:$F$58, 'ADVANCED KEY'!$G$55:$G$58, "")
)</f>
        <v>Researcher,Skill learner,Information seeker,Incremental Result seeker,Feedback seeker,Networker,Blanced thinker,Future focused learner,Experience seeker,Short-term goals seeker</v>
      </c>
      <c r="M243" s="17" t="str">
        <f t="shared" si="6"/>
        <v>You are doing great Job . Keep it up!</v>
      </c>
      <c r="N243" s="17" t="str">
        <f t="shared" si="7"/>
        <v>Going amazing!.Keep working!</v>
      </c>
    </row>
    <row r="244">
      <c r="A244" s="12">
        <v>240.0</v>
      </c>
      <c r="B244" s="1" t="str">
        <f>Advanced!M241</f>
        <v>Abdul Al Islam </v>
      </c>
      <c r="C244" s="13" t="str">
        <f t="shared" si="1"/>
        <v>abdul al islam</v>
      </c>
      <c r="D244" s="13">
        <f t="array" ref="D244">IF(ISNUMBER(MATCH(Sheet8!$C244, Basic!$I$2:$I$309, 0)),SUM(
        XLOOKUP(INDEX(Basic!$C$2:$C$309, MATCH(Sheet8!$C244, Basic!$I$2:$I$309, 0)), 'BASIC KEY'!$C$1:$C$4, 'BASIC KEY'!$B$1:$B$4, 0),
        XLOOKUP(INDEX(Basic!$D$2:$D$309, MATCH(Sheet8!$C244, Basic!$I$2:$I$309, 0)), 'BASIC KEY'!$C$7:$C$10, 'BASIC KEY'!$B$7:$B$10, 0),
        XLOOKUP(INDEX(Basic!$E$2:$E$309, MATCH(Sheet8!$C244, Basic!$I$2:$I$309, 0)), 'BASIC KEY'!$C$13:$C$16, 'BASIC KEY'!$B$13:$B$16, 0),
        XLOOKUP(INDEX(Basic!$F$2:$F$309, MATCH(Sheet8!$C244, Basic!$I$2:$I$309, 0)), 'BASIC KEY'!$C$19:$C$22, 'BASIC KEY'!$B$19:$B$22, 0),
        XLOOKUP(INDEX(Basic!$G$2:$G$309, MATCH(Sheet8!$C244, Basic!$I$2:$I$309, 0)), 'BASIC KEY'!$C$25:$C$28, 'BASIC KEY'!$B$25:$B$28, 0)
    ),
    ""
)
</f>
        <v>7</v>
      </c>
      <c r="E244" s="13">
        <f t="array" ref="E244">SUM(
XLOOKUP(Advanced!$C241,'ADVANCED KEY'!$C$1:$C$4,'ADVANCED KEY'!$B$1:$B$4,0),
XLOOKUP(Advanced!$D241,'ADVANCED KEY'!$C$7:$C$10,'ADVANCED KEY'!$B$7:$B$10,0),
XLOOKUP(Advanced!$E241,'ADVANCED KEY'!$C$13:$C$16,'ADVANCED KEY'!$B$13:$B$16,0),
XLOOKUP(Advanced!$F241,'ADVANCED KEY'!$C$19:$C$22,'ADVANCED KEY'!$B$19:$B$22,0),
XLOOKUP(Advanced!$G241,'ADVANCED KEY'!$C$25:$C$28,'ADVANCED KEY'!$B$25:$B$28,0),
XLOOKUP(Advanced!$H241,'ADVANCED KEY'!$C$31:$C$34,'ADVANCED KEY'!$B$31:$B$34,0),
XLOOKUP(Advanced!$I241,'ADVANCED KEY'!$C$37:$C$40,'ADVANCED KEY'!$B$37:$B$40,0),
XLOOKUP(Advanced!$J241,'ADVANCED KEY'!$C$43:$C$46,'ADVANCED KEY'!$B$43:$B$46,0),
XLOOKUP(Advanced!$K241,'ADVANCED KEY'!$C$49:$C$52,'ADVANCED KEY'!$B$49:$B$52,0),
XLOOKUP(Advanced!$L241,'ADVANCED KEY'!$C$55:$C$58,'ADVANCED KEY'!$B$55:$B$58,0)
)</f>
        <v>-2</v>
      </c>
      <c r="F244" s="13">
        <f t="shared" si="2"/>
        <v>5</v>
      </c>
      <c r="G244" s="13">
        <f t="shared" si="3"/>
        <v>16.7</v>
      </c>
      <c r="H244" s="13">
        <f t="shared" si="4"/>
        <v>0.071</v>
      </c>
      <c r="I244" s="25">
        <f t="shared" si="5"/>
        <v>39</v>
      </c>
      <c r="J244" s="13" t="str">
        <f t="array" ref="J244">IF(ISNUMBER(MATCH(Sheet8!$C244, Basic!$I$2:$I$309, 0)),TEXTJOIN(",",TRUE,
XLOOKUP(INDEX(Basic!$K$2:$K$309, MATCH(Sheet8!$C244, Basic!$I$2:$I$309, 0)), 'BASIC KEY'!$E$1:$E$4, 'BASIC KEY'!$F$1:$F$4, ""),
XLOOKUP(INDEX(Basic!$L$2:$L$309, MATCH(Sheet8!$C244, Basic!$I$2:$I$309, 0)), 'BASIC KEY'!$E$7:$E$10, 'BASIC KEY'!$F$7:$F$10, ""),
XLOOKUP(INDEX(Basic!$M$2:$M$309, MATCH(Sheet8!$C244, Basic!$I$2:$I$309, 0)), 'BASIC KEY'!$E$13:$E$16, 'BASIC KEY'!$F$13:$F$16, ""),
XLOOKUP(INDEX(Basic!$N$2:$N$309, MATCH(Sheet8!$C244, Basic!$I$2:$I$309, 0)), 'BASIC KEY'!$E$19:$E$22, 'BASIC KEY'!$F$19:$F$22, ""),
XLOOKUP(INDEX(Basic!$O$2:$O$309, MATCH(Sheet8!$C244, Basic!$I$2:$I$309, 0)), 'BASIC KEY'!$E$25:$E$28, 'BASIC KEY'!$F$25:$F$28, "")
),
""
)</f>
        <v>passionate explorer,Growth seeker,Balancer,Feedback taker,Self Focused</v>
      </c>
      <c r="L244" s="17" t="str">
        <f t="array" ref="L244">TEXTJOIN(",", TRUE,
    XLOOKUP(Advanced!$P241, 'ADVANCED KEY'!$F$1:$F$4, 'ADVANCED KEY'!$G$1:$G$4, ""),
    XLOOKUP(Advanced!$Q241, 'ADVANCED KEY'!$F$7:$F$10, 'ADVANCED KEY'!$G$7:$G$10, ""),
    XLOOKUP(Advanced!$R241, 'ADVANCED KEY'!$F$13:$F$16, 'ADVANCED KEY'!$G$13:$G$16, ""),
    XLOOKUP(Advanced!$S241, 'ADVANCED KEY'!$F$19:$F$22, 'ADVANCED KEY'!$G$19:$G$22, ""),
    XLOOKUP(Advanced!$T241, 'ADVANCED KEY'!$F$25:$F$28, 'ADVANCED KEY'!$G$25:$G$28, ""),
    XLOOKUP(Advanced!$U241, 'ADVANCED KEY'!$F$31:$F$34, 'ADVANCED KEY'!$G$31:$G$34, ""),
    XLOOKUP(Advanced!$V241, 'ADVANCED KEY'!$F$37:$F$40, 'ADVANCED KEY'!$G$37:$G$40, ""),
    XLOOKUP(Advanced!$W241, 'ADVANCED KEY'!$F$43:$F$46, 'ADVANCED KEY'!$G$43:$G$46, ""),
    XLOOKUP(Advanced!$X241, 'ADVANCED KEY'!$F$49:$F$52, 'ADVANCED KEY'!$G$49:$G$52, ""),
    XLOOKUP(Advanced!$Y241, 'ADVANCED KEY'!$F$55:$F$58, 'ADVANCED KEY'!$G$55:$G$58, "")
)</f>
        <v>Researcher,Task Oriented,Information seeker,Incremental Result seeker,Self Aware,Balancer,Blanced thinker,Future focused learner,Experience seeker,Balanced achiever</v>
      </c>
      <c r="M244" s="17" t="str">
        <f t="shared" si="6"/>
        <v>You are doing great Job . Keep it up!</v>
      </c>
      <c r="N244" s="17" t="str">
        <f t="shared" si="7"/>
        <v>Going amazing!.Keep working!</v>
      </c>
    </row>
    <row r="245">
      <c r="A245" s="12">
        <v>241.0</v>
      </c>
      <c r="B245" s="1" t="str">
        <f>Advanced!M242</f>
        <v>Vaibhav Agrahari </v>
      </c>
      <c r="C245" s="13" t="str">
        <f t="shared" si="1"/>
        <v>vaibhav agrahari</v>
      </c>
      <c r="D245" s="13">
        <f t="array" ref="D245">IF(ISNUMBER(MATCH(Sheet8!$C245, Basic!$I$2:$I$309, 0)),SUM(
        XLOOKUP(INDEX(Basic!$C$2:$C$309, MATCH(Sheet8!$C245, Basic!$I$2:$I$309, 0)), 'BASIC KEY'!$C$1:$C$4, 'BASIC KEY'!$B$1:$B$4, 0),
        XLOOKUP(INDEX(Basic!$D$2:$D$309, MATCH(Sheet8!$C245, Basic!$I$2:$I$309, 0)), 'BASIC KEY'!$C$7:$C$10, 'BASIC KEY'!$B$7:$B$10, 0),
        XLOOKUP(INDEX(Basic!$E$2:$E$309, MATCH(Sheet8!$C245, Basic!$I$2:$I$309, 0)), 'BASIC KEY'!$C$13:$C$16, 'BASIC KEY'!$B$13:$B$16, 0),
        XLOOKUP(INDEX(Basic!$F$2:$F$309, MATCH(Sheet8!$C245, Basic!$I$2:$I$309, 0)), 'BASIC KEY'!$C$19:$C$22, 'BASIC KEY'!$B$19:$B$22, 0),
        XLOOKUP(INDEX(Basic!$G$2:$G$309, MATCH(Sheet8!$C245, Basic!$I$2:$I$309, 0)), 'BASIC KEY'!$C$25:$C$28, 'BASIC KEY'!$B$25:$B$28, 0)
    ),
    ""
)
</f>
        <v>5</v>
      </c>
      <c r="E245" s="13">
        <f t="array" ref="E245">SUM(
XLOOKUP(Advanced!$C242,'ADVANCED KEY'!$C$1:$C$4,'ADVANCED KEY'!$B$1:$B$4,0),
XLOOKUP(Advanced!$D242,'ADVANCED KEY'!$C$7:$C$10,'ADVANCED KEY'!$B$7:$B$10,0),
XLOOKUP(Advanced!$E242,'ADVANCED KEY'!$C$13:$C$16,'ADVANCED KEY'!$B$13:$B$16,0),
XLOOKUP(Advanced!$F242,'ADVANCED KEY'!$C$19:$C$22,'ADVANCED KEY'!$B$19:$B$22,0),
XLOOKUP(Advanced!$G242,'ADVANCED KEY'!$C$25:$C$28,'ADVANCED KEY'!$B$25:$B$28,0),
XLOOKUP(Advanced!$H242,'ADVANCED KEY'!$C$31:$C$34,'ADVANCED KEY'!$B$31:$B$34,0),
XLOOKUP(Advanced!$I242,'ADVANCED KEY'!$C$37:$C$40,'ADVANCED KEY'!$B$37:$B$40,0),
XLOOKUP(Advanced!$J242,'ADVANCED KEY'!$C$43:$C$46,'ADVANCED KEY'!$B$43:$B$46,0),
XLOOKUP(Advanced!$K242,'ADVANCED KEY'!$C$49:$C$52,'ADVANCED KEY'!$B$49:$B$52,0),
XLOOKUP(Advanced!$L242,'ADVANCED KEY'!$C$55:$C$58,'ADVANCED KEY'!$B$55:$B$58,0)
)</f>
        <v>6</v>
      </c>
      <c r="F245" s="13">
        <f t="shared" si="2"/>
        <v>11</v>
      </c>
      <c r="G245" s="13">
        <f t="shared" si="3"/>
        <v>36.7</v>
      </c>
      <c r="H245" s="13">
        <f t="shared" si="4"/>
        <v>0.537</v>
      </c>
      <c r="I245" s="25">
        <f t="shared" si="5"/>
        <v>23</v>
      </c>
      <c r="J245" s="13" t="str">
        <f t="array" ref="J245">IF(ISNUMBER(MATCH(Sheet8!$C245, Basic!$I$2:$I$309, 0)),TEXTJOIN(",",TRUE,
XLOOKUP(INDEX(Basic!$K$2:$K$309, MATCH(Sheet8!$C245, Basic!$I$2:$I$309, 0)), 'BASIC KEY'!$E$1:$E$4, 'BASIC KEY'!$F$1:$F$4, ""),
XLOOKUP(INDEX(Basic!$L$2:$L$309, MATCH(Sheet8!$C245, Basic!$I$2:$I$309, 0)), 'BASIC KEY'!$E$7:$E$10, 'BASIC KEY'!$F$7:$F$10, ""),
XLOOKUP(INDEX(Basic!$M$2:$M$309, MATCH(Sheet8!$C245, Basic!$I$2:$I$309, 0)), 'BASIC KEY'!$E$13:$E$16, 'BASIC KEY'!$F$13:$F$16, ""),
XLOOKUP(INDEX(Basic!$N$2:$N$309, MATCH(Sheet8!$C245, Basic!$I$2:$I$309, 0)), 'BASIC KEY'!$E$19:$E$22, 'BASIC KEY'!$F$19:$F$22, ""),
XLOOKUP(INDEX(Basic!$O$2:$O$309, MATCH(Sheet8!$C245, Basic!$I$2:$I$309, 0)), 'BASIC KEY'!$E$25:$E$28, 'BASIC KEY'!$F$25:$F$28, "")
),
""
)</f>
        <v>Resume enhancer,Balanced explorer,Dedicated learner,Pleasant tactful,Competitor</v>
      </c>
      <c r="L245" s="17" t="str">
        <f t="array" ref="L245">TEXTJOIN(",", TRUE,
    XLOOKUP(Advanced!$P242, 'ADVANCED KEY'!$F$1:$F$4, 'ADVANCED KEY'!$G$1:$G$4, ""),
    XLOOKUP(Advanced!$Q242, 'ADVANCED KEY'!$F$7:$F$10, 'ADVANCED KEY'!$G$7:$G$10, ""),
    XLOOKUP(Advanced!$R242, 'ADVANCED KEY'!$F$13:$F$16, 'ADVANCED KEY'!$G$13:$G$16, ""),
    XLOOKUP(Advanced!$S242, 'ADVANCED KEY'!$F$19:$F$22, 'ADVANCED KEY'!$G$19:$G$22, ""),
    XLOOKUP(Advanced!$T242, 'ADVANCED KEY'!$F$25:$F$28, 'ADVANCED KEY'!$G$25:$G$28, ""),
    XLOOKUP(Advanced!$U242, 'ADVANCED KEY'!$F$31:$F$34, 'ADVANCED KEY'!$G$31:$G$34, ""),
    XLOOKUP(Advanced!$V242, 'ADVANCED KEY'!$F$37:$F$40, 'ADVANCED KEY'!$G$37:$G$40, ""),
    XLOOKUP(Advanced!$W242, 'ADVANCED KEY'!$F$43:$F$46, 'ADVANCED KEY'!$G$43:$G$46, ""),
    XLOOKUP(Advanced!$X242, 'ADVANCED KEY'!$F$49:$F$52, 'ADVANCED KEY'!$G$49:$G$52, ""),
    XLOOKUP(Advanced!$Y242, 'ADVANCED KEY'!$F$55:$F$58, 'ADVANCED KEY'!$G$55:$G$58, "")
)</f>
        <v>Adventurous,Challenger,Information seeker,Incremental Result seeker,Strength focused,Placement focused,Smart woker,Competitive learner,Acknowledgement seeker,Short-term goals seeker</v>
      </c>
      <c r="M245" s="17" t="str">
        <f t="shared" si="6"/>
        <v>Great job just focus on taking right feedbacks and not fully depend on feedbacks only </v>
      </c>
      <c r="N245" s="17" t="str">
        <f t="shared" si="7"/>
        <v>Going amazing!.Keep working!</v>
      </c>
    </row>
    <row r="246">
      <c r="A246" s="12">
        <v>242.0</v>
      </c>
      <c r="B246" s="1" t="str">
        <f>Advanced!M243</f>
        <v>Khushi Raj</v>
      </c>
      <c r="C246" s="13" t="str">
        <f t="shared" si="1"/>
        <v>khushi raj</v>
      </c>
      <c r="D246" s="13">
        <f t="array" ref="D246">IF(ISNUMBER(MATCH(Sheet8!$C246, Basic!$I$2:$I$309, 0)),SUM(
        XLOOKUP(INDEX(Basic!$C$2:$C$309, MATCH(Sheet8!$C246, Basic!$I$2:$I$309, 0)), 'BASIC KEY'!$C$1:$C$4, 'BASIC KEY'!$B$1:$B$4, 0),
        XLOOKUP(INDEX(Basic!$D$2:$D$309, MATCH(Sheet8!$C246, Basic!$I$2:$I$309, 0)), 'BASIC KEY'!$C$7:$C$10, 'BASIC KEY'!$B$7:$B$10, 0),
        XLOOKUP(INDEX(Basic!$E$2:$E$309, MATCH(Sheet8!$C246, Basic!$I$2:$I$309, 0)), 'BASIC KEY'!$C$13:$C$16, 'BASIC KEY'!$B$13:$B$16, 0),
        XLOOKUP(INDEX(Basic!$F$2:$F$309, MATCH(Sheet8!$C246, Basic!$I$2:$I$309, 0)), 'BASIC KEY'!$C$19:$C$22, 'BASIC KEY'!$B$19:$B$22, 0),
        XLOOKUP(INDEX(Basic!$G$2:$G$309, MATCH(Sheet8!$C246, Basic!$I$2:$I$309, 0)), 'BASIC KEY'!$C$25:$C$28, 'BASIC KEY'!$B$25:$B$28, 0)
    ),
    ""
)
</f>
        <v>9</v>
      </c>
      <c r="E246" s="13">
        <f t="array" ref="E246">SUM(
XLOOKUP(Advanced!$C243,'ADVANCED KEY'!$C$1:$C$4,'ADVANCED KEY'!$B$1:$B$4,0),
XLOOKUP(Advanced!$D243,'ADVANCED KEY'!$C$7:$C$10,'ADVANCED KEY'!$B$7:$B$10,0),
XLOOKUP(Advanced!$E243,'ADVANCED KEY'!$C$13:$C$16,'ADVANCED KEY'!$B$13:$B$16,0),
XLOOKUP(Advanced!$F243,'ADVANCED KEY'!$C$19:$C$22,'ADVANCED KEY'!$B$19:$B$22,0),
XLOOKUP(Advanced!$G243,'ADVANCED KEY'!$C$25:$C$28,'ADVANCED KEY'!$B$25:$B$28,0),
XLOOKUP(Advanced!$H243,'ADVANCED KEY'!$C$31:$C$34,'ADVANCED KEY'!$B$31:$B$34,0),
XLOOKUP(Advanced!$I243,'ADVANCED KEY'!$C$37:$C$40,'ADVANCED KEY'!$B$37:$B$40,0),
XLOOKUP(Advanced!$J243,'ADVANCED KEY'!$C$43:$C$46,'ADVANCED KEY'!$B$43:$B$46,0),
XLOOKUP(Advanced!$K243,'ADVANCED KEY'!$C$49:$C$52,'ADVANCED KEY'!$B$49:$B$52,0),
XLOOKUP(Advanced!$L243,'ADVANCED KEY'!$C$55:$C$58,'ADVANCED KEY'!$B$55:$B$58,0)
)</f>
        <v>2</v>
      </c>
      <c r="F246" s="13">
        <f t="shared" si="2"/>
        <v>11</v>
      </c>
      <c r="G246" s="13">
        <f t="shared" si="3"/>
        <v>36.7</v>
      </c>
      <c r="H246" s="13">
        <f t="shared" si="4"/>
        <v>0.55</v>
      </c>
      <c r="I246" s="25">
        <f t="shared" si="5"/>
        <v>22</v>
      </c>
      <c r="J246" s="13" t="str">
        <f t="array" ref="J246">IF(ISNUMBER(MATCH(Sheet8!$C246, Basic!$I$2:$I$309, 0)),TEXTJOIN(",",TRUE,
XLOOKUP(INDEX(Basic!$K$2:$K$309, MATCH(Sheet8!$C246, Basic!$I$2:$I$309, 0)), 'BASIC KEY'!$E$1:$E$4, 'BASIC KEY'!$F$1:$F$4, ""),
XLOOKUP(INDEX(Basic!$L$2:$L$309, MATCH(Sheet8!$C246, Basic!$I$2:$I$309, 0)), 'BASIC KEY'!$E$7:$E$10, 'BASIC KEY'!$F$7:$F$10, ""),
XLOOKUP(INDEX(Basic!$M$2:$M$309, MATCH(Sheet8!$C246, Basic!$I$2:$I$309, 0)), 'BASIC KEY'!$E$13:$E$16, 'BASIC KEY'!$F$13:$F$16, ""),
XLOOKUP(INDEX(Basic!$N$2:$N$309, MATCH(Sheet8!$C246, Basic!$I$2:$I$309, 0)), 'BASIC KEY'!$E$19:$E$22, 'BASIC KEY'!$F$19:$F$22, ""),
XLOOKUP(INDEX(Basic!$O$2:$O$309, MATCH(Sheet8!$C246, Basic!$I$2:$I$309, 0)), 'BASIC KEY'!$E$25:$E$28, 'BASIC KEY'!$F$25:$F$28, "")
),
""
)</f>
        <v>passionate explorer,Growth seeker,Balancer,Pleasant tactful,Self Focused</v>
      </c>
      <c r="L246" s="17" t="str">
        <f t="array" ref="L246">TEXTJOIN(",", TRUE,
    XLOOKUP(Advanced!$P243, 'ADVANCED KEY'!$F$1:$F$4, 'ADVANCED KEY'!$G$1:$G$4, ""),
    XLOOKUP(Advanced!$Q243, 'ADVANCED KEY'!$F$7:$F$10, 'ADVANCED KEY'!$G$7:$G$10, ""),
    XLOOKUP(Advanced!$R243, 'ADVANCED KEY'!$F$13:$F$16, 'ADVANCED KEY'!$G$13:$G$16, ""),
    XLOOKUP(Advanced!$S243, 'ADVANCED KEY'!$F$19:$F$22, 'ADVANCED KEY'!$G$19:$G$22, ""),
    XLOOKUP(Advanced!$T243, 'ADVANCED KEY'!$F$25:$F$28, 'ADVANCED KEY'!$G$25:$G$28, ""),
    XLOOKUP(Advanced!$U243, 'ADVANCED KEY'!$F$31:$F$34, 'ADVANCED KEY'!$G$31:$G$34, ""),
    XLOOKUP(Advanced!$V243, 'ADVANCED KEY'!$F$37:$F$40, 'ADVANCED KEY'!$G$37:$G$40, ""),
    XLOOKUP(Advanced!$W243, 'ADVANCED KEY'!$F$43:$F$46, 'ADVANCED KEY'!$G$43:$G$46, ""),
    XLOOKUP(Advanced!$X243, 'ADVANCED KEY'!$F$49:$F$52, 'ADVANCED KEY'!$G$49:$G$52, ""),
    XLOOKUP(Advanced!$Y243, 'ADVANCED KEY'!$F$55:$F$58, 'ADVANCED KEY'!$G$55:$G$58, "")
)</f>
        <v>Researcher,Skill learner,Information seeker,Reflective,Self Aware,Networker,Blanced thinker,Future focused learner,Experience seeker,Short-term goals seeker</v>
      </c>
      <c r="M246" s="17" t="str">
        <f t="shared" si="6"/>
        <v>You are doing great Job . Keep it up!</v>
      </c>
      <c r="N246" s="17" t="str">
        <f t="shared" si="7"/>
        <v>Going amazing!.Keep working!</v>
      </c>
    </row>
    <row r="247">
      <c r="A247" s="12">
        <v>243.0</v>
      </c>
      <c r="B247" s="1" t="str">
        <f>Advanced!M244</f>
        <v>Narendrakumar Kumawat</v>
      </c>
      <c r="C247" s="13" t="str">
        <f t="shared" si="1"/>
        <v>narendrakumar kumawat</v>
      </c>
      <c r="D247" s="13">
        <f t="array" ref="D247">IF(ISNUMBER(MATCH(Sheet8!$C247, Basic!$I$2:$I$309, 0)),SUM(
        XLOOKUP(INDEX(Basic!$C$2:$C$309, MATCH(Sheet8!$C247, Basic!$I$2:$I$309, 0)), 'BASIC KEY'!$C$1:$C$4, 'BASIC KEY'!$B$1:$B$4, 0),
        XLOOKUP(INDEX(Basic!$D$2:$D$309, MATCH(Sheet8!$C247, Basic!$I$2:$I$309, 0)), 'BASIC KEY'!$C$7:$C$10, 'BASIC KEY'!$B$7:$B$10, 0),
        XLOOKUP(INDEX(Basic!$E$2:$E$309, MATCH(Sheet8!$C247, Basic!$I$2:$I$309, 0)), 'BASIC KEY'!$C$13:$C$16, 'BASIC KEY'!$B$13:$B$16, 0),
        XLOOKUP(INDEX(Basic!$F$2:$F$309, MATCH(Sheet8!$C247, Basic!$I$2:$I$309, 0)), 'BASIC KEY'!$C$19:$C$22, 'BASIC KEY'!$B$19:$B$22, 0),
        XLOOKUP(INDEX(Basic!$G$2:$G$309, MATCH(Sheet8!$C247, Basic!$I$2:$I$309, 0)), 'BASIC KEY'!$C$25:$C$28, 'BASIC KEY'!$B$25:$B$28, 0)
    ),
    ""
)
</f>
        <v>7</v>
      </c>
      <c r="E247" s="13">
        <f t="array" ref="E247">SUM(
XLOOKUP(Advanced!$C244,'ADVANCED KEY'!$C$1:$C$4,'ADVANCED KEY'!$B$1:$B$4,0),
XLOOKUP(Advanced!$D244,'ADVANCED KEY'!$C$7:$C$10,'ADVANCED KEY'!$B$7:$B$10,0),
XLOOKUP(Advanced!$E244,'ADVANCED KEY'!$C$13:$C$16,'ADVANCED KEY'!$B$13:$B$16,0),
XLOOKUP(Advanced!$F244,'ADVANCED KEY'!$C$19:$C$22,'ADVANCED KEY'!$B$19:$B$22,0),
XLOOKUP(Advanced!$G244,'ADVANCED KEY'!$C$25:$C$28,'ADVANCED KEY'!$B$25:$B$28,0),
XLOOKUP(Advanced!$H244,'ADVANCED KEY'!$C$31:$C$34,'ADVANCED KEY'!$B$31:$B$34,0),
XLOOKUP(Advanced!$I244,'ADVANCED KEY'!$C$37:$C$40,'ADVANCED KEY'!$B$37:$B$40,0),
XLOOKUP(Advanced!$J244,'ADVANCED KEY'!$C$43:$C$46,'ADVANCED KEY'!$B$43:$B$46,0),
XLOOKUP(Advanced!$K244,'ADVANCED KEY'!$C$49:$C$52,'ADVANCED KEY'!$B$49:$B$52,0),
XLOOKUP(Advanced!$L244,'ADVANCED KEY'!$C$55:$C$58,'ADVANCED KEY'!$B$55:$B$58,0)
)</f>
        <v>4</v>
      </c>
      <c r="F247" s="13">
        <f t="shared" si="2"/>
        <v>11</v>
      </c>
      <c r="G247" s="13">
        <f t="shared" si="3"/>
        <v>36.7</v>
      </c>
      <c r="H247" s="13">
        <f t="shared" si="4"/>
        <v>0.564</v>
      </c>
      <c r="I247" s="25">
        <f t="shared" si="5"/>
        <v>21</v>
      </c>
      <c r="J247" s="13" t="str">
        <f t="array" ref="J247">IF(ISNUMBER(MATCH(Sheet8!$C247, Basic!$I$2:$I$309, 0)),TEXTJOIN(",",TRUE,
XLOOKUP(INDEX(Basic!$K$2:$K$309, MATCH(Sheet8!$C247, Basic!$I$2:$I$309, 0)), 'BASIC KEY'!$E$1:$E$4, 'BASIC KEY'!$F$1:$F$4, ""),
XLOOKUP(INDEX(Basic!$L$2:$L$309, MATCH(Sheet8!$C247, Basic!$I$2:$I$309, 0)), 'BASIC KEY'!$E$7:$E$10, 'BASIC KEY'!$F$7:$F$10, ""),
XLOOKUP(INDEX(Basic!$M$2:$M$309, MATCH(Sheet8!$C247, Basic!$I$2:$I$309, 0)), 'BASIC KEY'!$E$13:$E$16, 'BASIC KEY'!$F$13:$F$16, ""),
XLOOKUP(INDEX(Basic!$N$2:$N$309, MATCH(Sheet8!$C247, Basic!$I$2:$I$309, 0)), 'BASIC KEY'!$E$19:$E$22, 'BASIC KEY'!$F$19:$F$22, ""),
XLOOKUP(INDEX(Basic!$O$2:$O$309, MATCH(Sheet8!$C247, Basic!$I$2:$I$309, 0)), 'BASIC KEY'!$E$25:$E$28, 'BASIC KEY'!$F$25:$F$28, "")
),
""
)</f>
        <v>passionate explorer,Balanced explorer,Dedicated learner,Feedback taker,Self Focused</v>
      </c>
      <c r="L247" s="17" t="str">
        <f t="array" ref="L247">TEXTJOIN(",", TRUE,
    XLOOKUP(Advanced!$P244, 'ADVANCED KEY'!$F$1:$F$4, 'ADVANCED KEY'!$G$1:$G$4, ""),
    XLOOKUP(Advanced!$Q244, 'ADVANCED KEY'!$F$7:$F$10, 'ADVANCED KEY'!$G$7:$G$10, ""),
    XLOOKUP(Advanced!$R244, 'ADVANCED KEY'!$F$13:$F$16, 'ADVANCED KEY'!$G$13:$G$16, ""),
    XLOOKUP(Advanced!$S244, 'ADVANCED KEY'!$F$19:$F$22, 'ADVANCED KEY'!$G$19:$G$22, ""),
    XLOOKUP(Advanced!$T244, 'ADVANCED KEY'!$F$25:$F$28, 'ADVANCED KEY'!$G$25:$G$28, ""),
    XLOOKUP(Advanced!$U244, 'ADVANCED KEY'!$F$31:$F$34, 'ADVANCED KEY'!$G$31:$G$34, ""),
    XLOOKUP(Advanced!$V244, 'ADVANCED KEY'!$F$37:$F$40, 'ADVANCED KEY'!$G$37:$G$40, ""),
    XLOOKUP(Advanced!$W244, 'ADVANCED KEY'!$F$43:$F$46, 'ADVANCED KEY'!$G$43:$G$46, ""),
    XLOOKUP(Advanced!$X244, 'ADVANCED KEY'!$F$49:$F$52, 'ADVANCED KEY'!$G$49:$G$52, ""),
    XLOOKUP(Advanced!$Y244, 'ADVANCED KEY'!$F$55:$F$58, 'ADVANCED KEY'!$G$55:$G$58, "")
)</f>
        <v>Planned explorer,Task Oriented,Information seeker,Reflective,Self Aware,Networker,Innovator,Future focused learner,Practical career focused,Short-term goals seeker</v>
      </c>
      <c r="M247" s="17" t="str">
        <f t="shared" si="6"/>
        <v>You are doing great Job . Keep it up!</v>
      </c>
      <c r="N247" s="17" t="str">
        <f t="shared" si="7"/>
        <v>Going amazing!.Keep working!</v>
      </c>
    </row>
    <row r="248">
      <c r="A248" s="12">
        <v>244.0</v>
      </c>
      <c r="B248" s="1" t="str">
        <f>Advanced!M245</f>
        <v>Jayeta Nandi </v>
      </c>
      <c r="C248" s="13" t="str">
        <f t="shared" si="1"/>
        <v>jayeta nandi</v>
      </c>
      <c r="D248" s="13">
        <f t="array" ref="D248">IF(ISNUMBER(MATCH(Sheet8!$C248, Basic!$I$2:$I$309, 0)),SUM(
        XLOOKUP(INDEX(Basic!$C$2:$C$309, MATCH(Sheet8!$C248, Basic!$I$2:$I$309, 0)), 'BASIC KEY'!$C$1:$C$4, 'BASIC KEY'!$B$1:$B$4, 0),
        XLOOKUP(INDEX(Basic!$D$2:$D$309, MATCH(Sheet8!$C248, Basic!$I$2:$I$309, 0)), 'BASIC KEY'!$C$7:$C$10, 'BASIC KEY'!$B$7:$B$10, 0),
        XLOOKUP(INDEX(Basic!$E$2:$E$309, MATCH(Sheet8!$C248, Basic!$I$2:$I$309, 0)), 'BASIC KEY'!$C$13:$C$16, 'BASIC KEY'!$B$13:$B$16, 0),
        XLOOKUP(INDEX(Basic!$F$2:$F$309, MATCH(Sheet8!$C248, Basic!$I$2:$I$309, 0)), 'BASIC KEY'!$C$19:$C$22, 'BASIC KEY'!$B$19:$B$22, 0),
        XLOOKUP(INDEX(Basic!$G$2:$G$309, MATCH(Sheet8!$C248, Basic!$I$2:$I$309, 0)), 'BASIC KEY'!$C$25:$C$28, 'BASIC KEY'!$B$25:$B$28, 0)
    ),
    ""
)
</f>
        <v>9</v>
      </c>
      <c r="E248" s="13">
        <f t="array" ref="E248">SUM(
XLOOKUP(Advanced!$C245,'ADVANCED KEY'!$C$1:$C$4,'ADVANCED KEY'!$B$1:$B$4,0),
XLOOKUP(Advanced!$D245,'ADVANCED KEY'!$C$7:$C$10,'ADVANCED KEY'!$B$7:$B$10,0),
XLOOKUP(Advanced!$E245,'ADVANCED KEY'!$C$13:$C$16,'ADVANCED KEY'!$B$13:$B$16,0),
XLOOKUP(Advanced!$F245,'ADVANCED KEY'!$C$19:$C$22,'ADVANCED KEY'!$B$19:$B$22,0),
XLOOKUP(Advanced!$G245,'ADVANCED KEY'!$C$25:$C$28,'ADVANCED KEY'!$B$25:$B$28,0),
XLOOKUP(Advanced!$H245,'ADVANCED KEY'!$C$31:$C$34,'ADVANCED KEY'!$B$31:$B$34,0),
XLOOKUP(Advanced!$I245,'ADVANCED KEY'!$C$37:$C$40,'ADVANCED KEY'!$B$37:$B$40,0),
XLOOKUP(Advanced!$J245,'ADVANCED KEY'!$C$43:$C$46,'ADVANCED KEY'!$B$43:$B$46,0),
XLOOKUP(Advanced!$K245,'ADVANCED KEY'!$C$49:$C$52,'ADVANCED KEY'!$B$49:$B$52,0),
XLOOKUP(Advanced!$L245,'ADVANCED KEY'!$C$55:$C$58,'ADVANCED KEY'!$B$55:$B$58,0)
)</f>
        <v>-1</v>
      </c>
      <c r="F248" s="13">
        <f t="shared" si="2"/>
        <v>8</v>
      </c>
      <c r="G248" s="13">
        <f t="shared" si="3"/>
        <v>26.7</v>
      </c>
      <c r="H248" s="13">
        <f t="shared" si="4"/>
        <v>0.316</v>
      </c>
      <c r="I248" s="25">
        <f t="shared" si="5"/>
        <v>30</v>
      </c>
      <c r="J248" s="13" t="str">
        <f t="array" ref="J248">IF(ISNUMBER(MATCH(Sheet8!$C248, Basic!$I$2:$I$309, 0)),TEXTJOIN(",",TRUE,
XLOOKUP(INDEX(Basic!$K$2:$K$309, MATCH(Sheet8!$C248, Basic!$I$2:$I$309, 0)), 'BASIC KEY'!$E$1:$E$4, 'BASIC KEY'!$F$1:$F$4, ""),
XLOOKUP(INDEX(Basic!$L$2:$L$309, MATCH(Sheet8!$C248, Basic!$I$2:$I$309, 0)), 'BASIC KEY'!$E$7:$E$10, 'BASIC KEY'!$F$7:$F$10, ""),
XLOOKUP(INDEX(Basic!$M$2:$M$309, MATCH(Sheet8!$C248, Basic!$I$2:$I$309, 0)), 'BASIC KEY'!$E$13:$E$16, 'BASIC KEY'!$F$13:$F$16, ""),
XLOOKUP(INDEX(Basic!$N$2:$N$309, MATCH(Sheet8!$C248, Basic!$I$2:$I$309, 0)), 'BASIC KEY'!$E$19:$E$22, 'BASIC KEY'!$F$19:$F$22, ""),
XLOOKUP(INDEX(Basic!$O$2:$O$309, MATCH(Sheet8!$C248, Basic!$I$2:$I$309, 0)), 'BASIC KEY'!$E$25:$E$28, 'BASIC KEY'!$F$25:$F$28, "")
),
""
)</f>
        <v>career focused,Growth seeker,Dedicated learner,Pleasant tactful,Self Focused</v>
      </c>
      <c r="L248" s="17" t="str">
        <f t="array" ref="L248">TEXTJOIN(",", TRUE,
    XLOOKUP(Advanced!$P245, 'ADVANCED KEY'!$F$1:$F$4, 'ADVANCED KEY'!$G$1:$G$4, ""),
    XLOOKUP(Advanced!$Q245, 'ADVANCED KEY'!$F$7:$F$10, 'ADVANCED KEY'!$G$7:$G$10, ""),
    XLOOKUP(Advanced!$R245, 'ADVANCED KEY'!$F$13:$F$16, 'ADVANCED KEY'!$G$13:$G$16, ""),
    XLOOKUP(Advanced!$S245, 'ADVANCED KEY'!$F$19:$F$22, 'ADVANCED KEY'!$G$19:$G$22, ""),
    XLOOKUP(Advanced!$T245, 'ADVANCED KEY'!$F$25:$F$28, 'ADVANCED KEY'!$G$25:$G$28, ""),
    XLOOKUP(Advanced!$U245, 'ADVANCED KEY'!$F$31:$F$34, 'ADVANCED KEY'!$G$31:$G$34, ""),
    XLOOKUP(Advanced!$V245, 'ADVANCED KEY'!$F$37:$F$40, 'ADVANCED KEY'!$G$37:$G$40, ""),
    XLOOKUP(Advanced!$W245, 'ADVANCED KEY'!$F$43:$F$46, 'ADVANCED KEY'!$G$43:$G$46, ""),
    XLOOKUP(Advanced!$X245, 'ADVANCED KEY'!$F$49:$F$52, 'ADVANCED KEY'!$G$49:$G$52, ""),
    XLOOKUP(Advanced!$Y245, 'ADVANCED KEY'!$F$55:$F$58, 'ADVANCED KEY'!$G$55:$G$58, "")
)</f>
        <v>Researcher,Skill learner,Information seeker,Incremental Result seeker,Self Aware,Balancer,Blanced thinker,Future focused learner,Acknowledgement seeker,Short-term goals seeker</v>
      </c>
      <c r="M248" s="17" t="str">
        <f t="shared" si="6"/>
        <v>You are doing great Job . Keep it up!</v>
      </c>
      <c r="N248" s="17" t="str">
        <f t="shared" si="7"/>
        <v>Going amazing!.Keep working!</v>
      </c>
    </row>
    <row r="249">
      <c r="A249" s="12">
        <v>245.0</v>
      </c>
      <c r="B249" s="1" t="str">
        <f>Advanced!M246</f>
        <v>R.Vijay Vikas</v>
      </c>
      <c r="C249" s="13" t="str">
        <f t="shared" si="1"/>
        <v>r.vijay vikas</v>
      </c>
      <c r="D249" s="13">
        <f t="array" ref="D249">IF(ISNUMBER(MATCH(Sheet8!$C249, Basic!$I$2:$I$309, 0)),SUM(
        XLOOKUP(INDEX(Basic!$C$2:$C$309, MATCH(Sheet8!$C249, Basic!$I$2:$I$309, 0)), 'BASIC KEY'!$C$1:$C$4, 'BASIC KEY'!$B$1:$B$4, 0),
        XLOOKUP(INDEX(Basic!$D$2:$D$309, MATCH(Sheet8!$C249, Basic!$I$2:$I$309, 0)), 'BASIC KEY'!$C$7:$C$10, 'BASIC KEY'!$B$7:$B$10, 0),
        XLOOKUP(INDEX(Basic!$E$2:$E$309, MATCH(Sheet8!$C249, Basic!$I$2:$I$309, 0)), 'BASIC KEY'!$C$13:$C$16, 'BASIC KEY'!$B$13:$B$16, 0),
        XLOOKUP(INDEX(Basic!$F$2:$F$309, MATCH(Sheet8!$C249, Basic!$I$2:$I$309, 0)), 'BASIC KEY'!$C$19:$C$22, 'BASIC KEY'!$B$19:$B$22, 0),
        XLOOKUP(INDEX(Basic!$G$2:$G$309, MATCH(Sheet8!$C249, Basic!$I$2:$I$309, 0)), 'BASIC KEY'!$C$25:$C$28, 'BASIC KEY'!$B$25:$B$28, 0)
    ),
    ""
)
</f>
        <v>9</v>
      </c>
      <c r="E249" s="13">
        <f t="array" ref="E249">SUM(
XLOOKUP(Advanced!$C246,'ADVANCED KEY'!$C$1:$C$4,'ADVANCED KEY'!$B$1:$B$4,0),
XLOOKUP(Advanced!$D246,'ADVANCED KEY'!$C$7:$C$10,'ADVANCED KEY'!$B$7:$B$10,0),
XLOOKUP(Advanced!$E246,'ADVANCED KEY'!$C$13:$C$16,'ADVANCED KEY'!$B$13:$B$16,0),
XLOOKUP(Advanced!$F246,'ADVANCED KEY'!$C$19:$C$22,'ADVANCED KEY'!$B$19:$B$22,0),
XLOOKUP(Advanced!$G246,'ADVANCED KEY'!$C$25:$C$28,'ADVANCED KEY'!$B$25:$B$28,0),
XLOOKUP(Advanced!$H246,'ADVANCED KEY'!$C$31:$C$34,'ADVANCED KEY'!$B$31:$B$34,0),
XLOOKUP(Advanced!$I246,'ADVANCED KEY'!$C$37:$C$40,'ADVANCED KEY'!$B$37:$B$40,0),
XLOOKUP(Advanced!$J246,'ADVANCED KEY'!$C$43:$C$46,'ADVANCED KEY'!$B$43:$B$46,0),
XLOOKUP(Advanced!$K246,'ADVANCED KEY'!$C$49:$C$52,'ADVANCED KEY'!$B$49:$B$52,0),
XLOOKUP(Advanced!$L246,'ADVANCED KEY'!$C$55:$C$58,'ADVANCED KEY'!$B$55:$B$58,0)
)</f>
        <v>2</v>
      </c>
      <c r="F249" s="13">
        <f t="shared" si="2"/>
        <v>11</v>
      </c>
      <c r="G249" s="13">
        <f t="shared" si="3"/>
        <v>36.7</v>
      </c>
      <c r="H249" s="13">
        <f t="shared" si="4"/>
        <v>0.568</v>
      </c>
      <c r="I249" s="25">
        <f t="shared" si="5"/>
        <v>20</v>
      </c>
      <c r="J249" s="13" t="str">
        <f t="array" ref="J249">IF(ISNUMBER(MATCH(Sheet8!$C249, Basic!$I$2:$I$309, 0)),TEXTJOIN(",",TRUE,
XLOOKUP(INDEX(Basic!$K$2:$K$309, MATCH(Sheet8!$C249, Basic!$I$2:$I$309, 0)), 'BASIC KEY'!$E$1:$E$4, 'BASIC KEY'!$F$1:$F$4, ""),
XLOOKUP(INDEX(Basic!$L$2:$L$309, MATCH(Sheet8!$C249, Basic!$I$2:$I$309, 0)), 'BASIC KEY'!$E$7:$E$10, 'BASIC KEY'!$F$7:$F$10, ""),
XLOOKUP(INDEX(Basic!$M$2:$M$309, MATCH(Sheet8!$C249, Basic!$I$2:$I$309, 0)), 'BASIC KEY'!$E$13:$E$16, 'BASIC KEY'!$F$13:$F$16, ""),
XLOOKUP(INDEX(Basic!$N$2:$N$309, MATCH(Sheet8!$C249, Basic!$I$2:$I$309, 0)), 'BASIC KEY'!$E$19:$E$22, 'BASIC KEY'!$F$19:$F$22, ""),
XLOOKUP(INDEX(Basic!$O$2:$O$309, MATCH(Sheet8!$C249, Basic!$I$2:$I$309, 0)), 'BASIC KEY'!$E$25:$E$28, 'BASIC KEY'!$F$25:$F$28, "")
),
""
)</f>
        <v>passionate explorer,Growth seeker,Balancer,Pleasant tactful,Self Focused</v>
      </c>
      <c r="L249" s="17" t="str">
        <f t="array" ref="L249">TEXTJOIN(",", TRUE,
    XLOOKUP(Advanced!$P246, 'ADVANCED KEY'!$F$1:$F$4, 'ADVANCED KEY'!$G$1:$G$4, ""),
    XLOOKUP(Advanced!$Q246, 'ADVANCED KEY'!$F$7:$F$10, 'ADVANCED KEY'!$G$7:$G$10, ""),
    XLOOKUP(Advanced!$R246, 'ADVANCED KEY'!$F$13:$F$16, 'ADVANCED KEY'!$G$13:$G$16, ""),
    XLOOKUP(Advanced!$S246, 'ADVANCED KEY'!$F$19:$F$22, 'ADVANCED KEY'!$G$19:$G$22, ""),
    XLOOKUP(Advanced!$T246, 'ADVANCED KEY'!$F$25:$F$28, 'ADVANCED KEY'!$G$25:$G$28, ""),
    XLOOKUP(Advanced!$U246, 'ADVANCED KEY'!$F$31:$F$34, 'ADVANCED KEY'!$G$31:$G$34, ""),
    XLOOKUP(Advanced!$V246, 'ADVANCED KEY'!$F$37:$F$40, 'ADVANCED KEY'!$G$37:$G$40, ""),
    XLOOKUP(Advanced!$W246, 'ADVANCED KEY'!$F$43:$F$46, 'ADVANCED KEY'!$G$43:$G$46, ""),
    XLOOKUP(Advanced!$X246, 'ADVANCED KEY'!$F$49:$F$52, 'ADVANCED KEY'!$G$49:$G$52, ""),
    XLOOKUP(Advanced!$Y246, 'ADVANCED KEY'!$F$55:$F$58, 'ADVANCED KEY'!$G$55:$G$58, "")
)</f>
        <v>Adventurous,Task Oriented,Information seeker,Reflective,Self Aware,Networker,Smart woker,Future focused learner,Acknowledgement seeker,Balanced achiever</v>
      </c>
      <c r="M249" s="17" t="str">
        <f t="shared" si="6"/>
        <v>You are doing great Job . Keep it up!</v>
      </c>
      <c r="N249" s="17" t="str">
        <f t="shared" si="7"/>
        <v>Going amazing!.Keep working!</v>
      </c>
    </row>
    <row r="250">
      <c r="A250" s="12">
        <v>246.0</v>
      </c>
      <c r="B250" s="1" t="str">
        <f>Advanced!M247</f>
        <v>Sanjeet Kumar</v>
      </c>
      <c r="C250" s="13" t="str">
        <f t="shared" si="1"/>
        <v>sanjeet kumar</v>
      </c>
      <c r="D250" s="13">
        <f t="array" ref="D250">IF(ISNUMBER(MATCH(Sheet8!$C250, Basic!$I$2:$I$309, 0)),SUM(
        XLOOKUP(INDEX(Basic!$C$2:$C$309, MATCH(Sheet8!$C250, Basic!$I$2:$I$309, 0)), 'BASIC KEY'!$C$1:$C$4, 'BASIC KEY'!$B$1:$B$4, 0),
        XLOOKUP(INDEX(Basic!$D$2:$D$309, MATCH(Sheet8!$C250, Basic!$I$2:$I$309, 0)), 'BASIC KEY'!$C$7:$C$10, 'BASIC KEY'!$B$7:$B$10, 0),
        XLOOKUP(INDEX(Basic!$E$2:$E$309, MATCH(Sheet8!$C250, Basic!$I$2:$I$309, 0)), 'BASIC KEY'!$C$13:$C$16, 'BASIC KEY'!$B$13:$B$16, 0),
        XLOOKUP(INDEX(Basic!$F$2:$F$309, MATCH(Sheet8!$C250, Basic!$I$2:$I$309, 0)), 'BASIC KEY'!$C$19:$C$22, 'BASIC KEY'!$B$19:$B$22, 0),
        XLOOKUP(INDEX(Basic!$G$2:$G$309, MATCH(Sheet8!$C250, Basic!$I$2:$I$309, 0)), 'BASIC KEY'!$C$25:$C$28, 'BASIC KEY'!$B$25:$B$28, 0)
    ),
    ""
)
</f>
        <v>8</v>
      </c>
      <c r="E250" s="13">
        <f t="array" ref="E250">SUM(
XLOOKUP(Advanced!$C247,'ADVANCED KEY'!$C$1:$C$4,'ADVANCED KEY'!$B$1:$B$4,0),
XLOOKUP(Advanced!$D247,'ADVANCED KEY'!$C$7:$C$10,'ADVANCED KEY'!$B$7:$B$10,0),
XLOOKUP(Advanced!$E247,'ADVANCED KEY'!$C$13:$C$16,'ADVANCED KEY'!$B$13:$B$16,0),
XLOOKUP(Advanced!$F247,'ADVANCED KEY'!$C$19:$C$22,'ADVANCED KEY'!$B$19:$B$22,0),
XLOOKUP(Advanced!$G247,'ADVANCED KEY'!$C$25:$C$28,'ADVANCED KEY'!$B$25:$B$28,0),
XLOOKUP(Advanced!$H247,'ADVANCED KEY'!$C$31:$C$34,'ADVANCED KEY'!$B$31:$B$34,0),
XLOOKUP(Advanced!$I247,'ADVANCED KEY'!$C$37:$C$40,'ADVANCED KEY'!$B$37:$B$40,0),
XLOOKUP(Advanced!$J247,'ADVANCED KEY'!$C$43:$C$46,'ADVANCED KEY'!$B$43:$B$46,0),
XLOOKUP(Advanced!$K247,'ADVANCED KEY'!$C$49:$C$52,'ADVANCED KEY'!$B$49:$B$52,0),
XLOOKUP(Advanced!$L247,'ADVANCED KEY'!$C$55:$C$58,'ADVANCED KEY'!$B$55:$B$58,0)
)</f>
        <v>3</v>
      </c>
      <c r="F250" s="13">
        <f t="shared" si="2"/>
        <v>11</v>
      </c>
      <c r="G250" s="13">
        <f t="shared" si="3"/>
        <v>36.7</v>
      </c>
      <c r="H250" s="13">
        <f t="shared" si="4"/>
        <v>0.583</v>
      </c>
      <c r="I250" s="25">
        <f t="shared" si="5"/>
        <v>19</v>
      </c>
      <c r="J250" s="13" t="str">
        <f t="array" ref="J250">IF(ISNUMBER(MATCH(Sheet8!$C250, Basic!$I$2:$I$309, 0)),TEXTJOIN(",",TRUE,
XLOOKUP(INDEX(Basic!$K$2:$K$309, MATCH(Sheet8!$C250, Basic!$I$2:$I$309, 0)), 'BASIC KEY'!$E$1:$E$4, 'BASIC KEY'!$F$1:$F$4, ""),
XLOOKUP(INDEX(Basic!$L$2:$L$309, MATCH(Sheet8!$C250, Basic!$I$2:$I$309, 0)), 'BASIC KEY'!$E$7:$E$10, 'BASIC KEY'!$F$7:$F$10, ""),
XLOOKUP(INDEX(Basic!$M$2:$M$309, MATCH(Sheet8!$C250, Basic!$I$2:$I$309, 0)), 'BASIC KEY'!$E$13:$E$16, 'BASIC KEY'!$F$13:$F$16, ""),
XLOOKUP(INDEX(Basic!$N$2:$N$309, MATCH(Sheet8!$C250, Basic!$I$2:$I$309, 0)), 'BASIC KEY'!$E$19:$E$22, 'BASIC KEY'!$F$19:$F$22, ""),
XLOOKUP(INDEX(Basic!$O$2:$O$309, MATCH(Sheet8!$C250, Basic!$I$2:$I$309, 0)), 'BASIC KEY'!$E$25:$E$28, 'BASIC KEY'!$F$25:$F$28, "")
),
""
)</f>
        <v>career focused,Growth seeker,Balancer,Pleasant tactful,Self Focused</v>
      </c>
      <c r="L250" s="17" t="str">
        <f t="array" ref="L250">TEXTJOIN(",", TRUE,
    XLOOKUP(Advanced!$P247, 'ADVANCED KEY'!$F$1:$F$4, 'ADVANCED KEY'!$G$1:$G$4, ""),
    XLOOKUP(Advanced!$Q247, 'ADVANCED KEY'!$F$7:$F$10, 'ADVANCED KEY'!$G$7:$G$10, ""),
    XLOOKUP(Advanced!$R247, 'ADVANCED KEY'!$F$13:$F$16, 'ADVANCED KEY'!$G$13:$G$16, ""),
    XLOOKUP(Advanced!$S247, 'ADVANCED KEY'!$F$19:$F$22, 'ADVANCED KEY'!$G$19:$G$22, ""),
    XLOOKUP(Advanced!$T247, 'ADVANCED KEY'!$F$25:$F$28, 'ADVANCED KEY'!$G$25:$G$28, ""),
    XLOOKUP(Advanced!$U247, 'ADVANCED KEY'!$F$31:$F$34, 'ADVANCED KEY'!$G$31:$G$34, ""),
    XLOOKUP(Advanced!$V247, 'ADVANCED KEY'!$F$37:$F$40, 'ADVANCED KEY'!$G$37:$G$40, ""),
    XLOOKUP(Advanced!$W247, 'ADVANCED KEY'!$F$43:$F$46, 'ADVANCED KEY'!$G$43:$G$46, ""),
    XLOOKUP(Advanced!$X247, 'ADVANCED KEY'!$F$49:$F$52, 'ADVANCED KEY'!$G$49:$G$52, ""),
    XLOOKUP(Advanced!$Y247, 'ADVANCED KEY'!$F$55:$F$58, 'ADVANCED KEY'!$G$55:$G$58, "")
)</f>
        <v>Adventurous,Skill learner,Information seeker,Incremental Result seeker,Self Aware,Balancer,Blanced thinker,Future focused learner,Experience seeker,Detail focused</v>
      </c>
      <c r="M250" s="17" t="str">
        <f t="shared" si="6"/>
        <v>You are doing great Job . Keep it up!</v>
      </c>
      <c r="N250" s="17" t="str">
        <f t="shared" si="7"/>
        <v>Going amazing!.Keep working!</v>
      </c>
    </row>
    <row r="251">
      <c r="A251" s="12">
        <v>247.0</v>
      </c>
      <c r="B251" s="1" t="str">
        <f>Advanced!M248</f>
        <v>Aishwarya Kande</v>
      </c>
      <c r="C251" s="13" t="str">
        <f t="shared" si="1"/>
        <v>aishwarya kande</v>
      </c>
      <c r="D251" s="13">
        <f t="array" ref="D251">IF(ISNUMBER(MATCH(Sheet8!$C251, Basic!$I$2:$I$309, 0)),SUM(
        XLOOKUP(INDEX(Basic!$C$2:$C$309, MATCH(Sheet8!$C251, Basic!$I$2:$I$309, 0)), 'BASIC KEY'!$C$1:$C$4, 'BASIC KEY'!$B$1:$B$4, 0),
        XLOOKUP(INDEX(Basic!$D$2:$D$309, MATCH(Sheet8!$C251, Basic!$I$2:$I$309, 0)), 'BASIC KEY'!$C$7:$C$10, 'BASIC KEY'!$B$7:$B$10, 0),
        XLOOKUP(INDEX(Basic!$E$2:$E$309, MATCH(Sheet8!$C251, Basic!$I$2:$I$309, 0)), 'BASIC KEY'!$C$13:$C$16, 'BASIC KEY'!$B$13:$B$16, 0),
        XLOOKUP(INDEX(Basic!$F$2:$F$309, MATCH(Sheet8!$C251, Basic!$I$2:$I$309, 0)), 'BASIC KEY'!$C$19:$C$22, 'BASIC KEY'!$B$19:$B$22, 0),
        XLOOKUP(INDEX(Basic!$G$2:$G$309, MATCH(Sheet8!$C251, Basic!$I$2:$I$309, 0)), 'BASIC KEY'!$C$25:$C$28, 'BASIC KEY'!$B$25:$B$28, 0)
    ),
    ""
)
</f>
        <v>9</v>
      </c>
      <c r="E251" s="13">
        <f t="array" ref="E251">SUM(
XLOOKUP(Advanced!$C248,'ADVANCED KEY'!$C$1:$C$4,'ADVANCED KEY'!$B$1:$B$4,0),
XLOOKUP(Advanced!$D248,'ADVANCED KEY'!$C$7:$C$10,'ADVANCED KEY'!$B$7:$B$10,0),
XLOOKUP(Advanced!$E248,'ADVANCED KEY'!$C$13:$C$16,'ADVANCED KEY'!$B$13:$B$16,0),
XLOOKUP(Advanced!$F248,'ADVANCED KEY'!$C$19:$C$22,'ADVANCED KEY'!$B$19:$B$22,0),
XLOOKUP(Advanced!$G248,'ADVANCED KEY'!$C$25:$C$28,'ADVANCED KEY'!$B$25:$B$28,0),
XLOOKUP(Advanced!$H248,'ADVANCED KEY'!$C$31:$C$34,'ADVANCED KEY'!$B$31:$B$34,0),
XLOOKUP(Advanced!$I248,'ADVANCED KEY'!$C$37:$C$40,'ADVANCED KEY'!$B$37:$B$40,0),
XLOOKUP(Advanced!$J248,'ADVANCED KEY'!$C$43:$C$46,'ADVANCED KEY'!$B$43:$B$46,0),
XLOOKUP(Advanced!$K248,'ADVANCED KEY'!$C$49:$C$52,'ADVANCED KEY'!$B$49:$B$52,0),
XLOOKUP(Advanced!$L248,'ADVANCED KEY'!$C$55:$C$58,'ADVANCED KEY'!$B$55:$B$58,0)
)</f>
        <v>1</v>
      </c>
      <c r="F251" s="13">
        <f t="shared" si="2"/>
        <v>10</v>
      </c>
      <c r="G251" s="13">
        <f t="shared" si="3"/>
        <v>33.3</v>
      </c>
      <c r="H251" s="13">
        <f t="shared" si="4"/>
        <v>0.486</v>
      </c>
      <c r="I251" s="25">
        <f t="shared" si="5"/>
        <v>20</v>
      </c>
      <c r="J251" s="13" t="str">
        <f t="array" ref="J251">IF(ISNUMBER(MATCH(Sheet8!$C251, Basic!$I$2:$I$309, 0)),TEXTJOIN(",",TRUE,
XLOOKUP(INDEX(Basic!$K$2:$K$309, MATCH(Sheet8!$C251, Basic!$I$2:$I$309, 0)), 'BASIC KEY'!$E$1:$E$4, 'BASIC KEY'!$F$1:$F$4, ""),
XLOOKUP(INDEX(Basic!$L$2:$L$309, MATCH(Sheet8!$C251, Basic!$I$2:$I$309, 0)), 'BASIC KEY'!$E$7:$E$10, 'BASIC KEY'!$F$7:$F$10, ""),
XLOOKUP(INDEX(Basic!$M$2:$M$309, MATCH(Sheet8!$C251, Basic!$I$2:$I$309, 0)), 'BASIC KEY'!$E$13:$E$16, 'BASIC KEY'!$F$13:$F$16, ""),
XLOOKUP(INDEX(Basic!$N$2:$N$309, MATCH(Sheet8!$C251, Basic!$I$2:$I$309, 0)), 'BASIC KEY'!$E$19:$E$22, 'BASIC KEY'!$F$19:$F$22, ""),
XLOOKUP(INDEX(Basic!$O$2:$O$309, MATCH(Sheet8!$C251, Basic!$I$2:$I$309, 0)), 'BASIC KEY'!$E$25:$E$28, 'BASIC KEY'!$F$25:$F$28, "")
),
""
)</f>
        <v>career focused,Growth seeker,Dedicated learner,Pleasant tactful,Self Focused</v>
      </c>
      <c r="L251" s="17" t="str">
        <f t="array" ref="L251">TEXTJOIN(",", TRUE,
    XLOOKUP(Advanced!$P248, 'ADVANCED KEY'!$F$1:$F$4, 'ADVANCED KEY'!$G$1:$G$4, ""),
    XLOOKUP(Advanced!$Q248, 'ADVANCED KEY'!$F$7:$F$10, 'ADVANCED KEY'!$G$7:$G$10, ""),
    XLOOKUP(Advanced!$R248, 'ADVANCED KEY'!$F$13:$F$16, 'ADVANCED KEY'!$G$13:$G$16, ""),
    XLOOKUP(Advanced!$S248, 'ADVANCED KEY'!$F$19:$F$22, 'ADVANCED KEY'!$G$19:$G$22, ""),
    XLOOKUP(Advanced!$T248, 'ADVANCED KEY'!$F$25:$F$28, 'ADVANCED KEY'!$G$25:$G$28, ""),
    XLOOKUP(Advanced!$U248, 'ADVANCED KEY'!$F$31:$F$34, 'ADVANCED KEY'!$G$31:$G$34, ""),
    XLOOKUP(Advanced!$V248, 'ADVANCED KEY'!$F$37:$F$40, 'ADVANCED KEY'!$G$37:$G$40, ""),
    XLOOKUP(Advanced!$W248, 'ADVANCED KEY'!$F$43:$F$46, 'ADVANCED KEY'!$G$43:$G$46, ""),
    XLOOKUP(Advanced!$X248, 'ADVANCED KEY'!$F$49:$F$52, 'ADVANCED KEY'!$G$49:$G$52, ""),
    XLOOKUP(Advanced!$Y248, 'ADVANCED KEY'!$F$55:$F$58, 'ADVANCED KEY'!$G$55:$G$58, "")
)</f>
        <v>Adventurous,Skill learner,Information seeker,Incremental Result seeker,Self Aware,Balancer,Blanced thinker,Future focused learner,Acknowledgement seeker,Short-term goals seeker</v>
      </c>
      <c r="M251" s="17" t="str">
        <f t="shared" si="6"/>
        <v>You are doing great Job . Keep it up!</v>
      </c>
      <c r="N251" s="17" t="str">
        <f t="shared" si="7"/>
        <v>Going amazing!.Keep working!</v>
      </c>
    </row>
    <row r="252">
      <c r="A252" s="12">
        <v>248.0</v>
      </c>
      <c r="B252" s="1" t="str">
        <f>Advanced!M249</f>
        <v>Sundaram Singh</v>
      </c>
      <c r="C252" s="13" t="str">
        <f t="shared" si="1"/>
        <v>sundaram singh</v>
      </c>
      <c r="D252" s="13">
        <f t="array" ref="D252">IF(ISNUMBER(MATCH(Sheet8!$C252, Basic!$I$2:$I$309, 0)),SUM(
        XLOOKUP(INDEX(Basic!$C$2:$C$309, MATCH(Sheet8!$C252, Basic!$I$2:$I$309, 0)), 'BASIC KEY'!$C$1:$C$4, 'BASIC KEY'!$B$1:$B$4, 0),
        XLOOKUP(INDEX(Basic!$D$2:$D$309, MATCH(Sheet8!$C252, Basic!$I$2:$I$309, 0)), 'BASIC KEY'!$C$7:$C$10, 'BASIC KEY'!$B$7:$B$10, 0),
        XLOOKUP(INDEX(Basic!$E$2:$E$309, MATCH(Sheet8!$C252, Basic!$I$2:$I$309, 0)), 'BASIC KEY'!$C$13:$C$16, 'BASIC KEY'!$B$13:$B$16, 0),
        XLOOKUP(INDEX(Basic!$F$2:$F$309, MATCH(Sheet8!$C252, Basic!$I$2:$I$309, 0)), 'BASIC KEY'!$C$19:$C$22, 'BASIC KEY'!$B$19:$B$22, 0),
        XLOOKUP(INDEX(Basic!$G$2:$G$309, MATCH(Sheet8!$C252, Basic!$I$2:$I$309, 0)), 'BASIC KEY'!$C$25:$C$28, 'BASIC KEY'!$B$25:$B$28, 0)
    ),
    ""
)
</f>
        <v>8</v>
      </c>
      <c r="E252" s="13">
        <f t="array" ref="E252">SUM(
XLOOKUP(Advanced!$C249,'ADVANCED KEY'!$C$1:$C$4,'ADVANCED KEY'!$B$1:$B$4,0),
XLOOKUP(Advanced!$D249,'ADVANCED KEY'!$C$7:$C$10,'ADVANCED KEY'!$B$7:$B$10,0),
XLOOKUP(Advanced!$E249,'ADVANCED KEY'!$C$13:$C$16,'ADVANCED KEY'!$B$13:$B$16,0),
XLOOKUP(Advanced!$F249,'ADVANCED KEY'!$C$19:$C$22,'ADVANCED KEY'!$B$19:$B$22,0),
XLOOKUP(Advanced!$G249,'ADVANCED KEY'!$C$25:$C$28,'ADVANCED KEY'!$B$25:$B$28,0),
XLOOKUP(Advanced!$H249,'ADVANCED KEY'!$C$31:$C$34,'ADVANCED KEY'!$B$31:$B$34,0),
XLOOKUP(Advanced!$I249,'ADVANCED KEY'!$C$37:$C$40,'ADVANCED KEY'!$B$37:$B$40,0),
XLOOKUP(Advanced!$J249,'ADVANCED KEY'!$C$43:$C$46,'ADVANCED KEY'!$B$43:$B$46,0),
XLOOKUP(Advanced!$K249,'ADVANCED KEY'!$C$49:$C$52,'ADVANCED KEY'!$B$49:$B$52,0),
XLOOKUP(Advanced!$L249,'ADVANCED KEY'!$C$55:$C$58,'ADVANCED KEY'!$B$55:$B$58,0)
)</f>
        <v>4</v>
      </c>
      <c r="F252" s="13">
        <f t="shared" si="2"/>
        <v>12</v>
      </c>
      <c r="G252" s="13">
        <f t="shared" si="3"/>
        <v>40</v>
      </c>
      <c r="H252" s="13">
        <f t="shared" si="4"/>
        <v>0.647</v>
      </c>
      <c r="I252" s="25">
        <f t="shared" si="5"/>
        <v>16</v>
      </c>
      <c r="J252" s="13" t="str">
        <f t="array" ref="J252">IF(ISNUMBER(MATCH(Sheet8!$C252, Basic!$I$2:$I$309, 0)),TEXTJOIN(",",TRUE,
XLOOKUP(INDEX(Basic!$K$2:$K$309, MATCH(Sheet8!$C252, Basic!$I$2:$I$309, 0)), 'BASIC KEY'!$E$1:$E$4, 'BASIC KEY'!$F$1:$F$4, ""),
XLOOKUP(INDEX(Basic!$L$2:$L$309, MATCH(Sheet8!$C252, Basic!$I$2:$I$309, 0)), 'BASIC KEY'!$E$7:$E$10, 'BASIC KEY'!$F$7:$F$10, ""),
XLOOKUP(INDEX(Basic!$M$2:$M$309, MATCH(Sheet8!$C252, Basic!$I$2:$I$309, 0)), 'BASIC KEY'!$E$13:$E$16, 'BASIC KEY'!$F$13:$F$16, ""),
XLOOKUP(INDEX(Basic!$N$2:$N$309, MATCH(Sheet8!$C252, Basic!$I$2:$I$309, 0)), 'BASIC KEY'!$E$19:$E$22, 'BASIC KEY'!$F$19:$F$22, ""),
XLOOKUP(INDEX(Basic!$O$2:$O$309, MATCH(Sheet8!$C252, Basic!$I$2:$I$309, 0)), 'BASIC KEY'!$E$25:$E$28, 'BASIC KEY'!$F$25:$F$28, "")
),
""
)</f>
        <v>career focused,Growth seeker,Balancer,Pleasant tactful,Self Focused</v>
      </c>
      <c r="L252" s="17" t="str">
        <f t="array" ref="L252">TEXTJOIN(",", TRUE,
    XLOOKUP(Advanced!$P249, 'ADVANCED KEY'!$F$1:$F$4, 'ADVANCED KEY'!$G$1:$G$4, ""),
    XLOOKUP(Advanced!$Q249, 'ADVANCED KEY'!$F$7:$F$10, 'ADVANCED KEY'!$G$7:$G$10, ""),
    XLOOKUP(Advanced!$R249, 'ADVANCED KEY'!$F$13:$F$16, 'ADVANCED KEY'!$G$13:$G$16, ""),
    XLOOKUP(Advanced!$S249, 'ADVANCED KEY'!$F$19:$F$22, 'ADVANCED KEY'!$G$19:$G$22, ""),
    XLOOKUP(Advanced!$T249, 'ADVANCED KEY'!$F$25:$F$28, 'ADVANCED KEY'!$G$25:$G$28, ""),
    XLOOKUP(Advanced!$U249, 'ADVANCED KEY'!$F$31:$F$34, 'ADVANCED KEY'!$G$31:$G$34, ""),
    XLOOKUP(Advanced!$V249, 'ADVANCED KEY'!$F$37:$F$40, 'ADVANCED KEY'!$G$37:$G$40, ""),
    XLOOKUP(Advanced!$W249, 'ADVANCED KEY'!$F$43:$F$46, 'ADVANCED KEY'!$G$43:$G$46, ""),
    XLOOKUP(Advanced!$X249, 'ADVANCED KEY'!$F$49:$F$52, 'ADVANCED KEY'!$G$49:$G$52, ""),
    XLOOKUP(Advanced!$Y249, 'ADVANCED KEY'!$F$55:$F$58, 'ADVANCED KEY'!$G$55:$G$58, "")
)</f>
        <v>Planned explorer,Challenger,Information seeker,Advice seeker,Strength focused,Balancer,Blanced thinker,Future focused learner,Acknowledgement seeker,Short-term goals seeker</v>
      </c>
      <c r="M252" s="17" t="str">
        <f t="shared" si="6"/>
        <v>You are doing great Job . Keep it up!</v>
      </c>
      <c r="N252" s="17" t="str">
        <f t="shared" si="7"/>
        <v>Going amazing!.Keep working!</v>
      </c>
    </row>
    <row r="253">
      <c r="A253" s="12">
        <v>249.0</v>
      </c>
      <c r="B253" s="1" t="str">
        <f>Advanced!M250</f>
        <v>Yash Bodade</v>
      </c>
      <c r="C253" s="13" t="str">
        <f t="shared" si="1"/>
        <v>yash bodade</v>
      </c>
      <c r="D253" s="13">
        <f t="array" ref="D253">IF(ISNUMBER(MATCH(Sheet8!$C253, Basic!$I$2:$I$309, 0)),SUM(
        XLOOKUP(INDEX(Basic!$C$2:$C$309, MATCH(Sheet8!$C253, Basic!$I$2:$I$309, 0)), 'BASIC KEY'!$C$1:$C$4, 'BASIC KEY'!$B$1:$B$4, 0),
        XLOOKUP(INDEX(Basic!$D$2:$D$309, MATCH(Sheet8!$C253, Basic!$I$2:$I$309, 0)), 'BASIC KEY'!$C$7:$C$10, 'BASIC KEY'!$B$7:$B$10, 0),
        XLOOKUP(INDEX(Basic!$E$2:$E$309, MATCH(Sheet8!$C253, Basic!$I$2:$I$309, 0)), 'BASIC KEY'!$C$13:$C$16, 'BASIC KEY'!$B$13:$B$16, 0),
        XLOOKUP(INDEX(Basic!$F$2:$F$309, MATCH(Sheet8!$C253, Basic!$I$2:$I$309, 0)), 'BASIC KEY'!$C$19:$C$22, 'BASIC KEY'!$B$19:$B$22, 0),
        XLOOKUP(INDEX(Basic!$G$2:$G$309, MATCH(Sheet8!$C253, Basic!$I$2:$I$309, 0)), 'BASIC KEY'!$C$25:$C$28, 'BASIC KEY'!$B$25:$B$28, 0)
    ),
    ""
)
</f>
        <v>7</v>
      </c>
      <c r="E253" s="13">
        <f t="array" ref="E253">SUM(
XLOOKUP(Advanced!$C250,'ADVANCED KEY'!$C$1:$C$4,'ADVANCED KEY'!$B$1:$B$4,0),
XLOOKUP(Advanced!$D250,'ADVANCED KEY'!$C$7:$C$10,'ADVANCED KEY'!$B$7:$B$10,0),
XLOOKUP(Advanced!$E250,'ADVANCED KEY'!$C$13:$C$16,'ADVANCED KEY'!$B$13:$B$16,0),
XLOOKUP(Advanced!$F250,'ADVANCED KEY'!$C$19:$C$22,'ADVANCED KEY'!$B$19:$B$22,0),
XLOOKUP(Advanced!$G250,'ADVANCED KEY'!$C$25:$C$28,'ADVANCED KEY'!$B$25:$B$28,0),
XLOOKUP(Advanced!$H250,'ADVANCED KEY'!$C$31:$C$34,'ADVANCED KEY'!$B$31:$B$34,0),
XLOOKUP(Advanced!$I250,'ADVANCED KEY'!$C$37:$C$40,'ADVANCED KEY'!$B$37:$B$40,0),
XLOOKUP(Advanced!$J250,'ADVANCED KEY'!$C$43:$C$46,'ADVANCED KEY'!$B$43:$B$46,0),
XLOOKUP(Advanced!$K250,'ADVANCED KEY'!$C$49:$C$52,'ADVANCED KEY'!$B$49:$B$52,0),
XLOOKUP(Advanced!$L250,'ADVANCED KEY'!$C$55:$C$58,'ADVANCED KEY'!$B$55:$B$58,0)
)</f>
        <v>-1</v>
      </c>
      <c r="F253" s="13">
        <f t="shared" si="2"/>
        <v>6</v>
      </c>
      <c r="G253" s="13">
        <f t="shared" si="3"/>
        <v>20</v>
      </c>
      <c r="H253" s="13">
        <f t="shared" si="4"/>
        <v>0.152</v>
      </c>
      <c r="I253" s="25">
        <f t="shared" si="5"/>
        <v>28</v>
      </c>
      <c r="J253" s="13" t="str">
        <f t="array" ref="J253">IF(ISNUMBER(MATCH(Sheet8!$C253, Basic!$I$2:$I$309, 0)),TEXTJOIN(",",TRUE,
XLOOKUP(INDEX(Basic!$K$2:$K$309, MATCH(Sheet8!$C253, Basic!$I$2:$I$309, 0)), 'BASIC KEY'!$E$1:$E$4, 'BASIC KEY'!$F$1:$F$4, ""),
XLOOKUP(INDEX(Basic!$L$2:$L$309, MATCH(Sheet8!$C253, Basic!$I$2:$I$309, 0)), 'BASIC KEY'!$E$7:$E$10, 'BASIC KEY'!$F$7:$F$10, ""),
XLOOKUP(INDEX(Basic!$M$2:$M$309, MATCH(Sheet8!$C253, Basic!$I$2:$I$309, 0)), 'BASIC KEY'!$E$13:$E$16, 'BASIC KEY'!$F$13:$F$16, ""),
XLOOKUP(INDEX(Basic!$N$2:$N$309, MATCH(Sheet8!$C253, Basic!$I$2:$I$309, 0)), 'BASIC KEY'!$E$19:$E$22, 'BASIC KEY'!$F$19:$F$22, ""),
XLOOKUP(INDEX(Basic!$O$2:$O$309, MATCH(Sheet8!$C253, Basic!$I$2:$I$309, 0)), 'BASIC KEY'!$E$25:$E$28, 'BASIC KEY'!$F$25:$F$28, "")
),
""
)</f>
        <v>career focused,Growth seeker,Balancer,Pleasant tactful,Competitor</v>
      </c>
      <c r="L253" s="17" t="str">
        <f t="array" ref="L253">TEXTJOIN(",", TRUE,
    XLOOKUP(Advanced!$P250, 'ADVANCED KEY'!$F$1:$F$4, 'ADVANCED KEY'!$G$1:$G$4, ""),
    XLOOKUP(Advanced!$Q250, 'ADVANCED KEY'!$F$7:$F$10, 'ADVANCED KEY'!$G$7:$G$10, ""),
    XLOOKUP(Advanced!$R250, 'ADVANCED KEY'!$F$13:$F$16, 'ADVANCED KEY'!$G$13:$G$16, ""),
    XLOOKUP(Advanced!$S250, 'ADVANCED KEY'!$F$19:$F$22, 'ADVANCED KEY'!$G$19:$G$22, ""),
    XLOOKUP(Advanced!$T250, 'ADVANCED KEY'!$F$25:$F$28, 'ADVANCED KEY'!$G$25:$G$28, ""),
    XLOOKUP(Advanced!$U250, 'ADVANCED KEY'!$F$31:$F$34, 'ADVANCED KEY'!$G$31:$G$34, ""),
    XLOOKUP(Advanced!$V250, 'ADVANCED KEY'!$F$37:$F$40, 'ADVANCED KEY'!$G$37:$G$40, ""),
    XLOOKUP(Advanced!$W250, 'ADVANCED KEY'!$F$43:$F$46, 'ADVANCED KEY'!$G$43:$G$46, ""),
    XLOOKUP(Advanced!$X250, 'ADVANCED KEY'!$F$49:$F$52, 'ADVANCED KEY'!$G$49:$G$52, ""),
    XLOOKUP(Advanced!$Y250, 'ADVANCED KEY'!$F$55:$F$58, 'ADVANCED KEY'!$G$55:$G$58, "")
)</f>
        <v>Researcher,Skill learner,Information seeker,Incremental Result seeker,Self Aware,Balancer,Blanced thinker,Future focused learner,Acknowledgement seeker,Short-term goals seeker</v>
      </c>
      <c r="M253" s="17" t="str">
        <f t="shared" si="6"/>
        <v>You are doing great Job . Keep it up!</v>
      </c>
      <c r="N253" s="17" t="str">
        <f t="shared" si="7"/>
        <v>Going amazing!.Keep working!</v>
      </c>
    </row>
    <row r="254">
      <c r="A254" s="12">
        <v>250.0</v>
      </c>
      <c r="B254" s="1" t="str">
        <f>Advanced!M251</f>
        <v>Sweta Maurya</v>
      </c>
      <c r="C254" s="13" t="str">
        <f t="shared" si="1"/>
        <v>sweta maurya</v>
      </c>
      <c r="D254" s="13">
        <f t="array" ref="D254">IF(ISNUMBER(MATCH(Sheet8!$C254, Basic!$I$2:$I$309, 0)),SUM(
        XLOOKUP(INDEX(Basic!$C$2:$C$309, MATCH(Sheet8!$C254, Basic!$I$2:$I$309, 0)), 'BASIC KEY'!$C$1:$C$4, 'BASIC KEY'!$B$1:$B$4, 0),
        XLOOKUP(INDEX(Basic!$D$2:$D$309, MATCH(Sheet8!$C254, Basic!$I$2:$I$309, 0)), 'BASIC KEY'!$C$7:$C$10, 'BASIC KEY'!$B$7:$B$10, 0),
        XLOOKUP(INDEX(Basic!$E$2:$E$309, MATCH(Sheet8!$C254, Basic!$I$2:$I$309, 0)), 'BASIC KEY'!$C$13:$C$16, 'BASIC KEY'!$B$13:$B$16, 0),
        XLOOKUP(INDEX(Basic!$F$2:$F$309, MATCH(Sheet8!$C254, Basic!$I$2:$I$309, 0)), 'BASIC KEY'!$C$19:$C$22, 'BASIC KEY'!$B$19:$B$22, 0),
        XLOOKUP(INDEX(Basic!$G$2:$G$309, MATCH(Sheet8!$C254, Basic!$I$2:$I$309, 0)), 'BASIC KEY'!$C$25:$C$28, 'BASIC KEY'!$B$25:$B$28, 0)
    ),
    ""
)
</f>
        <v>6</v>
      </c>
      <c r="E254" s="13">
        <f t="array" ref="E254">SUM(
XLOOKUP(Advanced!$C251,'ADVANCED KEY'!$C$1:$C$4,'ADVANCED KEY'!$B$1:$B$4,0),
XLOOKUP(Advanced!$D251,'ADVANCED KEY'!$C$7:$C$10,'ADVANCED KEY'!$B$7:$B$10,0),
XLOOKUP(Advanced!$E251,'ADVANCED KEY'!$C$13:$C$16,'ADVANCED KEY'!$B$13:$B$16,0),
XLOOKUP(Advanced!$F251,'ADVANCED KEY'!$C$19:$C$22,'ADVANCED KEY'!$B$19:$B$22,0),
XLOOKUP(Advanced!$G251,'ADVANCED KEY'!$C$25:$C$28,'ADVANCED KEY'!$B$25:$B$28,0),
XLOOKUP(Advanced!$H251,'ADVANCED KEY'!$C$31:$C$34,'ADVANCED KEY'!$B$31:$B$34,0),
XLOOKUP(Advanced!$I251,'ADVANCED KEY'!$C$37:$C$40,'ADVANCED KEY'!$B$37:$B$40,0),
XLOOKUP(Advanced!$J251,'ADVANCED KEY'!$C$43:$C$46,'ADVANCED KEY'!$B$43:$B$46,0),
XLOOKUP(Advanced!$K251,'ADVANCED KEY'!$C$49:$C$52,'ADVANCED KEY'!$B$49:$B$52,0),
XLOOKUP(Advanced!$L251,'ADVANCED KEY'!$C$55:$C$58,'ADVANCED KEY'!$B$55:$B$58,0)
)</f>
        <v>4</v>
      </c>
      <c r="F254" s="13">
        <f t="shared" si="2"/>
        <v>10</v>
      </c>
      <c r="G254" s="13">
        <f t="shared" si="3"/>
        <v>33.3</v>
      </c>
      <c r="H254" s="13">
        <f t="shared" si="4"/>
        <v>0.5</v>
      </c>
      <c r="I254" s="25">
        <f t="shared" si="5"/>
        <v>18</v>
      </c>
      <c r="J254" s="13" t="str">
        <f t="array" ref="J254">IF(ISNUMBER(MATCH(Sheet8!$C254, Basic!$I$2:$I$309, 0)),TEXTJOIN(",",TRUE,
XLOOKUP(INDEX(Basic!$K$2:$K$309, MATCH(Sheet8!$C254, Basic!$I$2:$I$309, 0)), 'BASIC KEY'!$E$1:$E$4, 'BASIC KEY'!$F$1:$F$4, ""),
XLOOKUP(INDEX(Basic!$L$2:$L$309, MATCH(Sheet8!$C254, Basic!$I$2:$I$309, 0)), 'BASIC KEY'!$E$7:$E$10, 'BASIC KEY'!$F$7:$F$10, ""),
XLOOKUP(INDEX(Basic!$M$2:$M$309, MATCH(Sheet8!$C254, Basic!$I$2:$I$309, 0)), 'BASIC KEY'!$E$13:$E$16, 'BASIC KEY'!$F$13:$F$16, ""),
XLOOKUP(INDEX(Basic!$N$2:$N$309, MATCH(Sheet8!$C254, Basic!$I$2:$I$309, 0)), 'BASIC KEY'!$E$19:$E$22, 'BASIC KEY'!$F$19:$F$22, ""),
XLOOKUP(INDEX(Basic!$O$2:$O$309, MATCH(Sheet8!$C254, Basic!$I$2:$I$309, 0)), 'BASIC KEY'!$E$25:$E$28, 'BASIC KEY'!$F$25:$F$28, "")
),
""
)</f>
        <v>career focused,Growth seeker,Weakend learner,Pleasant tactful,Competitor</v>
      </c>
      <c r="L254" s="17" t="str">
        <f t="array" ref="L254">TEXTJOIN(",", TRUE,
    XLOOKUP(Advanced!$P251, 'ADVANCED KEY'!$F$1:$F$4, 'ADVANCED KEY'!$G$1:$G$4, ""),
    XLOOKUP(Advanced!$Q251, 'ADVANCED KEY'!$F$7:$F$10, 'ADVANCED KEY'!$G$7:$G$10, ""),
    XLOOKUP(Advanced!$R251, 'ADVANCED KEY'!$F$13:$F$16, 'ADVANCED KEY'!$G$13:$G$16, ""),
    XLOOKUP(Advanced!$S251, 'ADVANCED KEY'!$F$19:$F$22, 'ADVANCED KEY'!$G$19:$G$22, ""),
    XLOOKUP(Advanced!$T251, 'ADVANCED KEY'!$F$25:$F$28, 'ADVANCED KEY'!$G$25:$G$28, ""),
    XLOOKUP(Advanced!$U251, 'ADVANCED KEY'!$F$31:$F$34, 'ADVANCED KEY'!$G$31:$G$34, ""),
    XLOOKUP(Advanced!$V251, 'ADVANCED KEY'!$F$37:$F$40, 'ADVANCED KEY'!$G$37:$G$40, ""),
    XLOOKUP(Advanced!$W251, 'ADVANCED KEY'!$F$43:$F$46, 'ADVANCED KEY'!$G$43:$G$46, ""),
    XLOOKUP(Advanced!$X251, 'ADVANCED KEY'!$F$49:$F$52, 'ADVANCED KEY'!$G$49:$G$52, ""),
    XLOOKUP(Advanced!$Y251, 'ADVANCED KEY'!$F$55:$F$58, 'ADVANCED KEY'!$G$55:$G$58, "")
)</f>
        <v>Planned explorer,Task Oriented,Guidelines seeker,Reflective,Feedback seeker,Placement focused,Smart woker,Practical learner,Acknowledgement seeker,Short-term goals seeker</v>
      </c>
      <c r="M254" s="17" t="str">
        <f t="shared" si="6"/>
        <v>You are doing great Job . Keep it up!</v>
      </c>
      <c r="N254" s="17" t="str">
        <f t="shared" si="7"/>
        <v>Going amazing!.Keep working!</v>
      </c>
    </row>
    <row r="255">
      <c r="A255" s="12">
        <v>251.0</v>
      </c>
      <c r="B255" s="1" t="str">
        <f>Advanced!M252</f>
        <v>Laukik sanjay Kande </v>
      </c>
      <c r="C255" s="13" t="str">
        <f t="shared" si="1"/>
        <v>laukik sanjay kande</v>
      </c>
      <c r="D255" s="13">
        <f t="array" ref="D255">IF(ISNUMBER(MATCH(Sheet8!$C255, Basic!$I$2:$I$309, 0)),SUM(
        XLOOKUP(INDEX(Basic!$C$2:$C$309, MATCH(Sheet8!$C255, Basic!$I$2:$I$309, 0)), 'BASIC KEY'!$C$1:$C$4, 'BASIC KEY'!$B$1:$B$4, 0),
        XLOOKUP(INDEX(Basic!$D$2:$D$309, MATCH(Sheet8!$C255, Basic!$I$2:$I$309, 0)), 'BASIC KEY'!$C$7:$C$10, 'BASIC KEY'!$B$7:$B$10, 0),
        XLOOKUP(INDEX(Basic!$E$2:$E$309, MATCH(Sheet8!$C255, Basic!$I$2:$I$309, 0)), 'BASIC KEY'!$C$13:$C$16, 'BASIC KEY'!$B$13:$B$16, 0),
        XLOOKUP(INDEX(Basic!$F$2:$F$309, MATCH(Sheet8!$C255, Basic!$I$2:$I$309, 0)), 'BASIC KEY'!$C$19:$C$22, 'BASIC KEY'!$B$19:$B$22, 0),
        XLOOKUP(INDEX(Basic!$G$2:$G$309, MATCH(Sheet8!$C255, Basic!$I$2:$I$309, 0)), 'BASIC KEY'!$C$25:$C$28, 'BASIC KEY'!$B$25:$B$28, 0)
    ),
    ""
)
</f>
        <v>8</v>
      </c>
      <c r="E255" s="13">
        <f t="array" ref="E255">SUM(
XLOOKUP(Advanced!$C252,'ADVANCED KEY'!$C$1:$C$4,'ADVANCED KEY'!$B$1:$B$4,0),
XLOOKUP(Advanced!$D252,'ADVANCED KEY'!$C$7:$C$10,'ADVANCED KEY'!$B$7:$B$10,0),
XLOOKUP(Advanced!$E252,'ADVANCED KEY'!$C$13:$C$16,'ADVANCED KEY'!$B$13:$B$16,0),
XLOOKUP(Advanced!$F252,'ADVANCED KEY'!$C$19:$C$22,'ADVANCED KEY'!$B$19:$B$22,0),
XLOOKUP(Advanced!$G252,'ADVANCED KEY'!$C$25:$C$28,'ADVANCED KEY'!$B$25:$B$28,0),
XLOOKUP(Advanced!$H252,'ADVANCED KEY'!$C$31:$C$34,'ADVANCED KEY'!$B$31:$B$34,0),
XLOOKUP(Advanced!$I252,'ADVANCED KEY'!$C$37:$C$40,'ADVANCED KEY'!$B$37:$B$40,0),
XLOOKUP(Advanced!$J252,'ADVANCED KEY'!$C$43:$C$46,'ADVANCED KEY'!$B$43:$B$46,0),
XLOOKUP(Advanced!$K252,'ADVANCED KEY'!$C$49:$C$52,'ADVANCED KEY'!$B$49:$B$52,0),
XLOOKUP(Advanced!$L252,'ADVANCED KEY'!$C$55:$C$58,'ADVANCED KEY'!$B$55:$B$58,0)
)</f>
        <v>4</v>
      </c>
      <c r="F255" s="13">
        <f t="shared" si="2"/>
        <v>12</v>
      </c>
      <c r="G255" s="13">
        <f t="shared" si="3"/>
        <v>40</v>
      </c>
      <c r="H255" s="13">
        <f t="shared" si="4"/>
        <v>0.645</v>
      </c>
      <c r="I255" s="25">
        <f t="shared" si="5"/>
        <v>16</v>
      </c>
      <c r="J255" s="13" t="str">
        <f t="array" ref="J255">IF(ISNUMBER(MATCH(Sheet8!$C255, Basic!$I$2:$I$309, 0)),TEXTJOIN(",",TRUE,
XLOOKUP(INDEX(Basic!$K$2:$K$309, MATCH(Sheet8!$C255, Basic!$I$2:$I$309, 0)), 'BASIC KEY'!$E$1:$E$4, 'BASIC KEY'!$F$1:$F$4, ""),
XLOOKUP(INDEX(Basic!$L$2:$L$309, MATCH(Sheet8!$C255, Basic!$I$2:$I$309, 0)), 'BASIC KEY'!$E$7:$E$10, 'BASIC KEY'!$F$7:$F$10, ""),
XLOOKUP(INDEX(Basic!$M$2:$M$309, MATCH(Sheet8!$C255, Basic!$I$2:$I$309, 0)), 'BASIC KEY'!$E$13:$E$16, 'BASIC KEY'!$F$13:$F$16, ""),
XLOOKUP(INDEX(Basic!$N$2:$N$309, MATCH(Sheet8!$C255, Basic!$I$2:$I$309, 0)), 'BASIC KEY'!$E$19:$E$22, 'BASIC KEY'!$F$19:$F$22, ""),
XLOOKUP(INDEX(Basic!$O$2:$O$309, MATCH(Sheet8!$C255, Basic!$I$2:$I$309, 0)), 'BASIC KEY'!$E$25:$E$28, 'BASIC KEY'!$F$25:$F$28, "")
),
""
)</f>
        <v>career focused,Growth seeker,Balancer,Pleasant tactful,Self Focused</v>
      </c>
      <c r="L255" s="17" t="str">
        <f t="array" ref="L255">TEXTJOIN(",", TRUE,
    XLOOKUP(Advanced!$P252, 'ADVANCED KEY'!$F$1:$F$4, 'ADVANCED KEY'!$G$1:$G$4, ""),
    XLOOKUP(Advanced!$Q252, 'ADVANCED KEY'!$F$7:$F$10, 'ADVANCED KEY'!$G$7:$G$10, ""),
    XLOOKUP(Advanced!$R252, 'ADVANCED KEY'!$F$13:$F$16, 'ADVANCED KEY'!$G$13:$G$16, ""),
    XLOOKUP(Advanced!$S252, 'ADVANCED KEY'!$F$19:$F$22, 'ADVANCED KEY'!$G$19:$G$22, ""),
    XLOOKUP(Advanced!$T252, 'ADVANCED KEY'!$F$25:$F$28, 'ADVANCED KEY'!$G$25:$G$28, ""),
    XLOOKUP(Advanced!$U252, 'ADVANCED KEY'!$F$31:$F$34, 'ADVANCED KEY'!$G$31:$G$34, ""),
    XLOOKUP(Advanced!$V252, 'ADVANCED KEY'!$F$37:$F$40, 'ADVANCED KEY'!$G$37:$G$40, ""),
    XLOOKUP(Advanced!$W252, 'ADVANCED KEY'!$F$43:$F$46, 'ADVANCED KEY'!$G$43:$G$46, ""),
    XLOOKUP(Advanced!$X252, 'ADVANCED KEY'!$F$49:$F$52, 'ADVANCED KEY'!$G$49:$G$52, ""),
    XLOOKUP(Advanced!$Y252, 'ADVANCED KEY'!$F$55:$F$58, 'ADVANCED KEY'!$G$55:$G$58, "")
)</f>
        <v>Adventurous,Skill learner,Instinctive,Incremental Result seeker,Self Aware,Networker,Innovator,Future focused learner,Acknowledgement seeker,Detail focused</v>
      </c>
      <c r="M255" s="17" t="str">
        <f t="shared" si="6"/>
        <v>You are doing great Job . Keep it up!</v>
      </c>
      <c r="N255" s="17" t="str">
        <f t="shared" si="7"/>
        <v>Great going, just be aware of relying your instincts when your work needs a lot of accuracy.</v>
      </c>
    </row>
    <row r="256">
      <c r="A256" s="12">
        <v>252.0</v>
      </c>
      <c r="B256" s="1" t="str">
        <f>Advanced!M253</f>
        <v>Tanisha Dhasmana</v>
      </c>
      <c r="C256" s="13" t="str">
        <f t="shared" si="1"/>
        <v>tanisha dhasmana</v>
      </c>
      <c r="D256" s="13">
        <f t="array" ref="D256">IF(ISNUMBER(MATCH(Sheet8!$C256, Basic!$I$2:$I$309, 0)),SUM(
        XLOOKUP(INDEX(Basic!$C$2:$C$309, MATCH(Sheet8!$C256, Basic!$I$2:$I$309, 0)), 'BASIC KEY'!$C$1:$C$4, 'BASIC KEY'!$B$1:$B$4, 0),
        XLOOKUP(INDEX(Basic!$D$2:$D$309, MATCH(Sheet8!$C256, Basic!$I$2:$I$309, 0)), 'BASIC KEY'!$C$7:$C$10, 'BASIC KEY'!$B$7:$B$10, 0),
        XLOOKUP(INDEX(Basic!$E$2:$E$309, MATCH(Sheet8!$C256, Basic!$I$2:$I$309, 0)), 'BASIC KEY'!$C$13:$C$16, 'BASIC KEY'!$B$13:$B$16, 0),
        XLOOKUP(INDEX(Basic!$F$2:$F$309, MATCH(Sheet8!$C256, Basic!$I$2:$I$309, 0)), 'BASIC KEY'!$C$19:$C$22, 'BASIC KEY'!$B$19:$B$22, 0),
        XLOOKUP(INDEX(Basic!$G$2:$G$309, MATCH(Sheet8!$C256, Basic!$I$2:$I$309, 0)), 'BASIC KEY'!$C$25:$C$28, 'BASIC KEY'!$B$25:$B$28, 0)
    ),
    ""
)
</f>
        <v>8</v>
      </c>
      <c r="E256" s="13">
        <f t="array" ref="E256">SUM(
XLOOKUP(Advanced!$C253,'ADVANCED KEY'!$C$1:$C$4,'ADVANCED KEY'!$B$1:$B$4,0),
XLOOKUP(Advanced!$D253,'ADVANCED KEY'!$C$7:$C$10,'ADVANCED KEY'!$B$7:$B$10,0),
XLOOKUP(Advanced!$E253,'ADVANCED KEY'!$C$13:$C$16,'ADVANCED KEY'!$B$13:$B$16,0),
XLOOKUP(Advanced!$F253,'ADVANCED KEY'!$C$19:$C$22,'ADVANCED KEY'!$B$19:$B$22,0),
XLOOKUP(Advanced!$G253,'ADVANCED KEY'!$C$25:$C$28,'ADVANCED KEY'!$B$25:$B$28,0),
XLOOKUP(Advanced!$H253,'ADVANCED KEY'!$C$31:$C$34,'ADVANCED KEY'!$B$31:$B$34,0),
XLOOKUP(Advanced!$I253,'ADVANCED KEY'!$C$37:$C$40,'ADVANCED KEY'!$B$37:$B$40,0),
XLOOKUP(Advanced!$J253,'ADVANCED KEY'!$C$43:$C$46,'ADVANCED KEY'!$B$43:$B$46,0),
XLOOKUP(Advanced!$K253,'ADVANCED KEY'!$C$49:$C$52,'ADVANCED KEY'!$B$49:$B$52,0),
XLOOKUP(Advanced!$L253,'ADVANCED KEY'!$C$55:$C$58,'ADVANCED KEY'!$B$55:$B$58,0)
)</f>
        <v>1</v>
      </c>
      <c r="F256" s="13">
        <f t="shared" si="2"/>
        <v>9</v>
      </c>
      <c r="G256" s="13">
        <f t="shared" si="3"/>
        <v>30</v>
      </c>
      <c r="H256" s="13">
        <f t="shared" si="4"/>
        <v>0.433</v>
      </c>
      <c r="I256" s="25">
        <f t="shared" si="5"/>
        <v>18</v>
      </c>
      <c r="J256" s="13" t="str">
        <f t="array" ref="J256">IF(ISNUMBER(MATCH(Sheet8!$C256, Basic!$I$2:$I$309, 0)),TEXTJOIN(",",TRUE,
XLOOKUP(INDEX(Basic!$K$2:$K$309, MATCH(Sheet8!$C256, Basic!$I$2:$I$309, 0)), 'BASIC KEY'!$E$1:$E$4, 'BASIC KEY'!$F$1:$F$4, ""),
XLOOKUP(INDEX(Basic!$L$2:$L$309, MATCH(Sheet8!$C256, Basic!$I$2:$I$309, 0)), 'BASIC KEY'!$E$7:$E$10, 'BASIC KEY'!$F$7:$F$10, ""),
XLOOKUP(INDEX(Basic!$M$2:$M$309, MATCH(Sheet8!$C256, Basic!$I$2:$I$309, 0)), 'BASIC KEY'!$E$13:$E$16, 'BASIC KEY'!$F$13:$F$16, ""),
XLOOKUP(INDEX(Basic!$N$2:$N$309, MATCH(Sheet8!$C256, Basic!$I$2:$I$309, 0)), 'BASIC KEY'!$E$19:$E$22, 'BASIC KEY'!$F$19:$F$22, ""),
XLOOKUP(INDEX(Basic!$O$2:$O$309, MATCH(Sheet8!$C256, Basic!$I$2:$I$309, 0)), 'BASIC KEY'!$E$25:$E$28, 'BASIC KEY'!$F$25:$F$28, "")
),
""
)</f>
        <v>career focused,Growth seeker,Balancer,Pleasant tactful,Self Focused</v>
      </c>
      <c r="L256" s="17" t="str">
        <f t="array" ref="L256">TEXTJOIN(",", TRUE,
    XLOOKUP(Advanced!$P253, 'ADVANCED KEY'!$F$1:$F$4, 'ADVANCED KEY'!$G$1:$G$4, ""),
    XLOOKUP(Advanced!$Q253, 'ADVANCED KEY'!$F$7:$F$10, 'ADVANCED KEY'!$G$7:$G$10, ""),
    XLOOKUP(Advanced!$R253, 'ADVANCED KEY'!$F$13:$F$16, 'ADVANCED KEY'!$G$13:$G$16, ""),
    XLOOKUP(Advanced!$S253, 'ADVANCED KEY'!$F$19:$F$22, 'ADVANCED KEY'!$G$19:$G$22, ""),
    XLOOKUP(Advanced!$T253, 'ADVANCED KEY'!$F$25:$F$28, 'ADVANCED KEY'!$G$25:$G$28, ""),
    XLOOKUP(Advanced!$U253, 'ADVANCED KEY'!$F$31:$F$34, 'ADVANCED KEY'!$G$31:$G$34, ""),
    XLOOKUP(Advanced!$V253, 'ADVANCED KEY'!$F$37:$F$40, 'ADVANCED KEY'!$G$37:$G$40, ""),
    XLOOKUP(Advanced!$W253, 'ADVANCED KEY'!$F$43:$F$46, 'ADVANCED KEY'!$G$43:$G$46, ""),
    XLOOKUP(Advanced!$X253, 'ADVANCED KEY'!$F$49:$F$52, 'ADVANCED KEY'!$G$49:$G$52, ""),
    XLOOKUP(Advanced!$Y253, 'ADVANCED KEY'!$F$55:$F$58, 'ADVANCED KEY'!$G$55:$G$58, "")
)</f>
        <v>Researcher,Skill learner,Information seeker,Reflective,Self Aware,Balancer,Blanced thinker,Future focused learner,Experience seeker,Short-term goals seeker</v>
      </c>
      <c r="M256" s="17" t="str">
        <f t="shared" si="6"/>
        <v>You are doing great Job . Keep it up!</v>
      </c>
      <c r="N256" s="17" t="str">
        <f t="shared" si="7"/>
        <v>Going amazing!.Keep working!</v>
      </c>
    </row>
    <row r="257">
      <c r="A257" s="12">
        <v>253.0</v>
      </c>
      <c r="B257" s="1" t="str">
        <f>Advanced!M254</f>
        <v>Venkata Gopi Gowravarapu </v>
      </c>
      <c r="C257" s="13" t="str">
        <f t="shared" si="1"/>
        <v>venkata gopi gowravarapu</v>
      </c>
      <c r="D257" s="13">
        <f t="array" ref="D257">IF(ISNUMBER(MATCH(Sheet8!$C257, Basic!$I$2:$I$309, 0)),SUM(
        XLOOKUP(INDEX(Basic!$C$2:$C$309, MATCH(Sheet8!$C257, Basic!$I$2:$I$309, 0)), 'BASIC KEY'!$C$1:$C$4, 'BASIC KEY'!$B$1:$B$4, 0),
        XLOOKUP(INDEX(Basic!$D$2:$D$309, MATCH(Sheet8!$C257, Basic!$I$2:$I$309, 0)), 'BASIC KEY'!$C$7:$C$10, 'BASIC KEY'!$B$7:$B$10, 0),
        XLOOKUP(INDEX(Basic!$E$2:$E$309, MATCH(Sheet8!$C257, Basic!$I$2:$I$309, 0)), 'BASIC KEY'!$C$13:$C$16, 'BASIC KEY'!$B$13:$B$16, 0),
        XLOOKUP(INDEX(Basic!$F$2:$F$309, MATCH(Sheet8!$C257, Basic!$I$2:$I$309, 0)), 'BASIC KEY'!$C$19:$C$22, 'BASIC KEY'!$B$19:$B$22, 0),
        XLOOKUP(INDEX(Basic!$G$2:$G$309, MATCH(Sheet8!$C257, Basic!$I$2:$I$309, 0)), 'BASIC KEY'!$C$25:$C$28, 'BASIC KEY'!$B$25:$B$28, 0)
    ),
    ""
)
</f>
        <v>9</v>
      </c>
      <c r="E257" s="13">
        <f t="array" ref="E257">SUM(
XLOOKUP(Advanced!$C254,'ADVANCED KEY'!$C$1:$C$4,'ADVANCED KEY'!$B$1:$B$4,0),
XLOOKUP(Advanced!$D254,'ADVANCED KEY'!$C$7:$C$10,'ADVANCED KEY'!$B$7:$B$10,0),
XLOOKUP(Advanced!$E254,'ADVANCED KEY'!$C$13:$C$16,'ADVANCED KEY'!$B$13:$B$16,0),
XLOOKUP(Advanced!$F254,'ADVANCED KEY'!$C$19:$C$22,'ADVANCED KEY'!$B$19:$B$22,0),
XLOOKUP(Advanced!$G254,'ADVANCED KEY'!$C$25:$C$28,'ADVANCED KEY'!$B$25:$B$28,0),
XLOOKUP(Advanced!$H254,'ADVANCED KEY'!$C$31:$C$34,'ADVANCED KEY'!$B$31:$B$34,0),
XLOOKUP(Advanced!$I254,'ADVANCED KEY'!$C$37:$C$40,'ADVANCED KEY'!$B$37:$B$40,0),
XLOOKUP(Advanced!$J254,'ADVANCED KEY'!$C$43:$C$46,'ADVANCED KEY'!$B$43:$B$46,0),
XLOOKUP(Advanced!$K254,'ADVANCED KEY'!$C$49:$C$52,'ADVANCED KEY'!$B$49:$B$52,0),
XLOOKUP(Advanced!$L254,'ADVANCED KEY'!$C$55:$C$58,'ADVANCED KEY'!$B$55:$B$58,0)
)</f>
        <v>5</v>
      </c>
      <c r="F257" s="13">
        <f t="shared" si="2"/>
        <v>14</v>
      </c>
      <c r="G257" s="13">
        <f t="shared" si="3"/>
        <v>46.7</v>
      </c>
      <c r="H257" s="13">
        <f t="shared" si="4"/>
        <v>0.862</v>
      </c>
      <c r="I257" s="25">
        <f t="shared" si="5"/>
        <v>8</v>
      </c>
      <c r="J257" s="13" t="str">
        <f t="array" ref="J257">IF(ISNUMBER(MATCH(Sheet8!$C257, Basic!$I$2:$I$309, 0)),TEXTJOIN(",",TRUE,
XLOOKUP(INDEX(Basic!$K$2:$K$309, MATCH(Sheet8!$C257, Basic!$I$2:$I$309, 0)), 'BASIC KEY'!$E$1:$E$4, 'BASIC KEY'!$F$1:$F$4, ""),
XLOOKUP(INDEX(Basic!$L$2:$L$309, MATCH(Sheet8!$C257, Basic!$I$2:$I$309, 0)), 'BASIC KEY'!$E$7:$E$10, 'BASIC KEY'!$F$7:$F$10, ""),
XLOOKUP(INDEX(Basic!$M$2:$M$309, MATCH(Sheet8!$C257, Basic!$I$2:$I$309, 0)), 'BASIC KEY'!$E$13:$E$16, 'BASIC KEY'!$F$13:$F$16, ""),
XLOOKUP(INDEX(Basic!$N$2:$N$309, MATCH(Sheet8!$C257, Basic!$I$2:$I$309, 0)), 'BASIC KEY'!$E$19:$E$22, 'BASIC KEY'!$F$19:$F$22, ""),
XLOOKUP(INDEX(Basic!$O$2:$O$309, MATCH(Sheet8!$C257, Basic!$I$2:$I$309, 0)), 'BASIC KEY'!$E$25:$E$28, 'BASIC KEY'!$F$25:$F$28, "")
),
""
)</f>
        <v>passionate explorer,Growth seeker,Dedicated learner,Pleasant tactful,Competitor</v>
      </c>
      <c r="L257" s="17" t="str">
        <f t="array" ref="L257">TEXTJOIN(",", TRUE,
    XLOOKUP(Advanced!$P254, 'ADVANCED KEY'!$F$1:$F$4, 'ADVANCED KEY'!$G$1:$G$4, ""),
    XLOOKUP(Advanced!$Q254, 'ADVANCED KEY'!$F$7:$F$10, 'ADVANCED KEY'!$G$7:$G$10, ""),
    XLOOKUP(Advanced!$R254, 'ADVANCED KEY'!$F$13:$F$16, 'ADVANCED KEY'!$G$13:$G$16, ""),
    XLOOKUP(Advanced!$S254, 'ADVANCED KEY'!$F$19:$F$22, 'ADVANCED KEY'!$G$19:$G$22, ""),
    XLOOKUP(Advanced!$T254, 'ADVANCED KEY'!$F$25:$F$28, 'ADVANCED KEY'!$G$25:$G$28, ""),
    XLOOKUP(Advanced!$U254, 'ADVANCED KEY'!$F$31:$F$34, 'ADVANCED KEY'!$G$31:$G$34, ""),
    XLOOKUP(Advanced!$V254, 'ADVANCED KEY'!$F$37:$F$40, 'ADVANCED KEY'!$G$37:$G$40, ""),
    XLOOKUP(Advanced!$W254, 'ADVANCED KEY'!$F$43:$F$46, 'ADVANCED KEY'!$G$43:$G$46, ""),
    XLOOKUP(Advanced!$X254, 'ADVANCED KEY'!$F$49:$F$52, 'ADVANCED KEY'!$G$49:$G$52, ""),
    XLOOKUP(Advanced!$Y254, 'ADVANCED KEY'!$F$55:$F$58, 'ADVANCED KEY'!$G$55:$G$58, "")
)</f>
        <v>Adventurous,Skill learner,Information seeker,Incremental Result seeker,Self Aware,Placement focused,Blanced thinker,Future focused learner,Experience seeker,Short-term goals seeker</v>
      </c>
      <c r="M257" s="17" t="str">
        <f t="shared" si="6"/>
        <v>You are doing great Job . Keep it up!</v>
      </c>
      <c r="N257" s="17" t="str">
        <f t="shared" si="7"/>
        <v>Going amazing!.Keep working!</v>
      </c>
    </row>
    <row r="258">
      <c r="A258" s="12">
        <v>254.0</v>
      </c>
      <c r="B258" s="1" t="str">
        <f>Advanced!M255</f>
        <v>P.R.POOJA</v>
      </c>
      <c r="C258" s="13" t="str">
        <f t="shared" si="1"/>
        <v>p.r.pooja</v>
      </c>
      <c r="D258" s="13">
        <f t="array" ref="D258">IF(ISNUMBER(MATCH(Sheet8!$C258, Basic!$I$2:$I$309, 0)),SUM(
        XLOOKUP(INDEX(Basic!$C$2:$C$309, MATCH(Sheet8!$C258, Basic!$I$2:$I$309, 0)), 'BASIC KEY'!$C$1:$C$4, 'BASIC KEY'!$B$1:$B$4, 0),
        XLOOKUP(INDEX(Basic!$D$2:$D$309, MATCH(Sheet8!$C258, Basic!$I$2:$I$309, 0)), 'BASIC KEY'!$C$7:$C$10, 'BASIC KEY'!$B$7:$B$10, 0),
        XLOOKUP(INDEX(Basic!$E$2:$E$309, MATCH(Sheet8!$C258, Basic!$I$2:$I$309, 0)), 'BASIC KEY'!$C$13:$C$16, 'BASIC KEY'!$B$13:$B$16, 0),
        XLOOKUP(INDEX(Basic!$F$2:$F$309, MATCH(Sheet8!$C258, Basic!$I$2:$I$309, 0)), 'BASIC KEY'!$C$19:$C$22, 'BASIC KEY'!$B$19:$B$22, 0),
        XLOOKUP(INDEX(Basic!$G$2:$G$309, MATCH(Sheet8!$C258, Basic!$I$2:$I$309, 0)), 'BASIC KEY'!$C$25:$C$28, 'BASIC KEY'!$B$25:$B$28, 0)
    ),
    ""
)
</f>
        <v>9</v>
      </c>
      <c r="E258" s="13">
        <f t="array" ref="E258">SUM(
XLOOKUP(Advanced!$C255,'ADVANCED KEY'!$C$1:$C$4,'ADVANCED KEY'!$B$1:$B$4,0),
XLOOKUP(Advanced!$D255,'ADVANCED KEY'!$C$7:$C$10,'ADVANCED KEY'!$B$7:$B$10,0),
XLOOKUP(Advanced!$E255,'ADVANCED KEY'!$C$13:$C$16,'ADVANCED KEY'!$B$13:$B$16,0),
XLOOKUP(Advanced!$F255,'ADVANCED KEY'!$C$19:$C$22,'ADVANCED KEY'!$B$19:$B$22,0),
XLOOKUP(Advanced!$G255,'ADVANCED KEY'!$C$25:$C$28,'ADVANCED KEY'!$B$25:$B$28,0),
XLOOKUP(Advanced!$H255,'ADVANCED KEY'!$C$31:$C$34,'ADVANCED KEY'!$B$31:$B$34,0),
XLOOKUP(Advanced!$I255,'ADVANCED KEY'!$C$37:$C$40,'ADVANCED KEY'!$B$37:$B$40,0),
XLOOKUP(Advanced!$J255,'ADVANCED KEY'!$C$43:$C$46,'ADVANCED KEY'!$B$43:$B$46,0),
XLOOKUP(Advanced!$K255,'ADVANCED KEY'!$C$49:$C$52,'ADVANCED KEY'!$B$49:$B$52,0),
XLOOKUP(Advanced!$L255,'ADVANCED KEY'!$C$55:$C$58,'ADVANCED KEY'!$B$55:$B$58,0)
)</f>
        <v>-1</v>
      </c>
      <c r="F258" s="13">
        <f t="shared" si="2"/>
        <v>8</v>
      </c>
      <c r="G258" s="13">
        <f t="shared" si="3"/>
        <v>26.7</v>
      </c>
      <c r="H258" s="13">
        <f t="shared" si="4"/>
        <v>0.393</v>
      </c>
      <c r="I258" s="25">
        <f t="shared" si="5"/>
        <v>18</v>
      </c>
      <c r="J258" s="13" t="str">
        <f t="array" ref="J258">IF(ISNUMBER(MATCH(Sheet8!$C258, Basic!$I$2:$I$309, 0)),TEXTJOIN(",",TRUE,
XLOOKUP(INDEX(Basic!$K$2:$K$309, MATCH(Sheet8!$C258, Basic!$I$2:$I$309, 0)), 'BASIC KEY'!$E$1:$E$4, 'BASIC KEY'!$F$1:$F$4, ""),
XLOOKUP(INDEX(Basic!$L$2:$L$309, MATCH(Sheet8!$C258, Basic!$I$2:$I$309, 0)), 'BASIC KEY'!$E$7:$E$10, 'BASIC KEY'!$F$7:$F$10, ""),
XLOOKUP(INDEX(Basic!$M$2:$M$309, MATCH(Sheet8!$C258, Basic!$I$2:$I$309, 0)), 'BASIC KEY'!$E$13:$E$16, 'BASIC KEY'!$F$13:$F$16, ""),
XLOOKUP(INDEX(Basic!$N$2:$N$309, MATCH(Sheet8!$C258, Basic!$I$2:$I$309, 0)), 'BASIC KEY'!$E$19:$E$22, 'BASIC KEY'!$F$19:$F$22, ""),
XLOOKUP(INDEX(Basic!$O$2:$O$309, MATCH(Sheet8!$C258, Basic!$I$2:$I$309, 0)), 'BASIC KEY'!$E$25:$E$28, 'BASIC KEY'!$F$25:$F$28, "")
),
""
)</f>
        <v>career focused,Growth seeker,Dedicated learner,Pleasant tactful,Self Focused</v>
      </c>
      <c r="L258" s="17" t="str">
        <f t="array" ref="L258">TEXTJOIN(",", TRUE,
    XLOOKUP(Advanced!$P255, 'ADVANCED KEY'!$F$1:$F$4, 'ADVANCED KEY'!$G$1:$G$4, ""),
    XLOOKUP(Advanced!$Q255, 'ADVANCED KEY'!$F$7:$F$10, 'ADVANCED KEY'!$G$7:$G$10, ""),
    XLOOKUP(Advanced!$R255, 'ADVANCED KEY'!$F$13:$F$16, 'ADVANCED KEY'!$G$13:$G$16, ""),
    XLOOKUP(Advanced!$S255, 'ADVANCED KEY'!$F$19:$F$22, 'ADVANCED KEY'!$G$19:$G$22, ""),
    XLOOKUP(Advanced!$T255, 'ADVANCED KEY'!$F$25:$F$28, 'ADVANCED KEY'!$G$25:$G$28, ""),
    XLOOKUP(Advanced!$U255, 'ADVANCED KEY'!$F$31:$F$34, 'ADVANCED KEY'!$G$31:$G$34, ""),
    XLOOKUP(Advanced!$V255, 'ADVANCED KEY'!$F$37:$F$40, 'ADVANCED KEY'!$G$37:$G$40, ""),
    XLOOKUP(Advanced!$W255, 'ADVANCED KEY'!$F$43:$F$46, 'ADVANCED KEY'!$G$43:$G$46, ""),
    XLOOKUP(Advanced!$X255, 'ADVANCED KEY'!$F$49:$F$52, 'ADVANCED KEY'!$G$49:$G$52, ""),
    XLOOKUP(Advanced!$Y255, 'ADVANCED KEY'!$F$55:$F$58, 'ADVANCED KEY'!$G$55:$G$58, "")
)</f>
        <v>Researcher,Skill learner,Information seeker,Incremental Result seeker,Self Aware,Balancer,Blanced thinker,Future focused learner,Acknowledgement seeker,Short-term goals seeker</v>
      </c>
      <c r="M258" s="17" t="str">
        <f t="shared" si="6"/>
        <v>You are doing great Job . Keep it up!</v>
      </c>
      <c r="N258" s="17" t="str">
        <f t="shared" si="7"/>
        <v>Going amazing!.Keep working!</v>
      </c>
    </row>
    <row r="259">
      <c r="A259" s="12">
        <v>255.0</v>
      </c>
      <c r="B259" s="1" t="str">
        <f>Advanced!M256</f>
        <v>Suhana Yadav</v>
      </c>
      <c r="C259" s="13" t="str">
        <f t="shared" si="1"/>
        <v>suhana yadav</v>
      </c>
      <c r="D259" s="13">
        <f t="array" ref="D259">IF(ISNUMBER(MATCH(Sheet8!$C259, Basic!$I$2:$I$309, 0)),SUM(
        XLOOKUP(INDEX(Basic!$C$2:$C$309, MATCH(Sheet8!$C259, Basic!$I$2:$I$309, 0)), 'BASIC KEY'!$C$1:$C$4, 'BASIC KEY'!$B$1:$B$4, 0),
        XLOOKUP(INDEX(Basic!$D$2:$D$309, MATCH(Sheet8!$C259, Basic!$I$2:$I$309, 0)), 'BASIC KEY'!$C$7:$C$10, 'BASIC KEY'!$B$7:$B$10, 0),
        XLOOKUP(INDEX(Basic!$E$2:$E$309, MATCH(Sheet8!$C259, Basic!$I$2:$I$309, 0)), 'BASIC KEY'!$C$13:$C$16, 'BASIC KEY'!$B$13:$B$16, 0),
        XLOOKUP(INDEX(Basic!$F$2:$F$309, MATCH(Sheet8!$C259, Basic!$I$2:$I$309, 0)), 'BASIC KEY'!$C$19:$C$22, 'BASIC KEY'!$B$19:$B$22, 0),
        XLOOKUP(INDEX(Basic!$G$2:$G$309, MATCH(Sheet8!$C259, Basic!$I$2:$I$309, 0)), 'BASIC KEY'!$C$25:$C$28, 'BASIC KEY'!$B$25:$B$28, 0)
    ),
    ""
)
</f>
        <v>6</v>
      </c>
      <c r="E259" s="13">
        <f t="array" ref="E259">SUM(
XLOOKUP(Advanced!$C256,'ADVANCED KEY'!$C$1:$C$4,'ADVANCED KEY'!$B$1:$B$4,0),
XLOOKUP(Advanced!$D256,'ADVANCED KEY'!$C$7:$C$10,'ADVANCED KEY'!$B$7:$B$10,0),
XLOOKUP(Advanced!$E256,'ADVANCED KEY'!$C$13:$C$16,'ADVANCED KEY'!$B$13:$B$16,0),
XLOOKUP(Advanced!$F256,'ADVANCED KEY'!$C$19:$C$22,'ADVANCED KEY'!$B$19:$B$22,0),
XLOOKUP(Advanced!$G256,'ADVANCED KEY'!$C$25:$C$28,'ADVANCED KEY'!$B$25:$B$28,0),
XLOOKUP(Advanced!$H256,'ADVANCED KEY'!$C$31:$C$34,'ADVANCED KEY'!$B$31:$B$34,0),
XLOOKUP(Advanced!$I256,'ADVANCED KEY'!$C$37:$C$40,'ADVANCED KEY'!$B$37:$B$40,0),
XLOOKUP(Advanced!$J256,'ADVANCED KEY'!$C$43:$C$46,'ADVANCED KEY'!$B$43:$B$46,0),
XLOOKUP(Advanced!$K256,'ADVANCED KEY'!$C$49:$C$52,'ADVANCED KEY'!$B$49:$B$52,0),
XLOOKUP(Advanced!$L256,'ADVANCED KEY'!$C$55:$C$58,'ADVANCED KEY'!$B$55:$B$58,0)
)</f>
        <v>-3</v>
      </c>
      <c r="F259" s="13">
        <f t="shared" si="2"/>
        <v>3</v>
      </c>
      <c r="G259" s="13">
        <f t="shared" si="3"/>
        <v>10</v>
      </c>
      <c r="H259" s="13">
        <f t="shared" si="4"/>
        <v>0</v>
      </c>
      <c r="I259" s="25">
        <f t="shared" si="5"/>
        <v>25</v>
      </c>
      <c r="J259" s="13" t="str">
        <f t="array" ref="J259">IF(ISNUMBER(MATCH(Sheet8!$C259, Basic!$I$2:$I$309, 0)),TEXTJOIN(",",TRUE,
XLOOKUP(INDEX(Basic!$K$2:$K$309, MATCH(Sheet8!$C259, Basic!$I$2:$I$309, 0)), 'BASIC KEY'!$E$1:$E$4, 'BASIC KEY'!$F$1:$F$4, ""),
XLOOKUP(INDEX(Basic!$L$2:$L$309, MATCH(Sheet8!$C259, Basic!$I$2:$I$309, 0)), 'BASIC KEY'!$E$7:$E$10, 'BASIC KEY'!$F$7:$F$10, ""),
XLOOKUP(INDEX(Basic!$M$2:$M$309, MATCH(Sheet8!$C259, Basic!$I$2:$I$309, 0)), 'BASIC KEY'!$E$13:$E$16, 'BASIC KEY'!$F$13:$F$16, ""),
XLOOKUP(INDEX(Basic!$N$2:$N$309, MATCH(Sheet8!$C259, Basic!$I$2:$I$309, 0)), 'BASIC KEY'!$E$19:$E$22, 'BASIC KEY'!$F$19:$F$22, ""),
XLOOKUP(INDEX(Basic!$O$2:$O$309, MATCH(Sheet8!$C259, Basic!$I$2:$I$309, 0)), 'BASIC KEY'!$E$25:$E$28, 'BASIC KEY'!$F$25:$F$28, "")
),
""
)</f>
        <v>career focused,Balanced explorer,Balancer,Pleasant tactful,Competitor</v>
      </c>
      <c r="L259" s="17" t="str">
        <f t="array" ref="L259">TEXTJOIN(",", TRUE,
    XLOOKUP(Advanced!$P256, 'ADVANCED KEY'!$F$1:$F$4, 'ADVANCED KEY'!$G$1:$G$4, ""),
    XLOOKUP(Advanced!$Q256, 'ADVANCED KEY'!$F$7:$F$10, 'ADVANCED KEY'!$G$7:$G$10, ""),
    XLOOKUP(Advanced!$R256, 'ADVANCED KEY'!$F$13:$F$16, 'ADVANCED KEY'!$G$13:$G$16, ""),
    XLOOKUP(Advanced!$S256, 'ADVANCED KEY'!$F$19:$F$22, 'ADVANCED KEY'!$G$19:$G$22, ""),
    XLOOKUP(Advanced!$T256, 'ADVANCED KEY'!$F$25:$F$28, 'ADVANCED KEY'!$G$25:$G$28, ""),
    XLOOKUP(Advanced!$U256, 'ADVANCED KEY'!$F$31:$F$34, 'ADVANCED KEY'!$G$31:$G$34, ""),
    XLOOKUP(Advanced!$V256, 'ADVANCED KEY'!$F$37:$F$40, 'ADVANCED KEY'!$G$37:$G$40, ""),
    XLOOKUP(Advanced!$W256, 'ADVANCED KEY'!$F$43:$F$46, 'ADVANCED KEY'!$G$43:$G$46, ""),
    XLOOKUP(Advanced!$X256, 'ADVANCED KEY'!$F$49:$F$52, 'ADVANCED KEY'!$G$49:$G$52, ""),
    XLOOKUP(Advanced!$Y256, 'ADVANCED KEY'!$F$55:$F$58, 'ADVANCED KEY'!$G$55:$G$58, "")
)</f>
        <v>Researcher,Skill learner,Information seeker,Incremental Result seeker,Feedback seeker,Networker,Blanced thinker,Future focused learner,Acknowledgement seeker,Balanced achiever</v>
      </c>
      <c r="M259" s="17" t="str">
        <f t="shared" si="6"/>
        <v>You are doing great Job . Keep it up!</v>
      </c>
      <c r="N259" s="17" t="str">
        <f t="shared" si="7"/>
        <v>Going amazing!.Keep working!</v>
      </c>
    </row>
    <row r="260">
      <c r="A260" s="12">
        <v>256.0</v>
      </c>
      <c r="B260" s="1" t="str">
        <f>Advanced!M257</f>
        <v>K.Kaviya</v>
      </c>
      <c r="C260" s="13" t="str">
        <f t="shared" si="1"/>
        <v>k.kaviya</v>
      </c>
      <c r="D260" s="13">
        <f t="array" ref="D260">IF(ISNUMBER(MATCH(Sheet8!$C260, Basic!$I$2:$I$309, 0)),SUM(
        XLOOKUP(INDEX(Basic!$C$2:$C$309, MATCH(Sheet8!$C260, Basic!$I$2:$I$309, 0)), 'BASIC KEY'!$C$1:$C$4, 'BASIC KEY'!$B$1:$B$4, 0),
        XLOOKUP(INDEX(Basic!$D$2:$D$309, MATCH(Sheet8!$C260, Basic!$I$2:$I$309, 0)), 'BASIC KEY'!$C$7:$C$10, 'BASIC KEY'!$B$7:$B$10, 0),
        XLOOKUP(INDEX(Basic!$E$2:$E$309, MATCH(Sheet8!$C260, Basic!$I$2:$I$309, 0)), 'BASIC KEY'!$C$13:$C$16, 'BASIC KEY'!$B$13:$B$16, 0),
        XLOOKUP(INDEX(Basic!$F$2:$F$309, MATCH(Sheet8!$C260, Basic!$I$2:$I$309, 0)), 'BASIC KEY'!$C$19:$C$22, 'BASIC KEY'!$B$19:$B$22, 0),
        XLOOKUP(INDEX(Basic!$G$2:$G$309, MATCH(Sheet8!$C260, Basic!$I$2:$I$309, 0)), 'BASIC KEY'!$C$25:$C$28, 'BASIC KEY'!$B$25:$B$28, 0)
    ),
    ""
)
</f>
        <v>7</v>
      </c>
      <c r="E260" s="13">
        <f t="array" ref="E260">SUM(
XLOOKUP(Advanced!$C257,'ADVANCED KEY'!$C$1:$C$4,'ADVANCED KEY'!$B$1:$B$4,0),
XLOOKUP(Advanced!$D257,'ADVANCED KEY'!$C$7:$C$10,'ADVANCED KEY'!$B$7:$B$10,0),
XLOOKUP(Advanced!$E257,'ADVANCED KEY'!$C$13:$C$16,'ADVANCED KEY'!$B$13:$B$16,0),
XLOOKUP(Advanced!$F257,'ADVANCED KEY'!$C$19:$C$22,'ADVANCED KEY'!$B$19:$B$22,0),
XLOOKUP(Advanced!$G257,'ADVANCED KEY'!$C$25:$C$28,'ADVANCED KEY'!$B$25:$B$28,0),
XLOOKUP(Advanced!$H257,'ADVANCED KEY'!$C$31:$C$34,'ADVANCED KEY'!$B$31:$B$34,0),
XLOOKUP(Advanced!$I257,'ADVANCED KEY'!$C$37:$C$40,'ADVANCED KEY'!$B$37:$B$40,0),
XLOOKUP(Advanced!$J257,'ADVANCED KEY'!$C$43:$C$46,'ADVANCED KEY'!$B$43:$B$46,0),
XLOOKUP(Advanced!$K257,'ADVANCED KEY'!$C$49:$C$52,'ADVANCED KEY'!$B$49:$B$52,0),
XLOOKUP(Advanced!$L257,'ADVANCED KEY'!$C$55:$C$58,'ADVANCED KEY'!$B$55:$B$58,0)
)</f>
        <v>1</v>
      </c>
      <c r="F260" s="13">
        <f t="shared" si="2"/>
        <v>8</v>
      </c>
      <c r="G260" s="13">
        <f t="shared" si="3"/>
        <v>26.7</v>
      </c>
      <c r="H260" s="13">
        <f t="shared" si="4"/>
        <v>0.385</v>
      </c>
      <c r="I260" s="25">
        <f t="shared" si="5"/>
        <v>18</v>
      </c>
      <c r="J260" s="13" t="str">
        <f t="array" ref="J260">IF(ISNUMBER(MATCH(Sheet8!$C260, Basic!$I$2:$I$309, 0)),TEXTJOIN(",",TRUE,
XLOOKUP(INDEX(Basic!$K$2:$K$309, MATCH(Sheet8!$C260, Basic!$I$2:$I$309, 0)), 'BASIC KEY'!$E$1:$E$4, 'BASIC KEY'!$F$1:$F$4, ""),
XLOOKUP(INDEX(Basic!$L$2:$L$309, MATCH(Sheet8!$C260, Basic!$I$2:$I$309, 0)), 'BASIC KEY'!$E$7:$E$10, 'BASIC KEY'!$F$7:$F$10, ""),
XLOOKUP(INDEX(Basic!$M$2:$M$309, MATCH(Sheet8!$C260, Basic!$I$2:$I$309, 0)), 'BASIC KEY'!$E$13:$E$16, 'BASIC KEY'!$F$13:$F$16, ""),
XLOOKUP(INDEX(Basic!$N$2:$N$309, MATCH(Sheet8!$C260, Basic!$I$2:$I$309, 0)), 'BASIC KEY'!$E$19:$E$22, 'BASIC KEY'!$F$19:$F$22, ""),
XLOOKUP(INDEX(Basic!$O$2:$O$309, MATCH(Sheet8!$C260, Basic!$I$2:$I$309, 0)), 'BASIC KEY'!$E$25:$E$28, 'BASIC KEY'!$F$25:$F$28, "")
),
""
)</f>
        <v>career focused,Growth seeker,Dedicated learner,Dtermined Doer,Competitor</v>
      </c>
      <c r="L260" s="17" t="str">
        <f t="array" ref="L260">TEXTJOIN(",", TRUE,
    XLOOKUP(Advanced!$P257, 'ADVANCED KEY'!$F$1:$F$4, 'ADVANCED KEY'!$G$1:$G$4, ""),
    XLOOKUP(Advanced!$Q257, 'ADVANCED KEY'!$F$7:$F$10, 'ADVANCED KEY'!$G$7:$G$10, ""),
    XLOOKUP(Advanced!$R257, 'ADVANCED KEY'!$F$13:$F$16, 'ADVANCED KEY'!$G$13:$G$16, ""),
    XLOOKUP(Advanced!$S257, 'ADVANCED KEY'!$F$19:$F$22, 'ADVANCED KEY'!$G$19:$G$22, ""),
    XLOOKUP(Advanced!$T257, 'ADVANCED KEY'!$F$25:$F$28, 'ADVANCED KEY'!$G$25:$G$28, ""),
    XLOOKUP(Advanced!$U257, 'ADVANCED KEY'!$F$31:$F$34, 'ADVANCED KEY'!$G$31:$G$34, ""),
    XLOOKUP(Advanced!$V257, 'ADVANCED KEY'!$F$37:$F$40, 'ADVANCED KEY'!$G$37:$G$40, ""),
    XLOOKUP(Advanced!$W257, 'ADVANCED KEY'!$F$43:$F$46, 'ADVANCED KEY'!$G$43:$G$46, ""),
    XLOOKUP(Advanced!$X257, 'ADVANCED KEY'!$F$49:$F$52, 'ADVANCED KEY'!$G$49:$G$52, ""),
    XLOOKUP(Advanced!$Y257, 'ADVANCED KEY'!$F$55:$F$58, 'ADVANCED KEY'!$G$55:$G$58, "")
)</f>
        <v>Researcher,Task Oriented,Guidelines seeker,Advice seeker,Strength focused,Balancer,Blanced thinker,Future focused learner,Acknowledgement seeker,Short-term goals seeker</v>
      </c>
      <c r="M260" s="17" t="str">
        <f t="shared" si="6"/>
        <v>You are doing great Job . Keep it up!</v>
      </c>
      <c r="N260" s="17" t="str">
        <f t="shared" si="7"/>
        <v>Going amazing!.Keep working!</v>
      </c>
    </row>
    <row r="261">
      <c r="A261" s="12">
        <v>257.0</v>
      </c>
      <c r="B261" s="1" t="str">
        <f>Advanced!M258</f>
        <v>Anu Somy</v>
      </c>
      <c r="C261" s="13" t="str">
        <f t="shared" si="1"/>
        <v>anu somy</v>
      </c>
      <c r="D261" s="13">
        <f t="array" ref="D261">IF(ISNUMBER(MATCH(Sheet8!$C261, Basic!$I$2:$I$309, 0)),SUM(
        XLOOKUP(INDEX(Basic!$C$2:$C$309, MATCH(Sheet8!$C261, Basic!$I$2:$I$309, 0)), 'BASIC KEY'!$C$1:$C$4, 'BASIC KEY'!$B$1:$B$4, 0),
        XLOOKUP(INDEX(Basic!$D$2:$D$309, MATCH(Sheet8!$C261, Basic!$I$2:$I$309, 0)), 'BASIC KEY'!$C$7:$C$10, 'BASIC KEY'!$B$7:$B$10, 0),
        XLOOKUP(INDEX(Basic!$E$2:$E$309, MATCH(Sheet8!$C261, Basic!$I$2:$I$309, 0)), 'BASIC KEY'!$C$13:$C$16, 'BASIC KEY'!$B$13:$B$16, 0),
        XLOOKUP(INDEX(Basic!$F$2:$F$309, MATCH(Sheet8!$C261, Basic!$I$2:$I$309, 0)), 'BASIC KEY'!$C$19:$C$22, 'BASIC KEY'!$B$19:$B$22, 0),
        XLOOKUP(INDEX(Basic!$G$2:$G$309, MATCH(Sheet8!$C261, Basic!$I$2:$I$309, 0)), 'BASIC KEY'!$C$25:$C$28, 'BASIC KEY'!$B$25:$B$28, 0)
    ),
    ""
)
</f>
        <v>9</v>
      </c>
      <c r="E261" s="13">
        <f t="array" ref="E261">SUM(
XLOOKUP(Advanced!$C258,'ADVANCED KEY'!$C$1:$C$4,'ADVANCED KEY'!$B$1:$B$4,0),
XLOOKUP(Advanced!$D258,'ADVANCED KEY'!$C$7:$C$10,'ADVANCED KEY'!$B$7:$B$10,0),
XLOOKUP(Advanced!$E258,'ADVANCED KEY'!$C$13:$C$16,'ADVANCED KEY'!$B$13:$B$16,0),
XLOOKUP(Advanced!$F258,'ADVANCED KEY'!$C$19:$C$22,'ADVANCED KEY'!$B$19:$B$22,0),
XLOOKUP(Advanced!$G258,'ADVANCED KEY'!$C$25:$C$28,'ADVANCED KEY'!$B$25:$B$28,0),
XLOOKUP(Advanced!$H258,'ADVANCED KEY'!$C$31:$C$34,'ADVANCED KEY'!$B$31:$B$34,0),
XLOOKUP(Advanced!$I258,'ADVANCED KEY'!$C$37:$C$40,'ADVANCED KEY'!$B$37:$B$40,0),
XLOOKUP(Advanced!$J258,'ADVANCED KEY'!$C$43:$C$46,'ADVANCED KEY'!$B$43:$B$46,0),
XLOOKUP(Advanced!$K258,'ADVANCED KEY'!$C$49:$C$52,'ADVANCED KEY'!$B$49:$B$52,0),
XLOOKUP(Advanced!$L258,'ADVANCED KEY'!$C$55:$C$58,'ADVANCED KEY'!$B$55:$B$58,0)
)</f>
        <v>3</v>
      </c>
      <c r="F261" s="13">
        <f t="shared" si="2"/>
        <v>12</v>
      </c>
      <c r="G261" s="13">
        <f t="shared" si="3"/>
        <v>40</v>
      </c>
      <c r="H261" s="13">
        <f t="shared" si="4"/>
        <v>0.64</v>
      </c>
      <c r="I261" s="25">
        <f t="shared" si="5"/>
        <v>15</v>
      </c>
      <c r="J261" s="13" t="str">
        <f t="array" ref="J261">IF(ISNUMBER(MATCH(Sheet8!$C261, Basic!$I$2:$I$309, 0)),TEXTJOIN(",",TRUE,
XLOOKUP(INDEX(Basic!$K$2:$K$309, MATCH(Sheet8!$C261, Basic!$I$2:$I$309, 0)), 'BASIC KEY'!$E$1:$E$4, 'BASIC KEY'!$F$1:$F$4, ""),
XLOOKUP(INDEX(Basic!$L$2:$L$309, MATCH(Sheet8!$C261, Basic!$I$2:$I$309, 0)), 'BASIC KEY'!$E$7:$E$10, 'BASIC KEY'!$F$7:$F$10, ""),
XLOOKUP(INDEX(Basic!$M$2:$M$309, MATCH(Sheet8!$C261, Basic!$I$2:$I$309, 0)), 'BASIC KEY'!$E$13:$E$16, 'BASIC KEY'!$F$13:$F$16, ""),
XLOOKUP(INDEX(Basic!$N$2:$N$309, MATCH(Sheet8!$C261, Basic!$I$2:$I$309, 0)), 'BASIC KEY'!$E$19:$E$22, 'BASIC KEY'!$F$19:$F$22, ""),
XLOOKUP(INDEX(Basic!$O$2:$O$309, MATCH(Sheet8!$C261, Basic!$I$2:$I$309, 0)), 'BASIC KEY'!$E$25:$E$28, 'BASIC KEY'!$F$25:$F$28, "")
),
""
)</f>
        <v>career focused,Growth seeker,Dedicated learner,Pleasant tactful,Self Focused</v>
      </c>
      <c r="L261" s="17" t="str">
        <f t="array" ref="L261">TEXTJOIN(",", TRUE,
    XLOOKUP(Advanced!$P258, 'ADVANCED KEY'!$F$1:$F$4, 'ADVANCED KEY'!$G$1:$G$4, ""),
    XLOOKUP(Advanced!$Q258, 'ADVANCED KEY'!$F$7:$F$10, 'ADVANCED KEY'!$G$7:$G$10, ""),
    XLOOKUP(Advanced!$R258, 'ADVANCED KEY'!$F$13:$F$16, 'ADVANCED KEY'!$G$13:$G$16, ""),
    XLOOKUP(Advanced!$S258, 'ADVANCED KEY'!$F$19:$F$22, 'ADVANCED KEY'!$G$19:$G$22, ""),
    XLOOKUP(Advanced!$T258, 'ADVANCED KEY'!$F$25:$F$28, 'ADVANCED KEY'!$G$25:$G$28, ""),
    XLOOKUP(Advanced!$U258, 'ADVANCED KEY'!$F$31:$F$34, 'ADVANCED KEY'!$G$31:$G$34, ""),
    XLOOKUP(Advanced!$V258, 'ADVANCED KEY'!$F$37:$F$40, 'ADVANCED KEY'!$G$37:$G$40, ""),
    XLOOKUP(Advanced!$W258, 'ADVANCED KEY'!$F$43:$F$46, 'ADVANCED KEY'!$G$43:$G$46, ""),
    XLOOKUP(Advanced!$X258, 'ADVANCED KEY'!$F$49:$F$52, 'ADVANCED KEY'!$G$49:$G$52, ""),
    XLOOKUP(Advanced!$Y258, 'ADVANCED KEY'!$F$55:$F$58, 'ADVANCED KEY'!$G$55:$G$58, "")
)</f>
        <v>Adventurous,Task Oriented,Information seeker,Reflective,Self Aware,Balancer,Smart woker,Future focused learner,Experience seeker,Short-term goals seeker</v>
      </c>
      <c r="M261" s="17" t="str">
        <f t="shared" si="6"/>
        <v>You are doing great Job . Keep it up!</v>
      </c>
      <c r="N261" s="17" t="str">
        <f t="shared" si="7"/>
        <v>Going amazing!.Keep working!</v>
      </c>
    </row>
    <row r="262">
      <c r="A262" s="12">
        <v>258.0</v>
      </c>
      <c r="B262" s="1" t="str">
        <f>Advanced!M259</f>
        <v>Raju chitte </v>
      </c>
      <c r="C262" s="13" t="str">
        <f t="shared" si="1"/>
        <v>raju chitte</v>
      </c>
      <c r="D262" s="13">
        <f t="array" ref="D262">IF(ISNUMBER(MATCH(Sheet8!$C262, Basic!$I$2:$I$309, 0)),SUM(
        XLOOKUP(INDEX(Basic!$C$2:$C$309, MATCH(Sheet8!$C262, Basic!$I$2:$I$309, 0)), 'BASIC KEY'!$C$1:$C$4, 'BASIC KEY'!$B$1:$B$4, 0),
        XLOOKUP(INDEX(Basic!$D$2:$D$309, MATCH(Sheet8!$C262, Basic!$I$2:$I$309, 0)), 'BASIC KEY'!$C$7:$C$10, 'BASIC KEY'!$B$7:$B$10, 0),
        XLOOKUP(INDEX(Basic!$E$2:$E$309, MATCH(Sheet8!$C262, Basic!$I$2:$I$309, 0)), 'BASIC KEY'!$C$13:$C$16, 'BASIC KEY'!$B$13:$B$16, 0),
        XLOOKUP(INDEX(Basic!$F$2:$F$309, MATCH(Sheet8!$C262, Basic!$I$2:$I$309, 0)), 'BASIC KEY'!$C$19:$C$22, 'BASIC KEY'!$B$19:$B$22, 0),
        XLOOKUP(INDEX(Basic!$G$2:$G$309, MATCH(Sheet8!$C262, Basic!$I$2:$I$309, 0)), 'BASIC KEY'!$C$25:$C$28, 'BASIC KEY'!$B$25:$B$28, 0)
    ),
    ""
)
</f>
        <v>3</v>
      </c>
      <c r="E262" s="13">
        <f t="array" ref="E262">SUM(
XLOOKUP(Advanced!$C259,'ADVANCED KEY'!$C$1:$C$4,'ADVANCED KEY'!$B$1:$B$4,0),
XLOOKUP(Advanced!$D259,'ADVANCED KEY'!$C$7:$C$10,'ADVANCED KEY'!$B$7:$B$10,0),
XLOOKUP(Advanced!$E259,'ADVANCED KEY'!$C$13:$C$16,'ADVANCED KEY'!$B$13:$B$16,0),
XLOOKUP(Advanced!$F259,'ADVANCED KEY'!$C$19:$C$22,'ADVANCED KEY'!$B$19:$B$22,0),
XLOOKUP(Advanced!$G259,'ADVANCED KEY'!$C$25:$C$28,'ADVANCED KEY'!$B$25:$B$28,0),
XLOOKUP(Advanced!$H259,'ADVANCED KEY'!$C$31:$C$34,'ADVANCED KEY'!$B$31:$B$34,0),
XLOOKUP(Advanced!$I259,'ADVANCED KEY'!$C$37:$C$40,'ADVANCED KEY'!$B$37:$B$40,0),
XLOOKUP(Advanced!$J259,'ADVANCED KEY'!$C$43:$C$46,'ADVANCED KEY'!$B$43:$B$46,0),
XLOOKUP(Advanced!$K259,'ADVANCED KEY'!$C$49:$C$52,'ADVANCED KEY'!$B$49:$B$52,0),
XLOOKUP(Advanced!$L259,'ADVANCED KEY'!$C$55:$C$58,'ADVANCED KEY'!$B$55:$B$58,0)
)</f>
        <v>0</v>
      </c>
      <c r="F262" s="13">
        <f t="shared" si="2"/>
        <v>3</v>
      </c>
      <c r="G262" s="13">
        <f t="shared" si="3"/>
        <v>10</v>
      </c>
      <c r="H262" s="13">
        <f t="shared" si="4"/>
        <v>0</v>
      </c>
      <c r="I262" s="25">
        <f t="shared" si="5"/>
        <v>23</v>
      </c>
      <c r="J262" s="13" t="str">
        <f t="array" ref="J262">IF(ISNUMBER(MATCH(Sheet8!$C262, Basic!$I$2:$I$309, 0)),TEXTJOIN(",",TRUE,
XLOOKUP(INDEX(Basic!$K$2:$K$309, MATCH(Sheet8!$C262, Basic!$I$2:$I$309, 0)), 'BASIC KEY'!$E$1:$E$4, 'BASIC KEY'!$F$1:$F$4, ""),
XLOOKUP(INDEX(Basic!$L$2:$L$309, MATCH(Sheet8!$C262, Basic!$I$2:$I$309, 0)), 'BASIC KEY'!$E$7:$E$10, 'BASIC KEY'!$F$7:$F$10, ""),
XLOOKUP(INDEX(Basic!$M$2:$M$309, MATCH(Sheet8!$C262, Basic!$I$2:$I$309, 0)), 'BASIC KEY'!$E$13:$E$16, 'BASIC KEY'!$F$13:$F$16, ""),
XLOOKUP(INDEX(Basic!$N$2:$N$309, MATCH(Sheet8!$C262, Basic!$I$2:$I$309, 0)), 'BASIC KEY'!$E$19:$E$22, 'BASIC KEY'!$F$19:$F$22, ""),
XLOOKUP(INDEX(Basic!$O$2:$O$309, MATCH(Sheet8!$C262, Basic!$I$2:$I$309, 0)), 'BASIC KEY'!$E$25:$E$28, 'BASIC KEY'!$F$25:$F$28, "")
),
""
)</f>
        <v>career focused,Balanced explorer,Weakend learner,Feedback taker,Competitor</v>
      </c>
      <c r="L262" s="17" t="str">
        <f t="array" ref="L262">TEXTJOIN(",", TRUE,
    XLOOKUP(Advanced!$P259, 'ADVANCED KEY'!$F$1:$F$4, 'ADVANCED KEY'!$G$1:$G$4, ""),
    XLOOKUP(Advanced!$Q259, 'ADVANCED KEY'!$F$7:$F$10, 'ADVANCED KEY'!$G$7:$G$10, ""),
    XLOOKUP(Advanced!$R259, 'ADVANCED KEY'!$F$13:$F$16, 'ADVANCED KEY'!$G$13:$G$16, ""),
    XLOOKUP(Advanced!$S259, 'ADVANCED KEY'!$F$19:$F$22, 'ADVANCED KEY'!$G$19:$G$22, ""),
    XLOOKUP(Advanced!$T259, 'ADVANCED KEY'!$F$25:$F$28, 'ADVANCED KEY'!$G$25:$G$28, ""),
    XLOOKUP(Advanced!$U259, 'ADVANCED KEY'!$F$31:$F$34, 'ADVANCED KEY'!$G$31:$G$34, ""),
    XLOOKUP(Advanced!$V259, 'ADVANCED KEY'!$F$37:$F$40, 'ADVANCED KEY'!$G$37:$G$40, ""),
    XLOOKUP(Advanced!$W259, 'ADVANCED KEY'!$F$43:$F$46, 'ADVANCED KEY'!$G$43:$G$46, ""),
    XLOOKUP(Advanced!$X259, 'ADVANCED KEY'!$F$49:$F$52, 'ADVANCED KEY'!$G$49:$G$52, ""),
    XLOOKUP(Advanced!$Y259, 'ADVANCED KEY'!$F$55:$F$58, 'ADVANCED KEY'!$G$55:$G$58, "")
)</f>
        <v>Researcher,Task Oriented,Information seeker,Advice seeker,Self Aware,Networker,Smart woker,Grade focused learner,Acknowledgement seeker,Balanced achiever</v>
      </c>
      <c r="M262" s="17" t="str">
        <f t="shared" si="6"/>
        <v>You are doing great Job . Keep it up!</v>
      </c>
      <c r="N262" s="17" t="str">
        <f t="shared" si="7"/>
        <v>Everything is going good, just be aware of not pressurizing yourself of getting good grades only and not seeking practical experiences.</v>
      </c>
    </row>
    <row r="263">
      <c r="A263" s="12">
        <v>259.0</v>
      </c>
      <c r="B263" s="1" t="str">
        <f>Advanced!M260</f>
        <v>Poornima Gadipati </v>
      </c>
      <c r="C263" s="13" t="str">
        <f t="shared" si="1"/>
        <v>poornima gadipati</v>
      </c>
      <c r="D263" s="13">
        <f t="array" ref="D263">IF(ISNUMBER(MATCH(Sheet8!$C263, Basic!$I$2:$I$309, 0)),SUM(
        XLOOKUP(INDEX(Basic!$C$2:$C$309, MATCH(Sheet8!$C263, Basic!$I$2:$I$309, 0)), 'BASIC KEY'!$C$1:$C$4, 'BASIC KEY'!$B$1:$B$4, 0),
        XLOOKUP(INDEX(Basic!$D$2:$D$309, MATCH(Sheet8!$C263, Basic!$I$2:$I$309, 0)), 'BASIC KEY'!$C$7:$C$10, 'BASIC KEY'!$B$7:$B$10, 0),
        XLOOKUP(INDEX(Basic!$E$2:$E$309, MATCH(Sheet8!$C263, Basic!$I$2:$I$309, 0)), 'BASIC KEY'!$C$13:$C$16, 'BASIC KEY'!$B$13:$B$16, 0),
        XLOOKUP(INDEX(Basic!$F$2:$F$309, MATCH(Sheet8!$C263, Basic!$I$2:$I$309, 0)), 'BASIC KEY'!$C$19:$C$22, 'BASIC KEY'!$B$19:$B$22, 0),
        XLOOKUP(INDEX(Basic!$G$2:$G$309, MATCH(Sheet8!$C263, Basic!$I$2:$I$309, 0)), 'BASIC KEY'!$C$25:$C$28, 'BASIC KEY'!$B$25:$B$28, 0)
    ),
    ""
)
</f>
        <v>8</v>
      </c>
      <c r="E263" s="13">
        <f t="array" ref="E263">SUM(
XLOOKUP(Advanced!$C260,'ADVANCED KEY'!$C$1:$C$4,'ADVANCED KEY'!$B$1:$B$4,0),
XLOOKUP(Advanced!$D260,'ADVANCED KEY'!$C$7:$C$10,'ADVANCED KEY'!$B$7:$B$10,0),
XLOOKUP(Advanced!$E260,'ADVANCED KEY'!$C$13:$C$16,'ADVANCED KEY'!$B$13:$B$16,0),
XLOOKUP(Advanced!$F260,'ADVANCED KEY'!$C$19:$C$22,'ADVANCED KEY'!$B$19:$B$22,0),
XLOOKUP(Advanced!$G260,'ADVANCED KEY'!$C$25:$C$28,'ADVANCED KEY'!$B$25:$B$28,0),
XLOOKUP(Advanced!$H260,'ADVANCED KEY'!$C$31:$C$34,'ADVANCED KEY'!$B$31:$B$34,0),
XLOOKUP(Advanced!$I260,'ADVANCED KEY'!$C$37:$C$40,'ADVANCED KEY'!$B$37:$B$40,0),
XLOOKUP(Advanced!$J260,'ADVANCED KEY'!$C$43:$C$46,'ADVANCED KEY'!$B$43:$B$46,0),
XLOOKUP(Advanced!$K260,'ADVANCED KEY'!$C$49:$C$52,'ADVANCED KEY'!$B$49:$B$52,0),
XLOOKUP(Advanced!$L260,'ADVANCED KEY'!$C$55:$C$58,'ADVANCED KEY'!$B$55:$B$58,0)
)</f>
        <v>4</v>
      </c>
      <c r="F263" s="13">
        <f t="shared" si="2"/>
        <v>12</v>
      </c>
      <c r="G263" s="13">
        <f t="shared" si="3"/>
        <v>40</v>
      </c>
      <c r="H263" s="13">
        <f t="shared" si="4"/>
        <v>0.652</v>
      </c>
      <c r="I263" s="25">
        <f t="shared" si="5"/>
        <v>14</v>
      </c>
      <c r="J263" s="13" t="str">
        <f t="array" ref="J263">IF(ISNUMBER(MATCH(Sheet8!$C263, Basic!$I$2:$I$309, 0)),TEXTJOIN(",",TRUE,
XLOOKUP(INDEX(Basic!$K$2:$K$309, MATCH(Sheet8!$C263, Basic!$I$2:$I$309, 0)), 'BASIC KEY'!$E$1:$E$4, 'BASIC KEY'!$F$1:$F$4, ""),
XLOOKUP(INDEX(Basic!$L$2:$L$309, MATCH(Sheet8!$C263, Basic!$I$2:$I$309, 0)), 'BASIC KEY'!$E$7:$E$10, 'BASIC KEY'!$F$7:$F$10, ""),
XLOOKUP(INDEX(Basic!$M$2:$M$309, MATCH(Sheet8!$C263, Basic!$I$2:$I$309, 0)), 'BASIC KEY'!$E$13:$E$16, 'BASIC KEY'!$F$13:$F$16, ""),
XLOOKUP(INDEX(Basic!$N$2:$N$309, MATCH(Sheet8!$C263, Basic!$I$2:$I$309, 0)), 'BASIC KEY'!$E$19:$E$22, 'BASIC KEY'!$F$19:$F$22, ""),
XLOOKUP(INDEX(Basic!$O$2:$O$309, MATCH(Sheet8!$C263, Basic!$I$2:$I$309, 0)), 'BASIC KEY'!$E$25:$E$28, 'BASIC KEY'!$F$25:$F$28, "")
),
""
)</f>
        <v>career focused,Growth seeker,Balancer,Pleasant tactful,Self Focused</v>
      </c>
      <c r="L263" s="17" t="str">
        <f t="array" ref="L263">TEXTJOIN(",", TRUE,
    XLOOKUP(Advanced!$P260, 'ADVANCED KEY'!$F$1:$F$4, 'ADVANCED KEY'!$G$1:$G$4, ""),
    XLOOKUP(Advanced!$Q260, 'ADVANCED KEY'!$F$7:$F$10, 'ADVANCED KEY'!$G$7:$G$10, ""),
    XLOOKUP(Advanced!$R260, 'ADVANCED KEY'!$F$13:$F$16, 'ADVANCED KEY'!$G$13:$G$16, ""),
    XLOOKUP(Advanced!$S260, 'ADVANCED KEY'!$F$19:$F$22, 'ADVANCED KEY'!$G$19:$G$22, ""),
    XLOOKUP(Advanced!$T260, 'ADVANCED KEY'!$F$25:$F$28, 'ADVANCED KEY'!$G$25:$G$28, ""),
    XLOOKUP(Advanced!$U260, 'ADVANCED KEY'!$F$31:$F$34, 'ADVANCED KEY'!$G$31:$G$34, ""),
    XLOOKUP(Advanced!$V260, 'ADVANCED KEY'!$F$37:$F$40, 'ADVANCED KEY'!$G$37:$G$40, ""),
    XLOOKUP(Advanced!$W260, 'ADVANCED KEY'!$F$43:$F$46, 'ADVANCED KEY'!$G$43:$G$46, ""),
    XLOOKUP(Advanced!$X260, 'ADVANCED KEY'!$F$49:$F$52, 'ADVANCED KEY'!$G$49:$G$52, ""),
    XLOOKUP(Advanced!$Y260, 'ADVANCED KEY'!$F$55:$F$58, 'ADVANCED KEY'!$G$55:$G$58, "")
)</f>
        <v>Adventurous,Skill learner,Information seeker,Reflective,Self Aware,Balancer,Blanced thinker,Future focused learner,Experience seeker,Detail focused</v>
      </c>
      <c r="M263" s="17" t="str">
        <f t="shared" si="6"/>
        <v>You are doing great Job . Keep it up!</v>
      </c>
      <c r="N263" s="17" t="str">
        <f t="shared" si="7"/>
        <v>Going amazing!.Keep working!</v>
      </c>
    </row>
    <row r="264">
      <c r="A264" s="12">
        <v>260.0</v>
      </c>
      <c r="B264" s="1" t="str">
        <f>Advanced!M261</f>
        <v>Shubham</v>
      </c>
      <c r="C264" s="13" t="str">
        <f t="shared" si="1"/>
        <v>shubham</v>
      </c>
      <c r="D264" s="13">
        <f t="array" ref="D264">IF(ISNUMBER(MATCH(Sheet8!$C264, Basic!$I$2:$I$309, 0)),SUM(
        XLOOKUP(INDEX(Basic!$C$2:$C$309, MATCH(Sheet8!$C264, Basic!$I$2:$I$309, 0)), 'BASIC KEY'!$C$1:$C$4, 'BASIC KEY'!$B$1:$B$4, 0),
        XLOOKUP(INDEX(Basic!$D$2:$D$309, MATCH(Sheet8!$C264, Basic!$I$2:$I$309, 0)), 'BASIC KEY'!$C$7:$C$10, 'BASIC KEY'!$B$7:$B$10, 0),
        XLOOKUP(INDEX(Basic!$E$2:$E$309, MATCH(Sheet8!$C264, Basic!$I$2:$I$309, 0)), 'BASIC KEY'!$C$13:$C$16, 'BASIC KEY'!$B$13:$B$16, 0),
        XLOOKUP(INDEX(Basic!$F$2:$F$309, MATCH(Sheet8!$C264, Basic!$I$2:$I$309, 0)), 'BASIC KEY'!$C$19:$C$22, 'BASIC KEY'!$B$19:$B$22, 0),
        XLOOKUP(INDEX(Basic!$G$2:$G$309, MATCH(Sheet8!$C264, Basic!$I$2:$I$309, 0)), 'BASIC KEY'!$C$25:$C$28, 'BASIC KEY'!$B$25:$B$28, 0)
    ),
    ""
)
</f>
        <v>9</v>
      </c>
      <c r="E264" s="13">
        <f t="array" ref="E264">SUM(
XLOOKUP(Advanced!$C261,'ADVANCED KEY'!$C$1:$C$4,'ADVANCED KEY'!$B$1:$B$4,0),
XLOOKUP(Advanced!$D261,'ADVANCED KEY'!$C$7:$C$10,'ADVANCED KEY'!$B$7:$B$10,0),
XLOOKUP(Advanced!$E261,'ADVANCED KEY'!$C$13:$C$16,'ADVANCED KEY'!$B$13:$B$16,0),
XLOOKUP(Advanced!$F261,'ADVANCED KEY'!$C$19:$C$22,'ADVANCED KEY'!$B$19:$B$22,0),
XLOOKUP(Advanced!$G261,'ADVANCED KEY'!$C$25:$C$28,'ADVANCED KEY'!$B$25:$B$28,0),
XLOOKUP(Advanced!$H261,'ADVANCED KEY'!$C$31:$C$34,'ADVANCED KEY'!$B$31:$B$34,0),
XLOOKUP(Advanced!$I261,'ADVANCED KEY'!$C$37:$C$40,'ADVANCED KEY'!$B$37:$B$40,0),
XLOOKUP(Advanced!$J261,'ADVANCED KEY'!$C$43:$C$46,'ADVANCED KEY'!$B$43:$B$46,0),
XLOOKUP(Advanced!$K261,'ADVANCED KEY'!$C$49:$C$52,'ADVANCED KEY'!$B$49:$B$52,0),
XLOOKUP(Advanced!$L261,'ADVANCED KEY'!$C$55:$C$58,'ADVANCED KEY'!$B$55:$B$58,0)
)</f>
        <v>0</v>
      </c>
      <c r="F264" s="13">
        <f t="shared" si="2"/>
        <v>9</v>
      </c>
      <c r="G264" s="13">
        <f t="shared" si="3"/>
        <v>30</v>
      </c>
      <c r="H264" s="13">
        <f t="shared" si="4"/>
        <v>0.409</v>
      </c>
      <c r="I264" s="25">
        <f t="shared" si="5"/>
        <v>15</v>
      </c>
      <c r="J264" s="13" t="str">
        <f t="array" ref="J264">IF(ISNUMBER(MATCH(Sheet8!$C264, Basic!$I$2:$I$309, 0)),TEXTJOIN(",",TRUE,
XLOOKUP(INDEX(Basic!$K$2:$K$309, MATCH(Sheet8!$C264, Basic!$I$2:$I$309, 0)), 'BASIC KEY'!$E$1:$E$4, 'BASIC KEY'!$F$1:$F$4, ""),
XLOOKUP(INDEX(Basic!$L$2:$L$309, MATCH(Sheet8!$C264, Basic!$I$2:$I$309, 0)), 'BASIC KEY'!$E$7:$E$10, 'BASIC KEY'!$F$7:$F$10, ""),
XLOOKUP(INDEX(Basic!$M$2:$M$309, MATCH(Sheet8!$C264, Basic!$I$2:$I$309, 0)), 'BASIC KEY'!$E$13:$E$16, 'BASIC KEY'!$F$13:$F$16, ""),
XLOOKUP(INDEX(Basic!$N$2:$N$309, MATCH(Sheet8!$C264, Basic!$I$2:$I$309, 0)), 'BASIC KEY'!$E$19:$E$22, 'BASIC KEY'!$F$19:$F$22, ""),
XLOOKUP(INDEX(Basic!$O$2:$O$309, MATCH(Sheet8!$C264, Basic!$I$2:$I$309, 0)), 'BASIC KEY'!$E$25:$E$28, 'BASIC KEY'!$F$25:$F$28, "")
),
""
)</f>
        <v>passionate explorer,Growth seeker,Balancer,Pleasant tactful,Self Focused</v>
      </c>
      <c r="L264" s="17" t="str">
        <f t="array" ref="L264">TEXTJOIN(",", TRUE,
    XLOOKUP(Advanced!$P261, 'ADVANCED KEY'!$F$1:$F$4, 'ADVANCED KEY'!$G$1:$G$4, ""),
    XLOOKUP(Advanced!$Q261, 'ADVANCED KEY'!$F$7:$F$10, 'ADVANCED KEY'!$G$7:$G$10, ""),
    XLOOKUP(Advanced!$R261, 'ADVANCED KEY'!$F$13:$F$16, 'ADVANCED KEY'!$G$13:$G$16, ""),
    XLOOKUP(Advanced!$S261, 'ADVANCED KEY'!$F$19:$F$22, 'ADVANCED KEY'!$G$19:$G$22, ""),
    XLOOKUP(Advanced!$T261, 'ADVANCED KEY'!$F$25:$F$28, 'ADVANCED KEY'!$G$25:$G$28, ""),
    XLOOKUP(Advanced!$U261, 'ADVANCED KEY'!$F$31:$F$34, 'ADVANCED KEY'!$G$31:$G$34, ""),
    XLOOKUP(Advanced!$V261, 'ADVANCED KEY'!$F$37:$F$40, 'ADVANCED KEY'!$G$37:$G$40, ""),
    XLOOKUP(Advanced!$W261, 'ADVANCED KEY'!$F$43:$F$46, 'ADVANCED KEY'!$G$43:$G$46, ""),
    XLOOKUP(Advanced!$X261, 'ADVANCED KEY'!$F$49:$F$52, 'ADVANCED KEY'!$G$49:$G$52, ""),
    XLOOKUP(Advanced!$Y261, 'ADVANCED KEY'!$F$55:$F$58, 'ADVANCED KEY'!$G$55:$G$58, "")
)</f>
        <v>Researcher,Task Oriented,Information seeker,Incremental Result seeker,Self Aware,Networker,Innovator,Future focused learner,Acknowledgement seeker,Balanced achiever</v>
      </c>
      <c r="M264" s="17" t="str">
        <f t="shared" si="6"/>
        <v>You are doing great Job . Keep it up!</v>
      </c>
      <c r="N264" s="17" t="str">
        <f t="shared" si="7"/>
        <v>Going amazing!.Keep working!</v>
      </c>
    </row>
    <row r="265">
      <c r="A265" s="12">
        <v>261.0</v>
      </c>
      <c r="B265" s="1" t="str">
        <f>Advanced!M262</f>
        <v>Fatima Shafique </v>
      </c>
      <c r="C265" s="13" t="str">
        <f t="shared" si="1"/>
        <v>fatima shafique</v>
      </c>
      <c r="D265" s="13">
        <f t="array" ref="D265">IF(ISNUMBER(MATCH(Sheet8!$C265, Basic!$I$2:$I$309, 0)),SUM(
        XLOOKUP(INDEX(Basic!$C$2:$C$309, MATCH(Sheet8!$C265, Basic!$I$2:$I$309, 0)), 'BASIC KEY'!$C$1:$C$4, 'BASIC KEY'!$B$1:$B$4, 0),
        XLOOKUP(INDEX(Basic!$D$2:$D$309, MATCH(Sheet8!$C265, Basic!$I$2:$I$309, 0)), 'BASIC KEY'!$C$7:$C$10, 'BASIC KEY'!$B$7:$B$10, 0),
        XLOOKUP(INDEX(Basic!$E$2:$E$309, MATCH(Sheet8!$C265, Basic!$I$2:$I$309, 0)), 'BASIC KEY'!$C$13:$C$16, 'BASIC KEY'!$B$13:$B$16, 0),
        XLOOKUP(INDEX(Basic!$F$2:$F$309, MATCH(Sheet8!$C265, Basic!$I$2:$I$309, 0)), 'BASIC KEY'!$C$19:$C$22, 'BASIC KEY'!$B$19:$B$22, 0),
        XLOOKUP(INDEX(Basic!$G$2:$G$309, MATCH(Sheet8!$C265, Basic!$I$2:$I$309, 0)), 'BASIC KEY'!$C$25:$C$28, 'BASIC KEY'!$B$25:$B$28, 0)
    ),
    ""
)
</f>
        <v>7</v>
      </c>
      <c r="E265" s="13">
        <f t="array" ref="E265">SUM(
XLOOKUP(Advanced!$C262,'ADVANCED KEY'!$C$1:$C$4,'ADVANCED KEY'!$B$1:$B$4,0),
XLOOKUP(Advanced!$D262,'ADVANCED KEY'!$C$7:$C$10,'ADVANCED KEY'!$B$7:$B$10,0),
XLOOKUP(Advanced!$E262,'ADVANCED KEY'!$C$13:$C$16,'ADVANCED KEY'!$B$13:$B$16,0),
XLOOKUP(Advanced!$F262,'ADVANCED KEY'!$C$19:$C$22,'ADVANCED KEY'!$B$19:$B$22,0),
XLOOKUP(Advanced!$G262,'ADVANCED KEY'!$C$25:$C$28,'ADVANCED KEY'!$B$25:$B$28,0),
XLOOKUP(Advanced!$H262,'ADVANCED KEY'!$C$31:$C$34,'ADVANCED KEY'!$B$31:$B$34,0),
XLOOKUP(Advanced!$I262,'ADVANCED KEY'!$C$37:$C$40,'ADVANCED KEY'!$B$37:$B$40,0),
XLOOKUP(Advanced!$J262,'ADVANCED KEY'!$C$43:$C$46,'ADVANCED KEY'!$B$43:$B$46,0),
XLOOKUP(Advanced!$K262,'ADVANCED KEY'!$C$49:$C$52,'ADVANCED KEY'!$B$49:$B$52,0),
XLOOKUP(Advanced!$L262,'ADVANCED KEY'!$C$55:$C$58,'ADVANCED KEY'!$B$55:$B$58,0)
)</f>
        <v>3</v>
      </c>
      <c r="F265" s="13">
        <f t="shared" si="2"/>
        <v>10</v>
      </c>
      <c r="G265" s="13">
        <f t="shared" si="3"/>
        <v>33.3</v>
      </c>
      <c r="H265" s="13">
        <f t="shared" si="4"/>
        <v>0.476</v>
      </c>
      <c r="I265" s="25">
        <f t="shared" si="5"/>
        <v>14</v>
      </c>
      <c r="J265" s="13" t="str">
        <f t="array" ref="J265">IF(ISNUMBER(MATCH(Sheet8!$C265, Basic!$I$2:$I$309, 0)),TEXTJOIN(",",TRUE,
XLOOKUP(INDEX(Basic!$K$2:$K$309, MATCH(Sheet8!$C265, Basic!$I$2:$I$309, 0)), 'BASIC KEY'!$E$1:$E$4, 'BASIC KEY'!$F$1:$F$4, ""),
XLOOKUP(INDEX(Basic!$L$2:$L$309, MATCH(Sheet8!$C265, Basic!$I$2:$I$309, 0)), 'BASIC KEY'!$E$7:$E$10, 'BASIC KEY'!$F$7:$F$10, ""),
XLOOKUP(INDEX(Basic!$M$2:$M$309, MATCH(Sheet8!$C265, Basic!$I$2:$I$309, 0)), 'BASIC KEY'!$E$13:$E$16, 'BASIC KEY'!$F$13:$F$16, ""),
XLOOKUP(INDEX(Basic!$N$2:$N$309, MATCH(Sheet8!$C265, Basic!$I$2:$I$309, 0)), 'BASIC KEY'!$E$19:$E$22, 'BASIC KEY'!$F$19:$F$22, ""),
XLOOKUP(INDEX(Basic!$O$2:$O$309, MATCH(Sheet8!$C265, Basic!$I$2:$I$309, 0)), 'BASIC KEY'!$E$25:$E$28, 'BASIC KEY'!$F$25:$F$28, "")
),
""
)</f>
        <v>career focused,Growth seeker,Balancer,Pleasant tactful,Competitor</v>
      </c>
      <c r="L265" s="17" t="str">
        <f t="array" ref="L265">TEXTJOIN(",", TRUE,
    XLOOKUP(Advanced!$P262, 'ADVANCED KEY'!$F$1:$F$4, 'ADVANCED KEY'!$G$1:$G$4, ""),
    XLOOKUP(Advanced!$Q262, 'ADVANCED KEY'!$F$7:$F$10, 'ADVANCED KEY'!$G$7:$G$10, ""),
    XLOOKUP(Advanced!$R262, 'ADVANCED KEY'!$F$13:$F$16, 'ADVANCED KEY'!$G$13:$G$16, ""),
    XLOOKUP(Advanced!$S262, 'ADVANCED KEY'!$F$19:$F$22, 'ADVANCED KEY'!$G$19:$G$22, ""),
    XLOOKUP(Advanced!$T262, 'ADVANCED KEY'!$F$25:$F$28, 'ADVANCED KEY'!$G$25:$G$28, ""),
    XLOOKUP(Advanced!$U262, 'ADVANCED KEY'!$F$31:$F$34, 'ADVANCED KEY'!$G$31:$G$34, ""),
    XLOOKUP(Advanced!$V262, 'ADVANCED KEY'!$F$37:$F$40, 'ADVANCED KEY'!$G$37:$G$40, ""),
    XLOOKUP(Advanced!$W262, 'ADVANCED KEY'!$F$43:$F$46, 'ADVANCED KEY'!$G$43:$G$46, ""),
    XLOOKUP(Advanced!$X262, 'ADVANCED KEY'!$F$49:$F$52, 'ADVANCED KEY'!$G$49:$G$52, ""),
    XLOOKUP(Advanced!$Y262, 'ADVANCED KEY'!$F$55:$F$58, 'ADVANCED KEY'!$G$55:$G$58, "")
)</f>
        <v>Planned explorer,Task Oriented,Information seeker,Incremental Result seeker,Self Aware,Balancer,Innovator,Practical learner,Certificate seeker,Short-term goals seeker</v>
      </c>
      <c r="M265" s="17" t="str">
        <f t="shared" si="6"/>
        <v>You are doing great Job . Keep it up!</v>
      </c>
      <c r="N265" s="17" t="str">
        <f t="shared" si="7"/>
        <v>Going amazing!.Keep working!</v>
      </c>
    </row>
    <row r="266">
      <c r="A266" s="12">
        <v>262.0</v>
      </c>
      <c r="B266" s="1" t="str">
        <f>Advanced!M263</f>
        <v>Aditya Pattnaik </v>
      </c>
      <c r="C266" s="13" t="str">
        <f t="shared" si="1"/>
        <v>aditya pattnaik</v>
      </c>
      <c r="D266" s="13">
        <f t="array" ref="D266">IF(ISNUMBER(MATCH(Sheet8!$C266, Basic!$I$2:$I$309, 0)),SUM(
        XLOOKUP(INDEX(Basic!$C$2:$C$309, MATCH(Sheet8!$C266, Basic!$I$2:$I$309, 0)), 'BASIC KEY'!$C$1:$C$4, 'BASIC KEY'!$B$1:$B$4, 0),
        XLOOKUP(INDEX(Basic!$D$2:$D$309, MATCH(Sheet8!$C266, Basic!$I$2:$I$309, 0)), 'BASIC KEY'!$C$7:$C$10, 'BASIC KEY'!$B$7:$B$10, 0),
        XLOOKUP(INDEX(Basic!$E$2:$E$309, MATCH(Sheet8!$C266, Basic!$I$2:$I$309, 0)), 'BASIC KEY'!$C$13:$C$16, 'BASIC KEY'!$B$13:$B$16, 0),
        XLOOKUP(INDEX(Basic!$F$2:$F$309, MATCH(Sheet8!$C266, Basic!$I$2:$I$309, 0)), 'BASIC KEY'!$C$19:$C$22, 'BASIC KEY'!$B$19:$B$22, 0),
        XLOOKUP(INDEX(Basic!$G$2:$G$309, MATCH(Sheet8!$C266, Basic!$I$2:$I$309, 0)), 'BASIC KEY'!$C$25:$C$28, 'BASIC KEY'!$B$25:$B$28, 0)
    ),
    ""
)
</f>
        <v>8</v>
      </c>
      <c r="E266" s="13">
        <f t="array" ref="E266">SUM(
XLOOKUP(Advanced!$C263,'ADVANCED KEY'!$C$1:$C$4,'ADVANCED KEY'!$B$1:$B$4,0),
XLOOKUP(Advanced!$D263,'ADVANCED KEY'!$C$7:$C$10,'ADVANCED KEY'!$B$7:$B$10,0),
XLOOKUP(Advanced!$E263,'ADVANCED KEY'!$C$13:$C$16,'ADVANCED KEY'!$B$13:$B$16,0),
XLOOKUP(Advanced!$F263,'ADVANCED KEY'!$C$19:$C$22,'ADVANCED KEY'!$B$19:$B$22,0),
XLOOKUP(Advanced!$G263,'ADVANCED KEY'!$C$25:$C$28,'ADVANCED KEY'!$B$25:$B$28,0),
XLOOKUP(Advanced!$H263,'ADVANCED KEY'!$C$31:$C$34,'ADVANCED KEY'!$B$31:$B$34,0),
XLOOKUP(Advanced!$I263,'ADVANCED KEY'!$C$37:$C$40,'ADVANCED KEY'!$B$37:$B$40,0),
XLOOKUP(Advanced!$J263,'ADVANCED KEY'!$C$43:$C$46,'ADVANCED KEY'!$B$43:$B$46,0),
XLOOKUP(Advanced!$K263,'ADVANCED KEY'!$C$49:$C$52,'ADVANCED KEY'!$B$49:$B$52,0),
XLOOKUP(Advanced!$L263,'ADVANCED KEY'!$C$55:$C$58,'ADVANCED KEY'!$B$55:$B$58,0)
)</f>
        <v>5</v>
      </c>
      <c r="F266" s="13">
        <f t="shared" si="2"/>
        <v>13</v>
      </c>
      <c r="G266" s="13">
        <f t="shared" si="3"/>
        <v>43.3</v>
      </c>
      <c r="H266" s="13">
        <f t="shared" si="4"/>
        <v>0.7</v>
      </c>
      <c r="I266" s="25">
        <f t="shared" si="5"/>
        <v>12</v>
      </c>
      <c r="J266" s="13" t="str">
        <f t="array" ref="J266">IF(ISNUMBER(MATCH(Sheet8!$C266, Basic!$I$2:$I$309, 0)),TEXTJOIN(",",TRUE,
XLOOKUP(INDEX(Basic!$K$2:$K$309, MATCH(Sheet8!$C266, Basic!$I$2:$I$309, 0)), 'BASIC KEY'!$E$1:$E$4, 'BASIC KEY'!$F$1:$F$4, ""),
XLOOKUP(INDEX(Basic!$L$2:$L$309, MATCH(Sheet8!$C266, Basic!$I$2:$I$309, 0)), 'BASIC KEY'!$E$7:$E$10, 'BASIC KEY'!$F$7:$F$10, ""),
XLOOKUP(INDEX(Basic!$M$2:$M$309, MATCH(Sheet8!$C266, Basic!$I$2:$I$309, 0)), 'BASIC KEY'!$E$13:$E$16, 'BASIC KEY'!$F$13:$F$16, ""),
XLOOKUP(INDEX(Basic!$N$2:$N$309, MATCH(Sheet8!$C266, Basic!$I$2:$I$309, 0)), 'BASIC KEY'!$E$19:$E$22, 'BASIC KEY'!$F$19:$F$22, ""),
XLOOKUP(INDEX(Basic!$O$2:$O$309, MATCH(Sheet8!$C266, Basic!$I$2:$I$309, 0)), 'BASIC KEY'!$E$25:$E$28, 'BASIC KEY'!$F$25:$F$28, "")
),
""
)</f>
        <v>passionate explorer,Balanced explorer,Dedicated learner,Dtermined Doer,Self Focused</v>
      </c>
      <c r="L266" s="17" t="str">
        <f t="array" ref="L266">TEXTJOIN(",", TRUE,
    XLOOKUP(Advanced!$P263, 'ADVANCED KEY'!$F$1:$F$4, 'ADVANCED KEY'!$G$1:$G$4, ""),
    XLOOKUP(Advanced!$Q263, 'ADVANCED KEY'!$F$7:$F$10, 'ADVANCED KEY'!$G$7:$G$10, ""),
    XLOOKUP(Advanced!$R263, 'ADVANCED KEY'!$F$13:$F$16, 'ADVANCED KEY'!$G$13:$G$16, ""),
    XLOOKUP(Advanced!$S263, 'ADVANCED KEY'!$F$19:$F$22, 'ADVANCED KEY'!$G$19:$G$22, ""),
    XLOOKUP(Advanced!$T263, 'ADVANCED KEY'!$F$25:$F$28, 'ADVANCED KEY'!$G$25:$G$28, ""),
    XLOOKUP(Advanced!$U263, 'ADVANCED KEY'!$F$31:$F$34, 'ADVANCED KEY'!$G$31:$G$34, ""),
    XLOOKUP(Advanced!$V263, 'ADVANCED KEY'!$F$37:$F$40, 'ADVANCED KEY'!$G$37:$G$40, ""),
    XLOOKUP(Advanced!$W263, 'ADVANCED KEY'!$F$43:$F$46, 'ADVANCED KEY'!$G$43:$G$46, ""),
    XLOOKUP(Advanced!$X263, 'ADVANCED KEY'!$F$49:$F$52, 'ADVANCED KEY'!$G$49:$G$52, ""),
    XLOOKUP(Advanced!$Y263, 'ADVANCED KEY'!$F$55:$F$58, 'ADVANCED KEY'!$G$55:$G$58, "")
)</f>
        <v>Adventurous,Skill learner,Information seeker,Incremental Result seeker,Self Aware,Networker,Innovator,Future focused learner,Acknowledgement seeker,Detail focused</v>
      </c>
      <c r="M266" s="17" t="str">
        <f t="shared" si="6"/>
        <v>You are doing great Job . Keep it up!</v>
      </c>
      <c r="N266" s="17" t="str">
        <f t="shared" si="7"/>
        <v>Going amazing!.Keep working!</v>
      </c>
    </row>
    <row r="267">
      <c r="A267" s="12">
        <v>263.0</v>
      </c>
      <c r="B267" s="1" t="str">
        <f>Advanced!M264</f>
        <v>Achu Abraham</v>
      </c>
      <c r="C267" s="13" t="str">
        <f t="shared" si="1"/>
        <v>achu abraham</v>
      </c>
      <c r="D267" s="13">
        <f t="array" ref="D267">IF(ISNUMBER(MATCH(Sheet8!$C267, Basic!$I$2:$I$309, 0)),SUM(
        XLOOKUP(INDEX(Basic!$C$2:$C$309, MATCH(Sheet8!$C267, Basic!$I$2:$I$309, 0)), 'BASIC KEY'!$C$1:$C$4, 'BASIC KEY'!$B$1:$B$4, 0),
        XLOOKUP(INDEX(Basic!$D$2:$D$309, MATCH(Sheet8!$C267, Basic!$I$2:$I$309, 0)), 'BASIC KEY'!$C$7:$C$10, 'BASIC KEY'!$B$7:$B$10, 0),
        XLOOKUP(INDEX(Basic!$E$2:$E$309, MATCH(Sheet8!$C267, Basic!$I$2:$I$309, 0)), 'BASIC KEY'!$C$13:$C$16, 'BASIC KEY'!$B$13:$B$16, 0),
        XLOOKUP(INDEX(Basic!$F$2:$F$309, MATCH(Sheet8!$C267, Basic!$I$2:$I$309, 0)), 'BASIC KEY'!$C$19:$C$22, 'BASIC KEY'!$B$19:$B$22, 0),
        XLOOKUP(INDEX(Basic!$G$2:$G$309, MATCH(Sheet8!$C267, Basic!$I$2:$I$309, 0)), 'BASIC KEY'!$C$25:$C$28, 'BASIC KEY'!$B$25:$B$28, 0)
    ),
    ""
)
</f>
        <v>5</v>
      </c>
      <c r="E267" s="13">
        <f t="array" ref="E267">SUM(
XLOOKUP(Advanced!$C264,'ADVANCED KEY'!$C$1:$C$4,'ADVANCED KEY'!$B$1:$B$4,0),
XLOOKUP(Advanced!$D264,'ADVANCED KEY'!$C$7:$C$10,'ADVANCED KEY'!$B$7:$B$10,0),
XLOOKUP(Advanced!$E264,'ADVANCED KEY'!$C$13:$C$16,'ADVANCED KEY'!$B$13:$B$16,0),
XLOOKUP(Advanced!$F264,'ADVANCED KEY'!$C$19:$C$22,'ADVANCED KEY'!$B$19:$B$22,0),
XLOOKUP(Advanced!$G264,'ADVANCED KEY'!$C$25:$C$28,'ADVANCED KEY'!$B$25:$B$28,0),
XLOOKUP(Advanced!$H264,'ADVANCED KEY'!$C$31:$C$34,'ADVANCED KEY'!$B$31:$B$34,0),
XLOOKUP(Advanced!$I264,'ADVANCED KEY'!$C$37:$C$40,'ADVANCED KEY'!$B$37:$B$40,0),
XLOOKUP(Advanced!$J264,'ADVANCED KEY'!$C$43:$C$46,'ADVANCED KEY'!$B$43:$B$46,0),
XLOOKUP(Advanced!$K264,'ADVANCED KEY'!$C$49:$C$52,'ADVANCED KEY'!$B$49:$B$52,0),
XLOOKUP(Advanced!$L264,'ADVANCED KEY'!$C$55:$C$58,'ADVANCED KEY'!$B$55:$B$58,0)
)</f>
        <v>10</v>
      </c>
      <c r="F267" s="13">
        <f t="shared" si="2"/>
        <v>15</v>
      </c>
      <c r="G267" s="13">
        <f t="shared" si="3"/>
        <v>50</v>
      </c>
      <c r="H267" s="13">
        <f t="shared" si="4"/>
        <v>0.842</v>
      </c>
      <c r="I267" s="25">
        <f t="shared" si="5"/>
        <v>8</v>
      </c>
      <c r="J267" s="13" t="str">
        <f t="array" ref="J267">IF(ISNUMBER(MATCH(Sheet8!$C267, Basic!$I$2:$I$309, 0)),TEXTJOIN(",",TRUE,
XLOOKUP(INDEX(Basic!$K$2:$K$309, MATCH(Sheet8!$C267, Basic!$I$2:$I$309, 0)), 'BASIC KEY'!$E$1:$E$4, 'BASIC KEY'!$F$1:$F$4, ""),
XLOOKUP(INDEX(Basic!$L$2:$L$309, MATCH(Sheet8!$C267, Basic!$I$2:$I$309, 0)), 'BASIC KEY'!$E$7:$E$10, 'BASIC KEY'!$F$7:$F$10, ""),
XLOOKUP(INDEX(Basic!$M$2:$M$309, MATCH(Sheet8!$C267, Basic!$I$2:$I$309, 0)), 'BASIC KEY'!$E$13:$E$16, 'BASIC KEY'!$F$13:$F$16, ""),
XLOOKUP(INDEX(Basic!$N$2:$N$309, MATCH(Sheet8!$C267, Basic!$I$2:$I$309, 0)), 'BASIC KEY'!$E$19:$E$22, 'BASIC KEY'!$F$19:$F$22, ""),
XLOOKUP(INDEX(Basic!$O$2:$O$309, MATCH(Sheet8!$C267, Basic!$I$2:$I$309, 0)), 'BASIC KEY'!$E$25:$E$28, 'BASIC KEY'!$F$25:$F$28, "")
),
""
)</f>
        <v>passionate explorer,Balanced explorer,Weakend learner,Feedback taker,Self Focused</v>
      </c>
      <c r="L267" s="17" t="str">
        <f t="array" ref="L267">TEXTJOIN(",", TRUE,
    XLOOKUP(Advanced!$P264, 'ADVANCED KEY'!$F$1:$F$4, 'ADVANCED KEY'!$G$1:$G$4, ""),
    XLOOKUP(Advanced!$Q264, 'ADVANCED KEY'!$F$7:$F$10, 'ADVANCED KEY'!$G$7:$G$10, ""),
    XLOOKUP(Advanced!$R264, 'ADVANCED KEY'!$F$13:$F$16, 'ADVANCED KEY'!$G$13:$G$16, ""),
    XLOOKUP(Advanced!$S264, 'ADVANCED KEY'!$F$19:$F$22, 'ADVANCED KEY'!$G$19:$G$22, ""),
    XLOOKUP(Advanced!$T264, 'ADVANCED KEY'!$F$25:$F$28, 'ADVANCED KEY'!$G$25:$G$28, ""),
    XLOOKUP(Advanced!$U264, 'ADVANCED KEY'!$F$31:$F$34, 'ADVANCED KEY'!$G$31:$G$34, ""),
    XLOOKUP(Advanced!$V264, 'ADVANCED KEY'!$F$37:$F$40, 'ADVANCED KEY'!$G$37:$G$40, ""),
    XLOOKUP(Advanced!$W264, 'ADVANCED KEY'!$F$43:$F$46, 'ADVANCED KEY'!$G$43:$G$46, ""),
    XLOOKUP(Advanced!$X264, 'ADVANCED KEY'!$F$49:$F$52, 'ADVANCED KEY'!$G$49:$G$52, ""),
    XLOOKUP(Advanced!$Y264, 'ADVANCED KEY'!$F$55:$F$58, 'ADVANCED KEY'!$G$55:$G$58, "")
)</f>
        <v>Adventurous,Task Oriented,Guidelines seeker,Result focused,Self Aware,Balancer,Systematic Thinker,Future focused learner,Certificate seeker,Short-term goals seeker</v>
      </c>
      <c r="M267" s="17" t="str">
        <f t="shared" si="6"/>
        <v>You are doing great Job . Keep it up!</v>
      </c>
      <c r="N267" s="17" t="str">
        <f t="shared" si="7"/>
        <v>Going great!. Don't focus too much on results, just focus on your learnings and skills and be happy :)</v>
      </c>
    </row>
    <row r="268">
      <c r="A268" s="12">
        <v>264.0</v>
      </c>
      <c r="B268" s="1" t="str">
        <f>Advanced!M265</f>
        <v>Boini sushmitha </v>
      </c>
      <c r="C268" s="13" t="str">
        <f t="shared" si="1"/>
        <v>boini sushmitha</v>
      </c>
      <c r="D268" s="13">
        <f t="array" ref="D268">IF(ISNUMBER(MATCH(Sheet8!$C268, Basic!$I$2:$I$309, 0)),SUM(
        XLOOKUP(INDEX(Basic!$C$2:$C$309, MATCH(Sheet8!$C268, Basic!$I$2:$I$309, 0)), 'BASIC KEY'!$C$1:$C$4, 'BASIC KEY'!$B$1:$B$4, 0),
        XLOOKUP(INDEX(Basic!$D$2:$D$309, MATCH(Sheet8!$C268, Basic!$I$2:$I$309, 0)), 'BASIC KEY'!$C$7:$C$10, 'BASIC KEY'!$B$7:$B$10, 0),
        XLOOKUP(INDEX(Basic!$E$2:$E$309, MATCH(Sheet8!$C268, Basic!$I$2:$I$309, 0)), 'BASIC KEY'!$C$13:$C$16, 'BASIC KEY'!$B$13:$B$16, 0),
        XLOOKUP(INDEX(Basic!$F$2:$F$309, MATCH(Sheet8!$C268, Basic!$I$2:$I$309, 0)), 'BASIC KEY'!$C$19:$C$22, 'BASIC KEY'!$B$19:$B$22, 0),
        XLOOKUP(INDEX(Basic!$G$2:$G$309, MATCH(Sheet8!$C268, Basic!$I$2:$I$309, 0)), 'BASIC KEY'!$C$25:$C$28, 'BASIC KEY'!$B$25:$B$28, 0)
    ),
    ""
)
</f>
        <v>6</v>
      </c>
      <c r="E268" s="13">
        <f t="array" ref="E268">SUM(
XLOOKUP(Advanced!$C265,'ADVANCED KEY'!$C$1:$C$4,'ADVANCED KEY'!$B$1:$B$4,0),
XLOOKUP(Advanced!$D265,'ADVANCED KEY'!$C$7:$C$10,'ADVANCED KEY'!$B$7:$B$10,0),
XLOOKUP(Advanced!$E265,'ADVANCED KEY'!$C$13:$C$16,'ADVANCED KEY'!$B$13:$B$16,0),
XLOOKUP(Advanced!$F265,'ADVANCED KEY'!$C$19:$C$22,'ADVANCED KEY'!$B$19:$B$22,0),
XLOOKUP(Advanced!$G265,'ADVANCED KEY'!$C$25:$C$28,'ADVANCED KEY'!$B$25:$B$28,0),
XLOOKUP(Advanced!$H265,'ADVANCED KEY'!$C$31:$C$34,'ADVANCED KEY'!$B$31:$B$34,0),
XLOOKUP(Advanced!$I265,'ADVANCED KEY'!$C$37:$C$40,'ADVANCED KEY'!$B$37:$B$40,0),
XLOOKUP(Advanced!$J265,'ADVANCED KEY'!$C$43:$C$46,'ADVANCED KEY'!$B$43:$B$46,0),
XLOOKUP(Advanced!$K265,'ADVANCED KEY'!$C$49:$C$52,'ADVANCED KEY'!$B$49:$B$52,0),
XLOOKUP(Advanced!$L265,'ADVANCED KEY'!$C$55:$C$58,'ADVANCED KEY'!$B$55:$B$58,0)
)</f>
        <v>1</v>
      </c>
      <c r="F268" s="13">
        <f t="shared" si="2"/>
        <v>7</v>
      </c>
      <c r="G268" s="13">
        <f t="shared" si="3"/>
        <v>23.3</v>
      </c>
      <c r="H268" s="13">
        <f t="shared" si="4"/>
        <v>0.222</v>
      </c>
      <c r="I268" s="25">
        <f t="shared" si="5"/>
        <v>15</v>
      </c>
      <c r="J268" s="13" t="str">
        <f t="array" ref="J268">IF(ISNUMBER(MATCH(Sheet8!$C268, Basic!$I$2:$I$309, 0)),TEXTJOIN(",",TRUE,
XLOOKUP(INDEX(Basic!$K$2:$K$309, MATCH(Sheet8!$C268, Basic!$I$2:$I$309, 0)), 'BASIC KEY'!$E$1:$E$4, 'BASIC KEY'!$F$1:$F$4, ""),
XLOOKUP(INDEX(Basic!$L$2:$L$309, MATCH(Sheet8!$C268, Basic!$I$2:$I$309, 0)), 'BASIC KEY'!$E$7:$E$10, 'BASIC KEY'!$F$7:$F$10, ""),
XLOOKUP(INDEX(Basic!$M$2:$M$309, MATCH(Sheet8!$C268, Basic!$I$2:$I$309, 0)), 'BASIC KEY'!$E$13:$E$16, 'BASIC KEY'!$F$13:$F$16, ""),
XLOOKUP(INDEX(Basic!$N$2:$N$309, MATCH(Sheet8!$C268, Basic!$I$2:$I$309, 0)), 'BASIC KEY'!$E$19:$E$22, 'BASIC KEY'!$F$19:$F$22, ""),
XLOOKUP(INDEX(Basic!$O$2:$O$309, MATCH(Sheet8!$C268, Basic!$I$2:$I$309, 0)), 'BASIC KEY'!$E$25:$E$28, 'BASIC KEY'!$F$25:$F$28, "")
),
""
)</f>
        <v>career focused,Balanced explorer,Balancer,Pleasant tactful,Competitor</v>
      </c>
      <c r="L268" s="17" t="str">
        <f t="array" ref="L268">TEXTJOIN(",", TRUE,
    XLOOKUP(Advanced!$P265, 'ADVANCED KEY'!$F$1:$F$4, 'ADVANCED KEY'!$G$1:$G$4, ""),
    XLOOKUP(Advanced!$Q265, 'ADVANCED KEY'!$F$7:$F$10, 'ADVANCED KEY'!$G$7:$G$10, ""),
    XLOOKUP(Advanced!$R265, 'ADVANCED KEY'!$F$13:$F$16, 'ADVANCED KEY'!$G$13:$G$16, ""),
    XLOOKUP(Advanced!$S265, 'ADVANCED KEY'!$F$19:$F$22, 'ADVANCED KEY'!$G$19:$G$22, ""),
    XLOOKUP(Advanced!$T265, 'ADVANCED KEY'!$F$25:$F$28, 'ADVANCED KEY'!$G$25:$G$28, ""),
    XLOOKUP(Advanced!$U265, 'ADVANCED KEY'!$F$31:$F$34, 'ADVANCED KEY'!$G$31:$G$34, ""),
    XLOOKUP(Advanced!$V265, 'ADVANCED KEY'!$F$37:$F$40, 'ADVANCED KEY'!$G$37:$G$40, ""),
    XLOOKUP(Advanced!$W265, 'ADVANCED KEY'!$F$43:$F$46, 'ADVANCED KEY'!$G$43:$G$46, ""),
    XLOOKUP(Advanced!$X265, 'ADVANCED KEY'!$F$49:$F$52, 'ADVANCED KEY'!$G$49:$G$52, ""),
    XLOOKUP(Advanced!$Y265, 'ADVANCED KEY'!$F$55:$F$58, 'ADVANCED KEY'!$G$55:$G$58, "")
)</f>
        <v>Adventurous,Task Oriented,Guidelines seeker,Incremental Result seeker,Strength focused,Internship focused,Smart woker,Future focused learner,Practical career focused,Results focused</v>
      </c>
      <c r="M268" s="17" t="str">
        <f t="shared" si="6"/>
        <v>You are doing great Job . Keep it up!</v>
      </c>
      <c r="N268" s="17" t="str">
        <f t="shared" si="7"/>
        <v>Going amazing!.Keep working!</v>
      </c>
    </row>
    <row r="269">
      <c r="A269" s="12">
        <v>265.0</v>
      </c>
      <c r="B269" s="1" t="str">
        <f>Advanced!M266</f>
        <v>Pandiri Chaitanya Prakash</v>
      </c>
      <c r="C269" s="13" t="str">
        <f t="shared" si="1"/>
        <v>pandiri chaitanya prakash</v>
      </c>
      <c r="D269" s="13">
        <f t="array" ref="D269">IF(ISNUMBER(MATCH(Sheet8!$C269, Basic!$I$2:$I$309, 0)),SUM(
        XLOOKUP(INDEX(Basic!$C$2:$C$309, MATCH(Sheet8!$C269, Basic!$I$2:$I$309, 0)), 'BASIC KEY'!$C$1:$C$4, 'BASIC KEY'!$B$1:$B$4, 0),
        XLOOKUP(INDEX(Basic!$D$2:$D$309, MATCH(Sheet8!$C269, Basic!$I$2:$I$309, 0)), 'BASIC KEY'!$C$7:$C$10, 'BASIC KEY'!$B$7:$B$10, 0),
        XLOOKUP(INDEX(Basic!$E$2:$E$309, MATCH(Sheet8!$C269, Basic!$I$2:$I$309, 0)), 'BASIC KEY'!$C$13:$C$16, 'BASIC KEY'!$B$13:$B$16, 0),
        XLOOKUP(INDEX(Basic!$F$2:$F$309, MATCH(Sheet8!$C269, Basic!$I$2:$I$309, 0)), 'BASIC KEY'!$C$19:$C$22, 'BASIC KEY'!$B$19:$B$22, 0),
        XLOOKUP(INDEX(Basic!$G$2:$G$309, MATCH(Sheet8!$C269, Basic!$I$2:$I$309, 0)), 'BASIC KEY'!$C$25:$C$28, 'BASIC KEY'!$B$25:$B$28, 0)
    ),
    ""
)
</f>
        <v>9</v>
      </c>
      <c r="E269" s="13">
        <f t="array" ref="E269">SUM(
XLOOKUP(Advanced!$C266,'ADVANCED KEY'!$C$1:$C$4,'ADVANCED KEY'!$B$1:$B$4,0),
XLOOKUP(Advanced!$D266,'ADVANCED KEY'!$C$7:$C$10,'ADVANCED KEY'!$B$7:$B$10,0),
XLOOKUP(Advanced!$E266,'ADVANCED KEY'!$C$13:$C$16,'ADVANCED KEY'!$B$13:$B$16,0),
XLOOKUP(Advanced!$F266,'ADVANCED KEY'!$C$19:$C$22,'ADVANCED KEY'!$B$19:$B$22,0),
XLOOKUP(Advanced!$G266,'ADVANCED KEY'!$C$25:$C$28,'ADVANCED KEY'!$B$25:$B$28,0),
XLOOKUP(Advanced!$H266,'ADVANCED KEY'!$C$31:$C$34,'ADVANCED KEY'!$B$31:$B$34,0),
XLOOKUP(Advanced!$I266,'ADVANCED KEY'!$C$37:$C$40,'ADVANCED KEY'!$B$37:$B$40,0),
XLOOKUP(Advanced!$J266,'ADVANCED KEY'!$C$43:$C$46,'ADVANCED KEY'!$B$43:$B$46,0),
XLOOKUP(Advanced!$K266,'ADVANCED KEY'!$C$49:$C$52,'ADVANCED KEY'!$B$49:$B$52,0),
XLOOKUP(Advanced!$L266,'ADVANCED KEY'!$C$55:$C$58,'ADVANCED KEY'!$B$55:$B$58,0)
)</f>
        <v>8</v>
      </c>
      <c r="F269" s="13">
        <f t="shared" si="2"/>
        <v>17</v>
      </c>
      <c r="G269" s="13">
        <f t="shared" si="3"/>
        <v>56.7</v>
      </c>
      <c r="H269" s="13">
        <f t="shared" si="4"/>
        <v>0.941</v>
      </c>
      <c r="I269" s="25">
        <f t="shared" si="5"/>
        <v>6</v>
      </c>
      <c r="J269" s="13" t="str">
        <f t="array" ref="J269">IF(ISNUMBER(MATCH(Sheet8!$C269, Basic!$I$2:$I$309, 0)),TEXTJOIN(",",TRUE,
XLOOKUP(INDEX(Basic!$K$2:$K$309, MATCH(Sheet8!$C269, Basic!$I$2:$I$309, 0)), 'BASIC KEY'!$E$1:$E$4, 'BASIC KEY'!$F$1:$F$4, ""),
XLOOKUP(INDEX(Basic!$L$2:$L$309, MATCH(Sheet8!$C269, Basic!$I$2:$I$309, 0)), 'BASIC KEY'!$E$7:$E$10, 'BASIC KEY'!$F$7:$F$10, ""),
XLOOKUP(INDEX(Basic!$M$2:$M$309, MATCH(Sheet8!$C269, Basic!$I$2:$I$309, 0)), 'BASIC KEY'!$E$13:$E$16, 'BASIC KEY'!$F$13:$F$16, ""),
XLOOKUP(INDEX(Basic!$N$2:$N$309, MATCH(Sheet8!$C269, Basic!$I$2:$I$309, 0)), 'BASIC KEY'!$E$19:$E$22, 'BASIC KEY'!$F$19:$F$22, ""),
XLOOKUP(INDEX(Basic!$O$2:$O$309, MATCH(Sheet8!$C269, Basic!$I$2:$I$309, 0)), 'BASIC KEY'!$E$25:$E$28, 'BASIC KEY'!$F$25:$F$28, "")
),
""
)</f>
        <v>passionate explorer,Growth seeker,Balancer,Pleasant tactful,Self Focused</v>
      </c>
      <c r="L269" s="17" t="str">
        <f t="array" ref="L269">TEXTJOIN(",", TRUE,
    XLOOKUP(Advanced!$P266, 'ADVANCED KEY'!$F$1:$F$4, 'ADVANCED KEY'!$G$1:$G$4, ""),
    XLOOKUP(Advanced!$Q266, 'ADVANCED KEY'!$F$7:$F$10, 'ADVANCED KEY'!$G$7:$G$10, ""),
    XLOOKUP(Advanced!$R266, 'ADVANCED KEY'!$F$13:$F$16, 'ADVANCED KEY'!$G$13:$G$16, ""),
    XLOOKUP(Advanced!$S266, 'ADVANCED KEY'!$F$19:$F$22, 'ADVANCED KEY'!$G$19:$G$22, ""),
    XLOOKUP(Advanced!$T266, 'ADVANCED KEY'!$F$25:$F$28, 'ADVANCED KEY'!$G$25:$G$28, ""),
    XLOOKUP(Advanced!$U266, 'ADVANCED KEY'!$F$31:$F$34, 'ADVANCED KEY'!$G$31:$G$34, ""),
    XLOOKUP(Advanced!$V266, 'ADVANCED KEY'!$F$37:$F$40, 'ADVANCED KEY'!$G$37:$G$40, ""),
    XLOOKUP(Advanced!$W266, 'ADVANCED KEY'!$F$43:$F$46, 'ADVANCED KEY'!$G$43:$G$46, ""),
    XLOOKUP(Advanced!$X266, 'ADVANCED KEY'!$F$49:$F$52, 'ADVANCED KEY'!$G$49:$G$52, ""),
    XLOOKUP(Advanced!$Y266, 'ADVANCED KEY'!$F$55:$F$58, 'ADVANCED KEY'!$G$55:$G$58, "")
)</f>
        <v>Researcher,Task Oriented,Guidelines seeker,Incremental Result seeker,Self Aware,Internship focused,Systematic Thinker,Competitive learner,Experience seeker,Detail focused</v>
      </c>
      <c r="M269" s="17" t="str">
        <f t="shared" si="6"/>
        <v>You are doing great Job . Keep it up!</v>
      </c>
      <c r="N269" s="17" t="str">
        <f t="shared" si="7"/>
        <v>Going amazing!.Keep working!</v>
      </c>
    </row>
    <row r="270">
      <c r="A270" s="12">
        <v>266.0</v>
      </c>
      <c r="B270" s="1" t="str">
        <f>Advanced!M267</f>
        <v>Thejas Bhat P</v>
      </c>
      <c r="C270" s="13" t="str">
        <f t="shared" si="1"/>
        <v>thejas bhat p</v>
      </c>
      <c r="D270" s="13">
        <f t="array" ref="D270">IF(ISNUMBER(MATCH(Sheet8!$C270, Basic!$I$2:$I$309, 0)),SUM(
        XLOOKUP(INDEX(Basic!$C$2:$C$309, MATCH(Sheet8!$C270, Basic!$I$2:$I$309, 0)), 'BASIC KEY'!$C$1:$C$4, 'BASIC KEY'!$B$1:$B$4, 0),
        XLOOKUP(INDEX(Basic!$D$2:$D$309, MATCH(Sheet8!$C270, Basic!$I$2:$I$309, 0)), 'BASIC KEY'!$C$7:$C$10, 'BASIC KEY'!$B$7:$B$10, 0),
        XLOOKUP(INDEX(Basic!$E$2:$E$309, MATCH(Sheet8!$C270, Basic!$I$2:$I$309, 0)), 'BASIC KEY'!$C$13:$C$16, 'BASIC KEY'!$B$13:$B$16, 0),
        XLOOKUP(INDEX(Basic!$F$2:$F$309, MATCH(Sheet8!$C270, Basic!$I$2:$I$309, 0)), 'BASIC KEY'!$C$19:$C$22, 'BASIC KEY'!$B$19:$B$22, 0),
        XLOOKUP(INDEX(Basic!$G$2:$G$309, MATCH(Sheet8!$C270, Basic!$I$2:$I$309, 0)), 'BASIC KEY'!$C$25:$C$28, 'BASIC KEY'!$B$25:$B$28, 0)
    ),
    ""
)
</f>
        <v>10</v>
      </c>
      <c r="E270" s="13">
        <f t="array" ref="E270">SUM(
XLOOKUP(Advanced!$C267,'ADVANCED KEY'!$C$1:$C$4,'ADVANCED KEY'!$B$1:$B$4,0),
XLOOKUP(Advanced!$D267,'ADVANCED KEY'!$C$7:$C$10,'ADVANCED KEY'!$B$7:$B$10,0),
XLOOKUP(Advanced!$E267,'ADVANCED KEY'!$C$13:$C$16,'ADVANCED KEY'!$B$13:$B$16,0),
XLOOKUP(Advanced!$F267,'ADVANCED KEY'!$C$19:$C$22,'ADVANCED KEY'!$B$19:$B$22,0),
XLOOKUP(Advanced!$G267,'ADVANCED KEY'!$C$25:$C$28,'ADVANCED KEY'!$B$25:$B$28,0),
XLOOKUP(Advanced!$H267,'ADVANCED KEY'!$C$31:$C$34,'ADVANCED KEY'!$B$31:$B$34,0),
XLOOKUP(Advanced!$I267,'ADVANCED KEY'!$C$37:$C$40,'ADVANCED KEY'!$B$37:$B$40,0),
XLOOKUP(Advanced!$J267,'ADVANCED KEY'!$C$43:$C$46,'ADVANCED KEY'!$B$43:$B$46,0),
XLOOKUP(Advanced!$K267,'ADVANCED KEY'!$C$49:$C$52,'ADVANCED KEY'!$B$49:$B$52,0),
XLOOKUP(Advanced!$L267,'ADVANCED KEY'!$C$55:$C$58,'ADVANCED KEY'!$B$55:$B$58,0)
)</f>
        <v>7</v>
      </c>
      <c r="F270" s="13">
        <f t="shared" si="2"/>
        <v>17</v>
      </c>
      <c r="G270" s="13">
        <f t="shared" si="3"/>
        <v>56.7</v>
      </c>
      <c r="H270" s="13">
        <f t="shared" si="4"/>
        <v>1</v>
      </c>
      <c r="I270" s="25">
        <f t="shared" si="5"/>
        <v>1</v>
      </c>
      <c r="J270" s="13" t="str">
        <f t="array" ref="J270">IF(ISNUMBER(MATCH(Sheet8!$C270, Basic!$I$2:$I$309, 0)),TEXTJOIN(",",TRUE,
XLOOKUP(INDEX(Basic!$K$2:$K$309, MATCH(Sheet8!$C270, Basic!$I$2:$I$309, 0)), 'BASIC KEY'!$E$1:$E$4, 'BASIC KEY'!$F$1:$F$4, ""),
XLOOKUP(INDEX(Basic!$L$2:$L$309, MATCH(Sheet8!$C270, Basic!$I$2:$I$309, 0)), 'BASIC KEY'!$E$7:$E$10, 'BASIC KEY'!$F$7:$F$10, ""),
XLOOKUP(INDEX(Basic!$M$2:$M$309, MATCH(Sheet8!$C270, Basic!$I$2:$I$309, 0)), 'BASIC KEY'!$E$13:$E$16, 'BASIC KEY'!$F$13:$F$16, ""),
XLOOKUP(INDEX(Basic!$N$2:$N$309, MATCH(Sheet8!$C270, Basic!$I$2:$I$309, 0)), 'BASIC KEY'!$E$19:$E$22, 'BASIC KEY'!$F$19:$F$22, ""),
XLOOKUP(INDEX(Basic!$O$2:$O$309, MATCH(Sheet8!$C270, Basic!$I$2:$I$309, 0)), 'BASIC KEY'!$E$25:$E$28, 'BASIC KEY'!$F$25:$F$28, "")
),
""
)</f>
        <v>passionate explorer,Growth seeker,Dedicated learner,Pleasant tactful,Self Focused</v>
      </c>
      <c r="L270" s="17" t="str">
        <f t="array" ref="L270">TEXTJOIN(",", TRUE,
    XLOOKUP(Advanced!$P267, 'ADVANCED KEY'!$F$1:$F$4, 'ADVANCED KEY'!$G$1:$G$4, ""),
    XLOOKUP(Advanced!$Q267, 'ADVANCED KEY'!$F$7:$F$10, 'ADVANCED KEY'!$G$7:$G$10, ""),
    XLOOKUP(Advanced!$R267, 'ADVANCED KEY'!$F$13:$F$16, 'ADVANCED KEY'!$G$13:$G$16, ""),
    XLOOKUP(Advanced!$S267, 'ADVANCED KEY'!$F$19:$F$22, 'ADVANCED KEY'!$G$19:$G$22, ""),
    XLOOKUP(Advanced!$T267, 'ADVANCED KEY'!$F$25:$F$28, 'ADVANCED KEY'!$G$25:$G$28, ""),
    XLOOKUP(Advanced!$U267, 'ADVANCED KEY'!$F$31:$F$34, 'ADVANCED KEY'!$G$31:$G$34, ""),
    XLOOKUP(Advanced!$V267, 'ADVANCED KEY'!$F$37:$F$40, 'ADVANCED KEY'!$G$37:$G$40, ""),
    XLOOKUP(Advanced!$W267, 'ADVANCED KEY'!$F$43:$F$46, 'ADVANCED KEY'!$G$43:$G$46, ""),
    XLOOKUP(Advanced!$X267, 'ADVANCED KEY'!$F$49:$F$52, 'ADVANCED KEY'!$G$49:$G$52, ""),
    XLOOKUP(Advanced!$Y267, 'ADVANCED KEY'!$F$55:$F$58, 'ADVANCED KEY'!$G$55:$G$58, "")
)</f>
        <v>Planned explorer,Task Oriented,Guidelines seeker,Advice seeker,Self Aware,Balancer,Innovator,Future focused learner,Acknowledgement seeker,Short-term goals seeker</v>
      </c>
      <c r="M270" s="17" t="str">
        <f t="shared" si="6"/>
        <v>You are doing great Job . Keep it up!</v>
      </c>
      <c r="N270" s="17" t="str">
        <f t="shared" si="7"/>
        <v>Going amazing!.Keep working!</v>
      </c>
    </row>
    <row r="271">
      <c r="A271" s="12">
        <v>267.0</v>
      </c>
      <c r="B271" s="1" t="str">
        <f>Advanced!M268</f>
        <v>Bhumika Tiwari</v>
      </c>
      <c r="C271" s="13" t="str">
        <f t="shared" si="1"/>
        <v>bhumika tiwari</v>
      </c>
      <c r="D271" s="13">
        <f t="array" ref="D271">IF(ISNUMBER(MATCH(Sheet8!$C271, Basic!$I$2:$I$309, 0)),SUM(
        XLOOKUP(INDEX(Basic!$C$2:$C$309, MATCH(Sheet8!$C271, Basic!$I$2:$I$309, 0)), 'BASIC KEY'!$C$1:$C$4, 'BASIC KEY'!$B$1:$B$4, 0),
        XLOOKUP(INDEX(Basic!$D$2:$D$309, MATCH(Sheet8!$C271, Basic!$I$2:$I$309, 0)), 'BASIC KEY'!$C$7:$C$10, 'BASIC KEY'!$B$7:$B$10, 0),
        XLOOKUP(INDEX(Basic!$E$2:$E$309, MATCH(Sheet8!$C271, Basic!$I$2:$I$309, 0)), 'BASIC KEY'!$C$13:$C$16, 'BASIC KEY'!$B$13:$B$16, 0),
        XLOOKUP(INDEX(Basic!$F$2:$F$309, MATCH(Sheet8!$C271, Basic!$I$2:$I$309, 0)), 'BASIC KEY'!$C$19:$C$22, 'BASIC KEY'!$B$19:$B$22, 0),
        XLOOKUP(INDEX(Basic!$G$2:$G$309, MATCH(Sheet8!$C271, Basic!$I$2:$I$309, 0)), 'BASIC KEY'!$C$25:$C$28, 'BASIC KEY'!$B$25:$B$28, 0)
    ),
    ""
)
</f>
        <v>9</v>
      </c>
      <c r="E271" s="13">
        <f t="array" ref="E271">SUM(
XLOOKUP(Advanced!$C268,'ADVANCED KEY'!$C$1:$C$4,'ADVANCED KEY'!$B$1:$B$4,0),
XLOOKUP(Advanced!$D268,'ADVANCED KEY'!$C$7:$C$10,'ADVANCED KEY'!$B$7:$B$10,0),
XLOOKUP(Advanced!$E268,'ADVANCED KEY'!$C$13:$C$16,'ADVANCED KEY'!$B$13:$B$16,0),
XLOOKUP(Advanced!$F268,'ADVANCED KEY'!$C$19:$C$22,'ADVANCED KEY'!$B$19:$B$22,0),
XLOOKUP(Advanced!$G268,'ADVANCED KEY'!$C$25:$C$28,'ADVANCED KEY'!$B$25:$B$28,0),
XLOOKUP(Advanced!$H268,'ADVANCED KEY'!$C$31:$C$34,'ADVANCED KEY'!$B$31:$B$34,0),
XLOOKUP(Advanced!$I268,'ADVANCED KEY'!$C$37:$C$40,'ADVANCED KEY'!$B$37:$B$40,0),
XLOOKUP(Advanced!$J268,'ADVANCED KEY'!$C$43:$C$46,'ADVANCED KEY'!$B$43:$B$46,0),
XLOOKUP(Advanced!$K268,'ADVANCED KEY'!$C$49:$C$52,'ADVANCED KEY'!$B$49:$B$52,0),
XLOOKUP(Advanced!$L268,'ADVANCED KEY'!$C$55:$C$58,'ADVANCED KEY'!$B$55:$B$58,0)
)</f>
        <v>2</v>
      </c>
      <c r="F271" s="13">
        <f t="shared" si="2"/>
        <v>11</v>
      </c>
      <c r="G271" s="13">
        <f t="shared" si="3"/>
        <v>36.7</v>
      </c>
      <c r="H271" s="13">
        <f t="shared" si="4"/>
        <v>0.667</v>
      </c>
      <c r="I271" s="25">
        <f t="shared" si="5"/>
        <v>9</v>
      </c>
      <c r="J271" s="13" t="str">
        <f t="array" ref="J271">IF(ISNUMBER(MATCH(Sheet8!$C271, Basic!$I$2:$I$309, 0)),TEXTJOIN(",",TRUE,
XLOOKUP(INDEX(Basic!$K$2:$K$309, MATCH(Sheet8!$C271, Basic!$I$2:$I$309, 0)), 'BASIC KEY'!$E$1:$E$4, 'BASIC KEY'!$F$1:$F$4, ""),
XLOOKUP(INDEX(Basic!$L$2:$L$309, MATCH(Sheet8!$C271, Basic!$I$2:$I$309, 0)), 'BASIC KEY'!$E$7:$E$10, 'BASIC KEY'!$F$7:$F$10, ""),
XLOOKUP(INDEX(Basic!$M$2:$M$309, MATCH(Sheet8!$C271, Basic!$I$2:$I$309, 0)), 'BASIC KEY'!$E$13:$E$16, 'BASIC KEY'!$F$13:$F$16, ""),
XLOOKUP(INDEX(Basic!$N$2:$N$309, MATCH(Sheet8!$C271, Basic!$I$2:$I$309, 0)), 'BASIC KEY'!$E$19:$E$22, 'BASIC KEY'!$F$19:$F$22, ""),
XLOOKUP(INDEX(Basic!$O$2:$O$309, MATCH(Sheet8!$C271, Basic!$I$2:$I$309, 0)), 'BASIC KEY'!$E$25:$E$28, 'BASIC KEY'!$F$25:$F$28, "")
),
""
)</f>
        <v>career focused,Growth seeker,Dedicated learner,Pleasant tactful,Self Focused</v>
      </c>
      <c r="L271" s="17" t="str">
        <f t="array" ref="L271">TEXTJOIN(",", TRUE,
    XLOOKUP(Advanced!$P268, 'ADVANCED KEY'!$F$1:$F$4, 'ADVANCED KEY'!$G$1:$G$4, ""),
    XLOOKUP(Advanced!$Q268, 'ADVANCED KEY'!$F$7:$F$10, 'ADVANCED KEY'!$G$7:$G$10, ""),
    XLOOKUP(Advanced!$R268, 'ADVANCED KEY'!$F$13:$F$16, 'ADVANCED KEY'!$G$13:$G$16, ""),
    XLOOKUP(Advanced!$S268, 'ADVANCED KEY'!$F$19:$F$22, 'ADVANCED KEY'!$G$19:$G$22, ""),
    XLOOKUP(Advanced!$T268, 'ADVANCED KEY'!$F$25:$F$28, 'ADVANCED KEY'!$G$25:$G$28, ""),
    XLOOKUP(Advanced!$U268, 'ADVANCED KEY'!$F$31:$F$34, 'ADVANCED KEY'!$G$31:$G$34, ""),
    XLOOKUP(Advanced!$V268, 'ADVANCED KEY'!$F$37:$F$40, 'ADVANCED KEY'!$G$37:$G$40, ""),
    XLOOKUP(Advanced!$W268, 'ADVANCED KEY'!$F$43:$F$46, 'ADVANCED KEY'!$G$43:$G$46, ""),
    XLOOKUP(Advanced!$X268, 'ADVANCED KEY'!$F$49:$F$52, 'ADVANCED KEY'!$G$49:$G$52, ""),
    XLOOKUP(Advanced!$Y268, 'ADVANCED KEY'!$F$55:$F$58, 'ADVANCED KEY'!$G$55:$G$58, "")
)</f>
        <v>Researcher,Task Oriented,Information seeker,Advice seeker,Self Aware,Balancer,Smart woker,Future focused learner,Experience seeker,Short-term goals seeker</v>
      </c>
      <c r="M271" s="17" t="str">
        <f t="shared" si="6"/>
        <v>You are doing great Job . Keep it up!</v>
      </c>
      <c r="N271" s="17" t="str">
        <f t="shared" si="7"/>
        <v>Going amazing!.Keep working!</v>
      </c>
    </row>
    <row r="272">
      <c r="A272" s="12">
        <v>268.0</v>
      </c>
      <c r="B272" s="1" t="str">
        <f>Advanced!M269</f>
        <v>Abhishek Kumar Srivastava</v>
      </c>
      <c r="C272" s="13" t="str">
        <f t="shared" si="1"/>
        <v>abhishek kumar srivastava</v>
      </c>
      <c r="D272" s="13">
        <f t="array" ref="D272">IF(ISNUMBER(MATCH(Sheet8!$C272, Basic!$I$2:$I$309, 0)),SUM(
        XLOOKUP(INDEX(Basic!$C$2:$C$309, MATCH(Sheet8!$C272, Basic!$I$2:$I$309, 0)), 'BASIC KEY'!$C$1:$C$4, 'BASIC KEY'!$B$1:$B$4, 0),
        XLOOKUP(INDEX(Basic!$D$2:$D$309, MATCH(Sheet8!$C272, Basic!$I$2:$I$309, 0)), 'BASIC KEY'!$C$7:$C$10, 'BASIC KEY'!$B$7:$B$10, 0),
        XLOOKUP(INDEX(Basic!$E$2:$E$309, MATCH(Sheet8!$C272, Basic!$I$2:$I$309, 0)), 'BASIC KEY'!$C$13:$C$16, 'BASIC KEY'!$B$13:$B$16, 0),
        XLOOKUP(INDEX(Basic!$F$2:$F$309, MATCH(Sheet8!$C272, Basic!$I$2:$I$309, 0)), 'BASIC KEY'!$C$19:$C$22, 'BASIC KEY'!$B$19:$B$22, 0),
        XLOOKUP(INDEX(Basic!$G$2:$G$309, MATCH(Sheet8!$C272, Basic!$I$2:$I$309, 0)), 'BASIC KEY'!$C$25:$C$28, 'BASIC KEY'!$B$25:$B$28, 0)
    ),
    ""
)
</f>
        <v>7</v>
      </c>
      <c r="E272" s="13">
        <f t="array" ref="E272">SUM(
XLOOKUP(Advanced!$C269,'ADVANCED KEY'!$C$1:$C$4,'ADVANCED KEY'!$B$1:$B$4,0),
XLOOKUP(Advanced!$D269,'ADVANCED KEY'!$C$7:$C$10,'ADVANCED KEY'!$B$7:$B$10,0),
XLOOKUP(Advanced!$E269,'ADVANCED KEY'!$C$13:$C$16,'ADVANCED KEY'!$B$13:$B$16,0),
XLOOKUP(Advanced!$F269,'ADVANCED KEY'!$C$19:$C$22,'ADVANCED KEY'!$B$19:$B$22,0),
XLOOKUP(Advanced!$G269,'ADVANCED KEY'!$C$25:$C$28,'ADVANCED KEY'!$B$25:$B$28,0),
XLOOKUP(Advanced!$H269,'ADVANCED KEY'!$C$31:$C$34,'ADVANCED KEY'!$B$31:$B$34,0),
XLOOKUP(Advanced!$I269,'ADVANCED KEY'!$C$37:$C$40,'ADVANCED KEY'!$B$37:$B$40,0),
XLOOKUP(Advanced!$J269,'ADVANCED KEY'!$C$43:$C$46,'ADVANCED KEY'!$B$43:$B$46,0),
XLOOKUP(Advanced!$K269,'ADVANCED KEY'!$C$49:$C$52,'ADVANCED KEY'!$B$49:$B$52,0),
XLOOKUP(Advanced!$L269,'ADVANCED KEY'!$C$55:$C$58,'ADVANCED KEY'!$B$55:$B$58,0)
)</f>
        <v>4</v>
      </c>
      <c r="F272" s="13">
        <f t="shared" si="2"/>
        <v>11</v>
      </c>
      <c r="G272" s="13">
        <f t="shared" si="3"/>
        <v>36.7</v>
      </c>
      <c r="H272" s="13">
        <f t="shared" si="4"/>
        <v>0.714</v>
      </c>
      <c r="I272" s="25">
        <f t="shared" si="5"/>
        <v>8</v>
      </c>
      <c r="J272" s="13" t="str">
        <f t="array" ref="J272">IF(ISNUMBER(MATCH(Sheet8!$C272, Basic!$I$2:$I$309, 0)),TEXTJOIN(",",TRUE,
XLOOKUP(INDEX(Basic!$K$2:$K$309, MATCH(Sheet8!$C272, Basic!$I$2:$I$309, 0)), 'BASIC KEY'!$E$1:$E$4, 'BASIC KEY'!$F$1:$F$4, ""),
XLOOKUP(INDEX(Basic!$L$2:$L$309, MATCH(Sheet8!$C272, Basic!$I$2:$I$309, 0)), 'BASIC KEY'!$E$7:$E$10, 'BASIC KEY'!$F$7:$F$10, ""),
XLOOKUP(INDEX(Basic!$M$2:$M$309, MATCH(Sheet8!$C272, Basic!$I$2:$I$309, 0)), 'BASIC KEY'!$E$13:$E$16, 'BASIC KEY'!$F$13:$F$16, ""),
XLOOKUP(INDEX(Basic!$N$2:$N$309, MATCH(Sheet8!$C272, Basic!$I$2:$I$309, 0)), 'BASIC KEY'!$E$19:$E$22, 'BASIC KEY'!$F$19:$F$22, ""),
XLOOKUP(INDEX(Basic!$O$2:$O$309, MATCH(Sheet8!$C272, Basic!$I$2:$I$309, 0)), 'BASIC KEY'!$E$25:$E$28, 'BASIC KEY'!$F$25:$F$28, "")
),
""
)</f>
        <v>career focused,Growth seeker,Weakend learner,Pleasant tactful,Self Focused</v>
      </c>
      <c r="L272" s="17" t="str">
        <f t="array" ref="L272">TEXTJOIN(",", TRUE,
    XLOOKUP(Advanced!$P269, 'ADVANCED KEY'!$F$1:$F$4, 'ADVANCED KEY'!$G$1:$G$4, ""),
    XLOOKUP(Advanced!$Q269, 'ADVANCED KEY'!$F$7:$F$10, 'ADVANCED KEY'!$G$7:$G$10, ""),
    XLOOKUP(Advanced!$R269, 'ADVANCED KEY'!$F$13:$F$16, 'ADVANCED KEY'!$G$13:$G$16, ""),
    XLOOKUP(Advanced!$S269, 'ADVANCED KEY'!$F$19:$F$22, 'ADVANCED KEY'!$G$19:$G$22, ""),
    XLOOKUP(Advanced!$T269, 'ADVANCED KEY'!$F$25:$F$28, 'ADVANCED KEY'!$G$25:$G$28, ""),
    XLOOKUP(Advanced!$U269, 'ADVANCED KEY'!$F$31:$F$34, 'ADVANCED KEY'!$G$31:$G$34, ""),
    XLOOKUP(Advanced!$V269, 'ADVANCED KEY'!$F$37:$F$40, 'ADVANCED KEY'!$G$37:$G$40, ""),
    XLOOKUP(Advanced!$W269, 'ADVANCED KEY'!$F$43:$F$46, 'ADVANCED KEY'!$G$43:$G$46, ""),
    XLOOKUP(Advanced!$X269, 'ADVANCED KEY'!$F$49:$F$52, 'ADVANCED KEY'!$G$49:$G$52, ""),
    XLOOKUP(Advanced!$Y269, 'ADVANCED KEY'!$F$55:$F$58, 'ADVANCED KEY'!$G$55:$G$58, "")
)</f>
        <v>Planned explorer,Skill learner,Other's approval seeker,Advice seeker,Self Aware,Networker,Blanced thinker,Practical learner,Acknowledgement seeker,Short-term goals seeker</v>
      </c>
      <c r="M272" s="17" t="str">
        <f t="shared" si="6"/>
        <v>You are doing great Job . Keep it up!</v>
      </c>
      <c r="N272" s="17" t="str">
        <f t="shared" si="7"/>
        <v>Going amazing!.Keep working!</v>
      </c>
    </row>
    <row r="273">
      <c r="A273" s="12">
        <v>269.0</v>
      </c>
      <c r="B273" s="1" t="str">
        <f>Advanced!M270</f>
        <v>Vishnu S Menon</v>
      </c>
      <c r="C273" s="13" t="str">
        <f t="shared" si="1"/>
        <v>vishnu s menon</v>
      </c>
      <c r="D273" s="13">
        <f t="array" ref="D273">IF(ISNUMBER(MATCH(Sheet8!$C273, Basic!$I$2:$I$309, 0)),SUM(
        XLOOKUP(INDEX(Basic!$C$2:$C$309, MATCH(Sheet8!$C273, Basic!$I$2:$I$309, 0)), 'BASIC KEY'!$C$1:$C$4, 'BASIC KEY'!$B$1:$B$4, 0),
        XLOOKUP(INDEX(Basic!$D$2:$D$309, MATCH(Sheet8!$C273, Basic!$I$2:$I$309, 0)), 'BASIC KEY'!$C$7:$C$10, 'BASIC KEY'!$B$7:$B$10, 0),
        XLOOKUP(INDEX(Basic!$E$2:$E$309, MATCH(Sheet8!$C273, Basic!$I$2:$I$309, 0)), 'BASIC KEY'!$C$13:$C$16, 'BASIC KEY'!$B$13:$B$16, 0),
        XLOOKUP(INDEX(Basic!$F$2:$F$309, MATCH(Sheet8!$C273, Basic!$I$2:$I$309, 0)), 'BASIC KEY'!$C$19:$C$22, 'BASIC KEY'!$B$19:$B$22, 0),
        XLOOKUP(INDEX(Basic!$G$2:$G$309, MATCH(Sheet8!$C273, Basic!$I$2:$I$309, 0)), 'BASIC KEY'!$C$25:$C$28, 'BASIC KEY'!$B$25:$B$28, 0)
    ),
    ""
)
</f>
        <v>10</v>
      </c>
      <c r="E273" s="13">
        <f t="array" ref="E273">SUM(
XLOOKUP(Advanced!$C270,'ADVANCED KEY'!$C$1:$C$4,'ADVANCED KEY'!$B$1:$B$4,0),
XLOOKUP(Advanced!$D270,'ADVANCED KEY'!$C$7:$C$10,'ADVANCED KEY'!$B$7:$B$10,0),
XLOOKUP(Advanced!$E270,'ADVANCED KEY'!$C$13:$C$16,'ADVANCED KEY'!$B$13:$B$16,0),
XLOOKUP(Advanced!$F270,'ADVANCED KEY'!$C$19:$C$22,'ADVANCED KEY'!$B$19:$B$22,0),
XLOOKUP(Advanced!$G270,'ADVANCED KEY'!$C$25:$C$28,'ADVANCED KEY'!$B$25:$B$28,0),
XLOOKUP(Advanced!$H270,'ADVANCED KEY'!$C$31:$C$34,'ADVANCED KEY'!$B$31:$B$34,0),
XLOOKUP(Advanced!$I270,'ADVANCED KEY'!$C$37:$C$40,'ADVANCED KEY'!$B$37:$B$40,0),
XLOOKUP(Advanced!$J270,'ADVANCED KEY'!$C$43:$C$46,'ADVANCED KEY'!$B$43:$B$46,0),
XLOOKUP(Advanced!$K270,'ADVANCED KEY'!$C$49:$C$52,'ADVANCED KEY'!$B$49:$B$52,0),
XLOOKUP(Advanced!$L270,'ADVANCED KEY'!$C$55:$C$58,'ADVANCED KEY'!$B$55:$B$58,0)
)</f>
        <v>-5</v>
      </c>
      <c r="F273" s="13">
        <f t="shared" si="2"/>
        <v>5</v>
      </c>
      <c r="G273" s="13">
        <f t="shared" si="3"/>
        <v>16.7</v>
      </c>
      <c r="H273" s="13">
        <f t="shared" si="4"/>
        <v>0.077</v>
      </c>
      <c r="I273" s="25">
        <f t="shared" si="5"/>
        <v>12</v>
      </c>
      <c r="J273" s="13" t="str">
        <f t="array" ref="J273">IF(ISNUMBER(MATCH(Sheet8!$C273, Basic!$I$2:$I$309, 0)),TEXTJOIN(",",TRUE,
XLOOKUP(INDEX(Basic!$K$2:$K$309, MATCH(Sheet8!$C273, Basic!$I$2:$I$309, 0)), 'BASIC KEY'!$E$1:$E$4, 'BASIC KEY'!$F$1:$F$4, ""),
XLOOKUP(INDEX(Basic!$L$2:$L$309, MATCH(Sheet8!$C273, Basic!$I$2:$I$309, 0)), 'BASIC KEY'!$E$7:$E$10, 'BASIC KEY'!$F$7:$F$10, ""),
XLOOKUP(INDEX(Basic!$M$2:$M$309, MATCH(Sheet8!$C273, Basic!$I$2:$I$309, 0)), 'BASIC KEY'!$E$13:$E$16, 'BASIC KEY'!$F$13:$F$16, ""),
XLOOKUP(INDEX(Basic!$N$2:$N$309, MATCH(Sheet8!$C273, Basic!$I$2:$I$309, 0)), 'BASIC KEY'!$E$19:$E$22, 'BASIC KEY'!$F$19:$F$22, ""),
XLOOKUP(INDEX(Basic!$O$2:$O$309, MATCH(Sheet8!$C273, Basic!$I$2:$I$309, 0)), 'BASIC KEY'!$E$25:$E$28, 'BASIC KEY'!$F$25:$F$28, "")
),
""
)</f>
        <v>passionate explorer,Growth seeker,Dedicated learner,Pleasant tactful,Self Focused</v>
      </c>
      <c r="L273" s="17" t="str">
        <f t="array" ref="L273">TEXTJOIN(",", TRUE,
    XLOOKUP(Advanced!$P270, 'ADVANCED KEY'!$F$1:$F$4, 'ADVANCED KEY'!$G$1:$G$4, ""),
    XLOOKUP(Advanced!$Q270, 'ADVANCED KEY'!$F$7:$F$10, 'ADVANCED KEY'!$G$7:$G$10, ""),
    XLOOKUP(Advanced!$R270, 'ADVANCED KEY'!$F$13:$F$16, 'ADVANCED KEY'!$G$13:$G$16, ""),
    XLOOKUP(Advanced!$S270, 'ADVANCED KEY'!$F$19:$F$22, 'ADVANCED KEY'!$G$19:$G$22, ""),
    XLOOKUP(Advanced!$T270, 'ADVANCED KEY'!$F$25:$F$28, 'ADVANCED KEY'!$G$25:$G$28, ""),
    XLOOKUP(Advanced!$U270, 'ADVANCED KEY'!$F$31:$F$34, 'ADVANCED KEY'!$G$31:$G$34, ""),
    XLOOKUP(Advanced!$V270, 'ADVANCED KEY'!$F$37:$F$40, 'ADVANCED KEY'!$G$37:$G$40, ""),
    XLOOKUP(Advanced!$W270, 'ADVANCED KEY'!$F$43:$F$46, 'ADVANCED KEY'!$G$43:$G$46, ""),
    XLOOKUP(Advanced!$X270, 'ADVANCED KEY'!$F$49:$F$52, 'ADVANCED KEY'!$G$49:$G$52, ""),
    XLOOKUP(Advanced!$Y270, 'ADVANCED KEY'!$F$55:$F$58, 'ADVANCED KEY'!$G$55:$G$58, "")
)</f>
        <v>Researcher,Task Oriented,Information seeker,Incremental Result seeker,Feedback seeker,Balancer,Blanced thinker,Practical learner,Experience seeker,Short-term goals seeker</v>
      </c>
      <c r="M273" s="17" t="str">
        <f t="shared" si="6"/>
        <v>You are doing great Job . Keep it up!</v>
      </c>
      <c r="N273" s="17" t="str">
        <f t="shared" si="7"/>
        <v>Going amazing!.Keep working!</v>
      </c>
    </row>
    <row r="274">
      <c r="A274" s="12">
        <v>270.0</v>
      </c>
      <c r="B274" s="1" t="str">
        <f>Advanced!M271</f>
        <v>Manoj</v>
      </c>
      <c r="C274" s="13" t="str">
        <f t="shared" si="1"/>
        <v>manoj</v>
      </c>
      <c r="D274" s="13">
        <f t="array" ref="D274">IF(ISNUMBER(MATCH(Sheet8!$C274, Basic!$I$2:$I$309, 0)),SUM(
        XLOOKUP(INDEX(Basic!$C$2:$C$309, MATCH(Sheet8!$C274, Basic!$I$2:$I$309, 0)), 'BASIC KEY'!$C$1:$C$4, 'BASIC KEY'!$B$1:$B$4, 0),
        XLOOKUP(INDEX(Basic!$D$2:$D$309, MATCH(Sheet8!$C274, Basic!$I$2:$I$309, 0)), 'BASIC KEY'!$C$7:$C$10, 'BASIC KEY'!$B$7:$B$10, 0),
        XLOOKUP(INDEX(Basic!$E$2:$E$309, MATCH(Sheet8!$C274, Basic!$I$2:$I$309, 0)), 'BASIC KEY'!$C$13:$C$16, 'BASIC KEY'!$B$13:$B$16, 0),
        XLOOKUP(INDEX(Basic!$F$2:$F$309, MATCH(Sheet8!$C274, Basic!$I$2:$I$309, 0)), 'BASIC KEY'!$C$19:$C$22, 'BASIC KEY'!$B$19:$B$22, 0),
        XLOOKUP(INDEX(Basic!$G$2:$G$309, MATCH(Sheet8!$C274, Basic!$I$2:$I$309, 0)), 'BASIC KEY'!$C$25:$C$28, 'BASIC KEY'!$B$25:$B$28, 0)
    ),
    ""
)
</f>
        <v>7</v>
      </c>
      <c r="E274" s="13">
        <f t="array" ref="E274">SUM(
XLOOKUP(Advanced!$C271,'ADVANCED KEY'!$C$1:$C$4,'ADVANCED KEY'!$B$1:$B$4,0),
XLOOKUP(Advanced!$D271,'ADVANCED KEY'!$C$7:$C$10,'ADVANCED KEY'!$B$7:$B$10,0),
XLOOKUP(Advanced!$E271,'ADVANCED KEY'!$C$13:$C$16,'ADVANCED KEY'!$B$13:$B$16,0),
XLOOKUP(Advanced!$F271,'ADVANCED KEY'!$C$19:$C$22,'ADVANCED KEY'!$B$19:$B$22,0),
XLOOKUP(Advanced!$G271,'ADVANCED KEY'!$C$25:$C$28,'ADVANCED KEY'!$B$25:$B$28,0),
XLOOKUP(Advanced!$H271,'ADVANCED KEY'!$C$31:$C$34,'ADVANCED KEY'!$B$31:$B$34,0),
XLOOKUP(Advanced!$I271,'ADVANCED KEY'!$C$37:$C$40,'ADVANCED KEY'!$B$37:$B$40,0),
XLOOKUP(Advanced!$J271,'ADVANCED KEY'!$C$43:$C$46,'ADVANCED KEY'!$B$43:$B$46,0),
XLOOKUP(Advanced!$K271,'ADVANCED KEY'!$C$49:$C$52,'ADVANCED KEY'!$B$49:$B$52,0),
XLOOKUP(Advanced!$L271,'ADVANCED KEY'!$C$55:$C$58,'ADVANCED KEY'!$B$55:$B$58,0)
)</f>
        <v>5</v>
      </c>
      <c r="F274" s="13">
        <f t="shared" si="2"/>
        <v>12</v>
      </c>
      <c r="G274" s="13">
        <f t="shared" si="3"/>
        <v>40</v>
      </c>
      <c r="H274" s="13">
        <f t="shared" si="4"/>
        <v>0.75</v>
      </c>
      <c r="I274" s="25">
        <f t="shared" si="5"/>
        <v>7</v>
      </c>
      <c r="J274" s="13" t="str">
        <f t="array" ref="J274">IF(ISNUMBER(MATCH(Sheet8!$C274, Basic!$I$2:$I$309, 0)),TEXTJOIN(",",TRUE,
XLOOKUP(INDEX(Basic!$K$2:$K$309, MATCH(Sheet8!$C274, Basic!$I$2:$I$309, 0)), 'BASIC KEY'!$E$1:$E$4, 'BASIC KEY'!$F$1:$F$4, ""),
XLOOKUP(INDEX(Basic!$L$2:$L$309, MATCH(Sheet8!$C274, Basic!$I$2:$I$309, 0)), 'BASIC KEY'!$E$7:$E$10, 'BASIC KEY'!$F$7:$F$10, ""),
XLOOKUP(INDEX(Basic!$M$2:$M$309, MATCH(Sheet8!$C274, Basic!$I$2:$I$309, 0)), 'BASIC KEY'!$E$13:$E$16, 'BASIC KEY'!$F$13:$F$16, ""),
XLOOKUP(INDEX(Basic!$N$2:$N$309, MATCH(Sheet8!$C274, Basic!$I$2:$I$309, 0)), 'BASIC KEY'!$E$19:$E$22, 'BASIC KEY'!$F$19:$F$22, ""),
XLOOKUP(INDEX(Basic!$O$2:$O$309, MATCH(Sheet8!$C274, Basic!$I$2:$I$309, 0)), 'BASIC KEY'!$E$25:$E$28, 'BASIC KEY'!$F$25:$F$28, "")
),
""
)</f>
        <v>career focused,Growth seeker,Balancer,Pleasant tactful,Competitor</v>
      </c>
      <c r="L274" s="17" t="str">
        <f t="array" ref="L274">TEXTJOIN(",", TRUE,
    XLOOKUP(Advanced!$P271, 'ADVANCED KEY'!$F$1:$F$4, 'ADVANCED KEY'!$G$1:$G$4, ""),
    XLOOKUP(Advanced!$Q271, 'ADVANCED KEY'!$F$7:$F$10, 'ADVANCED KEY'!$G$7:$G$10, ""),
    XLOOKUP(Advanced!$R271, 'ADVANCED KEY'!$F$13:$F$16, 'ADVANCED KEY'!$G$13:$G$16, ""),
    XLOOKUP(Advanced!$S271, 'ADVANCED KEY'!$F$19:$F$22, 'ADVANCED KEY'!$G$19:$G$22, ""),
    XLOOKUP(Advanced!$T271, 'ADVANCED KEY'!$F$25:$F$28, 'ADVANCED KEY'!$G$25:$G$28, ""),
    XLOOKUP(Advanced!$U271, 'ADVANCED KEY'!$F$31:$F$34, 'ADVANCED KEY'!$G$31:$G$34, ""),
    XLOOKUP(Advanced!$V271, 'ADVANCED KEY'!$F$37:$F$40, 'ADVANCED KEY'!$G$37:$G$40, ""),
    XLOOKUP(Advanced!$W271, 'ADVANCED KEY'!$F$43:$F$46, 'ADVANCED KEY'!$G$43:$G$46, ""),
    XLOOKUP(Advanced!$X271, 'ADVANCED KEY'!$F$49:$F$52, 'ADVANCED KEY'!$G$49:$G$52, ""),
    XLOOKUP(Advanced!$Y271, 'ADVANCED KEY'!$F$55:$F$58, 'ADVANCED KEY'!$G$55:$G$58, "")
)</f>
        <v>Adventurous,Task Oriented,Other's approval seeker,Advice seeker,Strength focused,Balancer,Systematic Thinker,Competitive learner,Experience seeker,Results focused</v>
      </c>
      <c r="M274" s="17" t="str">
        <f t="shared" si="6"/>
        <v>You are doing great Job . Keep it up!</v>
      </c>
      <c r="N274" s="17" t="str">
        <f t="shared" si="7"/>
        <v>Going amazing!.Keep working!</v>
      </c>
    </row>
    <row r="275">
      <c r="A275" s="12">
        <v>271.0</v>
      </c>
      <c r="B275" s="1" t="str">
        <f>Advanced!M272</f>
        <v>Anamitra Bagchi</v>
      </c>
      <c r="C275" s="13" t="str">
        <f t="shared" si="1"/>
        <v>anamitra bagchi</v>
      </c>
      <c r="D275" s="13">
        <f t="array" ref="D275">IF(ISNUMBER(MATCH(Sheet8!$C275, Basic!$I$2:$I$309, 0)),SUM(
        XLOOKUP(INDEX(Basic!$C$2:$C$309, MATCH(Sheet8!$C275, Basic!$I$2:$I$309, 0)), 'BASIC KEY'!$C$1:$C$4, 'BASIC KEY'!$B$1:$B$4, 0),
        XLOOKUP(INDEX(Basic!$D$2:$D$309, MATCH(Sheet8!$C275, Basic!$I$2:$I$309, 0)), 'BASIC KEY'!$C$7:$C$10, 'BASIC KEY'!$B$7:$B$10, 0),
        XLOOKUP(INDEX(Basic!$E$2:$E$309, MATCH(Sheet8!$C275, Basic!$I$2:$I$309, 0)), 'BASIC KEY'!$C$13:$C$16, 'BASIC KEY'!$B$13:$B$16, 0),
        XLOOKUP(INDEX(Basic!$F$2:$F$309, MATCH(Sheet8!$C275, Basic!$I$2:$I$309, 0)), 'BASIC KEY'!$C$19:$C$22, 'BASIC KEY'!$B$19:$B$22, 0),
        XLOOKUP(INDEX(Basic!$G$2:$G$309, MATCH(Sheet8!$C275, Basic!$I$2:$I$309, 0)), 'BASIC KEY'!$C$25:$C$28, 'BASIC KEY'!$B$25:$B$28, 0)
    ),
    ""
)
</f>
        <v>8</v>
      </c>
      <c r="E275" s="13">
        <f t="array" ref="E275">SUM(
XLOOKUP(Advanced!$C272,'ADVANCED KEY'!$C$1:$C$4,'ADVANCED KEY'!$B$1:$B$4,0),
XLOOKUP(Advanced!$D272,'ADVANCED KEY'!$C$7:$C$10,'ADVANCED KEY'!$B$7:$B$10,0),
XLOOKUP(Advanced!$E272,'ADVANCED KEY'!$C$13:$C$16,'ADVANCED KEY'!$B$13:$B$16,0),
XLOOKUP(Advanced!$F272,'ADVANCED KEY'!$C$19:$C$22,'ADVANCED KEY'!$B$19:$B$22,0),
XLOOKUP(Advanced!$G272,'ADVANCED KEY'!$C$25:$C$28,'ADVANCED KEY'!$B$25:$B$28,0),
XLOOKUP(Advanced!$H272,'ADVANCED KEY'!$C$31:$C$34,'ADVANCED KEY'!$B$31:$B$34,0),
XLOOKUP(Advanced!$I272,'ADVANCED KEY'!$C$37:$C$40,'ADVANCED KEY'!$B$37:$B$40,0),
XLOOKUP(Advanced!$J272,'ADVANCED KEY'!$C$43:$C$46,'ADVANCED KEY'!$B$43:$B$46,0),
XLOOKUP(Advanced!$K272,'ADVANCED KEY'!$C$49:$C$52,'ADVANCED KEY'!$B$49:$B$52,0),
XLOOKUP(Advanced!$L272,'ADVANCED KEY'!$C$55:$C$58,'ADVANCED KEY'!$B$55:$B$58,0)
)</f>
        <v>-1</v>
      </c>
      <c r="F275" s="13">
        <f t="shared" si="2"/>
        <v>7</v>
      </c>
      <c r="G275" s="13">
        <f t="shared" si="3"/>
        <v>23.3</v>
      </c>
      <c r="H275" s="13">
        <f t="shared" si="4"/>
        <v>0.273</v>
      </c>
      <c r="I275" s="25">
        <f t="shared" si="5"/>
        <v>9</v>
      </c>
      <c r="J275" s="13" t="str">
        <f t="array" ref="J275">IF(ISNUMBER(MATCH(Sheet8!$C275, Basic!$I$2:$I$309, 0)),TEXTJOIN(",",TRUE,
XLOOKUP(INDEX(Basic!$K$2:$K$309, MATCH(Sheet8!$C275, Basic!$I$2:$I$309, 0)), 'BASIC KEY'!$E$1:$E$4, 'BASIC KEY'!$F$1:$F$4, ""),
XLOOKUP(INDEX(Basic!$L$2:$L$309, MATCH(Sheet8!$C275, Basic!$I$2:$I$309, 0)), 'BASIC KEY'!$E$7:$E$10, 'BASIC KEY'!$F$7:$F$10, ""),
XLOOKUP(INDEX(Basic!$M$2:$M$309, MATCH(Sheet8!$C275, Basic!$I$2:$I$309, 0)), 'BASIC KEY'!$E$13:$E$16, 'BASIC KEY'!$F$13:$F$16, ""),
XLOOKUP(INDEX(Basic!$N$2:$N$309, MATCH(Sheet8!$C275, Basic!$I$2:$I$309, 0)), 'BASIC KEY'!$E$19:$E$22, 'BASIC KEY'!$F$19:$F$22, ""),
XLOOKUP(INDEX(Basic!$O$2:$O$309, MATCH(Sheet8!$C275, Basic!$I$2:$I$309, 0)), 'BASIC KEY'!$E$25:$E$28, 'BASIC KEY'!$F$25:$F$28, "")
),
""
)</f>
        <v>career focused,Growth seeker,Dedicated learner,Pleasant tactful,Competitor</v>
      </c>
      <c r="L275" s="17" t="str">
        <f t="array" ref="L275">TEXTJOIN(",", TRUE,
    XLOOKUP(Advanced!$P272, 'ADVANCED KEY'!$F$1:$F$4, 'ADVANCED KEY'!$G$1:$G$4, ""),
    XLOOKUP(Advanced!$Q272, 'ADVANCED KEY'!$F$7:$F$10, 'ADVANCED KEY'!$G$7:$G$10, ""),
    XLOOKUP(Advanced!$R272, 'ADVANCED KEY'!$F$13:$F$16, 'ADVANCED KEY'!$G$13:$G$16, ""),
    XLOOKUP(Advanced!$S272, 'ADVANCED KEY'!$F$19:$F$22, 'ADVANCED KEY'!$G$19:$G$22, ""),
    XLOOKUP(Advanced!$T272, 'ADVANCED KEY'!$F$25:$F$28, 'ADVANCED KEY'!$G$25:$G$28, ""),
    XLOOKUP(Advanced!$U272, 'ADVANCED KEY'!$F$31:$F$34, 'ADVANCED KEY'!$G$31:$G$34, ""),
    XLOOKUP(Advanced!$V272, 'ADVANCED KEY'!$F$37:$F$40, 'ADVANCED KEY'!$G$37:$G$40, ""),
    XLOOKUP(Advanced!$W272, 'ADVANCED KEY'!$F$43:$F$46, 'ADVANCED KEY'!$G$43:$G$46, ""),
    XLOOKUP(Advanced!$X272, 'ADVANCED KEY'!$F$49:$F$52, 'ADVANCED KEY'!$G$49:$G$52, ""),
    XLOOKUP(Advanced!$Y272, 'ADVANCED KEY'!$F$55:$F$58, 'ADVANCED KEY'!$G$55:$G$58, "")
)</f>
        <v>Researcher,Skill learner,Information seeker,Reflective,Strength focused,Balancer,Blanced thinker,Future focused learner,Acknowledgement seeker,Short-term goals seeker</v>
      </c>
      <c r="M275" s="17" t="str">
        <f t="shared" si="6"/>
        <v>You are doing great Job . Keep it up!</v>
      </c>
      <c r="N275" s="17" t="str">
        <f t="shared" si="7"/>
        <v>Going amazing!.Keep working!</v>
      </c>
    </row>
    <row r="276">
      <c r="A276" s="12">
        <v>272.0</v>
      </c>
      <c r="B276" s="1" t="str">
        <f>Advanced!M273</f>
        <v>Nimmarasi Rahul Yadav </v>
      </c>
      <c r="C276" s="13" t="str">
        <f t="shared" si="1"/>
        <v>nimmarasi rahul yadav</v>
      </c>
      <c r="D276" s="13">
        <f t="array" ref="D276">IF(ISNUMBER(MATCH(Sheet8!$C276, Basic!$I$2:$I$309, 0)),SUM(
        XLOOKUP(INDEX(Basic!$C$2:$C$309, MATCH(Sheet8!$C276, Basic!$I$2:$I$309, 0)), 'BASIC KEY'!$C$1:$C$4, 'BASIC KEY'!$B$1:$B$4, 0),
        XLOOKUP(INDEX(Basic!$D$2:$D$309, MATCH(Sheet8!$C276, Basic!$I$2:$I$309, 0)), 'BASIC KEY'!$C$7:$C$10, 'BASIC KEY'!$B$7:$B$10, 0),
        XLOOKUP(INDEX(Basic!$E$2:$E$309, MATCH(Sheet8!$C276, Basic!$I$2:$I$309, 0)), 'BASIC KEY'!$C$13:$C$16, 'BASIC KEY'!$B$13:$B$16, 0),
        XLOOKUP(INDEX(Basic!$F$2:$F$309, MATCH(Sheet8!$C276, Basic!$I$2:$I$309, 0)), 'BASIC KEY'!$C$19:$C$22, 'BASIC KEY'!$B$19:$B$22, 0),
        XLOOKUP(INDEX(Basic!$G$2:$G$309, MATCH(Sheet8!$C276, Basic!$I$2:$I$309, 0)), 'BASIC KEY'!$C$25:$C$28, 'BASIC KEY'!$B$25:$B$28, 0)
    ),
    ""
)
</f>
        <v>9</v>
      </c>
      <c r="E276" s="13">
        <f t="array" ref="E276">SUM(
XLOOKUP(Advanced!$C273,'ADVANCED KEY'!$C$1:$C$4,'ADVANCED KEY'!$B$1:$B$4,0),
XLOOKUP(Advanced!$D273,'ADVANCED KEY'!$C$7:$C$10,'ADVANCED KEY'!$B$7:$B$10,0),
XLOOKUP(Advanced!$E273,'ADVANCED KEY'!$C$13:$C$16,'ADVANCED KEY'!$B$13:$B$16,0),
XLOOKUP(Advanced!$F273,'ADVANCED KEY'!$C$19:$C$22,'ADVANCED KEY'!$B$19:$B$22,0),
XLOOKUP(Advanced!$G273,'ADVANCED KEY'!$C$25:$C$28,'ADVANCED KEY'!$B$25:$B$28,0),
XLOOKUP(Advanced!$H273,'ADVANCED KEY'!$C$31:$C$34,'ADVANCED KEY'!$B$31:$B$34,0),
XLOOKUP(Advanced!$I273,'ADVANCED KEY'!$C$37:$C$40,'ADVANCED KEY'!$B$37:$B$40,0),
XLOOKUP(Advanced!$J273,'ADVANCED KEY'!$C$43:$C$46,'ADVANCED KEY'!$B$43:$B$46,0),
XLOOKUP(Advanced!$K273,'ADVANCED KEY'!$C$49:$C$52,'ADVANCED KEY'!$B$49:$B$52,0),
XLOOKUP(Advanced!$L273,'ADVANCED KEY'!$C$55:$C$58,'ADVANCED KEY'!$B$55:$B$58,0)
)</f>
        <v>4</v>
      </c>
      <c r="F276" s="13">
        <f t="shared" si="2"/>
        <v>13</v>
      </c>
      <c r="G276" s="13">
        <f t="shared" si="3"/>
        <v>43.3</v>
      </c>
      <c r="H276" s="13">
        <f t="shared" si="4"/>
        <v>0.8</v>
      </c>
      <c r="I276" s="25">
        <f t="shared" si="5"/>
        <v>6</v>
      </c>
      <c r="J276" s="13" t="str">
        <f t="array" ref="J276">IF(ISNUMBER(MATCH(Sheet8!$C276, Basic!$I$2:$I$309, 0)),TEXTJOIN(",",TRUE,
XLOOKUP(INDEX(Basic!$K$2:$K$309, MATCH(Sheet8!$C276, Basic!$I$2:$I$309, 0)), 'BASIC KEY'!$E$1:$E$4, 'BASIC KEY'!$F$1:$F$4, ""),
XLOOKUP(INDEX(Basic!$L$2:$L$309, MATCH(Sheet8!$C276, Basic!$I$2:$I$309, 0)), 'BASIC KEY'!$E$7:$E$10, 'BASIC KEY'!$F$7:$F$10, ""),
XLOOKUP(INDEX(Basic!$M$2:$M$309, MATCH(Sheet8!$C276, Basic!$I$2:$I$309, 0)), 'BASIC KEY'!$E$13:$E$16, 'BASIC KEY'!$F$13:$F$16, ""),
XLOOKUP(INDEX(Basic!$N$2:$N$309, MATCH(Sheet8!$C276, Basic!$I$2:$I$309, 0)), 'BASIC KEY'!$E$19:$E$22, 'BASIC KEY'!$F$19:$F$22, ""),
XLOOKUP(INDEX(Basic!$O$2:$O$309, MATCH(Sheet8!$C276, Basic!$I$2:$I$309, 0)), 'BASIC KEY'!$E$25:$E$28, 'BASIC KEY'!$F$25:$F$28, "")
),
""
)</f>
        <v>career focused,Growth seeker,Dedicated learner,Pleasant tactful,Self Focused</v>
      </c>
      <c r="L276" s="17" t="str">
        <f t="array" ref="L276">TEXTJOIN(",", TRUE,
    XLOOKUP(Advanced!$P273, 'ADVANCED KEY'!$F$1:$F$4, 'ADVANCED KEY'!$G$1:$G$4, ""),
    XLOOKUP(Advanced!$Q273, 'ADVANCED KEY'!$F$7:$F$10, 'ADVANCED KEY'!$G$7:$G$10, ""),
    XLOOKUP(Advanced!$R273, 'ADVANCED KEY'!$F$13:$F$16, 'ADVANCED KEY'!$G$13:$G$16, ""),
    XLOOKUP(Advanced!$S273, 'ADVANCED KEY'!$F$19:$F$22, 'ADVANCED KEY'!$G$19:$G$22, ""),
    XLOOKUP(Advanced!$T273, 'ADVANCED KEY'!$F$25:$F$28, 'ADVANCED KEY'!$G$25:$G$28, ""),
    XLOOKUP(Advanced!$U273, 'ADVANCED KEY'!$F$31:$F$34, 'ADVANCED KEY'!$G$31:$G$34, ""),
    XLOOKUP(Advanced!$V273, 'ADVANCED KEY'!$F$37:$F$40, 'ADVANCED KEY'!$G$37:$G$40, ""),
    XLOOKUP(Advanced!$W273, 'ADVANCED KEY'!$F$43:$F$46, 'ADVANCED KEY'!$G$43:$G$46, ""),
    XLOOKUP(Advanced!$X273, 'ADVANCED KEY'!$F$49:$F$52, 'ADVANCED KEY'!$G$49:$G$52, ""),
    XLOOKUP(Advanced!$Y273, 'ADVANCED KEY'!$F$55:$F$58, 'ADVANCED KEY'!$G$55:$G$58, "")
)</f>
        <v>Adventurous,Task Oriented,Other's approval seeker,Advice seeker,Overthinker,Balancer,Blanced thinker,Future focused learner,Experience seeker,Balanced achiever</v>
      </c>
      <c r="M276" s="17" t="str">
        <f t="shared" si="6"/>
        <v>You are doing great Job . Keep it up!</v>
      </c>
      <c r="N276" s="17" t="str">
        <f t="shared" si="7"/>
        <v>You are doing amazing dear!. Don't overthink about anything and be happy :)</v>
      </c>
    </row>
    <row r="277">
      <c r="A277" s="12">
        <v>273.0</v>
      </c>
      <c r="B277" s="1" t="str">
        <f>Advanced!M274</f>
        <v>Palakuri Akshay goud </v>
      </c>
      <c r="C277" s="13" t="str">
        <f t="shared" si="1"/>
        <v>palakuri akshay goud</v>
      </c>
      <c r="D277" s="13">
        <f t="array" ref="D277">IF(ISNUMBER(MATCH(Sheet8!$C277, Basic!$I$2:$I$309, 0)),SUM(
        XLOOKUP(INDEX(Basic!$C$2:$C$309, MATCH(Sheet8!$C277, Basic!$I$2:$I$309, 0)), 'BASIC KEY'!$C$1:$C$4, 'BASIC KEY'!$B$1:$B$4, 0),
        XLOOKUP(INDEX(Basic!$D$2:$D$309, MATCH(Sheet8!$C277, Basic!$I$2:$I$309, 0)), 'BASIC KEY'!$C$7:$C$10, 'BASIC KEY'!$B$7:$B$10, 0),
        XLOOKUP(INDEX(Basic!$E$2:$E$309, MATCH(Sheet8!$C277, Basic!$I$2:$I$309, 0)), 'BASIC KEY'!$C$13:$C$16, 'BASIC KEY'!$B$13:$B$16, 0),
        XLOOKUP(INDEX(Basic!$F$2:$F$309, MATCH(Sheet8!$C277, Basic!$I$2:$I$309, 0)), 'BASIC KEY'!$C$19:$C$22, 'BASIC KEY'!$B$19:$B$22, 0),
        XLOOKUP(INDEX(Basic!$G$2:$G$309, MATCH(Sheet8!$C277, Basic!$I$2:$I$309, 0)), 'BASIC KEY'!$C$25:$C$28, 'BASIC KEY'!$B$25:$B$28, 0)
    ),
    ""
)
</f>
        <v>8</v>
      </c>
      <c r="E277" s="13">
        <f t="array" ref="E277">SUM(
XLOOKUP(Advanced!$C274,'ADVANCED KEY'!$C$1:$C$4,'ADVANCED KEY'!$B$1:$B$4,0),
XLOOKUP(Advanced!$D274,'ADVANCED KEY'!$C$7:$C$10,'ADVANCED KEY'!$B$7:$B$10,0),
XLOOKUP(Advanced!$E274,'ADVANCED KEY'!$C$13:$C$16,'ADVANCED KEY'!$B$13:$B$16,0),
XLOOKUP(Advanced!$F274,'ADVANCED KEY'!$C$19:$C$22,'ADVANCED KEY'!$B$19:$B$22,0),
XLOOKUP(Advanced!$G274,'ADVANCED KEY'!$C$25:$C$28,'ADVANCED KEY'!$B$25:$B$28,0),
XLOOKUP(Advanced!$H274,'ADVANCED KEY'!$C$31:$C$34,'ADVANCED KEY'!$B$31:$B$34,0),
XLOOKUP(Advanced!$I274,'ADVANCED KEY'!$C$37:$C$40,'ADVANCED KEY'!$B$37:$B$40,0),
XLOOKUP(Advanced!$J274,'ADVANCED KEY'!$C$43:$C$46,'ADVANCED KEY'!$B$43:$B$46,0),
XLOOKUP(Advanced!$K274,'ADVANCED KEY'!$C$49:$C$52,'ADVANCED KEY'!$B$49:$B$52,0),
XLOOKUP(Advanced!$L274,'ADVANCED KEY'!$C$55:$C$58,'ADVANCED KEY'!$B$55:$B$58,0)
)</f>
        <v>-1</v>
      </c>
      <c r="F277" s="13">
        <f t="shared" si="2"/>
        <v>7</v>
      </c>
      <c r="G277" s="13">
        <f t="shared" si="3"/>
        <v>23.3</v>
      </c>
      <c r="H277" s="13">
        <f t="shared" si="4"/>
        <v>0.333</v>
      </c>
      <c r="I277" s="25">
        <f t="shared" si="5"/>
        <v>6</v>
      </c>
      <c r="J277" s="13" t="str">
        <f t="array" ref="J277">IF(ISNUMBER(MATCH(Sheet8!$C277, Basic!$I$2:$I$309, 0)),TEXTJOIN(",",TRUE,
XLOOKUP(INDEX(Basic!$K$2:$K$309, MATCH(Sheet8!$C277, Basic!$I$2:$I$309, 0)), 'BASIC KEY'!$E$1:$E$4, 'BASIC KEY'!$F$1:$F$4, ""),
XLOOKUP(INDEX(Basic!$L$2:$L$309, MATCH(Sheet8!$C277, Basic!$I$2:$I$309, 0)), 'BASIC KEY'!$E$7:$E$10, 'BASIC KEY'!$F$7:$F$10, ""),
XLOOKUP(INDEX(Basic!$M$2:$M$309, MATCH(Sheet8!$C277, Basic!$I$2:$I$309, 0)), 'BASIC KEY'!$E$13:$E$16, 'BASIC KEY'!$F$13:$F$16, ""),
XLOOKUP(INDEX(Basic!$N$2:$N$309, MATCH(Sheet8!$C277, Basic!$I$2:$I$309, 0)), 'BASIC KEY'!$E$19:$E$22, 'BASIC KEY'!$F$19:$F$22, ""),
XLOOKUP(INDEX(Basic!$O$2:$O$309, MATCH(Sheet8!$C277, Basic!$I$2:$I$309, 0)), 'BASIC KEY'!$E$25:$E$28, 'BASIC KEY'!$F$25:$F$28, "")
),
""
)</f>
        <v>career focused,Growth seeker,Balancer,Pleasant tactful,Self Focused</v>
      </c>
      <c r="L277" s="17" t="str">
        <f t="array" ref="L277">TEXTJOIN(",", TRUE,
    XLOOKUP(Advanced!$P274, 'ADVANCED KEY'!$F$1:$F$4, 'ADVANCED KEY'!$G$1:$G$4, ""),
    XLOOKUP(Advanced!$Q274, 'ADVANCED KEY'!$F$7:$F$10, 'ADVANCED KEY'!$G$7:$G$10, ""),
    XLOOKUP(Advanced!$R274, 'ADVANCED KEY'!$F$13:$F$16, 'ADVANCED KEY'!$G$13:$G$16, ""),
    XLOOKUP(Advanced!$S274, 'ADVANCED KEY'!$F$19:$F$22, 'ADVANCED KEY'!$G$19:$G$22, ""),
    XLOOKUP(Advanced!$T274, 'ADVANCED KEY'!$F$25:$F$28, 'ADVANCED KEY'!$G$25:$G$28, ""),
    XLOOKUP(Advanced!$U274, 'ADVANCED KEY'!$F$31:$F$34, 'ADVANCED KEY'!$G$31:$G$34, ""),
    XLOOKUP(Advanced!$V274, 'ADVANCED KEY'!$F$37:$F$40, 'ADVANCED KEY'!$G$37:$G$40, ""),
    XLOOKUP(Advanced!$W274, 'ADVANCED KEY'!$F$43:$F$46, 'ADVANCED KEY'!$G$43:$G$46, ""),
    XLOOKUP(Advanced!$X274, 'ADVANCED KEY'!$F$49:$F$52, 'ADVANCED KEY'!$G$49:$G$52, ""),
    XLOOKUP(Advanced!$Y274, 'ADVANCED KEY'!$F$55:$F$58, 'ADVANCED KEY'!$G$55:$G$58, "")
)</f>
        <v>Researcher,Skill learner,Information seeker,Incremental Result seeker,Self Aware,Balancer,Blanced thinker,Future focused learner,Acknowledgement seeker,Short-term goals seeker</v>
      </c>
      <c r="M277" s="17" t="str">
        <f t="shared" si="6"/>
        <v>You are doing great Job . Keep it up!</v>
      </c>
      <c r="N277" s="17" t="str">
        <f t="shared" si="7"/>
        <v>Going amazing!.Keep working!</v>
      </c>
    </row>
    <row r="278">
      <c r="A278" s="12">
        <v>274.0</v>
      </c>
      <c r="B278" s="1" t="str">
        <f>Advanced!M275</f>
        <v>Himavamshi</v>
      </c>
      <c r="C278" s="13" t="str">
        <f t="shared" si="1"/>
        <v>himavamshi</v>
      </c>
      <c r="D278" s="13">
        <f t="array" ref="D278">IF(ISNUMBER(MATCH(Sheet8!$C278, Basic!$I$2:$I$309, 0)),SUM(
        XLOOKUP(INDEX(Basic!$C$2:$C$309, MATCH(Sheet8!$C278, Basic!$I$2:$I$309, 0)), 'BASIC KEY'!$C$1:$C$4, 'BASIC KEY'!$B$1:$B$4, 0),
        XLOOKUP(INDEX(Basic!$D$2:$D$309, MATCH(Sheet8!$C278, Basic!$I$2:$I$309, 0)), 'BASIC KEY'!$C$7:$C$10, 'BASIC KEY'!$B$7:$B$10, 0),
        XLOOKUP(INDEX(Basic!$E$2:$E$309, MATCH(Sheet8!$C278, Basic!$I$2:$I$309, 0)), 'BASIC KEY'!$C$13:$C$16, 'BASIC KEY'!$B$13:$B$16, 0),
        XLOOKUP(INDEX(Basic!$F$2:$F$309, MATCH(Sheet8!$C278, Basic!$I$2:$I$309, 0)), 'BASIC KEY'!$C$19:$C$22, 'BASIC KEY'!$B$19:$B$22, 0),
        XLOOKUP(INDEX(Basic!$G$2:$G$309, MATCH(Sheet8!$C278, Basic!$I$2:$I$309, 0)), 'BASIC KEY'!$C$25:$C$28, 'BASIC KEY'!$B$25:$B$28, 0)
    ),
    ""
)
</f>
        <v>8</v>
      </c>
      <c r="E278" s="13">
        <f t="array" ref="E278">SUM(
XLOOKUP(Advanced!$C275,'ADVANCED KEY'!$C$1:$C$4,'ADVANCED KEY'!$B$1:$B$4,0),
XLOOKUP(Advanced!$D275,'ADVANCED KEY'!$C$7:$C$10,'ADVANCED KEY'!$B$7:$B$10,0),
XLOOKUP(Advanced!$E275,'ADVANCED KEY'!$C$13:$C$16,'ADVANCED KEY'!$B$13:$B$16,0),
XLOOKUP(Advanced!$F275,'ADVANCED KEY'!$C$19:$C$22,'ADVANCED KEY'!$B$19:$B$22,0),
XLOOKUP(Advanced!$G275,'ADVANCED KEY'!$C$25:$C$28,'ADVANCED KEY'!$B$25:$B$28,0),
XLOOKUP(Advanced!$H275,'ADVANCED KEY'!$C$31:$C$34,'ADVANCED KEY'!$B$31:$B$34,0),
XLOOKUP(Advanced!$I275,'ADVANCED KEY'!$C$37:$C$40,'ADVANCED KEY'!$B$37:$B$40,0),
XLOOKUP(Advanced!$J275,'ADVANCED KEY'!$C$43:$C$46,'ADVANCED KEY'!$B$43:$B$46,0),
XLOOKUP(Advanced!$K275,'ADVANCED KEY'!$C$49:$C$52,'ADVANCED KEY'!$B$49:$B$52,0),
XLOOKUP(Advanced!$L275,'ADVANCED KEY'!$C$55:$C$58,'ADVANCED KEY'!$B$55:$B$58,0)
)</f>
        <v>5</v>
      </c>
      <c r="F278" s="13">
        <f t="shared" si="2"/>
        <v>13</v>
      </c>
      <c r="G278" s="13">
        <f t="shared" si="3"/>
        <v>43.3</v>
      </c>
      <c r="H278" s="13">
        <f t="shared" si="4"/>
        <v>0.875</v>
      </c>
      <c r="I278" s="25">
        <f t="shared" si="5"/>
        <v>5</v>
      </c>
      <c r="J278" s="13" t="str">
        <f t="array" ref="J278">IF(ISNUMBER(MATCH(Sheet8!$C278, Basic!$I$2:$I$309, 0)),TEXTJOIN(",",TRUE,
XLOOKUP(INDEX(Basic!$K$2:$K$309, MATCH(Sheet8!$C278, Basic!$I$2:$I$309, 0)), 'BASIC KEY'!$E$1:$E$4, 'BASIC KEY'!$F$1:$F$4, ""),
XLOOKUP(INDEX(Basic!$L$2:$L$309, MATCH(Sheet8!$C278, Basic!$I$2:$I$309, 0)), 'BASIC KEY'!$E$7:$E$10, 'BASIC KEY'!$F$7:$F$10, ""),
XLOOKUP(INDEX(Basic!$M$2:$M$309, MATCH(Sheet8!$C278, Basic!$I$2:$I$309, 0)), 'BASIC KEY'!$E$13:$E$16, 'BASIC KEY'!$F$13:$F$16, ""),
XLOOKUP(INDEX(Basic!$N$2:$N$309, MATCH(Sheet8!$C278, Basic!$I$2:$I$309, 0)), 'BASIC KEY'!$E$19:$E$22, 'BASIC KEY'!$F$19:$F$22, ""),
XLOOKUP(INDEX(Basic!$O$2:$O$309, MATCH(Sheet8!$C278, Basic!$I$2:$I$309, 0)), 'BASIC KEY'!$E$25:$E$28, 'BASIC KEY'!$F$25:$F$28, "")
),
""
)</f>
        <v>passionate explorer,Balanced explorer,Balancer,Pleasant tactful,Self Focused</v>
      </c>
      <c r="L278" s="17" t="str">
        <f t="array" ref="L278">TEXTJOIN(",", TRUE,
    XLOOKUP(Advanced!$P275, 'ADVANCED KEY'!$F$1:$F$4, 'ADVANCED KEY'!$G$1:$G$4, ""),
    XLOOKUP(Advanced!$Q275, 'ADVANCED KEY'!$F$7:$F$10, 'ADVANCED KEY'!$G$7:$G$10, ""),
    XLOOKUP(Advanced!$R275, 'ADVANCED KEY'!$F$13:$F$16, 'ADVANCED KEY'!$G$13:$G$16, ""),
    XLOOKUP(Advanced!$S275, 'ADVANCED KEY'!$F$19:$F$22, 'ADVANCED KEY'!$G$19:$G$22, ""),
    XLOOKUP(Advanced!$T275, 'ADVANCED KEY'!$F$25:$F$28, 'ADVANCED KEY'!$G$25:$G$28, ""),
    XLOOKUP(Advanced!$U275, 'ADVANCED KEY'!$F$31:$F$34, 'ADVANCED KEY'!$G$31:$G$34, ""),
    XLOOKUP(Advanced!$V275, 'ADVANCED KEY'!$F$37:$F$40, 'ADVANCED KEY'!$G$37:$G$40, ""),
    XLOOKUP(Advanced!$W275, 'ADVANCED KEY'!$F$43:$F$46, 'ADVANCED KEY'!$G$43:$G$46, ""),
    XLOOKUP(Advanced!$X275, 'ADVANCED KEY'!$F$49:$F$52, 'ADVANCED KEY'!$G$49:$G$52, ""),
    XLOOKUP(Advanced!$Y275, 'ADVANCED KEY'!$F$55:$F$58, 'ADVANCED KEY'!$G$55:$G$58, "")
)</f>
        <v>Planned explorer,Challenger,Guidelines seeker,Incremental Result seeker,Strength focused,Placement focused,Smart woker,Practical learner,Acknowledgement seeker,Balanced achiever</v>
      </c>
      <c r="M278" s="17" t="str">
        <f t="shared" si="6"/>
        <v>You are doing great Job . Keep it up!</v>
      </c>
      <c r="N278" s="17" t="str">
        <f t="shared" si="7"/>
        <v>Going amazing!.Keep working!</v>
      </c>
    </row>
    <row r="279">
      <c r="A279" s="12">
        <v>275.0</v>
      </c>
      <c r="B279" s="1" t="str">
        <f>Advanced!M276</f>
        <v>Batool Amina </v>
      </c>
      <c r="C279" s="13" t="str">
        <f t="shared" si="1"/>
        <v>batool amina</v>
      </c>
      <c r="D279" s="13">
        <f t="array" ref="D279">IF(ISNUMBER(MATCH(Sheet8!$C279, Basic!$I$2:$I$309, 0)),SUM(
        XLOOKUP(INDEX(Basic!$C$2:$C$309, MATCH(Sheet8!$C279, Basic!$I$2:$I$309, 0)), 'BASIC KEY'!$C$1:$C$4, 'BASIC KEY'!$B$1:$B$4, 0),
        XLOOKUP(INDEX(Basic!$D$2:$D$309, MATCH(Sheet8!$C279, Basic!$I$2:$I$309, 0)), 'BASIC KEY'!$C$7:$C$10, 'BASIC KEY'!$B$7:$B$10, 0),
        XLOOKUP(INDEX(Basic!$E$2:$E$309, MATCH(Sheet8!$C279, Basic!$I$2:$I$309, 0)), 'BASIC KEY'!$C$13:$C$16, 'BASIC KEY'!$B$13:$B$16, 0),
        XLOOKUP(INDEX(Basic!$F$2:$F$309, MATCH(Sheet8!$C279, Basic!$I$2:$I$309, 0)), 'BASIC KEY'!$C$19:$C$22, 'BASIC KEY'!$B$19:$B$22, 0),
        XLOOKUP(INDEX(Basic!$G$2:$G$309, MATCH(Sheet8!$C279, Basic!$I$2:$I$309, 0)), 'BASIC KEY'!$C$25:$C$28, 'BASIC KEY'!$B$25:$B$28, 0)
    ),
    ""
)
</f>
        <v>6</v>
      </c>
      <c r="E279" s="13">
        <f t="array" ref="E279">SUM(
XLOOKUP(Advanced!$C276,'ADVANCED KEY'!$C$1:$C$4,'ADVANCED KEY'!$B$1:$B$4,0),
XLOOKUP(Advanced!$D276,'ADVANCED KEY'!$C$7:$C$10,'ADVANCED KEY'!$B$7:$B$10,0),
XLOOKUP(Advanced!$E276,'ADVANCED KEY'!$C$13:$C$16,'ADVANCED KEY'!$B$13:$B$16,0),
XLOOKUP(Advanced!$F276,'ADVANCED KEY'!$C$19:$C$22,'ADVANCED KEY'!$B$19:$B$22,0),
XLOOKUP(Advanced!$G276,'ADVANCED KEY'!$C$25:$C$28,'ADVANCED KEY'!$B$25:$B$28,0),
XLOOKUP(Advanced!$H276,'ADVANCED KEY'!$C$31:$C$34,'ADVANCED KEY'!$B$31:$B$34,0),
XLOOKUP(Advanced!$I276,'ADVANCED KEY'!$C$37:$C$40,'ADVANCED KEY'!$B$37:$B$40,0),
XLOOKUP(Advanced!$J276,'ADVANCED KEY'!$C$43:$C$46,'ADVANCED KEY'!$B$43:$B$46,0),
XLOOKUP(Advanced!$K276,'ADVANCED KEY'!$C$49:$C$52,'ADVANCED KEY'!$B$49:$B$52,0),
XLOOKUP(Advanced!$L276,'ADVANCED KEY'!$C$55:$C$58,'ADVANCED KEY'!$B$55:$B$58,0)
)</f>
        <v>-1</v>
      </c>
      <c r="F279" s="13">
        <f t="shared" si="2"/>
        <v>5</v>
      </c>
      <c r="G279" s="13">
        <f t="shared" si="3"/>
        <v>16.7</v>
      </c>
      <c r="H279" s="13">
        <f t="shared" si="4"/>
        <v>0.143</v>
      </c>
      <c r="I279" s="25">
        <f t="shared" si="5"/>
        <v>6</v>
      </c>
      <c r="J279" s="13" t="str">
        <f t="array" ref="J279">IF(ISNUMBER(MATCH(Sheet8!$C279, Basic!$I$2:$I$309, 0)),TEXTJOIN(",",TRUE,
XLOOKUP(INDEX(Basic!$K$2:$K$309, MATCH(Sheet8!$C279, Basic!$I$2:$I$309, 0)), 'BASIC KEY'!$E$1:$E$4, 'BASIC KEY'!$F$1:$F$4, ""),
XLOOKUP(INDEX(Basic!$L$2:$L$309, MATCH(Sheet8!$C279, Basic!$I$2:$I$309, 0)), 'BASIC KEY'!$E$7:$E$10, 'BASIC KEY'!$F$7:$F$10, ""),
XLOOKUP(INDEX(Basic!$M$2:$M$309, MATCH(Sheet8!$C279, Basic!$I$2:$I$309, 0)), 'BASIC KEY'!$E$13:$E$16, 'BASIC KEY'!$F$13:$F$16, ""),
XLOOKUP(INDEX(Basic!$N$2:$N$309, MATCH(Sheet8!$C279, Basic!$I$2:$I$309, 0)), 'BASIC KEY'!$E$19:$E$22, 'BASIC KEY'!$F$19:$F$22, ""),
XLOOKUP(INDEX(Basic!$O$2:$O$309, MATCH(Sheet8!$C279, Basic!$I$2:$I$309, 0)), 'BASIC KEY'!$E$25:$E$28, 'BASIC KEY'!$F$25:$F$28, "")
),
""
)</f>
        <v>career focused,Balanced explorer,Weakend learner,Pleasant tactful,Self Focused</v>
      </c>
      <c r="L279" s="17" t="str">
        <f t="array" ref="L279">TEXTJOIN(",", TRUE,
    XLOOKUP(Advanced!$P276, 'ADVANCED KEY'!$F$1:$F$4, 'ADVANCED KEY'!$G$1:$G$4, ""),
    XLOOKUP(Advanced!$Q276, 'ADVANCED KEY'!$F$7:$F$10, 'ADVANCED KEY'!$G$7:$G$10, ""),
    XLOOKUP(Advanced!$R276, 'ADVANCED KEY'!$F$13:$F$16, 'ADVANCED KEY'!$G$13:$G$16, ""),
    XLOOKUP(Advanced!$S276, 'ADVANCED KEY'!$F$19:$F$22, 'ADVANCED KEY'!$G$19:$G$22, ""),
    XLOOKUP(Advanced!$T276, 'ADVANCED KEY'!$F$25:$F$28, 'ADVANCED KEY'!$G$25:$G$28, ""),
    XLOOKUP(Advanced!$U276, 'ADVANCED KEY'!$F$31:$F$34, 'ADVANCED KEY'!$G$31:$G$34, ""),
    XLOOKUP(Advanced!$V276, 'ADVANCED KEY'!$F$37:$F$40, 'ADVANCED KEY'!$G$37:$G$40, ""),
    XLOOKUP(Advanced!$W276, 'ADVANCED KEY'!$F$43:$F$46, 'ADVANCED KEY'!$G$43:$G$46, ""),
    XLOOKUP(Advanced!$X276, 'ADVANCED KEY'!$F$49:$F$52, 'ADVANCED KEY'!$G$49:$G$52, ""),
    XLOOKUP(Advanced!$Y276, 'ADVANCED KEY'!$F$55:$F$58, 'ADVANCED KEY'!$G$55:$G$58, "")
)</f>
        <v>Planned explorer,Skill learner,Information seeker,Incremental Result seeker,Self Aware,Balancer,Blanced thinker,Practical learner,Acknowledgement seeker,Balanced achiever</v>
      </c>
      <c r="M279" s="17" t="str">
        <f t="shared" si="6"/>
        <v>You are doing great Job . Keep it up!</v>
      </c>
      <c r="N279" s="17" t="str">
        <f t="shared" si="7"/>
        <v>Going amazing!.Keep working!</v>
      </c>
    </row>
    <row r="280">
      <c r="A280" s="12">
        <v>276.0</v>
      </c>
      <c r="B280" s="1" t="str">
        <f>Advanced!M277</f>
        <v>Umang Rupesh Modak </v>
      </c>
      <c r="C280" s="13" t="str">
        <f t="shared" si="1"/>
        <v>umang rupesh modak</v>
      </c>
      <c r="D280" s="13">
        <f t="array" ref="D280">IF(ISNUMBER(MATCH(Sheet8!$C280, Basic!$I$2:$I$309, 0)),SUM(
        XLOOKUP(INDEX(Basic!$C$2:$C$309, MATCH(Sheet8!$C280, Basic!$I$2:$I$309, 0)), 'BASIC KEY'!$C$1:$C$4, 'BASIC KEY'!$B$1:$B$4, 0),
        XLOOKUP(INDEX(Basic!$D$2:$D$309, MATCH(Sheet8!$C280, Basic!$I$2:$I$309, 0)), 'BASIC KEY'!$C$7:$C$10, 'BASIC KEY'!$B$7:$B$10, 0),
        XLOOKUP(INDEX(Basic!$E$2:$E$309, MATCH(Sheet8!$C280, Basic!$I$2:$I$309, 0)), 'BASIC KEY'!$C$13:$C$16, 'BASIC KEY'!$B$13:$B$16, 0),
        XLOOKUP(INDEX(Basic!$F$2:$F$309, MATCH(Sheet8!$C280, Basic!$I$2:$I$309, 0)), 'BASIC KEY'!$C$19:$C$22, 'BASIC KEY'!$B$19:$B$22, 0),
        XLOOKUP(INDEX(Basic!$G$2:$G$309, MATCH(Sheet8!$C280, Basic!$I$2:$I$309, 0)), 'BASIC KEY'!$C$25:$C$28, 'BASIC KEY'!$B$25:$B$28, 0)
    ),
    ""
)
</f>
        <v>9</v>
      </c>
      <c r="E280" s="13">
        <f t="array" ref="E280">SUM(
XLOOKUP(Advanced!$C277,'ADVANCED KEY'!$C$1:$C$4,'ADVANCED KEY'!$B$1:$B$4,0),
XLOOKUP(Advanced!$D277,'ADVANCED KEY'!$C$7:$C$10,'ADVANCED KEY'!$B$7:$B$10,0),
XLOOKUP(Advanced!$E277,'ADVANCED KEY'!$C$13:$C$16,'ADVANCED KEY'!$B$13:$B$16,0),
XLOOKUP(Advanced!$F277,'ADVANCED KEY'!$C$19:$C$22,'ADVANCED KEY'!$B$19:$B$22,0),
XLOOKUP(Advanced!$G277,'ADVANCED KEY'!$C$25:$C$28,'ADVANCED KEY'!$B$25:$B$28,0),
XLOOKUP(Advanced!$H277,'ADVANCED KEY'!$C$31:$C$34,'ADVANCED KEY'!$B$31:$B$34,0),
XLOOKUP(Advanced!$I277,'ADVANCED KEY'!$C$37:$C$40,'ADVANCED KEY'!$B$37:$B$40,0),
XLOOKUP(Advanced!$J277,'ADVANCED KEY'!$C$43:$C$46,'ADVANCED KEY'!$B$43:$B$46,0),
XLOOKUP(Advanced!$K277,'ADVANCED KEY'!$C$49:$C$52,'ADVANCED KEY'!$B$49:$B$52,0),
XLOOKUP(Advanced!$L277,'ADVANCED KEY'!$C$55:$C$58,'ADVANCED KEY'!$B$55:$B$58,0)
)</f>
        <v>-2</v>
      </c>
      <c r="F280" s="13">
        <f t="shared" si="2"/>
        <v>7</v>
      </c>
      <c r="G280" s="13">
        <f t="shared" si="3"/>
        <v>23.3</v>
      </c>
      <c r="H280" s="13">
        <f t="shared" si="4"/>
        <v>0.333</v>
      </c>
      <c r="I280" s="25">
        <f t="shared" si="5"/>
        <v>5</v>
      </c>
      <c r="J280" s="13" t="str">
        <f t="array" ref="J280">IF(ISNUMBER(MATCH(Sheet8!$C280, Basic!$I$2:$I$309, 0)),TEXTJOIN(",",TRUE,
XLOOKUP(INDEX(Basic!$K$2:$K$309, MATCH(Sheet8!$C280, Basic!$I$2:$I$309, 0)), 'BASIC KEY'!$E$1:$E$4, 'BASIC KEY'!$F$1:$F$4, ""),
XLOOKUP(INDEX(Basic!$L$2:$L$309, MATCH(Sheet8!$C280, Basic!$I$2:$I$309, 0)), 'BASIC KEY'!$E$7:$E$10, 'BASIC KEY'!$F$7:$F$10, ""),
XLOOKUP(INDEX(Basic!$M$2:$M$309, MATCH(Sheet8!$C280, Basic!$I$2:$I$309, 0)), 'BASIC KEY'!$E$13:$E$16, 'BASIC KEY'!$F$13:$F$16, ""),
XLOOKUP(INDEX(Basic!$N$2:$N$309, MATCH(Sheet8!$C280, Basic!$I$2:$I$309, 0)), 'BASIC KEY'!$E$19:$E$22, 'BASIC KEY'!$F$19:$F$22, ""),
XLOOKUP(INDEX(Basic!$O$2:$O$309, MATCH(Sheet8!$C280, Basic!$I$2:$I$309, 0)), 'BASIC KEY'!$E$25:$E$28, 'BASIC KEY'!$F$25:$F$28, "")
),
""
)</f>
        <v>passionate explorer,Growth seeker,Balancer,Pleasant tactful,Self Focused</v>
      </c>
      <c r="L280" s="17" t="str">
        <f t="array" ref="L280">TEXTJOIN(",", TRUE,
    XLOOKUP(Advanced!$P277, 'ADVANCED KEY'!$F$1:$F$4, 'ADVANCED KEY'!$G$1:$G$4, ""),
    XLOOKUP(Advanced!$Q277, 'ADVANCED KEY'!$F$7:$F$10, 'ADVANCED KEY'!$G$7:$G$10, ""),
    XLOOKUP(Advanced!$R277, 'ADVANCED KEY'!$F$13:$F$16, 'ADVANCED KEY'!$G$13:$G$16, ""),
    XLOOKUP(Advanced!$S277, 'ADVANCED KEY'!$F$19:$F$22, 'ADVANCED KEY'!$G$19:$G$22, ""),
    XLOOKUP(Advanced!$T277, 'ADVANCED KEY'!$F$25:$F$28, 'ADVANCED KEY'!$G$25:$G$28, ""),
    XLOOKUP(Advanced!$U277, 'ADVANCED KEY'!$F$31:$F$34, 'ADVANCED KEY'!$G$31:$G$34, ""),
    XLOOKUP(Advanced!$V277, 'ADVANCED KEY'!$F$37:$F$40, 'ADVANCED KEY'!$G$37:$G$40, ""),
    XLOOKUP(Advanced!$W277, 'ADVANCED KEY'!$F$43:$F$46, 'ADVANCED KEY'!$G$43:$G$46, ""),
    XLOOKUP(Advanced!$X277, 'ADVANCED KEY'!$F$49:$F$52, 'ADVANCED KEY'!$G$49:$G$52, ""),
    XLOOKUP(Advanced!$Y277, 'ADVANCED KEY'!$F$55:$F$58, 'ADVANCED KEY'!$G$55:$G$58, "")
)</f>
        <v>Researcher,Task Oriented,Information seeker,Incremental Result seeker,Self Aware,Balancer,Blanced thinker,Future focused learner,Acknowledgement seeker,Short-term goals seeker</v>
      </c>
      <c r="M280" s="17" t="str">
        <f t="shared" si="6"/>
        <v>You are doing great Job . Keep it up!</v>
      </c>
      <c r="N280" s="17" t="str">
        <f t="shared" si="7"/>
        <v>Going amazing!.Keep working!</v>
      </c>
    </row>
    <row r="281">
      <c r="A281" s="12">
        <v>277.0</v>
      </c>
      <c r="B281" s="1" t="str">
        <f>Advanced!M278</f>
        <v>Yashpreet Singh Pannu</v>
      </c>
      <c r="C281" s="13" t="str">
        <f t="shared" si="1"/>
        <v>yashpreet singh pannu</v>
      </c>
      <c r="D281" s="13">
        <f t="array" ref="D281">IF(ISNUMBER(MATCH(Sheet8!$C281, Basic!$I$2:$I$309, 0)),SUM(
        XLOOKUP(INDEX(Basic!$C$2:$C$309, MATCH(Sheet8!$C281, Basic!$I$2:$I$309, 0)), 'BASIC KEY'!$C$1:$C$4, 'BASIC KEY'!$B$1:$B$4, 0),
        XLOOKUP(INDEX(Basic!$D$2:$D$309, MATCH(Sheet8!$C281, Basic!$I$2:$I$309, 0)), 'BASIC KEY'!$C$7:$C$10, 'BASIC KEY'!$B$7:$B$10, 0),
        XLOOKUP(INDEX(Basic!$E$2:$E$309, MATCH(Sheet8!$C281, Basic!$I$2:$I$309, 0)), 'BASIC KEY'!$C$13:$C$16, 'BASIC KEY'!$B$13:$B$16, 0),
        XLOOKUP(INDEX(Basic!$F$2:$F$309, MATCH(Sheet8!$C281, Basic!$I$2:$I$309, 0)), 'BASIC KEY'!$C$19:$C$22, 'BASIC KEY'!$B$19:$B$22, 0),
        XLOOKUP(INDEX(Basic!$G$2:$G$309, MATCH(Sheet8!$C281, Basic!$I$2:$I$309, 0)), 'BASIC KEY'!$C$25:$C$28, 'BASIC KEY'!$B$25:$B$28, 0)
    ),
    ""
)
</f>
        <v>9</v>
      </c>
      <c r="E281" s="13">
        <f t="array" ref="E281">SUM(
XLOOKUP(Advanced!$C278,'ADVANCED KEY'!$C$1:$C$4,'ADVANCED KEY'!$B$1:$B$4,0),
XLOOKUP(Advanced!$D278,'ADVANCED KEY'!$C$7:$C$10,'ADVANCED KEY'!$B$7:$B$10,0),
XLOOKUP(Advanced!$E278,'ADVANCED KEY'!$C$13:$C$16,'ADVANCED KEY'!$B$13:$B$16,0),
XLOOKUP(Advanced!$F278,'ADVANCED KEY'!$C$19:$C$22,'ADVANCED KEY'!$B$19:$B$22,0),
XLOOKUP(Advanced!$G278,'ADVANCED KEY'!$C$25:$C$28,'ADVANCED KEY'!$B$25:$B$28,0),
XLOOKUP(Advanced!$H278,'ADVANCED KEY'!$C$31:$C$34,'ADVANCED KEY'!$B$31:$B$34,0),
XLOOKUP(Advanced!$I278,'ADVANCED KEY'!$C$37:$C$40,'ADVANCED KEY'!$B$37:$B$40,0),
XLOOKUP(Advanced!$J278,'ADVANCED KEY'!$C$43:$C$46,'ADVANCED KEY'!$B$43:$B$46,0),
XLOOKUP(Advanced!$K278,'ADVANCED KEY'!$C$49:$C$52,'ADVANCED KEY'!$B$49:$B$52,0),
XLOOKUP(Advanced!$L278,'ADVANCED KEY'!$C$55:$C$58,'ADVANCED KEY'!$B$55:$B$58,0)
)</f>
        <v>6</v>
      </c>
      <c r="F281" s="13">
        <f t="shared" si="2"/>
        <v>15</v>
      </c>
      <c r="G281" s="13">
        <f t="shared" si="3"/>
        <v>50</v>
      </c>
      <c r="H281" s="13">
        <f t="shared" si="4"/>
        <v>1</v>
      </c>
      <c r="I281" s="25">
        <f t="shared" si="5"/>
        <v>1</v>
      </c>
      <c r="J281" s="13" t="str">
        <f t="array" ref="J281">IF(ISNUMBER(MATCH(Sheet8!$C281, Basic!$I$2:$I$309, 0)),TEXTJOIN(",",TRUE,
XLOOKUP(INDEX(Basic!$K$2:$K$309, MATCH(Sheet8!$C281, Basic!$I$2:$I$309, 0)), 'BASIC KEY'!$E$1:$E$4, 'BASIC KEY'!$F$1:$F$4, ""),
XLOOKUP(INDEX(Basic!$L$2:$L$309, MATCH(Sheet8!$C281, Basic!$I$2:$I$309, 0)), 'BASIC KEY'!$E$7:$E$10, 'BASIC KEY'!$F$7:$F$10, ""),
XLOOKUP(INDEX(Basic!$M$2:$M$309, MATCH(Sheet8!$C281, Basic!$I$2:$I$309, 0)), 'BASIC KEY'!$E$13:$E$16, 'BASIC KEY'!$F$13:$F$16, ""),
XLOOKUP(INDEX(Basic!$N$2:$N$309, MATCH(Sheet8!$C281, Basic!$I$2:$I$309, 0)), 'BASIC KEY'!$E$19:$E$22, 'BASIC KEY'!$F$19:$F$22, ""),
XLOOKUP(INDEX(Basic!$O$2:$O$309, MATCH(Sheet8!$C281, Basic!$I$2:$I$309, 0)), 'BASIC KEY'!$E$25:$E$28, 'BASIC KEY'!$F$25:$F$28, "")
),
""
)</f>
        <v>passionate explorer,Growth seeker,Balancer,Pleasant tactful,Self Focused</v>
      </c>
      <c r="L281" s="17" t="str">
        <f t="array" ref="L281">TEXTJOIN(",", TRUE,
    XLOOKUP(Advanced!$P278, 'ADVANCED KEY'!$F$1:$F$4, 'ADVANCED KEY'!$G$1:$G$4, ""),
    XLOOKUP(Advanced!$Q278, 'ADVANCED KEY'!$F$7:$F$10, 'ADVANCED KEY'!$G$7:$G$10, ""),
    XLOOKUP(Advanced!$R278, 'ADVANCED KEY'!$F$13:$F$16, 'ADVANCED KEY'!$G$13:$G$16, ""),
    XLOOKUP(Advanced!$S278, 'ADVANCED KEY'!$F$19:$F$22, 'ADVANCED KEY'!$G$19:$G$22, ""),
    XLOOKUP(Advanced!$T278, 'ADVANCED KEY'!$F$25:$F$28, 'ADVANCED KEY'!$G$25:$G$28, ""),
    XLOOKUP(Advanced!$U278, 'ADVANCED KEY'!$F$31:$F$34, 'ADVANCED KEY'!$G$31:$G$34, ""),
    XLOOKUP(Advanced!$V278, 'ADVANCED KEY'!$F$37:$F$40, 'ADVANCED KEY'!$G$37:$G$40, ""),
    XLOOKUP(Advanced!$W278, 'ADVANCED KEY'!$F$43:$F$46, 'ADVANCED KEY'!$G$43:$G$46, ""),
    XLOOKUP(Advanced!$X278, 'ADVANCED KEY'!$F$49:$F$52, 'ADVANCED KEY'!$G$49:$G$52, ""),
    XLOOKUP(Advanced!$Y278, 'ADVANCED KEY'!$F$55:$F$58, 'ADVANCED KEY'!$G$55:$G$58, "")
)</f>
        <v>Planned explorer,Skill learner,Information seeker,Incremental Result seeker,Overthinker,Balancer,Innovator,Future focused learner,Experience seeker,Short-term goals seeker</v>
      </c>
      <c r="M281" s="17" t="str">
        <f t="shared" si="6"/>
        <v>You are doing great Job . Keep it up!</v>
      </c>
      <c r="N281" s="17" t="str">
        <f t="shared" si="7"/>
        <v>You are doing amazing dear!. Don't overthink about anything and be happy :)</v>
      </c>
    </row>
    <row r="282">
      <c r="A282" s="12">
        <v>278.0</v>
      </c>
      <c r="B282" s="1" t="str">
        <f>Advanced!M279</f>
        <v>Mathesh Sankar K </v>
      </c>
      <c r="C282" s="13" t="str">
        <f t="shared" si="1"/>
        <v>mathesh sankar k</v>
      </c>
      <c r="D282" s="13">
        <f t="array" ref="D282">IF(ISNUMBER(MATCH(Sheet8!$C282, Basic!$I$2:$I$309, 0)),SUM(
        XLOOKUP(INDEX(Basic!$C$2:$C$309, MATCH(Sheet8!$C282, Basic!$I$2:$I$309, 0)), 'BASIC KEY'!$C$1:$C$4, 'BASIC KEY'!$B$1:$B$4, 0),
        XLOOKUP(INDEX(Basic!$D$2:$D$309, MATCH(Sheet8!$C282, Basic!$I$2:$I$309, 0)), 'BASIC KEY'!$C$7:$C$10, 'BASIC KEY'!$B$7:$B$10, 0),
        XLOOKUP(INDEX(Basic!$E$2:$E$309, MATCH(Sheet8!$C282, Basic!$I$2:$I$309, 0)), 'BASIC KEY'!$C$13:$C$16, 'BASIC KEY'!$B$13:$B$16, 0),
        XLOOKUP(INDEX(Basic!$F$2:$F$309, MATCH(Sheet8!$C282, Basic!$I$2:$I$309, 0)), 'BASIC KEY'!$C$19:$C$22, 'BASIC KEY'!$B$19:$B$22, 0),
        XLOOKUP(INDEX(Basic!$G$2:$G$309, MATCH(Sheet8!$C282, Basic!$I$2:$I$309, 0)), 'BASIC KEY'!$C$25:$C$28, 'BASIC KEY'!$B$25:$B$28, 0)
    ),
    ""
)
</f>
        <v>9</v>
      </c>
      <c r="E282" s="13">
        <f t="array" ref="E282">SUM(
XLOOKUP(Advanced!$C279,'ADVANCED KEY'!$C$1:$C$4,'ADVANCED KEY'!$B$1:$B$4,0),
XLOOKUP(Advanced!$D279,'ADVANCED KEY'!$C$7:$C$10,'ADVANCED KEY'!$B$7:$B$10,0),
XLOOKUP(Advanced!$E279,'ADVANCED KEY'!$C$13:$C$16,'ADVANCED KEY'!$B$13:$B$16,0),
XLOOKUP(Advanced!$F279,'ADVANCED KEY'!$C$19:$C$22,'ADVANCED KEY'!$B$19:$B$22,0),
XLOOKUP(Advanced!$G279,'ADVANCED KEY'!$C$25:$C$28,'ADVANCED KEY'!$B$25:$B$28,0),
XLOOKUP(Advanced!$H279,'ADVANCED KEY'!$C$31:$C$34,'ADVANCED KEY'!$B$31:$B$34,0),
XLOOKUP(Advanced!$I279,'ADVANCED KEY'!$C$37:$C$40,'ADVANCED KEY'!$B$37:$B$40,0),
XLOOKUP(Advanced!$J279,'ADVANCED KEY'!$C$43:$C$46,'ADVANCED KEY'!$B$43:$B$46,0),
XLOOKUP(Advanced!$K279,'ADVANCED KEY'!$C$49:$C$52,'ADVANCED KEY'!$B$49:$B$52,0),
XLOOKUP(Advanced!$L279,'ADVANCED KEY'!$C$55:$C$58,'ADVANCED KEY'!$B$55:$B$58,0)
)</f>
        <v>1</v>
      </c>
      <c r="F282" s="13">
        <f t="shared" si="2"/>
        <v>10</v>
      </c>
      <c r="G282" s="13">
        <f t="shared" si="3"/>
        <v>33.3</v>
      </c>
      <c r="H282" s="13">
        <f t="shared" si="4"/>
        <v>1</v>
      </c>
      <c r="I282" s="25">
        <f t="shared" si="5"/>
        <v>1</v>
      </c>
      <c r="J282" s="13" t="str">
        <f t="array" ref="J282">IF(ISNUMBER(MATCH(Sheet8!$C282, Basic!$I$2:$I$309, 0)),TEXTJOIN(",",TRUE,
XLOOKUP(INDEX(Basic!$K$2:$K$309, MATCH(Sheet8!$C282, Basic!$I$2:$I$309, 0)), 'BASIC KEY'!$E$1:$E$4, 'BASIC KEY'!$F$1:$F$4, ""),
XLOOKUP(INDEX(Basic!$L$2:$L$309, MATCH(Sheet8!$C282, Basic!$I$2:$I$309, 0)), 'BASIC KEY'!$E$7:$E$10, 'BASIC KEY'!$F$7:$F$10, ""),
XLOOKUP(INDEX(Basic!$M$2:$M$309, MATCH(Sheet8!$C282, Basic!$I$2:$I$309, 0)), 'BASIC KEY'!$E$13:$E$16, 'BASIC KEY'!$F$13:$F$16, ""),
XLOOKUP(INDEX(Basic!$N$2:$N$309, MATCH(Sheet8!$C282, Basic!$I$2:$I$309, 0)), 'BASIC KEY'!$E$19:$E$22, 'BASIC KEY'!$F$19:$F$22, ""),
XLOOKUP(INDEX(Basic!$O$2:$O$309, MATCH(Sheet8!$C282, Basic!$I$2:$I$309, 0)), 'BASIC KEY'!$E$25:$E$28, 'BASIC KEY'!$F$25:$F$28, "")
),
""
)</f>
        <v>career focused,Growth seeker,Dedicated learner,Pleasant tactful,Self Focused</v>
      </c>
      <c r="L282" s="17" t="str">
        <f t="array" ref="L282">TEXTJOIN(",", TRUE,
    XLOOKUP(Advanced!$P279, 'ADVANCED KEY'!$F$1:$F$4, 'ADVANCED KEY'!$G$1:$G$4, ""),
    XLOOKUP(Advanced!$Q279, 'ADVANCED KEY'!$F$7:$F$10, 'ADVANCED KEY'!$G$7:$G$10, ""),
    XLOOKUP(Advanced!$R279, 'ADVANCED KEY'!$F$13:$F$16, 'ADVANCED KEY'!$G$13:$G$16, ""),
    XLOOKUP(Advanced!$S279, 'ADVANCED KEY'!$F$19:$F$22, 'ADVANCED KEY'!$G$19:$G$22, ""),
    XLOOKUP(Advanced!$T279, 'ADVANCED KEY'!$F$25:$F$28, 'ADVANCED KEY'!$G$25:$G$28, ""),
    XLOOKUP(Advanced!$U279, 'ADVANCED KEY'!$F$31:$F$34, 'ADVANCED KEY'!$G$31:$G$34, ""),
    XLOOKUP(Advanced!$V279, 'ADVANCED KEY'!$F$37:$F$40, 'ADVANCED KEY'!$G$37:$G$40, ""),
    XLOOKUP(Advanced!$W279, 'ADVANCED KEY'!$F$43:$F$46, 'ADVANCED KEY'!$G$43:$G$46, ""),
    XLOOKUP(Advanced!$X279, 'ADVANCED KEY'!$F$49:$F$52, 'ADVANCED KEY'!$G$49:$G$52, ""),
    XLOOKUP(Advanced!$Y279, 'ADVANCED KEY'!$F$55:$F$58, 'ADVANCED KEY'!$G$55:$G$58, "")
)</f>
        <v>Researcher,Skill learner,Instinctive,Advice seeker,Strength focused,Networker,Blanced thinker,Competitive learner,Certificate seeker,Results focused</v>
      </c>
      <c r="M282" s="17" t="str">
        <f t="shared" si="6"/>
        <v>You are doing great Job . Keep it up!</v>
      </c>
      <c r="N282" s="17" t="str">
        <f t="shared" si="7"/>
        <v>Great going, just be aware of relying your instincts when your work needs a lot of accuracy.</v>
      </c>
    </row>
    <row r="283">
      <c r="A283" s="12">
        <v>279.0</v>
      </c>
      <c r="B283" s="1" t="str">
        <f>Advanced!M280</f>
        <v>Abish Kamran </v>
      </c>
      <c r="C283" s="13" t="str">
        <f t="shared" si="1"/>
        <v>abish kamran</v>
      </c>
      <c r="D283" s="13">
        <f t="array" ref="D283">IF(ISNUMBER(MATCH(Sheet8!$C283, Basic!$I$2:$I$309, 0)),SUM(
        XLOOKUP(INDEX(Basic!$C$2:$C$309, MATCH(Sheet8!$C283, Basic!$I$2:$I$309, 0)), 'BASIC KEY'!$C$1:$C$4, 'BASIC KEY'!$B$1:$B$4, 0),
        XLOOKUP(INDEX(Basic!$D$2:$D$309, MATCH(Sheet8!$C283, Basic!$I$2:$I$309, 0)), 'BASIC KEY'!$C$7:$C$10, 'BASIC KEY'!$B$7:$B$10, 0),
        XLOOKUP(INDEX(Basic!$E$2:$E$309, MATCH(Sheet8!$C283, Basic!$I$2:$I$309, 0)), 'BASIC KEY'!$C$13:$C$16, 'BASIC KEY'!$B$13:$B$16, 0),
        XLOOKUP(INDEX(Basic!$F$2:$F$309, MATCH(Sheet8!$C283, Basic!$I$2:$I$309, 0)), 'BASIC KEY'!$C$19:$C$22, 'BASIC KEY'!$B$19:$B$22, 0),
        XLOOKUP(INDEX(Basic!$G$2:$G$309, MATCH(Sheet8!$C283, Basic!$I$2:$I$309, 0)), 'BASIC KEY'!$C$25:$C$28, 'BASIC KEY'!$B$25:$B$28, 0)
    ),
    ""
)
</f>
        <v>6</v>
      </c>
      <c r="E283" s="13">
        <f t="array" ref="E283">SUM(
XLOOKUP(Advanced!$C280,'ADVANCED KEY'!$C$1:$C$4,'ADVANCED KEY'!$B$1:$B$4,0),
XLOOKUP(Advanced!$D280,'ADVANCED KEY'!$C$7:$C$10,'ADVANCED KEY'!$B$7:$B$10,0),
XLOOKUP(Advanced!$E280,'ADVANCED KEY'!$C$13:$C$16,'ADVANCED KEY'!$B$13:$B$16,0),
XLOOKUP(Advanced!$F280,'ADVANCED KEY'!$C$19:$C$22,'ADVANCED KEY'!$B$19:$B$22,0),
XLOOKUP(Advanced!$G280,'ADVANCED KEY'!$C$25:$C$28,'ADVANCED KEY'!$B$25:$B$28,0),
XLOOKUP(Advanced!$H280,'ADVANCED KEY'!$C$31:$C$34,'ADVANCED KEY'!$B$31:$B$34,0),
XLOOKUP(Advanced!$I280,'ADVANCED KEY'!$C$37:$C$40,'ADVANCED KEY'!$B$37:$B$40,0),
XLOOKUP(Advanced!$J280,'ADVANCED KEY'!$C$43:$C$46,'ADVANCED KEY'!$B$43:$B$46,0),
XLOOKUP(Advanced!$K280,'ADVANCED KEY'!$C$49:$C$52,'ADVANCED KEY'!$B$49:$B$52,0),
XLOOKUP(Advanced!$L280,'ADVANCED KEY'!$C$55:$C$58,'ADVANCED KEY'!$B$55:$B$58,0)
)</f>
        <v>3</v>
      </c>
      <c r="F283" s="13">
        <f t="shared" si="2"/>
        <v>9</v>
      </c>
      <c r="G283" s="13">
        <f t="shared" si="3"/>
        <v>30</v>
      </c>
      <c r="H283" s="13">
        <f t="shared" si="4"/>
        <v>1</v>
      </c>
      <c r="I283" s="25">
        <f t="shared" si="5"/>
        <v>1</v>
      </c>
      <c r="J283" s="13" t="str">
        <f t="array" ref="J283">IF(ISNUMBER(MATCH(Sheet8!$C283, Basic!$I$2:$I$309, 0)),TEXTJOIN(",",TRUE,
XLOOKUP(INDEX(Basic!$K$2:$K$309, MATCH(Sheet8!$C283, Basic!$I$2:$I$309, 0)), 'BASIC KEY'!$E$1:$E$4, 'BASIC KEY'!$F$1:$F$4, ""),
XLOOKUP(INDEX(Basic!$L$2:$L$309, MATCH(Sheet8!$C283, Basic!$I$2:$I$309, 0)), 'BASIC KEY'!$E$7:$E$10, 'BASIC KEY'!$F$7:$F$10, ""),
XLOOKUP(INDEX(Basic!$M$2:$M$309, MATCH(Sheet8!$C283, Basic!$I$2:$I$309, 0)), 'BASIC KEY'!$E$13:$E$16, 'BASIC KEY'!$F$13:$F$16, ""),
XLOOKUP(INDEX(Basic!$N$2:$N$309, MATCH(Sheet8!$C283, Basic!$I$2:$I$309, 0)), 'BASIC KEY'!$E$19:$E$22, 'BASIC KEY'!$F$19:$F$22, ""),
XLOOKUP(INDEX(Basic!$O$2:$O$309, MATCH(Sheet8!$C283, Basic!$I$2:$I$309, 0)), 'BASIC KEY'!$E$25:$E$28, 'BASIC KEY'!$F$25:$F$28, "")
),
""
)</f>
        <v>passionate explorer,Growth seeker,Balancer,Feedback taker,Competitor</v>
      </c>
      <c r="L283" s="17" t="str">
        <f t="array" ref="L283">TEXTJOIN(",", TRUE,
    XLOOKUP(Advanced!$P280, 'ADVANCED KEY'!$F$1:$F$4, 'ADVANCED KEY'!$G$1:$G$4, ""),
    XLOOKUP(Advanced!$Q280, 'ADVANCED KEY'!$F$7:$F$10, 'ADVANCED KEY'!$G$7:$G$10, ""),
    XLOOKUP(Advanced!$R280, 'ADVANCED KEY'!$F$13:$F$16, 'ADVANCED KEY'!$G$13:$G$16, ""),
    XLOOKUP(Advanced!$S280, 'ADVANCED KEY'!$F$19:$F$22, 'ADVANCED KEY'!$G$19:$G$22, ""),
    XLOOKUP(Advanced!$T280, 'ADVANCED KEY'!$F$25:$F$28, 'ADVANCED KEY'!$G$25:$G$28, ""),
    XLOOKUP(Advanced!$U280, 'ADVANCED KEY'!$F$31:$F$34, 'ADVANCED KEY'!$G$31:$G$34, ""),
    XLOOKUP(Advanced!$V280, 'ADVANCED KEY'!$F$37:$F$40, 'ADVANCED KEY'!$G$37:$G$40, ""),
    XLOOKUP(Advanced!$W280, 'ADVANCED KEY'!$F$43:$F$46, 'ADVANCED KEY'!$G$43:$G$46, ""),
    XLOOKUP(Advanced!$X280, 'ADVANCED KEY'!$F$49:$F$52, 'ADVANCED KEY'!$G$49:$G$52, ""),
    XLOOKUP(Advanced!$Y280, 'ADVANCED KEY'!$F$55:$F$58, 'ADVANCED KEY'!$G$55:$G$58, "")
)</f>
        <v>Adventurous,Task Oriented,Guidelines seeker,Incremental Result seeker,Self Aware,Balancer,Blanced thinker,Future focused learner,Experience seeker,Short-term goals seeker</v>
      </c>
      <c r="M283" s="17" t="str">
        <f t="shared" si="6"/>
        <v>You are doing great Job . Keep it up!</v>
      </c>
      <c r="N283" s="17" t="str">
        <f t="shared" si="7"/>
        <v>Going amazing!.Keep working!</v>
      </c>
    </row>
    <row r="284">
      <c r="A284" s="12">
        <v>280.0</v>
      </c>
      <c r="B284" s="1" t="str">
        <f>Advanced!M281</f>
        <v>K N Navaneet Singh</v>
      </c>
      <c r="C284" s="13" t="str">
        <f t="shared" si="1"/>
        <v>k n navaneet singh</v>
      </c>
      <c r="D284" s="13">
        <f t="array" ref="D284">IF(ISNUMBER(MATCH(Sheet8!$C284, Basic!$I$2:$I$309, 0)),SUM(
        XLOOKUP(INDEX(Basic!$C$2:$C$309, MATCH(Sheet8!$C284, Basic!$I$2:$I$309, 0)), 'BASIC KEY'!$C$1:$C$4, 'BASIC KEY'!$B$1:$B$4, 0),
        XLOOKUP(INDEX(Basic!$D$2:$D$309, MATCH(Sheet8!$C284, Basic!$I$2:$I$309, 0)), 'BASIC KEY'!$C$7:$C$10, 'BASIC KEY'!$B$7:$B$10, 0),
        XLOOKUP(INDEX(Basic!$E$2:$E$309, MATCH(Sheet8!$C284, Basic!$I$2:$I$309, 0)), 'BASIC KEY'!$C$13:$C$16, 'BASIC KEY'!$B$13:$B$16, 0),
        XLOOKUP(INDEX(Basic!$F$2:$F$309, MATCH(Sheet8!$C284, Basic!$I$2:$I$309, 0)), 'BASIC KEY'!$C$19:$C$22, 'BASIC KEY'!$B$19:$B$22, 0),
        XLOOKUP(INDEX(Basic!$G$2:$G$309, MATCH(Sheet8!$C284, Basic!$I$2:$I$309, 0)), 'BASIC KEY'!$C$25:$C$28, 'BASIC KEY'!$B$25:$B$28, 0)
    ),
    ""
)
</f>
        <v>6</v>
      </c>
      <c r="E284" s="13">
        <f t="array" ref="E284">SUM(
XLOOKUP(Advanced!$C281,'ADVANCED KEY'!$C$1:$C$4,'ADVANCED KEY'!$B$1:$B$4,0),
XLOOKUP(Advanced!$D281,'ADVANCED KEY'!$C$7:$C$10,'ADVANCED KEY'!$B$7:$B$10,0),
XLOOKUP(Advanced!$E281,'ADVANCED KEY'!$C$13:$C$16,'ADVANCED KEY'!$B$13:$B$16,0),
XLOOKUP(Advanced!$F281,'ADVANCED KEY'!$C$19:$C$22,'ADVANCED KEY'!$B$19:$B$22,0),
XLOOKUP(Advanced!$G281,'ADVANCED KEY'!$C$25:$C$28,'ADVANCED KEY'!$B$25:$B$28,0),
XLOOKUP(Advanced!$H281,'ADVANCED KEY'!$C$31:$C$34,'ADVANCED KEY'!$B$31:$B$34,0),
XLOOKUP(Advanced!$I281,'ADVANCED KEY'!$C$37:$C$40,'ADVANCED KEY'!$B$37:$B$40,0),
XLOOKUP(Advanced!$J281,'ADVANCED KEY'!$C$43:$C$46,'ADVANCED KEY'!$B$43:$B$46,0),
XLOOKUP(Advanced!$K281,'ADVANCED KEY'!$C$49:$C$52,'ADVANCED KEY'!$B$49:$B$52,0),
XLOOKUP(Advanced!$L281,'ADVANCED KEY'!$C$55:$C$58,'ADVANCED KEY'!$B$55:$B$58,0)
)</f>
        <v>-2</v>
      </c>
      <c r="F284" s="13">
        <f t="shared" si="2"/>
        <v>4</v>
      </c>
      <c r="G284" s="13">
        <f t="shared" si="3"/>
        <v>13.3</v>
      </c>
      <c r="H284" s="13">
        <f t="shared" si="4"/>
        <v>0</v>
      </c>
      <c r="I284" s="25">
        <f t="shared" si="5"/>
        <v>2</v>
      </c>
      <c r="J284" s="13" t="str">
        <f t="array" ref="J284">IF(ISNUMBER(MATCH(Sheet8!$C284, Basic!$I$2:$I$309, 0)),TEXTJOIN(",",TRUE,
XLOOKUP(INDEX(Basic!$K$2:$K$309, MATCH(Sheet8!$C284, Basic!$I$2:$I$309, 0)), 'BASIC KEY'!$E$1:$E$4, 'BASIC KEY'!$F$1:$F$4, ""),
XLOOKUP(INDEX(Basic!$L$2:$L$309, MATCH(Sheet8!$C284, Basic!$I$2:$I$309, 0)), 'BASIC KEY'!$E$7:$E$10, 'BASIC KEY'!$F$7:$F$10, ""),
XLOOKUP(INDEX(Basic!$M$2:$M$309, MATCH(Sheet8!$C284, Basic!$I$2:$I$309, 0)), 'BASIC KEY'!$E$13:$E$16, 'BASIC KEY'!$F$13:$F$16, ""),
XLOOKUP(INDEX(Basic!$N$2:$N$309, MATCH(Sheet8!$C284, Basic!$I$2:$I$309, 0)), 'BASIC KEY'!$E$19:$E$22, 'BASIC KEY'!$F$19:$F$22, ""),
XLOOKUP(INDEX(Basic!$O$2:$O$309, MATCH(Sheet8!$C284, Basic!$I$2:$I$309, 0)), 'BASIC KEY'!$E$25:$E$28, 'BASIC KEY'!$F$25:$F$28, "")
),
""
)</f>
        <v>passionate explorer,Growth seeker,Balancer,Feedback taker,Competitor</v>
      </c>
      <c r="L284" s="17" t="str">
        <f t="array" ref="L284">TEXTJOIN(",", TRUE,
    XLOOKUP(Advanced!$P281, 'ADVANCED KEY'!$F$1:$F$4, 'ADVANCED KEY'!$G$1:$G$4, ""),
    XLOOKUP(Advanced!$Q281, 'ADVANCED KEY'!$F$7:$F$10, 'ADVANCED KEY'!$G$7:$G$10, ""),
    XLOOKUP(Advanced!$R281, 'ADVANCED KEY'!$F$13:$F$16, 'ADVANCED KEY'!$G$13:$G$16, ""),
    XLOOKUP(Advanced!$S281, 'ADVANCED KEY'!$F$19:$F$22, 'ADVANCED KEY'!$G$19:$G$22, ""),
    XLOOKUP(Advanced!$T281, 'ADVANCED KEY'!$F$25:$F$28, 'ADVANCED KEY'!$G$25:$G$28, ""),
    XLOOKUP(Advanced!$U281, 'ADVANCED KEY'!$F$31:$F$34, 'ADVANCED KEY'!$G$31:$G$34, ""),
    XLOOKUP(Advanced!$V281, 'ADVANCED KEY'!$F$37:$F$40, 'ADVANCED KEY'!$G$37:$G$40, ""),
    XLOOKUP(Advanced!$W281, 'ADVANCED KEY'!$F$43:$F$46, 'ADVANCED KEY'!$G$43:$G$46, ""),
    XLOOKUP(Advanced!$X281, 'ADVANCED KEY'!$F$49:$F$52, 'ADVANCED KEY'!$G$49:$G$52, ""),
    XLOOKUP(Advanced!$Y281, 'ADVANCED KEY'!$F$55:$F$58, 'ADVANCED KEY'!$G$55:$G$58, "")
)</f>
        <v>Researcher,Skill learner,Information seeker,Incremental Result seeker,Self Aware,Balancer,Innovator,Practical learner,Acknowledgement seeker,Balanced achiever</v>
      </c>
      <c r="M284" s="17" t="str">
        <f t="shared" si="6"/>
        <v>You are doing great Job . Keep it up!</v>
      </c>
      <c r="N284" s="17" t="str">
        <f t="shared" si="7"/>
        <v>Going amazing!.Keep working!</v>
      </c>
    </row>
    <row r="285">
      <c r="A285" s="12">
        <v>281.0</v>
      </c>
      <c r="B285" s="1" t="str">
        <f>Advanced!M282</f>
        <v>PEDDAKOTLA RAHUL </v>
      </c>
      <c r="C285" s="13" t="str">
        <f t="shared" si="1"/>
        <v>peddakotla rahul</v>
      </c>
      <c r="D285" s="13">
        <f t="array" ref="D285">IF(ISNUMBER(MATCH(Sheet8!$C285, Basic!$I$2:$I$309, 0)),SUM(
        XLOOKUP(INDEX(Basic!$C$2:$C$309, MATCH(Sheet8!$C285, Basic!$I$2:$I$309, 0)), 'BASIC KEY'!$C$1:$C$4, 'BASIC KEY'!$B$1:$B$4, 0),
        XLOOKUP(INDEX(Basic!$D$2:$D$309, MATCH(Sheet8!$C285, Basic!$I$2:$I$309, 0)), 'BASIC KEY'!$C$7:$C$10, 'BASIC KEY'!$B$7:$B$10, 0),
        XLOOKUP(INDEX(Basic!$E$2:$E$309, MATCH(Sheet8!$C285, Basic!$I$2:$I$309, 0)), 'BASIC KEY'!$C$13:$C$16, 'BASIC KEY'!$B$13:$B$16, 0),
        XLOOKUP(INDEX(Basic!$F$2:$F$309, MATCH(Sheet8!$C285, Basic!$I$2:$I$309, 0)), 'BASIC KEY'!$C$19:$C$22, 'BASIC KEY'!$B$19:$B$22, 0),
        XLOOKUP(INDEX(Basic!$G$2:$G$309, MATCH(Sheet8!$C285, Basic!$I$2:$I$309, 0)), 'BASIC KEY'!$C$25:$C$28, 'BASIC KEY'!$B$25:$B$28, 0)
    ),
    ""
)
</f>
        <v>5</v>
      </c>
      <c r="E285" s="13">
        <f t="array" ref="E285">SUM(
XLOOKUP(Advanced!$C282,'ADVANCED KEY'!$C$1:$C$4,'ADVANCED KEY'!$B$1:$B$4,0),
XLOOKUP(Advanced!$D282,'ADVANCED KEY'!$C$7:$C$10,'ADVANCED KEY'!$B$7:$B$10,0),
XLOOKUP(Advanced!$E282,'ADVANCED KEY'!$C$13:$C$16,'ADVANCED KEY'!$B$13:$B$16,0),
XLOOKUP(Advanced!$F282,'ADVANCED KEY'!$C$19:$C$22,'ADVANCED KEY'!$B$19:$B$22,0),
XLOOKUP(Advanced!$G282,'ADVANCED KEY'!$C$25:$C$28,'ADVANCED KEY'!$B$25:$B$28,0),
XLOOKUP(Advanced!$H282,'ADVANCED KEY'!$C$31:$C$34,'ADVANCED KEY'!$B$31:$B$34,0),
XLOOKUP(Advanced!$I282,'ADVANCED KEY'!$C$37:$C$40,'ADVANCED KEY'!$B$37:$B$40,0),
XLOOKUP(Advanced!$J282,'ADVANCED KEY'!$C$43:$C$46,'ADVANCED KEY'!$B$43:$B$46,0),
XLOOKUP(Advanced!$K282,'ADVANCED KEY'!$C$49:$C$52,'ADVANCED KEY'!$B$49:$B$52,0),
XLOOKUP(Advanced!$L282,'ADVANCED KEY'!$C$55:$C$58,'ADVANCED KEY'!$B$55:$B$58,0)
)</f>
        <v>1</v>
      </c>
      <c r="F285" s="13">
        <f t="shared" si="2"/>
        <v>6</v>
      </c>
      <c r="G285" s="13">
        <f t="shared" si="3"/>
        <v>20</v>
      </c>
      <c r="H285" s="13">
        <f t="shared" si="4"/>
        <v>0</v>
      </c>
      <c r="I285" s="25">
        <f t="shared" si="5"/>
        <v>2</v>
      </c>
      <c r="J285" s="13" t="str">
        <f t="array" ref="J285">IF(ISNUMBER(MATCH(Sheet8!$C285, Basic!$I$2:$I$309, 0)),TEXTJOIN(",",TRUE,
XLOOKUP(INDEX(Basic!$K$2:$K$309, MATCH(Sheet8!$C285, Basic!$I$2:$I$309, 0)), 'BASIC KEY'!$E$1:$E$4, 'BASIC KEY'!$F$1:$F$4, ""),
XLOOKUP(INDEX(Basic!$L$2:$L$309, MATCH(Sheet8!$C285, Basic!$I$2:$I$309, 0)), 'BASIC KEY'!$E$7:$E$10, 'BASIC KEY'!$F$7:$F$10, ""),
XLOOKUP(INDEX(Basic!$M$2:$M$309, MATCH(Sheet8!$C285, Basic!$I$2:$I$309, 0)), 'BASIC KEY'!$E$13:$E$16, 'BASIC KEY'!$F$13:$F$16, ""),
XLOOKUP(INDEX(Basic!$N$2:$N$309, MATCH(Sheet8!$C285, Basic!$I$2:$I$309, 0)), 'BASIC KEY'!$E$19:$E$22, 'BASIC KEY'!$F$19:$F$22, ""),
XLOOKUP(INDEX(Basic!$O$2:$O$309, MATCH(Sheet8!$C285, Basic!$I$2:$I$309, 0)), 'BASIC KEY'!$E$25:$E$28, 'BASIC KEY'!$F$25:$F$28, "")
),
""
)</f>
        <v>career focused,Growth seeker,Balancer,Feedback taker,Competitor</v>
      </c>
      <c r="L285" s="17" t="str">
        <f t="array" ref="L285">TEXTJOIN(",", TRUE,
    XLOOKUP(Advanced!$P282, 'ADVANCED KEY'!$F$1:$F$4, 'ADVANCED KEY'!$G$1:$G$4, ""),
    XLOOKUP(Advanced!$Q282, 'ADVANCED KEY'!$F$7:$F$10, 'ADVANCED KEY'!$G$7:$G$10, ""),
    XLOOKUP(Advanced!$R282, 'ADVANCED KEY'!$F$13:$F$16, 'ADVANCED KEY'!$G$13:$G$16, ""),
    XLOOKUP(Advanced!$S282, 'ADVANCED KEY'!$F$19:$F$22, 'ADVANCED KEY'!$G$19:$G$22, ""),
    XLOOKUP(Advanced!$T282, 'ADVANCED KEY'!$F$25:$F$28, 'ADVANCED KEY'!$G$25:$G$28, ""),
    XLOOKUP(Advanced!$U282, 'ADVANCED KEY'!$F$31:$F$34, 'ADVANCED KEY'!$G$31:$G$34, ""),
    XLOOKUP(Advanced!$V282, 'ADVANCED KEY'!$F$37:$F$40, 'ADVANCED KEY'!$G$37:$G$40, ""),
    XLOOKUP(Advanced!$W282, 'ADVANCED KEY'!$F$43:$F$46, 'ADVANCED KEY'!$G$43:$G$46, ""),
    XLOOKUP(Advanced!$X282, 'ADVANCED KEY'!$F$49:$F$52, 'ADVANCED KEY'!$G$49:$G$52, ""),
    XLOOKUP(Advanced!$Y282, 'ADVANCED KEY'!$F$55:$F$58, 'ADVANCED KEY'!$G$55:$G$58, "")
)</f>
        <v>Planned explorer,Task Oriented,Guidelines seeker,Incremental Result seeker,Strength focused,Balancer,Blanced thinker,Future focused learner,Experience seeker,Results focused</v>
      </c>
      <c r="M285" s="17" t="str">
        <f t="shared" si="6"/>
        <v>You are doing great Job . Keep it up!</v>
      </c>
      <c r="N285" s="17" t="str">
        <f t="shared" si="7"/>
        <v>Going amazing!.Keep working!</v>
      </c>
    </row>
    <row r="286">
      <c r="A286" s="12">
        <v>282.0</v>
      </c>
      <c r="B286" s="1" t="str">
        <f>Advanced!M283</f>
        <v>Vishal Singh </v>
      </c>
      <c r="C286" s="13" t="str">
        <f t="shared" si="1"/>
        <v>vishal singh</v>
      </c>
      <c r="D286" s="13">
        <f t="array" ref="D286">IF(ISNUMBER(MATCH(Sheet8!$C286, Basic!$I$2:$I$309, 0)),SUM(
        XLOOKUP(INDEX(Basic!$C$2:$C$309, MATCH(Sheet8!$C286, Basic!$I$2:$I$309, 0)), 'BASIC KEY'!$C$1:$C$4, 'BASIC KEY'!$B$1:$B$4, 0),
        XLOOKUP(INDEX(Basic!$D$2:$D$309, MATCH(Sheet8!$C286, Basic!$I$2:$I$309, 0)), 'BASIC KEY'!$C$7:$C$10, 'BASIC KEY'!$B$7:$B$10, 0),
        XLOOKUP(INDEX(Basic!$E$2:$E$309, MATCH(Sheet8!$C286, Basic!$I$2:$I$309, 0)), 'BASIC KEY'!$C$13:$C$16, 'BASIC KEY'!$B$13:$B$16, 0),
        XLOOKUP(INDEX(Basic!$F$2:$F$309, MATCH(Sheet8!$C286, Basic!$I$2:$I$309, 0)), 'BASIC KEY'!$C$19:$C$22, 'BASIC KEY'!$B$19:$B$22, 0),
        XLOOKUP(INDEX(Basic!$G$2:$G$309, MATCH(Sheet8!$C286, Basic!$I$2:$I$309, 0)), 'BASIC KEY'!$C$25:$C$28, 'BASIC KEY'!$B$25:$B$28, 0)
    ),
    ""
)
</f>
        <v>9</v>
      </c>
      <c r="E286" s="13">
        <f t="array" ref="E286">SUM(
XLOOKUP(Advanced!$C283,'ADVANCED KEY'!$C$1:$C$4,'ADVANCED KEY'!$B$1:$B$4,0),
XLOOKUP(Advanced!$D283,'ADVANCED KEY'!$C$7:$C$10,'ADVANCED KEY'!$B$7:$B$10,0),
XLOOKUP(Advanced!$E283,'ADVANCED KEY'!$C$13:$C$16,'ADVANCED KEY'!$B$13:$B$16,0),
XLOOKUP(Advanced!$F283,'ADVANCED KEY'!$C$19:$C$22,'ADVANCED KEY'!$B$19:$B$22,0),
XLOOKUP(Advanced!$G283,'ADVANCED KEY'!$C$25:$C$28,'ADVANCED KEY'!$B$25:$B$28,0),
XLOOKUP(Advanced!$H283,'ADVANCED KEY'!$C$31:$C$34,'ADVANCED KEY'!$B$31:$B$34,0),
XLOOKUP(Advanced!$I283,'ADVANCED KEY'!$C$37:$C$40,'ADVANCED KEY'!$B$37:$B$40,0),
XLOOKUP(Advanced!$J283,'ADVANCED KEY'!$C$43:$C$46,'ADVANCED KEY'!$B$43:$B$46,0),
XLOOKUP(Advanced!$K283,'ADVANCED KEY'!$C$49:$C$52,'ADVANCED KEY'!$B$49:$B$52,0),
XLOOKUP(Advanced!$L283,'ADVANCED KEY'!$C$55:$C$58,'ADVANCED KEY'!$B$55:$B$58,0)
)</f>
        <v>-2</v>
      </c>
      <c r="F286" s="13">
        <f t="shared" si="2"/>
        <v>7</v>
      </c>
      <c r="G286" s="13">
        <f t="shared" si="3"/>
        <v>23.3</v>
      </c>
      <c r="H286" s="13">
        <f t="shared" si="4"/>
        <v>1</v>
      </c>
      <c r="I286" s="25">
        <f t="shared" si="5"/>
        <v>1</v>
      </c>
      <c r="J286" s="13" t="str">
        <f t="array" ref="J286">IF(ISNUMBER(MATCH(Sheet8!$C286, Basic!$I$2:$I$309, 0)),TEXTJOIN(",",TRUE,
XLOOKUP(INDEX(Basic!$K$2:$K$309, MATCH(Sheet8!$C286, Basic!$I$2:$I$309, 0)), 'BASIC KEY'!$E$1:$E$4, 'BASIC KEY'!$F$1:$F$4, ""),
XLOOKUP(INDEX(Basic!$L$2:$L$309, MATCH(Sheet8!$C286, Basic!$I$2:$I$309, 0)), 'BASIC KEY'!$E$7:$E$10, 'BASIC KEY'!$F$7:$F$10, ""),
XLOOKUP(INDEX(Basic!$M$2:$M$309, MATCH(Sheet8!$C286, Basic!$I$2:$I$309, 0)), 'BASIC KEY'!$E$13:$E$16, 'BASIC KEY'!$F$13:$F$16, ""),
XLOOKUP(INDEX(Basic!$N$2:$N$309, MATCH(Sheet8!$C286, Basic!$I$2:$I$309, 0)), 'BASIC KEY'!$E$19:$E$22, 'BASIC KEY'!$F$19:$F$22, ""),
XLOOKUP(INDEX(Basic!$O$2:$O$309, MATCH(Sheet8!$C286, Basic!$I$2:$I$309, 0)), 'BASIC KEY'!$E$25:$E$28, 'BASIC KEY'!$F$25:$F$28, "")
),
""
)</f>
        <v>passionate explorer,Growth seeker,Balancer,Pleasant tactful,Self Focused</v>
      </c>
      <c r="L286" s="17" t="str">
        <f t="array" ref="L286">TEXTJOIN(",", TRUE,
    XLOOKUP(Advanced!$P283, 'ADVANCED KEY'!$F$1:$F$4, 'ADVANCED KEY'!$G$1:$G$4, ""),
    XLOOKUP(Advanced!$Q283, 'ADVANCED KEY'!$F$7:$F$10, 'ADVANCED KEY'!$G$7:$G$10, ""),
    XLOOKUP(Advanced!$R283, 'ADVANCED KEY'!$F$13:$F$16, 'ADVANCED KEY'!$G$13:$G$16, ""),
    XLOOKUP(Advanced!$S283, 'ADVANCED KEY'!$F$19:$F$22, 'ADVANCED KEY'!$G$19:$G$22, ""),
    XLOOKUP(Advanced!$T283, 'ADVANCED KEY'!$F$25:$F$28, 'ADVANCED KEY'!$G$25:$G$28, ""),
    XLOOKUP(Advanced!$U283, 'ADVANCED KEY'!$F$31:$F$34, 'ADVANCED KEY'!$G$31:$G$34, ""),
    XLOOKUP(Advanced!$V283, 'ADVANCED KEY'!$F$37:$F$40, 'ADVANCED KEY'!$G$37:$G$40, ""),
    XLOOKUP(Advanced!$W283, 'ADVANCED KEY'!$F$43:$F$46, 'ADVANCED KEY'!$G$43:$G$46, ""),
    XLOOKUP(Advanced!$X283, 'ADVANCED KEY'!$F$49:$F$52, 'ADVANCED KEY'!$G$49:$G$52, ""),
    XLOOKUP(Advanced!$Y283, 'ADVANCED KEY'!$F$55:$F$58, 'ADVANCED KEY'!$G$55:$G$58, "")
)</f>
        <v>Researcher,Task Oriented,Information seeker,Incremental Result seeker,Strength focused,Networker,Smart woker,Competitive learner,Practical career focused,Balanced achiever</v>
      </c>
      <c r="M286" s="17" t="str">
        <f t="shared" si="6"/>
        <v>You are doing great Job . Keep it up!</v>
      </c>
      <c r="N286" s="17" t="str">
        <f t="shared" si="7"/>
        <v>Going amazing!.Keep working!</v>
      </c>
    </row>
    <row r="287">
      <c r="A287" s="12">
        <v>283.0</v>
      </c>
      <c r="B287" s="26" t="str">
        <f>Advanced!M284</f>
        <v/>
      </c>
      <c r="C287" s="13" t="str">
        <f t="shared" si="1"/>
        <v/>
      </c>
      <c r="D287" s="13" t="str">
        <f t="array" ref="D287">IF(ISNUMBER(MATCH(Sheet8!$C287, Basic!$I$2:$I$309, 0)),SUM(
        XLOOKUP(INDEX(Basic!$C$2:$C$309, MATCH(Sheet8!$C287, Basic!$I$2:$I$309, 0)), 'BASIC KEY'!$C$1:$C$4, 'BASIC KEY'!$B$1:$B$4, 0),
        XLOOKUP(INDEX(Basic!$D$2:$D$309, MATCH(Sheet8!$C287, Basic!$I$2:$I$309, 0)), 'BASIC KEY'!$C$7:$C$10, 'BASIC KEY'!$B$7:$B$10, 0),
        XLOOKUP(INDEX(Basic!$E$2:$E$309, MATCH(Sheet8!$C287, Basic!$I$2:$I$309, 0)), 'BASIC KEY'!$C$13:$C$16, 'BASIC KEY'!$B$13:$B$16, 0),
        XLOOKUP(INDEX(Basic!$F$2:$F$309, MATCH(Sheet8!$C287, Basic!$I$2:$I$309, 0)), 'BASIC KEY'!$C$19:$C$22, 'BASIC KEY'!$B$19:$B$22, 0),
        XLOOKUP(INDEX(Basic!$G$2:$G$309, MATCH(Sheet8!$C287, Basic!$I$2:$I$309, 0)), 'BASIC KEY'!$C$25:$C$28, 'BASIC KEY'!$B$25:$B$28, 0)
    ),
    ""
)
</f>
        <v/>
      </c>
      <c r="I287" s="25"/>
      <c r="J287" s="13" t="str">
        <f t="array" ref="J287">IF(ISNUMBER(MATCH(Sheet8!$C287, Basic!$I$2:$I$309, 0)),TEXTJOIN(",",TRUE,
XLOOKUP(INDEX(Basic!$K$2:$K$309, MATCH(Sheet8!$C287, Basic!$I$2:$I$309, 0)), 'BASIC KEY'!$E$1:$E$4, 'BASIC KEY'!$F$1:$F$4, ""),
XLOOKUP(INDEX(Basic!$L$2:$L$309, MATCH(Sheet8!$C287, Basic!$I$2:$I$309, 0)), 'BASIC KEY'!$E$7:$E$10, 'BASIC KEY'!$F$7:$F$10, ""),
XLOOKUP(INDEX(Basic!$M$2:$M$309, MATCH(Sheet8!$C287, Basic!$I$2:$I$309, 0)), 'BASIC KEY'!$E$13:$E$16, 'BASIC KEY'!$F$13:$F$16, ""),
XLOOKUP(INDEX(Basic!$N$2:$N$309, MATCH(Sheet8!$C287, Basic!$I$2:$I$309, 0)), 'BASIC KEY'!$E$19:$E$22, 'BASIC KEY'!$F$19:$F$22, ""),
XLOOKUP(INDEX(Basic!$O$2:$O$309, MATCH(Sheet8!$C287, Basic!$I$2:$I$309, 0)), 'BASIC KEY'!$E$25:$E$28, 'BASIC KEY'!$F$25:$F$28, "")
),
""
)</f>
        <v/>
      </c>
      <c r="L287" s="17" t="str">
        <f t="array" ref="L287">TEXTJOIN(",", TRUE,
    XLOOKUP(Advanced!$P284, 'ADVANCED KEY'!$F$1:$F$4, 'ADVANCED KEY'!$G$1:$G$4, ""),
    XLOOKUP(Advanced!$Q284, 'ADVANCED KEY'!$F$7:$F$10, 'ADVANCED KEY'!$G$7:$G$10, ""),
    XLOOKUP(Advanced!$R284, 'ADVANCED KEY'!$F$13:$F$16, 'ADVANCED KEY'!$G$13:$G$16, ""),
    XLOOKUP(Advanced!$S284, 'ADVANCED KEY'!$F$19:$F$22, 'ADVANCED KEY'!$G$19:$G$22, ""),
    XLOOKUP(Advanced!$T284, 'ADVANCED KEY'!$F$25:$F$28, 'ADVANCED KEY'!$G$25:$G$28, ""),
    XLOOKUP(Advanced!$U284, 'ADVANCED KEY'!$F$31:$F$34, 'ADVANCED KEY'!$G$31:$G$34, ""),
    XLOOKUP(Advanced!$V284, 'ADVANCED KEY'!$F$37:$F$40, 'ADVANCED KEY'!$G$37:$G$40, ""),
    XLOOKUP(Advanced!$W284, 'ADVANCED KEY'!$F$43:$F$46, 'ADVANCED KEY'!$G$43:$G$46, ""),
    XLOOKUP(Advanced!$X284, 'ADVANCED KEY'!$F$49:$F$52, 'ADVANCED KEY'!$G$49:$G$52, ""),
    XLOOKUP(Advanced!$Y284, 'ADVANCED KEY'!$F$55:$F$58, 'ADVANCED KEY'!$G$55:$G$58, "")
)</f>
        <v/>
      </c>
      <c r="M287" s="17"/>
      <c r="N287" s="17"/>
    </row>
    <row r="288">
      <c r="A288" s="12">
        <v>284.0</v>
      </c>
      <c r="B288" s="26" t="str">
        <f>Advanced!M285</f>
        <v/>
      </c>
      <c r="C288" s="13" t="str">
        <f t="shared" si="1"/>
        <v/>
      </c>
      <c r="D288" s="13" t="str">
        <f t="array" ref="D288">IF(ISNUMBER(MATCH(Sheet8!$C288, Basic!$I$2:$I$309, 0)),SUM(
        XLOOKUP(INDEX(Basic!$C$2:$C$309, MATCH(Sheet8!$C288, Basic!$I$2:$I$309, 0)), 'BASIC KEY'!$C$1:$C$4, 'BASIC KEY'!$B$1:$B$4, 0),
        XLOOKUP(INDEX(Basic!$D$2:$D$309, MATCH(Sheet8!$C288, Basic!$I$2:$I$309, 0)), 'BASIC KEY'!$C$7:$C$10, 'BASIC KEY'!$B$7:$B$10, 0),
        XLOOKUP(INDEX(Basic!$E$2:$E$309, MATCH(Sheet8!$C288, Basic!$I$2:$I$309, 0)), 'BASIC KEY'!$C$13:$C$16, 'BASIC KEY'!$B$13:$B$16, 0),
        XLOOKUP(INDEX(Basic!$F$2:$F$309, MATCH(Sheet8!$C288, Basic!$I$2:$I$309, 0)), 'BASIC KEY'!$C$19:$C$22, 'BASIC KEY'!$B$19:$B$22, 0),
        XLOOKUP(INDEX(Basic!$G$2:$G$309, MATCH(Sheet8!$C288, Basic!$I$2:$I$309, 0)), 'BASIC KEY'!$C$25:$C$28, 'BASIC KEY'!$B$25:$B$28, 0)
    ),
    ""
)
</f>
        <v/>
      </c>
      <c r="I288" s="25"/>
      <c r="J288" s="13" t="str">
        <f t="array" ref="J288">IF(ISNUMBER(MATCH(Sheet8!$C288, Basic!$I$2:$I$309, 0)),TEXTJOIN(",",TRUE,
XLOOKUP(INDEX(Basic!$K$2:$K$309, MATCH(Sheet8!$C288, Basic!$I$2:$I$309, 0)), 'BASIC KEY'!$E$1:$E$4, 'BASIC KEY'!$F$1:$F$4, ""),
XLOOKUP(INDEX(Basic!$L$2:$L$309, MATCH(Sheet8!$C288, Basic!$I$2:$I$309, 0)), 'BASIC KEY'!$E$7:$E$10, 'BASIC KEY'!$F$7:$F$10, ""),
XLOOKUP(INDEX(Basic!$M$2:$M$309, MATCH(Sheet8!$C288, Basic!$I$2:$I$309, 0)), 'BASIC KEY'!$E$13:$E$16, 'BASIC KEY'!$F$13:$F$16, ""),
XLOOKUP(INDEX(Basic!$N$2:$N$309, MATCH(Sheet8!$C288, Basic!$I$2:$I$309, 0)), 'BASIC KEY'!$E$19:$E$22, 'BASIC KEY'!$F$19:$F$22, ""),
XLOOKUP(INDEX(Basic!$O$2:$O$309, MATCH(Sheet8!$C288, Basic!$I$2:$I$309, 0)), 'BASIC KEY'!$E$25:$E$28, 'BASIC KEY'!$F$25:$F$28, "")
),
""
)</f>
        <v/>
      </c>
      <c r="L288" s="17" t="str">
        <f t="array" ref="L288">TEXTJOIN(",", TRUE,
    XLOOKUP(Advanced!$P285, 'ADVANCED KEY'!$F$1:$F$4, 'ADVANCED KEY'!$G$1:$G$4, ""),
    XLOOKUP(Advanced!$Q285, 'ADVANCED KEY'!$F$7:$F$10, 'ADVANCED KEY'!$G$7:$G$10, ""),
    XLOOKUP(Advanced!$R285, 'ADVANCED KEY'!$F$13:$F$16, 'ADVANCED KEY'!$G$13:$G$16, ""),
    XLOOKUP(Advanced!$S285, 'ADVANCED KEY'!$F$19:$F$22, 'ADVANCED KEY'!$G$19:$G$22, ""),
    XLOOKUP(Advanced!$T285, 'ADVANCED KEY'!$F$25:$F$28, 'ADVANCED KEY'!$G$25:$G$28, ""),
    XLOOKUP(Advanced!$U285, 'ADVANCED KEY'!$F$31:$F$34, 'ADVANCED KEY'!$G$31:$G$34, ""),
    XLOOKUP(Advanced!$V285, 'ADVANCED KEY'!$F$37:$F$40, 'ADVANCED KEY'!$G$37:$G$40, ""),
    XLOOKUP(Advanced!$W285, 'ADVANCED KEY'!$F$43:$F$46, 'ADVANCED KEY'!$G$43:$G$46, ""),
    XLOOKUP(Advanced!$X285, 'ADVANCED KEY'!$F$49:$F$52, 'ADVANCED KEY'!$G$49:$G$52, ""),
    XLOOKUP(Advanced!$Y285, 'ADVANCED KEY'!$F$55:$F$58, 'ADVANCED KEY'!$G$55:$G$58, "")
)</f>
        <v/>
      </c>
      <c r="M288" s="17"/>
      <c r="N288" s="17"/>
    </row>
    <row r="289">
      <c r="A289" s="12">
        <v>285.0</v>
      </c>
      <c r="B289" s="26" t="str">
        <f>Advanced!M286</f>
        <v/>
      </c>
      <c r="C289" s="13" t="str">
        <f t="shared" si="1"/>
        <v/>
      </c>
      <c r="D289" s="13" t="str">
        <f t="array" ref="D289">IF(ISNUMBER(MATCH(Sheet8!$C289, Basic!$I$2:$I$309, 0)),SUM(
        XLOOKUP(INDEX(Basic!$C$2:$C$309, MATCH(Sheet8!$C289, Basic!$I$2:$I$309, 0)), 'BASIC KEY'!$C$1:$C$4, 'BASIC KEY'!$B$1:$B$4, 0),
        XLOOKUP(INDEX(Basic!$D$2:$D$309, MATCH(Sheet8!$C289, Basic!$I$2:$I$309, 0)), 'BASIC KEY'!$C$7:$C$10, 'BASIC KEY'!$B$7:$B$10, 0),
        XLOOKUP(INDEX(Basic!$E$2:$E$309, MATCH(Sheet8!$C289, Basic!$I$2:$I$309, 0)), 'BASIC KEY'!$C$13:$C$16, 'BASIC KEY'!$B$13:$B$16, 0),
        XLOOKUP(INDEX(Basic!$F$2:$F$309, MATCH(Sheet8!$C289, Basic!$I$2:$I$309, 0)), 'BASIC KEY'!$C$19:$C$22, 'BASIC KEY'!$B$19:$B$22, 0),
        XLOOKUP(INDEX(Basic!$G$2:$G$309, MATCH(Sheet8!$C289, Basic!$I$2:$I$309, 0)), 'BASIC KEY'!$C$25:$C$28, 'BASIC KEY'!$B$25:$B$28, 0)
    ),
    ""
)
</f>
        <v/>
      </c>
      <c r="I289" s="25"/>
      <c r="J289" s="13" t="str">
        <f t="array" ref="J289">IF(ISNUMBER(MATCH(Sheet8!$C289, Basic!$I$2:$I$309, 0)),TEXTJOIN(",",TRUE,
XLOOKUP(INDEX(Basic!$K$2:$K$309, MATCH(Sheet8!$C289, Basic!$I$2:$I$309, 0)), 'BASIC KEY'!$E$1:$E$4, 'BASIC KEY'!$F$1:$F$4, ""),
XLOOKUP(INDEX(Basic!$L$2:$L$309, MATCH(Sheet8!$C289, Basic!$I$2:$I$309, 0)), 'BASIC KEY'!$E$7:$E$10, 'BASIC KEY'!$F$7:$F$10, ""),
XLOOKUP(INDEX(Basic!$M$2:$M$309, MATCH(Sheet8!$C289, Basic!$I$2:$I$309, 0)), 'BASIC KEY'!$E$13:$E$16, 'BASIC KEY'!$F$13:$F$16, ""),
XLOOKUP(INDEX(Basic!$N$2:$N$309, MATCH(Sheet8!$C289, Basic!$I$2:$I$309, 0)), 'BASIC KEY'!$E$19:$E$22, 'BASIC KEY'!$F$19:$F$22, ""),
XLOOKUP(INDEX(Basic!$O$2:$O$309, MATCH(Sheet8!$C289, Basic!$I$2:$I$309, 0)), 'BASIC KEY'!$E$25:$E$28, 'BASIC KEY'!$F$25:$F$28, "")
),
""
)</f>
        <v/>
      </c>
      <c r="L289" s="17" t="str">
        <f t="array" ref="L289">TEXTJOIN(",", TRUE,
    XLOOKUP(Advanced!$P286, 'ADVANCED KEY'!$F$1:$F$4, 'ADVANCED KEY'!$G$1:$G$4, ""),
    XLOOKUP(Advanced!$Q286, 'ADVANCED KEY'!$F$7:$F$10, 'ADVANCED KEY'!$G$7:$G$10, ""),
    XLOOKUP(Advanced!$R286, 'ADVANCED KEY'!$F$13:$F$16, 'ADVANCED KEY'!$G$13:$G$16, ""),
    XLOOKUP(Advanced!$S286, 'ADVANCED KEY'!$F$19:$F$22, 'ADVANCED KEY'!$G$19:$G$22, ""),
    XLOOKUP(Advanced!$T286, 'ADVANCED KEY'!$F$25:$F$28, 'ADVANCED KEY'!$G$25:$G$28, ""),
    XLOOKUP(Advanced!$U286, 'ADVANCED KEY'!$F$31:$F$34, 'ADVANCED KEY'!$G$31:$G$34, ""),
    XLOOKUP(Advanced!$V286, 'ADVANCED KEY'!$F$37:$F$40, 'ADVANCED KEY'!$G$37:$G$40, ""),
    XLOOKUP(Advanced!$W286, 'ADVANCED KEY'!$F$43:$F$46, 'ADVANCED KEY'!$G$43:$G$46, ""),
    XLOOKUP(Advanced!$X286, 'ADVANCED KEY'!$F$49:$F$52, 'ADVANCED KEY'!$G$49:$G$52, ""),
    XLOOKUP(Advanced!$Y286, 'ADVANCED KEY'!$F$55:$F$58, 'ADVANCED KEY'!$G$55:$G$58, "")
)</f>
        <v/>
      </c>
      <c r="M289" s="17"/>
      <c r="N289" s="17"/>
    </row>
    <row r="290">
      <c r="A290" s="12">
        <v>286.0</v>
      </c>
      <c r="B290" s="26" t="str">
        <f>Advanced!M287</f>
        <v/>
      </c>
      <c r="C290" s="13" t="str">
        <f t="shared" si="1"/>
        <v/>
      </c>
      <c r="D290" s="13" t="str">
        <f t="array" ref="D290">IF(ISNUMBER(MATCH(Sheet8!$C290, Basic!$I$2:$I$309, 0)),SUM(
        XLOOKUP(INDEX(Basic!$C$2:$C$309, MATCH(Sheet8!$C290, Basic!$I$2:$I$309, 0)), 'BASIC KEY'!$C$1:$C$4, 'BASIC KEY'!$B$1:$B$4, 0),
        XLOOKUP(INDEX(Basic!$D$2:$D$309, MATCH(Sheet8!$C290, Basic!$I$2:$I$309, 0)), 'BASIC KEY'!$C$7:$C$10, 'BASIC KEY'!$B$7:$B$10, 0),
        XLOOKUP(INDEX(Basic!$E$2:$E$309, MATCH(Sheet8!$C290, Basic!$I$2:$I$309, 0)), 'BASIC KEY'!$C$13:$C$16, 'BASIC KEY'!$B$13:$B$16, 0),
        XLOOKUP(INDEX(Basic!$F$2:$F$309, MATCH(Sheet8!$C290, Basic!$I$2:$I$309, 0)), 'BASIC KEY'!$C$19:$C$22, 'BASIC KEY'!$B$19:$B$22, 0),
        XLOOKUP(INDEX(Basic!$G$2:$G$309, MATCH(Sheet8!$C290, Basic!$I$2:$I$309, 0)), 'BASIC KEY'!$C$25:$C$28, 'BASIC KEY'!$B$25:$B$28, 0)
    ),
    ""
)
</f>
        <v/>
      </c>
      <c r="I290" s="25"/>
      <c r="J290" s="13" t="str">
        <f t="array" ref="J290">IF(ISNUMBER(MATCH(Sheet8!$C290, Basic!$I$2:$I$309, 0)),TEXTJOIN(",",TRUE,
XLOOKUP(INDEX(Basic!$K$2:$K$309, MATCH(Sheet8!$C290, Basic!$I$2:$I$309, 0)), 'BASIC KEY'!$E$1:$E$4, 'BASIC KEY'!$F$1:$F$4, ""),
XLOOKUP(INDEX(Basic!$L$2:$L$309, MATCH(Sheet8!$C290, Basic!$I$2:$I$309, 0)), 'BASIC KEY'!$E$7:$E$10, 'BASIC KEY'!$F$7:$F$10, ""),
XLOOKUP(INDEX(Basic!$M$2:$M$309, MATCH(Sheet8!$C290, Basic!$I$2:$I$309, 0)), 'BASIC KEY'!$E$13:$E$16, 'BASIC KEY'!$F$13:$F$16, ""),
XLOOKUP(INDEX(Basic!$N$2:$N$309, MATCH(Sheet8!$C290, Basic!$I$2:$I$309, 0)), 'BASIC KEY'!$E$19:$E$22, 'BASIC KEY'!$F$19:$F$22, ""),
XLOOKUP(INDEX(Basic!$O$2:$O$309, MATCH(Sheet8!$C290, Basic!$I$2:$I$309, 0)), 'BASIC KEY'!$E$25:$E$28, 'BASIC KEY'!$F$25:$F$28, "")
),
""
)</f>
        <v/>
      </c>
      <c r="L290" s="17" t="str">
        <f t="array" ref="L290">TEXTJOIN(",", TRUE,
    XLOOKUP(Advanced!$P287, 'ADVANCED KEY'!$F$1:$F$4, 'ADVANCED KEY'!$G$1:$G$4, ""),
    XLOOKUP(Advanced!$Q287, 'ADVANCED KEY'!$F$7:$F$10, 'ADVANCED KEY'!$G$7:$G$10, ""),
    XLOOKUP(Advanced!$R287, 'ADVANCED KEY'!$F$13:$F$16, 'ADVANCED KEY'!$G$13:$G$16, ""),
    XLOOKUP(Advanced!$S287, 'ADVANCED KEY'!$F$19:$F$22, 'ADVANCED KEY'!$G$19:$G$22, ""),
    XLOOKUP(Advanced!$T287, 'ADVANCED KEY'!$F$25:$F$28, 'ADVANCED KEY'!$G$25:$G$28, ""),
    XLOOKUP(Advanced!$U287, 'ADVANCED KEY'!$F$31:$F$34, 'ADVANCED KEY'!$G$31:$G$34, ""),
    XLOOKUP(Advanced!$V287, 'ADVANCED KEY'!$F$37:$F$40, 'ADVANCED KEY'!$G$37:$G$40, ""),
    XLOOKUP(Advanced!$W287, 'ADVANCED KEY'!$F$43:$F$46, 'ADVANCED KEY'!$G$43:$G$46, ""),
    XLOOKUP(Advanced!$X287, 'ADVANCED KEY'!$F$49:$F$52, 'ADVANCED KEY'!$G$49:$G$52, ""),
    XLOOKUP(Advanced!$Y287, 'ADVANCED KEY'!$F$55:$F$58, 'ADVANCED KEY'!$G$55:$G$58, "")
)</f>
        <v/>
      </c>
      <c r="M290" s="17"/>
      <c r="N290" s="17"/>
    </row>
    <row r="291">
      <c r="A291" s="12">
        <v>287.0</v>
      </c>
      <c r="B291" s="26" t="str">
        <f>Advanced!M288</f>
        <v/>
      </c>
      <c r="C291" s="13" t="str">
        <f t="shared" si="1"/>
        <v/>
      </c>
      <c r="D291" s="13" t="str">
        <f t="array" ref="D291">IF(ISNUMBER(MATCH(Sheet8!$C291, Basic!$I$2:$I$309, 0)),SUM(
        XLOOKUP(INDEX(Basic!$C$2:$C$309, MATCH(Sheet8!$C291, Basic!$I$2:$I$309, 0)), 'BASIC KEY'!$C$1:$C$4, 'BASIC KEY'!$B$1:$B$4, 0),
        XLOOKUP(INDEX(Basic!$D$2:$D$309, MATCH(Sheet8!$C291, Basic!$I$2:$I$309, 0)), 'BASIC KEY'!$C$7:$C$10, 'BASIC KEY'!$B$7:$B$10, 0),
        XLOOKUP(INDEX(Basic!$E$2:$E$309, MATCH(Sheet8!$C291, Basic!$I$2:$I$309, 0)), 'BASIC KEY'!$C$13:$C$16, 'BASIC KEY'!$B$13:$B$16, 0),
        XLOOKUP(INDEX(Basic!$F$2:$F$309, MATCH(Sheet8!$C291, Basic!$I$2:$I$309, 0)), 'BASIC KEY'!$C$19:$C$22, 'BASIC KEY'!$B$19:$B$22, 0),
        XLOOKUP(INDEX(Basic!$G$2:$G$309, MATCH(Sheet8!$C291, Basic!$I$2:$I$309, 0)), 'BASIC KEY'!$C$25:$C$28, 'BASIC KEY'!$B$25:$B$28, 0)
    ),
    ""
)
</f>
        <v/>
      </c>
      <c r="I291" s="25"/>
      <c r="J291" s="13" t="str">
        <f t="array" ref="J291">IF(ISNUMBER(MATCH(Sheet8!$C291, Basic!$I$2:$I$309, 0)),TEXTJOIN(",",TRUE,
XLOOKUP(INDEX(Basic!$K$2:$K$309, MATCH(Sheet8!$C291, Basic!$I$2:$I$309, 0)), 'BASIC KEY'!$E$1:$E$4, 'BASIC KEY'!$F$1:$F$4, ""),
XLOOKUP(INDEX(Basic!$L$2:$L$309, MATCH(Sheet8!$C291, Basic!$I$2:$I$309, 0)), 'BASIC KEY'!$E$7:$E$10, 'BASIC KEY'!$F$7:$F$10, ""),
XLOOKUP(INDEX(Basic!$M$2:$M$309, MATCH(Sheet8!$C291, Basic!$I$2:$I$309, 0)), 'BASIC KEY'!$E$13:$E$16, 'BASIC KEY'!$F$13:$F$16, ""),
XLOOKUP(INDEX(Basic!$N$2:$N$309, MATCH(Sheet8!$C291, Basic!$I$2:$I$309, 0)), 'BASIC KEY'!$E$19:$E$22, 'BASIC KEY'!$F$19:$F$22, ""),
XLOOKUP(INDEX(Basic!$O$2:$O$309, MATCH(Sheet8!$C291, Basic!$I$2:$I$309, 0)), 'BASIC KEY'!$E$25:$E$28, 'BASIC KEY'!$F$25:$F$28, "")
),
""
)</f>
        <v/>
      </c>
      <c r="L291" s="17" t="str">
        <f t="array" ref="L291">TEXTJOIN(",", TRUE,
    XLOOKUP(Advanced!$P288, 'ADVANCED KEY'!$F$1:$F$4, 'ADVANCED KEY'!$G$1:$G$4, ""),
    XLOOKUP(Advanced!$Q288, 'ADVANCED KEY'!$F$7:$F$10, 'ADVANCED KEY'!$G$7:$G$10, ""),
    XLOOKUP(Advanced!$R288, 'ADVANCED KEY'!$F$13:$F$16, 'ADVANCED KEY'!$G$13:$G$16, ""),
    XLOOKUP(Advanced!$S288, 'ADVANCED KEY'!$F$19:$F$22, 'ADVANCED KEY'!$G$19:$G$22, ""),
    XLOOKUP(Advanced!$T288, 'ADVANCED KEY'!$F$25:$F$28, 'ADVANCED KEY'!$G$25:$G$28, ""),
    XLOOKUP(Advanced!$U288, 'ADVANCED KEY'!$F$31:$F$34, 'ADVANCED KEY'!$G$31:$G$34, ""),
    XLOOKUP(Advanced!$V288, 'ADVANCED KEY'!$F$37:$F$40, 'ADVANCED KEY'!$G$37:$G$40, ""),
    XLOOKUP(Advanced!$W288, 'ADVANCED KEY'!$F$43:$F$46, 'ADVANCED KEY'!$G$43:$G$46, ""),
    XLOOKUP(Advanced!$X288, 'ADVANCED KEY'!$F$49:$F$52, 'ADVANCED KEY'!$G$49:$G$52, ""),
    XLOOKUP(Advanced!$Y288, 'ADVANCED KEY'!$F$55:$F$58, 'ADVANCED KEY'!$G$55:$G$58, "")
)</f>
        <v/>
      </c>
      <c r="M291" s="17"/>
      <c r="N291" s="17"/>
    </row>
    <row r="292">
      <c r="A292" s="12">
        <v>288.0</v>
      </c>
      <c r="B292" s="26" t="str">
        <f>Advanced!M289</f>
        <v/>
      </c>
      <c r="C292" s="13" t="str">
        <f t="shared" si="1"/>
        <v/>
      </c>
      <c r="D292" s="13" t="str">
        <f t="array" ref="D292">IF(ISNUMBER(MATCH(Sheet8!$C292, Basic!$I$2:$I$309, 0)),SUM(
        XLOOKUP(INDEX(Basic!$C$2:$C$309, MATCH(Sheet8!$C292, Basic!$I$2:$I$309, 0)), 'BASIC KEY'!$C$1:$C$4, 'BASIC KEY'!$B$1:$B$4, 0),
        XLOOKUP(INDEX(Basic!$D$2:$D$309, MATCH(Sheet8!$C292, Basic!$I$2:$I$309, 0)), 'BASIC KEY'!$C$7:$C$10, 'BASIC KEY'!$B$7:$B$10, 0),
        XLOOKUP(INDEX(Basic!$E$2:$E$309, MATCH(Sheet8!$C292, Basic!$I$2:$I$309, 0)), 'BASIC KEY'!$C$13:$C$16, 'BASIC KEY'!$B$13:$B$16, 0),
        XLOOKUP(INDEX(Basic!$F$2:$F$309, MATCH(Sheet8!$C292, Basic!$I$2:$I$309, 0)), 'BASIC KEY'!$C$19:$C$22, 'BASIC KEY'!$B$19:$B$22, 0),
        XLOOKUP(INDEX(Basic!$G$2:$G$309, MATCH(Sheet8!$C292, Basic!$I$2:$I$309, 0)), 'BASIC KEY'!$C$25:$C$28, 'BASIC KEY'!$B$25:$B$28, 0)
    ),
    ""
)
</f>
        <v/>
      </c>
      <c r="I292" s="25"/>
      <c r="J292" s="13" t="str">
        <f t="array" ref="J292">IF(ISNUMBER(MATCH(Sheet8!$C292, Basic!$I$2:$I$309, 0)),TEXTJOIN(",",TRUE,
XLOOKUP(INDEX(Basic!$K$2:$K$309, MATCH(Sheet8!$C292, Basic!$I$2:$I$309, 0)), 'BASIC KEY'!$E$1:$E$4, 'BASIC KEY'!$F$1:$F$4, ""),
XLOOKUP(INDEX(Basic!$L$2:$L$309, MATCH(Sheet8!$C292, Basic!$I$2:$I$309, 0)), 'BASIC KEY'!$E$7:$E$10, 'BASIC KEY'!$F$7:$F$10, ""),
XLOOKUP(INDEX(Basic!$M$2:$M$309, MATCH(Sheet8!$C292, Basic!$I$2:$I$309, 0)), 'BASIC KEY'!$E$13:$E$16, 'BASIC KEY'!$F$13:$F$16, ""),
XLOOKUP(INDEX(Basic!$N$2:$N$309, MATCH(Sheet8!$C292, Basic!$I$2:$I$309, 0)), 'BASIC KEY'!$E$19:$E$22, 'BASIC KEY'!$F$19:$F$22, ""),
XLOOKUP(INDEX(Basic!$O$2:$O$309, MATCH(Sheet8!$C292, Basic!$I$2:$I$309, 0)), 'BASIC KEY'!$E$25:$E$28, 'BASIC KEY'!$F$25:$F$28, "")
),
""
)</f>
        <v/>
      </c>
      <c r="L292" s="17" t="str">
        <f t="array" ref="L292">TEXTJOIN(",", TRUE,
    XLOOKUP(Advanced!$P289, 'ADVANCED KEY'!$F$1:$F$4, 'ADVANCED KEY'!$G$1:$G$4, ""),
    XLOOKUP(Advanced!$Q289, 'ADVANCED KEY'!$F$7:$F$10, 'ADVANCED KEY'!$G$7:$G$10, ""),
    XLOOKUP(Advanced!$R289, 'ADVANCED KEY'!$F$13:$F$16, 'ADVANCED KEY'!$G$13:$G$16, ""),
    XLOOKUP(Advanced!$S289, 'ADVANCED KEY'!$F$19:$F$22, 'ADVANCED KEY'!$G$19:$G$22, ""),
    XLOOKUP(Advanced!$T289, 'ADVANCED KEY'!$F$25:$F$28, 'ADVANCED KEY'!$G$25:$G$28, ""),
    XLOOKUP(Advanced!$U289, 'ADVANCED KEY'!$F$31:$F$34, 'ADVANCED KEY'!$G$31:$G$34, ""),
    XLOOKUP(Advanced!$V289, 'ADVANCED KEY'!$F$37:$F$40, 'ADVANCED KEY'!$G$37:$G$40, ""),
    XLOOKUP(Advanced!$W289, 'ADVANCED KEY'!$F$43:$F$46, 'ADVANCED KEY'!$G$43:$G$46, ""),
    XLOOKUP(Advanced!$X289, 'ADVANCED KEY'!$F$49:$F$52, 'ADVANCED KEY'!$G$49:$G$52, ""),
    XLOOKUP(Advanced!$Y289, 'ADVANCED KEY'!$F$55:$F$58, 'ADVANCED KEY'!$G$55:$G$58, "")
)</f>
        <v/>
      </c>
      <c r="M292" s="17"/>
      <c r="N292" s="17"/>
    </row>
    <row r="293">
      <c r="A293" s="12">
        <v>289.0</v>
      </c>
      <c r="B293" s="26" t="str">
        <f>Advanced!M290</f>
        <v/>
      </c>
      <c r="C293" s="13" t="str">
        <f t="shared" si="1"/>
        <v/>
      </c>
      <c r="D293" s="13" t="str">
        <f t="array" ref="D293">IF(ISNUMBER(MATCH(Sheet8!$C293, Basic!$I$2:$I$309, 0)),SUM(
        XLOOKUP(INDEX(Basic!$C$2:$C$309, MATCH(Sheet8!$C293, Basic!$I$2:$I$309, 0)), 'BASIC KEY'!$C$1:$C$4, 'BASIC KEY'!$B$1:$B$4, 0),
        XLOOKUP(INDEX(Basic!$D$2:$D$309, MATCH(Sheet8!$C293, Basic!$I$2:$I$309, 0)), 'BASIC KEY'!$C$7:$C$10, 'BASIC KEY'!$B$7:$B$10, 0),
        XLOOKUP(INDEX(Basic!$E$2:$E$309, MATCH(Sheet8!$C293, Basic!$I$2:$I$309, 0)), 'BASIC KEY'!$C$13:$C$16, 'BASIC KEY'!$B$13:$B$16, 0),
        XLOOKUP(INDEX(Basic!$F$2:$F$309, MATCH(Sheet8!$C293, Basic!$I$2:$I$309, 0)), 'BASIC KEY'!$C$19:$C$22, 'BASIC KEY'!$B$19:$B$22, 0),
        XLOOKUP(INDEX(Basic!$G$2:$G$309, MATCH(Sheet8!$C293, Basic!$I$2:$I$309, 0)), 'BASIC KEY'!$C$25:$C$28, 'BASIC KEY'!$B$25:$B$28, 0)
    ),
    ""
)
</f>
        <v/>
      </c>
      <c r="I293" s="25"/>
      <c r="J293" s="13" t="str">
        <f t="array" ref="J293">IF(ISNUMBER(MATCH(Sheet8!$C293, Basic!$I$2:$I$309, 0)),TEXTJOIN(",",TRUE,
XLOOKUP(INDEX(Basic!$K$2:$K$309, MATCH(Sheet8!$C293, Basic!$I$2:$I$309, 0)), 'BASIC KEY'!$E$1:$E$4, 'BASIC KEY'!$F$1:$F$4, ""),
XLOOKUP(INDEX(Basic!$L$2:$L$309, MATCH(Sheet8!$C293, Basic!$I$2:$I$309, 0)), 'BASIC KEY'!$E$7:$E$10, 'BASIC KEY'!$F$7:$F$10, ""),
XLOOKUP(INDEX(Basic!$M$2:$M$309, MATCH(Sheet8!$C293, Basic!$I$2:$I$309, 0)), 'BASIC KEY'!$E$13:$E$16, 'BASIC KEY'!$F$13:$F$16, ""),
XLOOKUP(INDEX(Basic!$N$2:$N$309, MATCH(Sheet8!$C293, Basic!$I$2:$I$309, 0)), 'BASIC KEY'!$E$19:$E$22, 'BASIC KEY'!$F$19:$F$22, ""),
XLOOKUP(INDEX(Basic!$O$2:$O$309, MATCH(Sheet8!$C293, Basic!$I$2:$I$309, 0)), 'BASIC KEY'!$E$25:$E$28, 'BASIC KEY'!$F$25:$F$28, "")
),
""
)</f>
        <v/>
      </c>
      <c r="L293" s="17" t="str">
        <f t="array" ref="L293">TEXTJOIN(",", TRUE,
    XLOOKUP(Advanced!$P290, 'ADVANCED KEY'!$F$1:$F$4, 'ADVANCED KEY'!$G$1:$G$4, ""),
    XLOOKUP(Advanced!$Q290, 'ADVANCED KEY'!$F$7:$F$10, 'ADVANCED KEY'!$G$7:$G$10, ""),
    XLOOKUP(Advanced!$R290, 'ADVANCED KEY'!$F$13:$F$16, 'ADVANCED KEY'!$G$13:$G$16, ""),
    XLOOKUP(Advanced!$S290, 'ADVANCED KEY'!$F$19:$F$22, 'ADVANCED KEY'!$G$19:$G$22, ""),
    XLOOKUP(Advanced!$T290, 'ADVANCED KEY'!$F$25:$F$28, 'ADVANCED KEY'!$G$25:$G$28, ""),
    XLOOKUP(Advanced!$U290, 'ADVANCED KEY'!$F$31:$F$34, 'ADVANCED KEY'!$G$31:$G$34, ""),
    XLOOKUP(Advanced!$V290, 'ADVANCED KEY'!$F$37:$F$40, 'ADVANCED KEY'!$G$37:$G$40, ""),
    XLOOKUP(Advanced!$W290, 'ADVANCED KEY'!$F$43:$F$46, 'ADVANCED KEY'!$G$43:$G$46, ""),
    XLOOKUP(Advanced!$X290, 'ADVANCED KEY'!$F$49:$F$52, 'ADVANCED KEY'!$G$49:$G$52, ""),
    XLOOKUP(Advanced!$Y290, 'ADVANCED KEY'!$F$55:$F$58, 'ADVANCED KEY'!$G$55:$G$58, "")
)</f>
        <v/>
      </c>
      <c r="M293" s="17"/>
      <c r="N293" s="17"/>
    </row>
    <row r="294">
      <c r="A294" s="12">
        <v>290.0</v>
      </c>
      <c r="B294" s="26" t="str">
        <f>Advanced!M291</f>
        <v/>
      </c>
      <c r="C294" s="13" t="str">
        <f t="shared" si="1"/>
        <v/>
      </c>
      <c r="D294" s="13" t="str">
        <f t="array" ref="D294">IF(ISNUMBER(MATCH(Sheet8!$C294, Basic!$I$2:$I$309, 0)),SUM(
        XLOOKUP(INDEX(Basic!$C$2:$C$309, MATCH(Sheet8!$C294, Basic!$I$2:$I$309, 0)), 'BASIC KEY'!$C$1:$C$4, 'BASIC KEY'!$B$1:$B$4, 0),
        XLOOKUP(INDEX(Basic!$D$2:$D$309, MATCH(Sheet8!$C294, Basic!$I$2:$I$309, 0)), 'BASIC KEY'!$C$7:$C$10, 'BASIC KEY'!$B$7:$B$10, 0),
        XLOOKUP(INDEX(Basic!$E$2:$E$309, MATCH(Sheet8!$C294, Basic!$I$2:$I$309, 0)), 'BASIC KEY'!$C$13:$C$16, 'BASIC KEY'!$B$13:$B$16, 0),
        XLOOKUP(INDEX(Basic!$F$2:$F$309, MATCH(Sheet8!$C294, Basic!$I$2:$I$309, 0)), 'BASIC KEY'!$C$19:$C$22, 'BASIC KEY'!$B$19:$B$22, 0),
        XLOOKUP(INDEX(Basic!$G$2:$G$309, MATCH(Sheet8!$C294, Basic!$I$2:$I$309, 0)), 'BASIC KEY'!$C$25:$C$28, 'BASIC KEY'!$B$25:$B$28, 0)
    ),
    ""
)
</f>
        <v/>
      </c>
      <c r="I294" s="25"/>
      <c r="J294" s="13" t="str">
        <f t="array" ref="J294">IF(ISNUMBER(MATCH(Sheet8!$C294, Basic!$I$2:$I$309, 0)),TEXTJOIN(",",TRUE,
XLOOKUP(INDEX(Basic!$K$2:$K$309, MATCH(Sheet8!$C294, Basic!$I$2:$I$309, 0)), 'BASIC KEY'!$E$1:$E$4, 'BASIC KEY'!$F$1:$F$4, ""),
XLOOKUP(INDEX(Basic!$L$2:$L$309, MATCH(Sheet8!$C294, Basic!$I$2:$I$309, 0)), 'BASIC KEY'!$E$7:$E$10, 'BASIC KEY'!$F$7:$F$10, ""),
XLOOKUP(INDEX(Basic!$M$2:$M$309, MATCH(Sheet8!$C294, Basic!$I$2:$I$309, 0)), 'BASIC KEY'!$E$13:$E$16, 'BASIC KEY'!$F$13:$F$16, ""),
XLOOKUP(INDEX(Basic!$N$2:$N$309, MATCH(Sheet8!$C294, Basic!$I$2:$I$309, 0)), 'BASIC KEY'!$E$19:$E$22, 'BASIC KEY'!$F$19:$F$22, ""),
XLOOKUP(INDEX(Basic!$O$2:$O$309, MATCH(Sheet8!$C294, Basic!$I$2:$I$309, 0)), 'BASIC KEY'!$E$25:$E$28, 'BASIC KEY'!$F$25:$F$28, "")
),
""
)</f>
        <v/>
      </c>
      <c r="L294" s="17" t="str">
        <f t="array" ref="L294">TEXTJOIN(",", TRUE,
    XLOOKUP(Advanced!$P291, 'ADVANCED KEY'!$F$1:$F$4, 'ADVANCED KEY'!$G$1:$G$4, ""),
    XLOOKUP(Advanced!$Q291, 'ADVANCED KEY'!$F$7:$F$10, 'ADVANCED KEY'!$G$7:$G$10, ""),
    XLOOKUP(Advanced!$R291, 'ADVANCED KEY'!$F$13:$F$16, 'ADVANCED KEY'!$G$13:$G$16, ""),
    XLOOKUP(Advanced!$S291, 'ADVANCED KEY'!$F$19:$F$22, 'ADVANCED KEY'!$G$19:$G$22, ""),
    XLOOKUP(Advanced!$T291, 'ADVANCED KEY'!$F$25:$F$28, 'ADVANCED KEY'!$G$25:$G$28, ""),
    XLOOKUP(Advanced!$U291, 'ADVANCED KEY'!$F$31:$F$34, 'ADVANCED KEY'!$G$31:$G$34, ""),
    XLOOKUP(Advanced!$V291, 'ADVANCED KEY'!$F$37:$F$40, 'ADVANCED KEY'!$G$37:$G$40, ""),
    XLOOKUP(Advanced!$W291, 'ADVANCED KEY'!$F$43:$F$46, 'ADVANCED KEY'!$G$43:$G$46, ""),
    XLOOKUP(Advanced!$X291, 'ADVANCED KEY'!$F$49:$F$52, 'ADVANCED KEY'!$G$49:$G$52, ""),
    XLOOKUP(Advanced!$Y291, 'ADVANCED KEY'!$F$55:$F$58, 'ADVANCED KEY'!$G$55:$G$58, "")
)</f>
        <v/>
      </c>
      <c r="M294" s="17"/>
      <c r="N294" s="17"/>
    </row>
    <row r="295">
      <c r="A295" s="12">
        <v>291.0</v>
      </c>
      <c r="B295" s="26" t="str">
        <f>Advanced!M292</f>
        <v/>
      </c>
      <c r="C295" s="13" t="str">
        <f t="shared" si="1"/>
        <v/>
      </c>
      <c r="D295" s="13" t="str">
        <f t="array" ref="D295">IF(ISNUMBER(MATCH(Sheet8!$C295, Basic!$I$2:$I$309, 0)),SUM(
        XLOOKUP(INDEX(Basic!$C$2:$C$309, MATCH(Sheet8!$C295, Basic!$I$2:$I$309, 0)), 'BASIC KEY'!$C$1:$C$4, 'BASIC KEY'!$B$1:$B$4, 0),
        XLOOKUP(INDEX(Basic!$D$2:$D$309, MATCH(Sheet8!$C295, Basic!$I$2:$I$309, 0)), 'BASIC KEY'!$C$7:$C$10, 'BASIC KEY'!$B$7:$B$10, 0),
        XLOOKUP(INDEX(Basic!$E$2:$E$309, MATCH(Sheet8!$C295, Basic!$I$2:$I$309, 0)), 'BASIC KEY'!$C$13:$C$16, 'BASIC KEY'!$B$13:$B$16, 0),
        XLOOKUP(INDEX(Basic!$F$2:$F$309, MATCH(Sheet8!$C295, Basic!$I$2:$I$309, 0)), 'BASIC KEY'!$C$19:$C$22, 'BASIC KEY'!$B$19:$B$22, 0),
        XLOOKUP(INDEX(Basic!$G$2:$G$309, MATCH(Sheet8!$C295, Basic!$I$2:$I$309, 0)), 'BASIC KEY'!$C$25:$C$28, 'BASIC KEY'!$B$25:$B$28, 0)
    ),
    ""
)
</f>
        <v/>
      </c>
      <c r="I295" s="25"/>
      <c r="J295" s="13" t="str">
        <f t="array" ref="J295">IF(ISNUMBER(MATCH(Sheet8!$C295, Basic!$I$2:$I$309, 0)),TEXTJOIN(",",TRUE,
XLOOKUP(INDEX(Basic!$K$2:$K$309, MATCH(Sheet8!$C295, Basic!$I$2:$I$309, 0)), 'BASIC KEY'!$E$1:$E$4, 'BASIC KEY'!$F$1:$F$4, ""),
XLOOKUP(INDEX(Basic!$L$2:$L$309, MATCH(Sheet8!$C295, Basic!$I$2:$I$309, 0)), 'BASIC KEY'!$E$7:$E$10, 'BASIC KEY'!$F$7:$F$10, ""),
XLOOKUP(INDEX(Basic!$M$2:$M$309, MATCH(Sheet8!$C295, Basic!$I$2:$I$309, 0)), 'BASIC KEY'!$E$13:$E$16, 'BASIC KEY'!$F$13:$F$16, ""),
XLOOKUP(INDEX(Basic!$N$2:$N$309, MATCH(Sheet8!$C295, Basic!$I$2:$I$309, 0)), 'BASIC KEY'!$E$19:$E$22, 'BASIC KEY'!$F$19:$F$22, ""),
XLOOKUP(INDEX(Basic!$O$2:$O$309, MATCH(Sheet8!$C295, Basic!$I$2:$I$309, 0)), 'BASIC KEY'!$E$25:$E$28, 'BASIC KEY'!$F$25:$F$28, "")
),
""
)</f>
        <v/>
      </c>
      <c r="L295" s="17" t="str">
        <f t="array" ref="L295">TEXTJOIN(",", TRUE,
    XLOOKUP(Advanced!$P292, 'ADVANCED KEY'!$F$1:$F$4, 'ADVANCED KEY'!$G$1:$G$4, ""),
    XLOOKUP(Advanced!$Q292, 'ADVANCED KEY'!$F$7:$F$10, 'ADVANCED KEY'!$G$7:$G$10, ""),
    XLOOKUP(Advanced!$R292, 'ADVANCED KEY'!$F$13:$F$16, 'ADVANCED KEY'!$G$13:$G$16, ""),
    XLOOKUP(Advanced!$S292, 'ADVANCED KEY'!$F$19:$F$22, 'ADVANCED KEY'!$G$19:$G$22, ""),
    XLOOKUP(Advanced!$T292, 'ADVANCED KEY'!$F$25:$F$28, 'ADVANCED KEY'!$G$25:$G$28, ""),
    XLOOKUP(Advanced!$U292, 'ADVANCED KEY'!$F$31:$F$34, 'ADVANCED KEY'!$G$31:$G$34, ""),
    XLOOKUP(Advanced!$V292, 'ADVANCED KEY'!$F$37:$F$40, 'ADVANCED KEY'!$G$37:$G$40, ""),
    XLOOKUP(Advanced!$W292, 'ADVANCED KEY'!$F$43:$F$46, 'ADVANCED KEY'!$G$43:$G$46, ""),
    XLOOKUP(Advanced!$X292, 'ADVANCED KEY'!$F$49:$F$52, 'ADVANCED KEY'!$G$49:$G$52, ""),
    XLOOKUP(Advanced!$Y292, 'ADVANCED KEY'!$F$55:$F$58, 'ADVANCED KEY'!$G$55:$G$58, "")
)</f>
        <v/>
      </c>
      <c r="M295" s="17"/>
      <c r="N295" s="17"/>
    </row>
    <row r="296">
      <c r="A296" s="12">
        <v>292.0</v>
      </c>
      <c r="B296" s="26" t="str">
        <f>Advanced!M293</f>
        <v/>
      </c>
      <c r="C296" s="13" t="str">
        <f t="shared" si="1"/>
        <v/>
      </c>
      <c r="D296" s="13" t="str">
        <f t="array" ref="D296">IF(ISNUMBER(MATCH(Sheet8!$C296, Basic!$I$2:$I$309, 0)),SUM(
        XLOOKUP(INDEX(Basic!$C$2:$C$309, MATCH(Sheet8!$C296, Basic!$I$2:$I$309, 0)), 'BASIC KEY'!$C$1:$C$4, 'BASIC KEY'!$B$1:$B$4, 0),
        XLOOKUP(INDEX(Basic!$D$2:$D$309, MATCH(Sheet8!$C296, Basic!$I$2:$I$309, 0)), 'BASIC KEY'!$C$7:$C$10, 'BASIC KEY'!$B$7:$B$10, 0),
        XLOOKUP(INDEX(Basic!$E$2:$E$309, MATCH(Sheet8!$C296, Basic!$I$2:$I$309, 0)), 'BASIC KEY'!$C$13:$C$16, 'BASIC KEY'!$B$13:$B$16, 0),
        XLOOKUP(INDEX(Basic!$F$2:$F$309, MATCH(Sheet8!$C296, Basic!$I$2:$I$309, 0)), 'BASIC KEY'!$C$19:$C$22, 'BASIC KEY'!$B$19:$B$22, 0),
        XLOOKUP(INDEX(Basic!$G$2:$G$309, MATCH(Sheet8!$C296, Basic!$I$2:$I$309, 0)), 'BASIC KEY'!$C$25:$C$28, 'BASIC KEY'!$B$25:$B$28, 0)
    ),
    ""
)
</f>
        <v/>
      </c>
      <c r="I296" s="25"/>
      <c r="J296" s="13" t="str">
        <f t="array" ref="J296">IF(ISNUMBER(MATCH(Sheet8!$C296, Basic!$I$2:$I$309, 0)),TEXTJOIN(",",TRUE,
XLOOKUP(INDEX(Basic!$K$2:$K$309, MATCH(Sheet8!$C296, Basic!$I$2:$I$309, 0)), 'BASIC KEY'!$E$1:$E$4, 'BASIC KEY'!$F$1:$F$4, ""),
XLOOKUP(INDEX(Basic!$L$2:$L$309, MATCH(Sheet8!$C296, Basic!$I$2:$I$309, 0)), 'BASIC KEY'!$E$7:$E$10, 'BASIC KEY'!$F$7:$F$10, ""),
XLOOKUP(INDEX(Basic!$M$2:$M$309, MATCH(Sheet8!$C296, Basic!$I$2:$I$309, 0)), 'BASIC KEY'!$E$13:$E$16, 'BASIC KEY'!$F$13:$F$16, ""),
XLOOKUP(INDEX(Basic!$N$2:$N$309, MATCH(Sheet8!$C296, Basic!$I$2:$I$309, 0)), 'BASIC KEY'!$E$19:$E$22, 'BASIC KEY'!$F$19:$F$22, ""),
XLOOKUP(INDEX(Basic!$O$2:$O$309, MATCH(Sheet8!$C296, Basic!$I$2:$I$309, 0)), 'BASIC KEY'!$E$25:$E$28, 'BASIC KEY'!$F$25:$F$28, "")
),
""
)</f>
        <v/>
      </c>
      <c r="L296" s="17" t="str">
        <f t="array" ref="L296">TEXTJOIN(",", TRUE,
    XLOOKUP(Advanced!$P293, 'ADVANCED KEY'!$F$1:$F$4, 'ADVANCED KEY'!$G$1:$G$4, ""),
    XLOOKUP(Advanced!$Q293, 'ADVANCED KEY'!$F$7:$F$10, 'ADVANCED KEY'!$G$7:$G$10, ""),
    XLOOKUP(Advanced!$R293, 'ADVANCED KEY'!$F$13:$F$16, 'ADVANCED KEY'!$G$13:$G$16, ""),
    XLOOKUP(Advanced!$S293, 'ADVANCED KEY'!$F$19:$F$22, 'ADVANCED KEY'!$G$19:$G$22, ""),
    XLOOKUP(Advanced!$T293, 'ADVANCED KEY'!$F$25:$F$28, 'ADVANCED KEY'!$G$25:$G$28, ""),
    XLOOKUP(Advanced!$U293, 'ADVANCED KEY'!$F$31:$F$34, 'ADVANCED KEY'!$G$31:$G$34, ""),
    XLOOKUP(Advanced!$V293, 'ADVANCED KEY'!$F$37:$F$40, 'ADVANCED KEY'!$G$37:$G$40, ""),
    XLOOKUP(Advanced!$W293, 'ADVANCED KEY'!$F$43:$F$46, 'ADVANCED KEY'!$G$43:$G$46, ""),
    XLOOKUP(Advanced!$X293, 'ADVANCED KEY'!$F$49:$F$52, 'ADVANCED KEY'!$G$49:$G$52, ""),
    XLOOKUP(Advanced!$Y293, 'ADVANCED KEY'!$F$55:$F$58, 'ADVANCED KEY'!$G$55:$G$58, "")
)</f>
        <v/>
      </c>
      <c r="M296" s="17"/>
      <c r="N296" s="17"/>
    </row>
    <row r="297">
      <c r="A297" s="12">
        <v>293.0</v>
      </c>
      <c r="B297" s="26" t="str">
        <f>Advanced!M294</f>
        <v/>
      </c>
      <c r="C297" s="13" t="str">
        <f t="shared" si="1"/>
        <v/>
      </c>
      <c r="D297" s="13" t="str">
        <f t="array" ref="D297">IF(ISNUMBER(MATCH(Sheet8!$C297, Basic!$I$2:$I$309, 0)),SUM(
        XLOOKUP(INDEX(Basic!$C$2:$C$309, MATCH(Sheet8!$C297, Basic!$I$2:$I$309, 0)), 'BASIC KEY'!$C$1:$C$4, 'BASIC KEY'!$B$1:$B$4, 0),
        XLOOKUP(INDEX(Basic!$D$2:$D$309, MATCH(Sheet8!$C297, Basic!$I$2:$I$309, 0)), 'BASIC KEY'!$C$7:$C$10, 'BASIC KEY'!$B$7:$B$10, 0),
        XLOOKUP(INDEX(Basic!$E$2:$E$309, MATCH(Sheet8!$C297, Basic!$I$2:$I$309, 0)), 'BASIC KEY'!$C$13:$C$16, 'BASIC KEY'!$B$13:$B$16, 0),
        XLOOKUP(INDEX(Basic!$F$2:$F$309, MATCH(Sheet8!$C297, Basic!$I$2:$I$309, 0)), 'BASIC KEY'!$C$19:$C$22, 'BASIC KEY'!$B$19:$B$22, 0),
        XLOOKUP(INDEX(Basic!$G$2:$G$309, MATCH(Sheet8!$C297, Basic!$I$2:$I$309, 0)), 'BASIC KEY'!$C$25:$C$28, 'BASIC KEY'!$B$25:$B$28, 0)
    ),
    ""
)
</f>
        <v/>
      </c>
      <c r="I297" s="25"/>
      <c r="J297" s="13" t="str">
        <f t="array" ref="J297">IF(ISNUMBER(MATCH(Sheet8!$C297, Basic!$I$2:$I$309, 0)),TEXTJOIN(",",TRUE,
XLOOKUP(INDEX(Basic!$K$2:$K$309, MATCH(Sheet8!$C297, Basic!$I$2:$I$309, 0)), 'BASIC KEY'!$E$1:$E$4, 'BASIC KEY'!$F$1:$F$4, ""),
XLOOKUP(INDEX(Basic!$L$2:$L$309, MATCH(Sheet8!$C297, Basic!$I$2:$I$309, 0)), 'BASIC KEY'!$E$7:$E$10, 'BASIC KEY'!$F$7:$F$10, ""),
XLOOKUP(INDEX(Basic!$M$2:$M$309, MATCH(Sheet8!$C297, Basic!$I$2:$I$309, 0)), 'BASIC KEY'!$E$13:$E$16, 'BASIC KEY'!$F$13:$F$16, ""),
XLOOKUP(INDEX(Basic!$N$2:$N$309, MATCH(Sheet8!$C297, Basic!$I$2:$I$309, 0)), 'BASIC KEY'!$E$19:$E$22, 'BASIC KEY'!$F$19:$F$22, ""),
XLOOKUP(INDEX(Basic!$O$2:$O$309, MATCH(Sheet8!$C297, Basic!$I$2:$I$309, 0)), 'BASIC KEY'!$E$25:$E$28, 'BASIC KEY'!$F$25:$F$28, "")
),
""
)</f>
        <v/>
      </c>
      <c r="L297" s="17" t="str">
        <f t="array" ref="L297">TEXTJOIN(",", TRUE,
    XLOOKUP(Advanced!$P294, 'ADVANCED KEY'!$F$1:$F$4, 'ADVANCED KEY'!$G$1:$G$4, ""),
    XLOOKUP(Advanced!$Q294, 'ADVANCED KEY'!$F$7:$F$10, 'ADVANCED KEY'!$G$7:$G$10, ""),
    XLOOKUP(Advanced!$R294, 'ADVANCED KEY'!$F$13:$F$16, 'ADVANCED KEY'!$G$13:$G$16, ""),
    XLOOKUP(Advanced!$S294, 'ADVANCED KEY'!$F$19:$F$22, 'ADVANCED KEY'!$G$19:$G$22, ""),
    XLOOKUP(Advanced!$T294, 'ADVANCED KEY'!$F$25:$F$28, 'ADVANCED KEY'!$G$25:$G$28, ""),
    XLOOKUP(Advanced!$U294, 'ADVANCED KEY'!$F$31:$F$34, 'ADVANCED KEY'!$G$31:$G$34, ""),
    XLOOKUP(Advanced!$V294, 'ADVANCED KEY'!$F$37:$F$40, 'ADVANCED KEY'!$G$37:$G$40, ""),
    XLOOKUP(Advanced!$W294, 'ADVANCED KEY'!$F$43:$F$46, 'ADVANCED KEY'!$G$43:$G$46, ""),
    XLOOKUP(Advanced!$X294, 'ADVANCED KEY'!$F$49:$F$52, 'ADVANCED KEY'!$G$49:$G$52, ""),
    XLOOKUP(Advanced!$Y294, 'ADVANCED KEY'!$F$55:$F$58, 'ADVANCED KEY'!$G$55:$G$58, "")
)</f>
        <v/>
      </c>
      <c r="M297" s="17"/>
      <c r="N297" s="17"/>
    </row>
    <row r="298">
      <c r="A298" s="12">
        <v>294.0</v>
      </c>
      <c r="B298" s="26" t="str">
        <f>Advanced!M295</f>
        <v/>
      </c>
      <c r="C298" s="13" t="str">
        <f t="shared" si="1"/>
        <v/>
      </c>
      <c r="D298" s="13" t="str">
        <f t="array" ref="D298">IF(ISNUMBER(MATCH(Sheet8!$C298, Basic!$I$2:$I$309, 0)),SUM(
        XLOOKUP(INDEX(Basic!$C$2:$C$309, MATCH(Sheet8!$C298, Basic!$I$2:$I$309, 0)), 'BASIC KEY'!$C$1:$C$4, 'BASIC KEY'!$B$1:$B$4, 0),
        XLOOKUP(INDEX(Basic!$D$2:$D$309, MATCH(Sheet8!$C298, Basic!$I$2:$I$309, 0)), 'BASIC KEY'!$C$7:$C$10, 'BASIC KEY'!$B$7:$B$10, 0),
        XLOOKUP(INDEX(Basic!$E$2:$E$309, MATCH(Sheet8!$C298, Basic!$I$2:$I$309, 0)), 'BASIC KEY'!$C$13:$C$16, 'BASIC KEY'!$B$13:$B$16, 0),
        XLOOKUP(INDEX(Basic!$F$2:$F$309, MATCH(Sheet8!$C298, Basic!$I$2:$I$309, 0)), 'BASIC KEY'!$C$19:$C$22, 'BASIC KEY'!$B$19:$B$22, 0),
        XLOOKUP(INDEX(Basic!$G$2:$G$309, MATCH(Sheet8!$C298, Basic!$I$2:$I$309, 0)), 'BASIC KEY'!$C$25:$C$28, 'BASIC KEY'!$B$25:$B$28, 0)
    ),
    ""
)
</f>
        <v/>
      </c>
      <c r="I298" s="25"/>
      <c r="J298" s="13" t="str">
        <f t="array" ref="J298">IF(ISNUMBER(MATCH(Sheet8!$C298, Basic!$I$2:$I$309, 0)),TEXTJOIN(",",TRUE,
XLOOKUP(INDEX(Basic!$K$2:$K$309, MATCH(Sheet8!$C298, Basic!$I$2:$I$309, 0)), 'BASIC KEY'!$E$1:$E$4, 'BASIC KEY'!$F$1:$F$4, ""),
XLOOKUP(INDEX(Basic!$L$2:$L$309, MATCH(Sheet8!$C298, Basic!$I$2:$I$309, 0)), 'BASIC KEY'!$E$7:$E$10, 'BASIC KEY'!$F$7:$F$10, ""),
XLOOKUP(INDEX(Basic!$M$2:$M$309, MATCH(Sheet8!$C298, Basic!$I$2:$I$309, 0)), 'BASIC KEY'!$E$13:$E$16, 'BASIC KEY'!$F$13:$F$16, ""),
XLOOKUP(INDEX(Basic!$N$2:$N$309, MATCH(Sheet8!$C298, Basic!$I$2:$I$309, 0)), 'BASIC KEY'!$E$19:$E$22, 'BASIC KEY'!$F$19:$F$22, ""),
XLOOKUP(INDEX(Basic!$O$2:$O$309, MATCH(Sheet8!$C298, Basic!$I$2:$I$309, 0)), 'BASIC KEY'!$E$25:$E$28, 'BASIC KEY'!$F$25:$F$28, "")
),
""
)</f>
        <v/>
      </c>
      <c r="L298" s="17" t="str">
        <f t="array" ref="L298">TEXTJOIN(",", TRUE,
    XLOOKUP(Advanced!$P295, 'ADVANCED KEY'!$F$1:$F$4, 'ADVANCED KEY'!$G$1:$G$4, ""),
    XLOOKUP(Advanced!$Q295, 'ADVANCED KEY'!$F$7:$F$10, 'ADVANCED KEY'!$G$7:$G$10, ""),
    XLOOKUP(Advanced!$R295, 'ADVANCED KEY'!$F$13:$F$16, 'ADVANCED KEY'!$G$13:$G$16, ""),
    XLOOKUP(Advanced!$S295, 'ADVANCED KEY'!$F$19:$F$22, 'ADVANCED KEY'!$G$19:$G$22, ""),
    XLOOKUP(Advanced!$T295, 'ADVANCED KEY'!$F$25:$F$28, 'ADVANCED KEY'!$G$25:$G$28, ""),
    XLOOKUP(Advanced!$U295, 'ADVANCED KEY'!$F$31:$F$34, 'ADVANCED KEY'!$G$31:$G$34, ""),
    XLOOKUP(Advanced!$V295, 'ADVANCED KEY'!$F$37:$F$40, 'ADVANCED KEY'!$G$37:$G$40, ""),
    XLOOKUP(Advanced!$W295, 'ADVANCED KEY'!$F$43:$F$46, 'ADVANCED KEY'!$G$43:$G$46, ""),
    XLOOKUP(Advanced!$X295, 'ADVANCED KEY'!$F$49:$F$52, 'ADVANCED KEY'!$G$49:$G$52, ""),
    XLOOKUP(Advanced!$Y295, 'ADVANCED KEY'!$F$55:$F$58, 'ADVANCED KEY'!$G$55:$G$58, "")
)</f>
        <v/>
      </c>
      <c r="M298" s="17"/>
      <c r="N298" s="17"/>
    </row>
    <row r="299">
      <c r="A299" s="12">
        <v>295.0</v>
      </c>
      <c r="B299" s="26" t="str">
        <f>Advanced!M296</f>
        <v/>
      </c>
      <c r="D299" s="13" t="str">
        <f t="array" ref="D299">IF(ISNUMBER(MATCH(Sheet8!$C299, Basic!$I$2:$I$309, 0)),SUM(
        XLOOKUP(INDEX(Basic!$C$2:$C$309, MATCH(Sheet8!$C299, Basic!$I$2:$I$309, 0)), 'BASIC KEY'!$C$1:$C$4, 'BASIC KEY'!$B$1:$B$4, 0),
        XLOOKUP(INDEX(Basic!$D$2:$D$309, MATCH(Sheet8!$C299, Basic!$I$2:$I$309, 0)), 'BASIC KEY'!$C$7:$C$10, 'BASIC KEY'!$B$7:$B$10, 0),
        XLOOKUP(INDEX(Basic!$E$2:$E$309, MATCH(Sheet8!$C299, Basic!$I$2:$I$309, 0)), 'BASIC KEY'!$C$13:$C$16, 'BASIC KEY'!$B$13:$B$16, 0),
        XLOOKUP(INDEX(Basic!$F$2:$F$309, MATCH(Sheet8!$C299, Basic!$I$2:$I$309, 0)), 'BASIC KEY'!$C$19:$C$22, 'BASIC KEY'!$B$19:$B$22, 0),
        XLOOKUP(INDEX(Basic!$G$2:$G$309, MATCH(Sheet8!$C299, Basic!$I$2:$I$309, 0)), 'BASIC KEY'!$C$25:$C$28, 'BASIC KEY'!$B$25:$B$28, 0)
    ),
    ""
)
</f>
        <v/>
      </c>
      <c r="I299" s="25"/>
      <c r="J299" s="13" t="str">
        <f t="array" ref="J299">IF(ISNUMBER(MATCH(Sheet8!$C299, Basic!$I$2:$I$309, 0)),TEXTJOIN(",",TRUE,
XLOOKUP(INDEX(Basic!$K$2:$K$309, MATCH(Sheet8!$C299, Basic!$I$2:$I$309, 0)), 'BASIC KEY'!$E$1:$E$4, 'BASIC KEY'!$F$1:$F$4, ""),
XLOOKUP(INDEX(Basic!$L$2:$L$309, MATCH(Sheet8!$C299, Basic!$I$2:$I$309, 0)), 'BASIC KEY'!$E$7:$E$10, 'BASIC KEY'!$F$7:$F$10, ""),
XLOOKUP(INDEX(Basic!$M$2:$M$309, MATCH(Sheet8!$C299, Basic!$I$2:$I$309, 0)), 'BASIC KEY'!$E$13:$E$16, 'BASIC KEY'!$F$13:$F$16, ""),
XLOOKUP(INDEX(Basic!$N$2:$N$309, MATCH(Sheet8!$C299, Basic!$I$2:$I$309, 0)), 'BASIC KEY'!$E$19:$E$22, 'BASIC KEY'!$F$19:$F$22, ""),
XLOOKUP(INDEX(Basic!$O$2:$O$309, MATCH(Sheet8!$C299, Basic!$I$2:$I$309, 0)), 'BASIC KEY'!$E$25:$E$28, 'BASIC KEY'!$F$25:$F$28, "")
),
""
)</f>
        <v/>
      </c>
      <c r="L299" s="17" t="str">
        <f t="array" ref="L299">TEXTJOIN(",", TRUE,
    XLOOKUP(Advanced!$P296, 'ADVANCED KEY'!$F$1:$F$4, 'ADVANCED KEY'!$G$1:$G$4, ""),
    XLOOKUP(Advanced!$Q296, 'ADVANCED KEY'!$F$7:$F$10, 'ADVANCED KEY'!$G$7:$G$10, ""),
    XLOOKUP(Advanced!$R296, 'ADVANCED KEY'!$F$13:$F$16, 'ADVANCED KEY'!$G$13:$G$16, ""),
    XLOOKUP(Advanced!$S296, 'ADVANCED KEY'!$F$19:$F$22, 'ADVANCED KEY'!$G$19:$G$22, ""),
    XLOOKUP(Advanced!$T296, 'ADVANCED KEY'!$F$25:$F$28, 'ADVANCED KEY'!$G$25:$G$28, ""),
    XLOOKUP(Advanced!$U296, 'ADVANCED KEY'!$F$31:$F$34, 'ADVANCED KEY'!$G$31:$G$34, ""),
    XLOOKUP(Advanced!$V296, 'ADVANCED KEY'!$F$37:$F$40, 'ADVANCED KEY'!$G$37:$G$40, ""),
    XLOOKUP(Advanced!$W296, 'ADVANCED KEY'!$F$43:$F$46, 'ADVANCED KEY'!$G$43:$G$46, ""),
    XLOOKUP(Advanced!$X296, 'ADVANCED KEY'!$F$49:$F$52, 'ADVANCED KEY'!$G$49:$G$52, ""),
    XLOOKUP(Advanced!$Y296, 'ADVANCED KEY'!$F$55:$F$58, 'ADVANCED KEY'!$G$55:$G$58, "")
)</f>
        <v/>
      </c>
      <c r="M299" s="17"/>
      <c r="N299" s="17"/>
    </row>
    <row r="300">
      <c r="A300" s="12">
        <v>296.0</v>
      </c>
      <c r="B300" s="26" t="str">
        <f>Advanced!M297</f>
        <v/>
      </c>
      <c r="D300" s="13" t="str">
        <f t="array" ref="D300">IF(ISNUMBER(MATCH(Sheet8!$C300, Basic!$I$2:$I$309, 0)),SUM(
        XLOOKUP(INDEX(Basic!$C$2:$C$309, MATCH(Sheet8!$C300, Basic!$I$2:$I$309, 0)), 'BASIC KEY'!$C$1:$C$4, 'BASIC KEY'!$B$1:$B$4, 0),
        XLOOKUP(INDEX(Basic!$D$2:$D$309, MATCH(Sheet8!$C300, Basic!$I$2:$I$309, 0)), 'BASIC KEY'!$C$7:$C$10, 'BASIC KEY'!$B$7:$B$10, 0),
        XLOOKUP(INDEX(Basic!$E$2:$E$309, MATCH(Sheet8!$C300, Basic!$I$2:$I$309, 0)), 'BASIC KEY'!$C$13:$C$16, 'BASIC KEY'!$B$13:$B$16, 0),
        XLOOKUP(INDEX(Basic!$F$2:$F$309, MATCH(Sheet8!$C300, Basic!$I$2:$I$309, 0)), 'BASIC KEY'!$C$19:$C$22, 'BASIC KEY'!$B$19:$B$22, 0),
        XLOOKUP(INDEX(Basic!$G$2:$G$309, MATCH(Sheet8!$C300, Basic!$I$2:$I$309, 0)), 'BASIC KEY'!$C$25:$C$28, 'BASIC KEY'!$B$25:$B$28, 0)
    ),
    ""
)
</f>
        <v/>
      </c>
      <c r="I300" s="25"/>
      <c r="J300" s="13" t="str">
        <f t="array" ref="J300">IF(ISNUMBER(MATCH(Sheet8!$C300, Basic!$I$2:$I$309, 0)),TEXTJOIN(",",TRUE,
XLOOKUP(INDEX(Basic!$K$2:$K$309, MATCH(Sheet8!$C300, Basic!$I$2:$I$309, 0)), 'BASIC KEY'!$E$1:$E$4, 'BASIC KEY'!$F$1:$F$4, ""),
XLOOKUP(INDEX(Basic!$L$2:$L$309, MATCH(Sheet8!$C300, Basic!$I$2:$I$309, 0)), 'BASIC KEY'!$E$7:$E$10, 'BASIC KEY'!$F$7:$F$10, ""),
XLOOKUP(INDEX(Basic!$M$2:$M$309, MATCH(Sheet8!$C300, Basic!$I$2:$I$309, 0)), 'BASIC KEY'!$E$13:$E$16, 'BASIC KEY'!$F$13:$F$16, ""),
XLOOKUP(INDEX(Basic!$N$2:$N$309, MATCH(Sheet8!$C300, Basic!$I$2:$I$309, 0)), 'BASIC KEY'!$E$19:$E$22, 'BASIC KEY'!$F$19:$F$22, ""),
XLOOKUP(INDEX(Basic!$O$2:$O$309, MATCH(Sheet8!$C300, Basic!$I$2:$I$309, 0)), 'BASIC KEY'!$E$25:$E$28, 'BASIC KEY'!$F$25:$F$28, "")
),
""
)</f>
        <v/>
      </c>
      <c r="L300" s="17" t="str">
        <f t="array" ref="L300">TEXTJOIN(",", TRUE,
    XLOOKUP(Advanced!$P297, 'ADVANCED KEY'!$F$1:$F$4, 'ADVANCED KEY'!$G$1:$G$4, ""),
    XLOOKUP(Advanced!$Q297, 'ADVANCED KEY'!$F$7:$F$10, 'ADVANCED KEY'!$G$7:$G$10, ""),
    XLOOKUP(Advanced!$R297, 'ADVANCED KEY'!$F$13:$F$16, 'ADVANCED KEY'!$G$13:$G$16, ""),
    XLOOKUP(Advanced!$S297, 'ADVANCED KEY'!$F$19:$F$22, 'ADVANCED KEY'!$G$19:$G$22, ""),
    XLOOKUP(Advanced!$T297, 'ADVANCED KEY'!$F$25:$F$28, 'ADVANCED KEY'!$G$25:$G$28, ""),
    XLOOKUP(Advanced!$U297, 'ADVANCED KEY'!$F$31:$F$34, 'ADVANCED KEY'!$G$31:$G$34, ""),
    XLOOKUP(Advanced!$V297, 'ADVANCED KEY'!$F$37:$F$40, 'ADVANCED KEY'!$G$37:$G$40, ""),
    XLOOKUP(Advanced!$W297, 'ADVANCED KEY'!$F$43:$F$46, 'ADVANCED KEY'!$G$43:$G$46, ""),
    XLOOKUP(Advanced!$X297, 'ADVANCED KEY'!$F$49:$F$52, 'ADVANCED KEY'!$G$49:$G$52, ""),
    XLOOKUP(Advanced!$Y297, 'ADVANCED KEY'!$F$55:$F$58, 'ADVANCED KEY'!$G$55:$G$58, "")
)</f>
        <v/>
      </c>
      <c r="M300" s="17"/>
      <c r="N300" s="17"/>
    </row>
    <row r="301">
      <c r="A301" s="12">
        <v>297.0</v>
      </c>
      <c r="B301" s="26" t="str">
        <f>Advanced!M298</f>
        <v/>
      </c>
      <c r="D301" s="13" t="str">
        <f t="array" ref="D301">IF(ISNUMBER(MATCH(Sheet8!$C301, Basic!$I$2:$I$309, 0)),SUM(
        XLOOKUP(INDEX(Basic!$C$2:$C$309, MATCH(Sheet8!$C301, Basic!$I$2:$I$309, 0)), 'BASIC KEY'!$C$1:$C$4, 'BASIC KEY'!$B$1:$B$4, 0),
        XLOOKUP(INDEX(Basic!$D$2:$D$309, MATCH(Sheet8!$C301, Basic!$I$2:$I$309, 0)), 'BASIC KEY'!$C$7:$C$10, 'BASIC KEY'!$B$7:$B$10, 0),
        XLOOKUP(INDEX(Basic!$E$2:$E$309, MATCH(Sheet8!$C301, Basic!$I$2:$I$309, 0)), 'BASIC KEY'!$C$13:$C$16, 'BASIC KEY'!$B$13:$B$16, 0),
        XLOOKUP(INDEX(Basic!$F$2:$F$309, MATCH(Sheet8!$C301, Basic!$I$2:$I$309, 0)), 'BASIC KEY'!$C$19:$C$22, 'BASIC KEY'!$B$19:$B$22, 0),
        XLOOKUP(INDEX(Basic!$G$2:$G$309, MATCH(Sheet8!$C301, Basic!$I$2:$I$309, 0)), 'BASIC KEY'!$C$25:$C$28, 'BASIC KEY'!$B$25:$B$28, 0)
    ),
    ""
)
</f>
        <v/>
      </c>
      <c r="I301" s="25"/>
      <c r="J301" s="13" t="str">
        <f t="array" ref="J301">IF(ISNUMBER(MATCH(Sheet8!$C301, Basic!$I$2:$I$309, 0)),TEXTJOIN(",",TRUE,
XLOOKUP(INDEX(Basic!$K$2:$K$309, MATCH(Sheet8!$C301, Basic!$I$2:$I$309, 0)), 'BASIC KEY'!$E$1:$E$4, 'BASIC KEY'!$F$1:$F$4, ""),
XLOOKUP(INDEX(Basic!$L$2:$L$309, MATCH(Sheet8!$C301, Basic!$I$2:$I$309, 0)), 'BASIC KEY'!$E$7:$E$10, 'BASIC KEY'!$F$7:$F$10, ""),
XLOOKUP(INDEX(Basic!$M$2:$M$309, MATCH(Sheet8!$C301, Basic!$I$2:$I$309, 0)), 'BASIC KEY'!$E$13:$E$16, 'BASIC KEY'!$F$13:$F$16, ""),
XLOOKUP(INDEX(Basic!$N$2:$N$309, MATCH(Sheet8!$C301, Basic!$I$2:$I$309, 0)), 'BASIC KEY'!$E$19:$E$22, 'BASIC KEY'!$F$19:$F$22, ""),
XLOOKUP(INDEX(Basic!$O$2:$O$309, MATCH(Sheet8!$C301, Basic!$I$2:$I$309, 0)), 'BASIC KEY'!$E$25:$E$28, 'BASIC KEY'!$F$25:$F$28, "")
),
""
)</f>
        <v/>
      </c>
      <c r="L301" s="17" t="str">
        <f t="array" ref="L301">TEXTJOIN(",", TRUE,
    XLOOKUP(Advanced!$P298, 'ADVANCED KEY'!$F$1:$F$4, 'ADVANCED KEY'!$G$1:$G$4, ""),
    XLOOKUP(Advanced!$Q298, 'ADVANCED KEY'!$F$7:$F$10, 'ADVANCED KEY'!$G$7:$G$10, ""),
    XLOOKUP(Advanced!$R298, 'ADVANCED KEY'!$F$13:$F$16, 'ADVANCED KEY'!$G$13:$G$16, ""),
    XLOOKUP(Advanced!$S298, 'ADVANCED KEY'!$F$19:$F$22, 'ADVANCED KEY'!$G$19:$G$22, ""),
    XLOOKUP(Advanced!$T298, 'ADVANCED KEY'!$F$25:$F$28, 'ADVANCED KEY'!$G$25:$G$28, ""),
    XLOOKUP(Advanced!$U298, 'ADVANCED KEY'!$F$31:$F$34, 'ADVANCED KEY'!$G$31:$G$34, ""),
    XLOOKUP(Advanced!$V298, 'ADVANCED KEY'!$F$37:$F$40, 'ADVANCED KEY'!$G$37:$G$40, ""),
    XLOOKUP(Advanced!$W298, 'ADVANCED KEY'!$F$43:$F$46, 'ADVANCED KEY'!$G$43:$G$46, ""),
    XLOOKUP(Advanced!$X298, 'ADVANCED KEY'!$F$49:$F$52, 'ADVANCED KEY'!$G$49:$G$52, ""),
    XLOOKUP(Advanced!$Y298, 'ADVANCED KEY'!$F$55:$F$58, 'ADVANCED KEY'!$G$55:$G$58, "")
)</f>
        <v/>
      </c>
      <c r="M301" s="17"/>
      <c r="N301" s="17"/>
    </row>
    <row r="302">
      <c r="A302" s="12">
        <v>298.0</v>
      </c>
      <c r="B302" s="26" t="str">
        <f>Advanced!M299</f>
        <v/>
      </c>
      <c r="D302" s="13" t="str">
        <f t="array" ref="D302">IF(ISNUMBER(MATCH(Sheet8!$C302, Basic!$I$2:$I$309, 0)),SUM(
        XLOOKUP(INDEX(Basic!$C$2:$C$309, MATCH(Sheet8!$C302, Basic!$I$2:$I$309, 0)), 'BASIC KEY'!$C$1:$C$4, 'BASIC KEY'!$B$1:$B$4, 0),
        XLOOKUP(INDEX(Basic!$D$2:$D$309, MATCH(Sheet8!$C302, Basic!$I$2:$I$309, 0)), 'BASIC KEY'!$C$7:$C$10, 'BASIC KEY'!$B$7:$B$10, 0),
        XLOOKUP(INDEX(Basic!$E$2:$E$309, MATCH(Sheet8!$C302, Basic!$I$2:$I$309, 0)), 'BASIC KEY'!$C$13:$C$16, 'BASIC KEY'!$B$13:$B$16, 0),
        XLOOKUP(INDEX(Basic!$F$2:$F$309, MATCH(Sheet8!$C302, Basic!$I$2:$I$309, 0)), 'BASIC KEY'!$C$19:$C$22, 'BASIC KEY'!$B$19:$B$22, 0),
        XLOOKUP(INDEX(Basic!$G$2:$G$309, MATCH(Sheet8!$C302, Basic!$I$2:$I$309, 0)), 'BASIC KEY'!$C$25:$C$28, 'BASIC KEY'!$B$25:$B$28, 0)
    ),
    ""
)
</f>
        <v/>
      </c>
      <c r="I302" s="25"/>
      <c r="J302" s="13" t="str">
        <f t="array" ref="J302">IF(ISNUMBER(MATCH(Sheet8!$C302, Basic!$I$2:$I$309, 0)),TEXTJOIN(",",TRUE,
XLOOKUP(INDEX(Basic!$K$2:$K$309, MATCH(Sheet8!$C302, Basic!$I$2:$I$309, 0)), 'BASIC KEY'!$E$1:$E$4, 'BASIC KEY'!$F$1:$F$4, ""),
XLOOKUP(INDEX(Basic!$L$2:$L$309, MATCH(Sheet8!$C302, Basic!$I$2:$I$309, 0)), 'BASIC KEY'!$E$7:$E$10, 'BASIC KEY'!$F$7:$F$10, ""),
XLOOKUP(INDEX(Basic!$M$2:$M$309, MATCH(Sheet8!$C302, Basic!$I$2:$I$309, 0)), 'BASIC KEY'!$E$13:$E$16, 'BASIC KEY'!$F$13:$F$16, ""),
XLOOKUP(INDEX(Basic!$N$2:$N$309, MATCH(Sheet8!$C302, Basic!$I$2:$I$309, 0)), 'BASIC KEY'!$E$19:$E$22, 'BASIC KEY'!$F$19:$F$22, ""),
XLOOKUP(INDEX(Basic!$O$2:$O$309, MATCH(Sheet8!$C302, Basic!$I$2:$I$309, 0)), 'BASIC KEY'!$E$25:$E$28, 'BASIC KEY'!$F$25:$F$28, "")
),
""
)</f>
        <v/>
      </c>
      <c r="L302" s="17" t="str">
        <f t="array" ref="L302">TEXTJOIN(",", TRUE,
    XLOOKUP(Advanced!$P299, 'ADVANCED KEY'!$F$1:$F$4, 'ADVANCED KEY'!$G$1:$G$4, ""),
    XLOOKUP(Advanced!$Q299, 'ADVANCED KEY'!$F$7:$F$10, 'ADVANCED KEY'!$G$7:$G$10, ""),
    XLOOKUP(Advanced!$R299, 'ADVANCED KEY'!$F$13:$F$16, 'ADVANCED KEY'!$G$13:$G$16, ""),
    XLOOKUP(Advanced!$S299, 'ADVANCED KEY'!$F$19:$F$22, 'ADVANCED KEY'!$G$19:$G$22, ""),
    XLOOKUP(Advanced!$T299, 'ADVANCED KEY'!$F$25:$F$28, 'ADVANCED KEY'!$G$25:$G$28, ""),
    XLOOKUP(Advanced!$U299, 'ADVANCED KEY'!$F$31:$F$34, 'ADVANCED KEY'!$G$31:$G$34, ""),
    XLOOKUP(Advanced!$V299, 'ADVANCED KEY'!$F$37:$F$40, 'ADVANCED KEY'!$G$37:$G$40, ""),
    XLOOKUP(Advanced!$W299, 'ADVANCED KEY'!$F$43:$F$46, 'ADVANCED KEY'!$G$43:$G$46, ""),
    XLOOKUP(Advanced!$X299, 'ADVANCED KEY'!$F$49:$F$52, 'ADVANCED KEY'!$G$49:$G$52, ""),
    XLOOKUP(Advanced!$Y299, 'ADVANCED KEY'!$F$55:$F$58, 'ADVANCED KEY'!$G$55:$G$58, "")
)</f>
        <v/>
      </c>
      <c r="M302" s="17"/>
      <c r="N302" s="17"/>
    </row>
    <row r="303">
      <c r="A303" s="12">
        <v>299.0</v>
      </c>
      <c r="B303" s="26" t="str">
        <f>Advanced!M300</f>
        <v/>
      </c>
      <c r="D303" s="13" t="str">
        <f t="array" ref="D303">IF(ISNUMBER(MATCH(Sheet8!$C303, Basic!$I$2:$I$309, 0)),SUM(
        XLOOKUP(INDEX(Basic!$C$2:$C$309, MATCH(Sheet8!$C303, Basic!$I$2:$I$309, 0)), 'BASIC KEY'!$C$1:$C$4, 'BASIC KEY'!$B$1:$B$4, 0),
        XLOOKUP(INDEX(Basic!$D$2:$D$309, MATCH(Sheet8!$C303, Basic!$I$2:$I$309, 0)), 'BASIC KEY'!$C$7:$C$10, 'BASIC KEY'!$B$7:$B$10, 0),
        XLOOKUP(INDEX(Basic!$E$2:$E$309, MATCH(Sheet8!$C303, Basic!$I$2:$I$309, 0)), 'BASIC KEY'!$C$13:$C$16, 'BASIC KEY'!$B$13:$B$16, 0),
        XLOOKUP(INDEX(Basic!$F$2:$F$309, MATCH(Sheet8!$C303, Basic!$I$2:$I$309, 0)), 'BASIC KEY'!$C$19:$C$22, 'BASIC KEY'!$B$19:$B$22, 0),
        XLOOKUP(INDEX(Basic!$G$2:$G$309, MATCH(Sheet8!$C303, Basic!$I$2:$I$309, 0)), 'BASIC KEY'!$C$25:$C$28, 'BASIC KEY'!$B$25:$B$28, 0)
    ),
    ""
)
</f>
        <v/>
      </c>
      <c r="I303" s="25"/>
      <c r="J303" s="13" t="str">
        <f t="array" ref="J303">IF(ISNUMBER(MATCH(Sheet8!$C303, Basic!$I$2:$I$309, 0)),TEXTJOIN(",",TRUE,
XLOOKUP(INDEX(Basic!$K$2:$K$309, MATCH(Sheet8!$C303, Basic!$I$2:$I$309, 0)), 'BASIC KEY'!$E$1:$E$4, 'BASIC KEY'!$F$1:$F$4, ""),
XLOOKUP(INDEX(Basic!$L$2:$L$309, MATCH(Sheet8!$C303, Basic!$I$2:$I$309, 0)), 'BASIC KEY'!$E$7:$E$10, 'BASIC KEY'!$F$7:$F$10, ""),
XLOOKUP(INDEX(Basic!$M$2:$M$309, MATCH(Sheet8!$C303, Basic!$I$2:$I$309, 0)), 'BASIC KEY'!$E$13:$E$16, 'BASIC KEY'!$F$13:$F$16, ""),
XLOOKUP(INDEX(Basic!$N$2:$N$309, MATCH(Sheet8!$C303, Basic!$I$2:$I$309, 0)), 'BASIC KEY'!$E$19:$E$22, 'BASIC KEY'!$F$19:$F$22, ""),
XLOOKUP(INDEX(Basic!$O$2:$O$309, MATCH(Sheet8!$C303, Basic!$I$2:$I$309, 0)), 'BASIC KEY'!$E$25:$E$28, 'BASIC KEY'!$F$25:$F$28, "")
),
""
)</f>
        <v/>
      </c>
      <c r="L303" s="17" t="str">
        <f t="array" ref="L303">TEXTJOIN(",", TRUE,
    XLOOKUP(Advanced!$P300, 'ADVANCED KEY'!$F$1:$F$4, 'ADVANCED KEY'!$G$1:$G$4, ""),
    XLOOKUP(Advanced!$Q300, 'ADVANCED KEY'!$F$7:$F$10, 'ADVANCED KEY'!$G$7:$G$10, ""),
    XLOOKUP(Advanced!$R300, 'ADVANCED KEY'!$F$13:$F$16, 'ADVANCED KEY'!$G$13:$G$16, ""),
    XLOOKUP(Advanced!$S300, 'ADVANCED KEY'!$F$19:$F$22, 'ADVANCED KEY'!$G$19:$G$22, ""),
    XLOOKUP(Advanced!$T300, 'ADVANCED KEY'!$F$25:$F$28, 'ADVANCED KEY'!$G$25:$G$28, ""),
    XLOOKUP(Advanced!$U300, 'ADVANCED KEY'!$F$31:$F$34, 'ADVANCED KEY'!$G$31:$G$34, ""),
    XLOOKUP(Advanced!$V300, 'ADVANCED KEY'!$F$37:$F$40, 'ADVANCED KEY'!$G$37:$G$40, ""),
    XLOOKUP(Advanced!$W300, 'ADVANCED KEY'!$F$43:$F$46, 'ADVANCED KEY'!$G$43:$G$46, ""),
    XLOOKUP(Advanced!$X300, 'ADVANCED KEY'!$F$49:$F$52, 'ADVANCED KEY'!$G$49:$G$52, ""),
    XLOOKUP(Advanced!$Y300, 'ADVANCED KEY'!$F$55:$F$58, 'ADVANCED KEY'!$G$55:$G$58, "")
)</f>
        <v/>
      </c>
      <c r="M303" s="17"/>
      <c r="N303" s="17"/>
    </row>
    <row r="304">
      <c r="A304" s="12">
        <v>300.0</v>
      </c>
      <c r="B304" s="26" t="str">
        <f>Advanced!M301</f>
        <v/>
      </c>
      <c r="D304" s="13" t="str">
        <f t="array" ref="D304">IF(ISNUMBER(MATCH(Sheet8!$C304, Basic!$I$2:$I$309, 0)),SUM(
        XLOOKUP(INDEX(Basic!$C$2:$C$309, MATCH(Sheet8!$C304, Basic!$I$2:$I$309, 0)), 'BASIC KEY'!$C$1:$C$4, 'BASIC KEY'!$B$1:$B$4, 0),
        XLOOKUP(INDEX(Basic!$D$2:$D$309, MATCH(Sheet8!$C304, Basic!$I$2:$I$309, 0)), 'BASIC KEY'!$C$7:$C$10, 'BASIC KEY'!$B$7:$B$10, 0),
        XLOOKUP(INDEX(Basic!$E$2:$E$309, MATCH(Sheet8!$C304, Basic!$I$2:$I$309, 0)), 'BASIC KEY'!$C$13:$C$16, 'BASIC KEY'!$B$13:$B$16, 0),
        XLOOKUP(INDEX(Basic!$F$2:$F$309, MATCH(Sheet8!$C304, Basic!$I$2:$I$309, 0)), 'BASIC KEY'!$C$19:$C$22, 'BASIC KEY'!$B$19:$B$22, 0),
        XLOOKUP(INDEX(Basic!$G$2:$G$309, MATCH(Sheet8!$C304, Basic!$I$2:$I$309, 0)), 'BASIC KEY'!$C$25:$C$28, 'BASIC KEY'!$B$25:$B$28, 0)
    ),
    ""
)
</f>
        <v/>
      </c>
      <c r="I304" s="25"/>
      <c r="J304" s="13" t="str">
        <f t="array" ref="J304">IF(ISNUMBER(MATCH(Sheet8!$C304, Basic!$I$2:$I$309, 0)),TEXTJOIN(",",TRUE,
XLOOKUP(INDEX(Basic!$K$2:$K$309, MATCH(Sheet8!$C304, Basic!$I$2:$I$309, 0)), 'BASIC KEY'!$E$1:$E$4, 'BASIC KEY'!$F$1:$F$4, ""),
XLOOKUP(INDEX(Basic!$L$2:$L$309, MATCH(Sheet8!$C304, Basic!$I$2:$I$309, 0)), 'BASIC KEY'!$E$7:$E$10, 'BASIC KEY'!$F$7:$F$10, ""),
XLOOKUP(INDEX(Basic!$M$2:$M$309, MATCH(Sheet8!$C304, Basic!$I$2:$I$309, 0)), 'BASIC KEY'!$E$13:$E$16, 'BASIC KEY'!$F$13:$F$16, ""),
XLOOKUP(INDEX(Basic!$N$2:$N$309, MATCH(Sheet8!$C304, Basic!$I$2:$I$309, 0)), 'BASIC KEY'!$E$19:$E$22, 'BASIC KEY'!$F$19:$F$22, ""),
XLOOKUP(INDEX(Basic!$O$2:$O$309, MATCH(Sheet8!$C304, Basic!$I$2:$I$309, 0)), 'BASIC KEY'!$E$25:$E$28, 'BASIC KEY'!$F$25:$F$28, "")
),
""
)</f>
        <v/>
      </c>
      <c r="L304" s="17"/>
      <c r="M304" s="17"/>
      <c r="N304" s="17"/>
    </row>
    <row r="305">
      <c r="A305" s="12">
        <v>301.0</v>
      </c>
      <c r="B305" s="26" t="str">
        <f>Advanced!M302</f>
        <v/>
      </c>
      <c r="D305" s="13" t="str">
        <f t="array" ref="D305">IF(ISNUMBER(MATCH(Sheet8!$C305, Basic!$I$2:$I$309, 0)),SUM(
        XLOOKUP(INDEX(Basic!$C$2:$C$309, MATCH(Sheet8!$C305, Basic!$I$2:$I$309, 0)), 'BASIC KEY'!$C$1:$C$4, 'BASIC KEY'!$B$1:$B$4, 0),
        XLOOKUP(INDEX(Basic!$D$2:$D$309, MATCH(Sheet8!$C305, Basic!$I$2:$I$309, 0)), 'BASIC KEY'!$C$7:$C$10, 'BASIC KEY'!$B$7:$B$10, 0),
        XLOOKUP(INDEX(Basic!$E$2:$E$309, MATCH(Sheet8!$C305, Basic!$I$2:$I$309, 0)), 'BASIC KEY'!$C$13:$C$16, 'BASIC KEY'!$B$13:$B$16, 0),
        XLOOKUP(INDEX(Basic!$F$2:$F$309, MATCH(Sheet8!$C305, Basic!$I$2:$I$309, 0)), 'BASIC KEY'!$C$19:$C$22, 'BASIC KEY'!$B$19:$B$22, 0),
        XLOOKUP(INDEX(Basic!$G$2:$G$309, MATCH(Sheet8!$C305, Basic!$I$2:$I$309, 0)), 'BASIC KEY'!$C$25:$C$28, 'BASIC KEY'!$B$25:$B$28, 0)
    ),
    ""
)
</f>
        <v/>
      </c>
      <c r="I305" s="25"/>
      <c r="J305" s="13" t="str">
        <f t="array" ref="J305">IF(ISNUMBER(MATCH(Sheet8!$C305, Basic!$I$2:$I$309, 0)),TEXTJOIN(",",TRUE,
XLOOKUP(INDEX(Basic!$K$2:$K$309, MATCH(Sheet8!$C305, Basic!$I$2:$I$309, 0)), 'BASIC KEY'!$E$1:$E$4, 'BASIC KEY'!$F$1:$F$4, ""),
XLOOKUP(INDEX(Basic!$L$2:$L$309, MATCH(Sheet8!$C305, Basic!$I$2:$I$309, 0)), 'BASIC KEY'!$E$7:$E$10, 'BASIC KEY'!$F$7:$F$10, ""),
XLOOKUP(INDEX(Basic!$M$2:$M$309, MATCH(Sheet8!$C305, Basic!$I$2:$I$309, 0)), 'BASIC KEY'!$E$13:$E$16, 'BASIC KEY'!$F$13:$F$16, ""),
XLOOKUP(INDEX(Basic!$N$2:$N$309, MATCH(Sheet8!$C305, Basic!$I$2:$I$309, 0)), 'BASIC KEY'!$E$19:$E$22, 'BASIC KEY'!$F$19:$F$22, ""),
XLOOKUP(INDEX(Basic!$O$2:$O$309, MATCH(Sheet8!$C305, Basic!$I$2:$I$309, 0)), 'BASIC KEY'!$E$25:$E$28, 'BASIC KEY'!$F$25:$F$28, "")
),
""
)</f>
        <v/>
      </c>
      <c r="L305" s="17"/>
      <c r="M305" s="17"/>
      <c r="N305" s="17"/>
    </row>
    <row r="306">
      <c r="A306" s="12">
        <v>302.0</v>
      </c>
      <c r="B306" s="26" t="str">
        <f>Advanced!M303</f>
        <v/>
      </c>
      <c r="D306" s="13" t="str">
        <f t="array" ref="D306">IF(ISNUMBER(MATCH(Sheet8!$C306, Basic!$I$2:$I$309, 0)),SUM(
        XLOOKUP(INDEX(Basic!$C$2:$C$309, MATCH(Sheet8!$C306, Basic!$I$2:$I$309, 0)), 'BASIC KEY'!$C$1:$C$4, 'BASIC KEY'!$B$1:$B$4, 0),
        XLOOKUP(INDEX(Basic!$D$2:$D$309, MATCH(Sheet8!$C306, Basic!$I$2:$I$309, 0)), 'BASIC KEY'!$C$7:$C$10, 'BASIC KEY'!$B$7:$B$10, 0),
        XLOOKUP(INDEX(Basic!$E$2:$E$309, MATCH(Sheet8!$C306, Basic!$I$2:$I$309, 0)), 'BASIC KEY'!$C$13:$C$16, 'BASIC KEY'!$B$13:$B$16, 0),
        XLOOKUP(INDEX(Basic!$F$2:$F$309, MATCH(Sheet8!$C306, Basic!$I$2:$I$309, 0)), 'BASIC KEY'!$C$19:$C$22, 'BASIC KEY'!$B$19:$B$22, 0),
        XLOOKUP(INDEX(Basic!$G$2:$G$309, MATCH(Sheet8!$C306, Basic!$I$2:$I$309, 0)), 'BASIC KEY'!$C$25:$C$28, 'BASIC KEY'!$B$25:$B$28, 0)
    ),
    ""
)
</f>
        <v/>
      </c>
      <c r="I306" s="25"/>
      <c r="J306" s="13" t="str">
        <f t="array" ref="J306">IF(ISNUMBER(MATCH(Sheet8!$C306, Basic!$I$2:$I$309, 0)),TEXTJOIN(",",TRUE,
XLOOKUP(INDEX(Basic!$K$2:$K$309, MATCH(Sheet8!$C306, Basic!$I$2:$I$309, 0)), 'BASIC KEY'!$E$1:$E$4, 'BASIC KEY'!$F$1:$F$4, ""),
XLOOKUP(INDEX(Basic!$L$2:$L$309, MATCH(Sheet8!$C306, Basic!$I$2:$I$309, 0)), 'BASIC KEY'!$E$7:$E$10, 'BASIC KEY'!$F$7:$F$10, ""),
XLOOKUP(INDEX(Basic!$M$2:$M$309, MATCH(Sheet8!$C306, Basic!$I$2:$I$309, 0)), 'BASIC KEY'!$E$13:$E$16, 'BASIC KEY'!$F$13:$F$16, ""),
XLOOKUP(INDEX(Basic!$N$2:$N$309, MATCH(Sheet8!$C306, Basic!$I$2:$I$309, 0)), 'BASIC KEY'!$E$19:$E$22, 'BASIC KEY'!$F$19:$F$22, ""),
XLOOKUP(INDEX(Basic!$O$2:$O$309, MATCH(Sheet8!$C306, Basic!$I$2:$I$309, 0)), 'BASIC KEY'!$E$25:$E$28, 'BASIC KEY'!$F$25:$F$28, "")
),
""
)</f>
        <v/>
      </c>
      <c r="L306" s="17"/>
      <c r="M306" s="17"/>
      <c r="N306" s="17"/>
    </row>
    <row r="307">
      <c r="A307" s="12">
        <v>303.0</v>
      </c>
      <c r="B307" s="26" t="str">
        <f>Advanced!M304</f>
        <v/>
      </c>
      <c r="D307" s="13" t="str">
        <f t="array" ref="D307">IF(ISNUMBER(MATCH(Sheet8!$C307, Basic!$I$2:$I$309, 0)),SUM(
        XLOOKUP(INDEX(Basic!$C$2:$C$309, MATCH(Sheet8!$C307, Basic!$I$2:$I$309, 0)), 'BASIC KEY'!$C$1:$C$4, 'BASIC KEY'!$B$1:$B$4, 0),
        XLOOKUP(INDEX(Basic!$D$2:$D$309, MATCH(Sheet8!$C307, Basic!$I$2:$I$309, 0)), 'BASIC KEY'!$C$7:$C$10, 'BASIC KEY'!$B$7:$B$10, 0),
        XLOOKUP(INDEX(Basic!$E$2:$E$309, MATCH(Sheet8!$C307, Basic!$I$2:$I$309, 0)), 'BASIC KEY'!$C$13:$C$16, 'BASIC KEY'!$B$13:$B$16, 0),
        XLOOKUP(INDEX(Basic!$F$2:$F$309, MATCH(Sheet8!$C307, Basic!$I$2:$I$309, 0)), 'BASIC KEY'!$C$19:$C$22, 'BASIC KEY'!$B$19:$B$22, 0),
        XLOOKUP(INDEX(Basic!$G$2:$G$309, MATCH(Sheet8!$C307, Basic!$I$2:$I$309, 0)), 'BASIC KEY'!$C$25:$C$28, 'BASIC KEY'!$B$25:$B$28, 0)
    ),
    ""
)
</f>
        <v/>
      </c>
      <c r="I307" s="25"/>
      <c r="J307" s="13" t="str">
        <f t="array" ref="J307">IF(ISNUMBER(MATCH(Sheet8!$C307, Basic!$I$2:$I$309, 0)),TEXTJOIN(",",TRUE,
XLOOKUP(INDEX(Basic!$K$2:$K$309, MATCH(Sheet8!$C307, Basic!$I$2:$I$309, 0)), 'BASIC KEY'!$E$1:$E$4, 'BASIC KEY'!$F$1:$F$4, ""),
XLOOKUP(INDEX(Basic!$L$2:$L$309, MATCH(Sheet8!$C307, Basic!$I$2:$I$309, 0)), 'BASIC KEY'!$E$7:$E$10, 'BASIC KEY'!$F$7:$F$10, ""),
XLOOKUP(INDEX(Basic!$M$2:$M$309, MATCH(Sheet8!$C307, Basic!$I$2:$I$309, 0)), 'BASIC KEY'!$E$13:$E$16, 'BASIC KEY'!$F$13:$F$16, ""),
XLOOKUP(INDEX(Basic!$N$2:$N$309, MATCH(Sheet8!$C307, Basic!$I$2:$I$309, 0)), 'BASIC KEY'!$E$19:$E$22, 'BASIC KEY'!$F$19:$F$22, ""),
XLOOKUP(INDEX(Basic!$O$2:$O$309, MATCH(Sheet8!$C307, Basic!$I$2:$I$309, 0)), 'BASIC KEY'!$E$25:$E$28, 'BASIC KEY'!$F$25:$F$28, "")
),
""
)</f>
        <v/>
      </c>
      <c r="L307" s="17"/>
      <c r="M307" s="17"/>
      <c r="N307" s="17"/>
    </row>
    <row r="308">
      <c r="A308" s="12">
        <v>304.0</v>
      </c>
      <c r="B308" s="26" t="str">
        <f>Advanced!M305</f>
        <v/>
      </c>
      <c r="D308" s="13" t="str">
        <f t="array" ref="D308">IF(ISNUMBER(MATCH(Sheet8!$C308, Basic!$I$2:$I$309, 0)),SUM(
        XLOOKUP(INDEX(Basic!$C$2:$C$309, MATCH(Sheet8!$C308, Basic!$I$2:$I$309, 0)), 'BASIC KEY'!$C$1:$C$4, 'BASIC KEY'!$B$1:$B$4, 0),
        XLOOKUP(INDEX(Basic!$D$2:$D$309, MATCH(Sheet8!$C308, Basic!$I$2:$I$309, 0)), 'BASIC KEY'!$C$7:$C$10, 'BASIC KEY'!$B$7:$B$10, 0),
        XLOOKUP(INDEX(Basic!$E$2:$E$309, MATCH(Sheet8!$C308, Basic!$I$2:$I$309, 0)), 'BASIC KEY'!$C$13:$C$16, 'BASIC KEY'!$B$13:$B$16, 0),
        XLOOKUP(INDEX(Basic!$F$2:$F$309, MATCH(Sheet8!$C308, Basic!$I$2:$I$309, 0)), 'BASIC KEY'!$C$19:$C$22, 'BASIC KEY'!$B$19:$B$22, 0),
        XLOOKUP(INDEX(Basic!$G$2:$G$309, MATCH(Sheet8!$C308, Basic!$I$2:$I$309, 0)), 'BASIC KEY'!$C$25:$C$28, 'BASIC KEY'!$B$25:$B$28, 0)
    ),
    ""
)
</f>
        <v/>
      </c>
      <c r="I308" s="25"/>
      <c r="J308" s="13" t="str">
        <f t="array" ref="J308">IF(ISNUMBER(MATCH(Sheet8!$C308, Basic!$I$2:$I$309, 0)),TEXTJOIN(",",TRUE,
XLOOKUP(INDEX(Basic!$K$2:$K$309, MATCH(Sheet8!$C308, Basic!$I$2:$I$309, 0)), 'BASIC KEY'!$E$1:$E$4, 'BASIC KEY'!$F$1:$F$4, ""),
XLOOKUP(INDEX(Basic!$L$2:$L$309, MATCH(Sheet8!$C308, Basic!$I$2:$I$309, 0)), 'BASIC KEY'!$E$7:$E$10, 'BASIC KEY'!$F$7:$F$10, ""),
XLOOKUP(INDEX(Basic!$M$2:$M$309, MATCH(Sheet8!$C308, Basic!$I$2:$I$309, 0)), 'BASIC KEY'!$E$13:$E$16, 'BASIC KEY'!$F$13:$F$16, ""),
XLOOKUP(INDEX(Basic!$N$2:$N$309, MATCH(Sheet8!$C308, Basic!$I$2:$I$309, 0)), 'BASIC KEY'!$E$19:$E$22, 'BASIC KEY'!$F$19:$F$22, ""),
XLOOKUP(INDEX(Basic!$O$2:$O$309, MATCH(Sheet8!$C308, Basic!$I$2:$I$309, 0)), 'BASIC KEY'!$E$25:$E$28, 'BASIC KEY'!$F$25:$F$28, "")
),
""
)</f>
        <v/>
      </c>
      <c r="L308" s="17"/>
      <c r="M308" s="17"/>
      <c r="N308" s="17"/>
    </row>
    <row r="309">
      <c r="A309" s="12">
        <v>305.0</v>
      </c>
      <c r="B309" s="26" t="str">
        <f>Advanced!M306</f>
        <v/>
      </c>
      <c r="D309" s="13" t="str">
        <f t="array" ref="D309">IF(ISNUMBER(MATCH(Sheet8!$C309, Basic!$I$2:$I$309, 0)),SUM(
        XLOOKUP(INDEX(Basic!$C$2:$C$309, MATCH(Sheet8!$C309, Basic!$I$2:$I$309, 0)), 'BASIC KEY'!$C$1:$C$4, 'BASIC KEY'!$B$1:$B$4, 0),
        XLOOKUP(INDEX(Basic!$D$2:$D$309, MATCH(Sheet8!$C309, Basic!$I$2:$I$309, 0)), 'BASIC KEY'!$C$7:$C$10, 'BASIC KEY'!$B$7:$B$10, 0),
        XLOOKUP(INDEX(Basic!$E$2:$E$309, MATCH(Sheet8!$C309, Basic!$I$2:$I$309, 0)), 'BASIC KEY'!$C$13:$C$16, 'BASIC KEY'!$B$13:$B$16, 0),
        XLOOKUP(INDEX(Basic!$F$2:$F$309, MATCH(Sheet8!$C309, Basic!$I$2:$I$309, 0)), 'BASIC KEY'!$C$19:$C$22, 'BASIC KEY'!$B$19:$B$22, 0),
        XLOOKUP(INDEX(Basic!$G$2:$G$309, MATCH(Sheet8!$C309, Basic!$I$2:$I$309, 0)), 'BASIC KEY'!$C$25:$C$28, 'BASIC KEY'!$B$25:$B$28, 0)
    ),
    ""
)
</f>
        <v/>
      </c>
      <c r="I309" s="25"/>
      <c r="J309" s="13" t="str">
        <f t="array" ref="J309">IF(ISNUMBER(MATCH(Sheet8!$C309, Basic!$I$2:$I$309, 0)),TEXTJOIN(",",TRUE,
XLOOKUP(INDEX(Basic!$K$2:$K$309, MATCH(Sheet8!$C309, Basic!$I$2:$I$309, 0)), 'BASIC KEY'!$E$1:$E$4, 'BASIC KEY'!$F$1:$F$4, ""),
XLOOKUP(INDEX(Basic!$L$2:$L$309, MATCH(Sheet8!$C309, Basic!$I$2:$I$309, 0)), 'BASIC KEY'!$E$7:$E$10, 'BASIC KEY'!$F$7:$F$10, ""),
XLOOKUP(INDEX(Basic!$M$2:$M$309, MATCH(Sheet8!$C309, Basic!$I$2:$I$309, 0)), 'BASIC KEY'!$E$13:$E$16, 'BASIC KEY'!$F$13:$F$16, ""),
XLOOKUP(INDEX(Basic!$N$2:$N$309, MATCH(Sheet8!$C309, Basic!$I$2:$I$309, 0)), 'BASIC KEY'!$E$19:$E$22, 'BASIC KEY'!$F$19:$F$22, ""),
XLOOKUP(INDEX(Basic!$O$2:$O$309, MATCH(Sheet8!$C309, Basic!$I$2:$I$309, 0)), 'BASIC KEY'!$E$25:$E$28, 'BASIC KEY'!$F$25:$F$28, "")
),
""
)</f>
        <v/>
      </c>
      <c r="L309" s="17"/>
      <c r="M309" s="17"/>
      <c r="N309" s="17"/>
    </row>
    <row r="310">
      <c r="A310" s="12">
        <v>306.0</v>
      </c>
      <c r="B310" s="26" t="str">
        <f>Advanced!M307</f>
        <v/>
      </c>
      <c r="D310" s="13" t="str">
        <f t="array" ref="D310">IF(ISNUMBER(MATCH(Sheet8!$C310, Basic!$I$2:$I$309, 0)),SUM(
        XLOOKUP(INDEX(Basic!$C$2:$C$309, MATCH(Sheet8!$C310, Basic!$I$2:$I$309, 0)), 'BASIC KEY'!$C$1:$C$4, 'BASIC KEY'!$B$1:$B$4, 0),
        XLOOKUP(INDEX(Basic!$D$2:$D$309, MATCH(Sheet8!$C310, Basic!$I$2:$I$309, 0)), 'BASIC KEY'!$C$7:$C$10, 'BASIC KEY'!$B$7:$B$10, 0),
        XLOOKUP(INDEX(Basic!$E$2:$E$309, MATCH(Sheet8!$C310, Basic!$I$2:$I$309, 0)), 'BASIC KEY'!$C$13:$C$16, 'BASIC KEY'!$B$13:$B$16, 0),
        XLOOKUP(INDEX(Basic!$F$2:$F$309, MATCH(Sheet8!$C310, Basic!$I$2:$I$309, 0)), 'BASIC KEY'!$C$19:$C$22, 'BASIC KEY'!$B$19:$B$22, 0),
        XLOOKUP(INDEX(Basic!$G$2:$G$309, MATCH(Sheet8!$C310, Basic!$I$2:$I$309, 0)), 'BASIC KEY'!$C$25:$C$28, 'BASIC KEY'!$B$25:$B$28, 0)
    ),
    ""
)
</f>
        <v/>
      </c>
      <c r="I310" s="25"/>
      <c r="J310" s="13" t="str">
        <f t="array" ref="J310">IF(ISNUMBER(MATCH(Sheet8!$C310, Basic!$I$2:$I$309, 0)),TEXTJOIN(",",TRUE,
XLOOKUP(INDEX(Basic!$K$2:$K$309, MATCH(Sheet8!$C310, Basic!$I$2:$I$309, 0)), 'BASIC KEY'!$E$1:$E$4, 'BASIC KEY'!$F$1:$F$4, ""),
XLOOKUP(INDEX(Basic!$L$2:$L$309, MATCH(Sheet8!$C310, Basic!$I$2:$I$309, 0)), 'BASIC KEY'!$E$7:$E$10, 'BASIC KEY'!$F$7:$F$10, ""),
XLOOKUP(INDEX(Basic!$M$2:$M$309, MATCH(Sheet8!$C310, Basic!$I$2:$I$309, 0)), 'BASIC KEY'!$E$13:$E$16, 'BASIC KEY'!$F$13:$F$16, ""),
XLOOKUP(INDEX(Basic!$N$2:$N$309, MATCH(Sheet8!$C310, Basic!$I$2:$I$309, 0)), 'BASIC KEY'!$E$19:$E$22, 'BASIC KEY'!$F$19:$F$22, ""),
XLOOKUP(INDEX(Basic!$O$2:$O$309, MATCH(Sheet8!$C310, Basic!$I$2:$I$309, 0)), 'BASIC KEY'!$E$25:$E$28, 'BASIC KEY'!$F$25:$F$28, "")
),
""
)</f>
        <v/>
      </c>
      <c r="L310" s="17"/>
      <c r="M310" s="17"/>
      <c r="N310" s="17"/>
    </row>
    <row r="311">
      <c r="A311" s="12">
        <v>307.0</v>
      </c>
      <c r="B311" s="26" t="str">
        <f>Advanced!M308</f>
        <v/>
      </c>
      <c r="D311" s="13" t="str">
        <f t="array" ref="D311">IF(ISNUMBER(MATCH(Sheet8!$C311, Basic!$I$2:$I$309, 0)),SUM(
        XLOOKUP(INDEX(Basic!$C$2:$C$309, MATCH(Sheet8!$C311, Basic!$I$2:$I$309, 0)), 'BASIC KEY'!$C$1:$C$4, 'BASIC KEY'!$B$1:$B$4, 0),
        XLOOKUP(INDEX(Basic!$D$2:$D$309, MATCH(Sheet8!$C311, Basic!$I$2:$I$309, 0)), 'BASIC KEY'!$C$7:$C$10, 'BASIC KEY'!$B$7:$B$10, 0),
        XLOOKUP(INDEX(Basic!$E$2:$E$309, MATCH(Sheet8!$C311, Basic!$I$2:$I$309, 0)), 'BASIC KEY'!$C$13:$C$16, 'BASIC KEY'!$B$13:$B$16, 0),
        XLOOKUP(INDEX(Basic!$F$2:$F$309, MATCH(Sheet8!$C311, Basic!$I$2:$I$309, 0)), 'BASIC KEY'!$C$19:$C$22, 'BASIC KEY'!$B$19:$B$22, 0),
        XLOOKUP(INDEX(Basic!$G$2:$G$309, MATCH(Sheet8!$C311, Basic!$I$2:$I$309, 0)), 'BASIC KEY'!$C$25:$C$28, 'BASIC KEY'!$B$25:$B$28, 0)
    ),
    ""
)
</f>
        <v/>
      </c>
      <c r="I311" s="25"/>
      <c r="J311" s="13" t="str">
        <f t="array" ref="J311">IF(ISNUMBER(MATCH(Sheet8!$C311, Basic!$I$2:$I$309, 0)),TEXTJOIN(",",TRUE,
XLOOKUP(INDEX(Basic!$K$2:$K$309, MATCH(Sheet8!$C311, Basic!$I$2:$I$309, 0)), 'BASIC KEY'!$E$1:$E$4, 'BASIC KEY'!$F$1:$F$4, ""),
XLOOKUP(INDEX(Basic!$L$2:$L$309, MATCH(Sheet8!$C311, Basic!$I$2:$I$309, 0)), 'BASIC KEY'!$E$7:$E$10, 'BASIC KEY'!$F$7:$F$10, ""),
XLOOKUP(INDEX(Basic!$M$2:$M$309, MATCH(Sheet8!$C311, Basic!$I$2:$I$309, 0)), 'BASIC KEY'!$E$13:$E$16, 'BASIC KEY'!$F$13:$F$16, ""),
XLOOKUP(INDEX(Basic!$N$2:$N$309, MATCH(Sheet8!$C311, Basic!$I$2:$I$309, 0)), 'BASIC KEY'!$E$19:$E$22, 'BASIC KEY'!$F$19:$F$22, ""),
XLOOKUP(INDEX(Basic!$O$2:$O$309, MATCH(Sheet8!$C311, Basic!$I$2:$I$309, 0)), 'BASIC KEY'!$E$25:$E$28, 'BASIC KEY'!$F$25:$F$28, "")
),
""
)</f>
        <v/>
      </c>
      <c r="L311" s="17"/>
      <c r="M311" s="17"/>
      <c r="N311" s="17"/>
    </row>
    <row r="312">
      <c r="A312" s="12">
        <v>308.0</v>
      </c>
      <c r="B312" s="26" t="str">
        <f>Advanced!M309</f>
        <v/>
      </c>
      <c r="D312" s="13" t="str">
        <f t="array" ref="D312">IF(ISNUMBER(MATCH(Sheet8!$C312, Basic!$I$2:$I$309, 0)),SUM(
        XLOOKUP(INDEX(Basic!$C$2:$C$309, MATCH(Sheet8!$C312, Basic!$I$2:$I$309, 0)), 'BASIC KEY'!$C$1:$C$4, 'BASIC KEY'!$B$1:$B$4, 0),
        XLOOKUP(INDEX(Basic!$D$2:$D$309, MATCH(Sheet8!$C312, Basic!$I$2:$I$309, 0)), 'BASIC KEY'!$C$7:$C$10, 'BASIC KEY'!$B$7:$B$10, 0),
        XLOOKUP(INDEX(Basic!$E$2:$E$309, MATCH(Sheet8!$C312, Basic!$I$2:$I$309, 0)), 'BASIC KEY'!$C$13:$C$16, 'BASIC KEY'!$B$13:$B$16, 0),
        XLOOKUP(INDEX(Basic!$F$2:$F$309, MATCH(Sheet8!$C312, Basic!$I$2:$I$309, 0)), 'BASIC KEY'!$C$19:$C$22, 'BASIC KEY'!$B$19:$B$22, 0),
        XLOOKUP(INDEX(Basic!$G$2:$G$309, MATCH(Sheet8!$C312, Basic!$I$2:$I$309, 0)), 'BASIC KEY'!$C$25:$C$28, 'BASIC KEY'!$B$25:$B$28, 0)
    ),
    ""
)
</f>
        <v/>
      </c>
      <c r="I312" s="25"/>
      <c r="J312" s="13" t="str">
        <f t="array" ref="J312">IF(ISNUMBER(MATCH(Sheet8!$C312, Basic!$I$2:$I$309, 0)),TEXTJOIN(",",TRUE,
XLOOKUP(INDEX(Basic!$K$2:$K$309, MATCH(Sheet8!$C312, Basic!$I$2:$I$309, 0)), 'BASIC KEY'!$E$1:$E$4, 'BASIC KEY'!$F$1:$F$4, ""),
XLOOKUP(INDEX(Basic!$L$2:$L$309, MATCH(Sheet8!$C312, Basic!$I$2:$I$309, 0)), 'BASIC KEY'!$E$7:$E$10, 'BASIC KEY'!$F$7:$F$10, ""),
XLOOKUP(INDEX(Basic!$M$2:$M$309, MATCH(Sheet8!$C312, Basic!$I$2:$I$309, 0)), 'BASIC KEY'!$E$13:$E$16, 'BASIC KEY'!$F$13:$F$16, ""),
XLOOKUP(INDEX(Basic!$N$2:$N$309, MATCH(Sheet8!$C312, Basic!$I$2:$I$309, 0)), 'BASIC KEY'!$E$19:$E$22, 'BASIC KEY'!$F$19:$F$22, ""),
XLOOKUP(INDEX(Basic!$O$2:$O$309, MATCH(Sheet8!$C312, Basic!$I$2:$I$309, 0)), 'BASIC KEY'!$E$25:$E$28, 'BASIC KEY'!$F$25:$F$28, "")
),
""
)</f>
        <v/>
      </c>
      <c r="L312" s="17"/>
      <c r="M312" s="17"/>
      <c r="N312" s="17"/>
    </row>
    <row r="313">
      <c r="B313" s="26" t="str">
        <f>Advanced!M310</f>
        <v/>
      </c>
      <c r="D313" s="13" t="str">
        <f t="array" ref="D313">IF(ISNUMBER(MATCH(Sheet8!$C313, Basic!$I$2:$I$309, 0)),SUM(
        XLOOKUP(INDEX(Basic!$C$2:$C$309, MATCH(Sheet8!$C313, Basic!$I$2:$I$309, 0)), 'BASIC KEY'!$C$1:$C$4, 'BASIC KEY'!$B$1:$B$4, 0),
        XLOOKUP(INDEX(Basic!$D$2:$D$309, MATCH(Sheet8!$C313, Basic!$I$2:$I$309, 0)), 'BASIC KEY'!$C$7:$C$10, 'BASIC KEY'!$B$7:$B$10, 0),
        XLOOKUP(INDEX(Basic!$E$2:$E$309, MATCH(Sheet8!$C313, Basic!$I$2:$I$309, 0)), 'BASIC KEY'!$C$13:$C$16, 'BASIC KEY'!$B$13:$B$16, 0),
        XLOOKUP(INDEX(Basic!$F$2:$F$309, MATCH(Sheet8!$C313, Basic!$I$2:$I$309, 0)), 'BASIC KEY'!$C$19:$C$22, 'BASIC KEY'!$B$19:$B$22, 0),
        XLOOKUP(INDEX(Basic!$G$2:$G$309, MATCH(Sheet8!$C313, Basic!$I$2:$I$309, 0)), 'BASIC KEY'!$C$25:$C$28, 'BASIC KEY'!$B$25:$B$28, 0)
    ),
    ""
)
</f>
        <v/>
      </c>
      <c r="I313" s="25"/>
      <c r="J313" s="13" t="str">
        <f t="array" ref="J313">IF(ISNUMBER(MATCH(Sheet8!$C313, Basic!$I$2:$I$309, 0)),CONCATENATE(
IFERROR(XLOOKUP(INDEX(Basic!$K$2:$K$309, MATCH(Sheet8!$C313, Basic!$I$2:$I$309, 0)), 'BASIC KEY'!$E$1:$E$4, 'BASIC KEY'!$F$1:$F$4, ""),""),
IFERROR(XLOOKUP(INDEX(Basic!$L$2:$L$309, MATCH(Sheet8!$C313, Basic!$I$2:$I$309, 0)), 'BASIC KEY'!$E$7:$E$10, 'BASIC KEY'!$F$7:$F$10, ""),""),
IFERROR(XLOOKUP(INDEX(Basic!$M$2:$M$309, MATCH(Sheet8!$C313, Basic!$I$2:$I$309, 0)), 'BASIC KEY'!$E$13:$E$16, 'BASIC KEY'!$F$13:$F$16, ""),""),
IFERROR(XLOOKUP(INDEX(Basic!$N$2:$N$309, MATCH(Sheet8!$C313, Basic!$I$2:$I$309, 0)), 'BASIC KEY'!$E$19:$E$22, 'BASIC KEY'!$F$19:$F$22, ""),""),
IFERROR(XLOOKUP(INDEX(Basic!$O$2:$O$309, MATCH(Sheet8!$C313, Basic!$I$2:$I$309, 0)), 'BASIC KEY'!$E$25:$E$28, 'BASIC KEY'!$F$25:$F$28, ""),"")
    ),
    ""
)</f>
        <v/>
      </c>
      <c r="L313" s="17"/>
      <c r="M313" s="17"/>
      <c r="N313" s="17"/>
    </row>
    <row r="314">
      <c r="B314" s="26" t="str">
        <f>Advanced!M311</f>
        <v/>
      </c>
      <c r="D314" s="13" t="str">
        <f t="array" ref="D314">IF(ISNUMBER(MATCH(Sheet8!$C314, Basic!$I$2:$I$309, 0)),SUM(
        XLOOKUP(INDEX(Basic!$C$2:$C$309, MATCH(Sheet8!$C314, Basic!$I$2:$I$309, 0)), 'BASIC KEY'!$C$1:$C$4, 'BASIC KEY'!$B$1:$B$4, 0),
        XLOOKUP(INDEX(Basic!$D$2:$D$309, MATCH(Sheet8!$C314, Basic!$I$2:$I$309, 0)), 'BASIC KEY'!$C$7:$C$10, 'BASIC KEY'!$B$7:$B$10, 0),
        XLOOKUP(INDEX(Basic!$E$2:$E$309, MATCH(Sheet8!$C314, Basic!$I$2:$I$309, 0)), 'BASIC KEY'!$C$13:$C$16, 'BASIC KEY'!$B$13:$B$16, 0),
        XLOOKUP(INDEX(Basic!$F$2:$F$309, MATCH(Sheet8!$C314, Basic!$I$2:$I$309, 0)), 'BASIC KEY'!$C$19:$C$22, 'BASIC KEY'!$B$19:$B$22, 0),
        XLOOKUP(INDEX(Basic!$G$2:$G$309, MATCH(Sheet8!$C314, Basic!$I$2:$I$309, 0)), 'BASIC KEY'!$C$25:$C$28, 'BASIC KEY'!$B$25:$B$28, 0)
    ),
    ""
)
</f>
        <v/>
      </c>
      <c r="I314" s="25"/>
      <c r="L314" s="17"/>
      <c r="M314" s="17"/>
      <c r="N314" s="17"/>
    </row>
    <row r="315">
      <c r="B315" s="26" t="str">
        <f>Advanced!M312</f>
        <v/>
      </c>
      <c r="D315" s="13" t="str">
        <f t="array" ref="D315">IF(ISNUMBER(MATCH(Sheet8!$C315, Basic!$I$2:$I$309, 0)),SUM(
        XLOOKUP(INDEX(Basic!$C$2:$C$309, MATCH(Sheet8!$C315, Basic!$I$2:$I$309, 0)), 'BASIC KEY'!$C$1:$C$4, 'BASIC KEY'!$B$1:$B$4, 0),
        XLOOKUP(INDEX(Basic!$D$2:$D$309, MATCH(Sheet8!$C315, Basic!$I$2:$I$309, 0)), 'BASIC KEY'!$C$7:$C$10, 'BASIC KEY'!$B$7:$B$10, 0),
        XLOOKUP(INDEX(Basic!$E$2:$E$309, MATCH(Sheet8!$C315, Basic!$I$2:$I$309, 0)), 'BASIC KEY'!$C$13:$C$16, 'BASIC KEY'!$B$13:$B$16, 0),
        XLOOKUP(INDEX(Basic!$F$2:$F$309, MATCH(Sheet8!$C315, Basic!$I$2:$I$309, 0)), 'BASIC KEY'!$C$19:$C$22, 'BASIC KEY'!$B$19:$B$22, 0),
        XLOOKUP(INDEX(Basic!$G$2:$G$309, MATCH(Sheet8!$C315, Basic!$I$2:$I$309, 0)), 'BASIC KEY'!$C$25:$C$28, 'BASIC KEY'!$B$25:$B$28, 0)
    ),
    ""
)
</f>
        <v/>
      </c>
      <c r="I315" s="25"/>
      <c r="L315" s="17"/>
      <c r="M315" s="17"/>
      <c r="N315" s="17"/>
    </row>
    <row r="316">
      <c r="B316" s="26" t="str">
        <f>Advanced!M313</f>
        <v/>
      </c>
      <c r="D316" s="13" t="str">
        <f t="array" ref="D316">IF(ISNUMBER(MATCH(Sheet8!$C316, Basic!$I$2:$I$309, 0)),SUM(
        XLOOKUP(INDEX(Basic!$C$2:$C$309, MATCH(Sheet8!$C316, Basic!$I$2:$I$309, 0)), 'BASIC KEY'!$C$1:$C$4, 'BASIC KEY'!$B$1:$B$4, 0),
        XLOOKUP(INDEX(Basic!$D$2:$D$309, MATCH(Sheet8!$C316, Basic!$I$2:$I$309, 0)), 'BASIC KEY'!$C$7:$C$10, 'BASIC KEY'!$B$7:$B$10, 0),
        XLOOKUP(INDEX(Basic!$E$2:$E$309, MATCH(Sheet8!$C316, Basic!$I$2:$I$309, 0)), 'BASIC KEY'!$C$13:$C$16, 'BASIC KEY'!$B$13:$B$16, 0),
        XLOOKUP(INDEX(Basic!$F$2:$F$309, MATCH(Sheet8!$C316, Basic!$I$2:$I$309, 0)), 'BASIC KEY'!$C$19:$C$22, 'BASIC KEY'!$B$19:$B$22, 0),
        XLOOKUP(INDEX(Basic!$G$2:$G$309, MATCH(Sheet8!$C316, Basic!$I$2:$I$309, 0)), 'BASIC KEY'!$C$25:$C$28, 'BASIC KEY'!$B$25:$B$28, 0)
    ),
    ""
)
</f>
        <v/>
      </c>
      <c r="I316" s="25"/>
      <c r="L316" s="17"/>
      <c r="M316" s="17"/>
      <c r="N316" s="17"/>
    </row>
    <row r="317">
      <c r="B317" s="26" t="str">
        <f>Advanced!M314</f>
        <v/>
      </c>
      <c r="D317" s="13" t="str">
        <f t="array" ref="D317">IF(ISNUMBER(MATCH(Sheet8!$C317, Basic!$I$2:$I$309, 0)),SUM(
        XLOOKUP(INDEX(Basic!$C$2:$C$309, MATCH(Sheet8!$C317, Basic!$I$2:$I$309, 0)), 'BASIC KEY'!$C$1:$C$4, 'BASIC KEY'!$B$1:$B$4, 0),
        XLOOKUP(INDEX(Basic!$D$2:$D$309, MATCH(Sheet8!$C317, Basic!$I$2:$I$309, 0)), 'BASIC KEY'!$C$7:$C$10, 'BASIC KEY'!$B$7:$B$10, 0),
        XLOOKUP(INDEX(Basic!$E$2:$E$309, MATCH(Sheet8!$C317, Basic!$I$2:$I$309, 0)), 'BASIC KEY'!$C$13:$C$16, 'BASIC KEY'!$B$13:$B$16, 0),
        XLOOKUP(INDEX(Basic!$F$2:$F$309, MATCH(Sheet8!$C317, Basic!$I$2:$I$309, 0)), 'BASIC KEY'!$C$19:$C$22, 'BASIC KEY'!$B$19:$B$22, 0),
        XLOOKUP(INDEX(Basic!$G$2:$G$309, MATCH(Sheet8!$C317, Basic!$I$2:$I$309, 0)), 'BASIC KEY'!$C$25:$C$28, 'BASIC KEY'!$B$25:$B$28, 0)
    ),
    ""
)
</f>
        <v/>
      </c>
      <c r="I317" s="25"/>
      <c r="L317" s="17"/>
      <c r="M317" s="17"/>
      <c r="N317" s="17"/>
    </row>
    <row r="318">
      <c r="B318" s="26" t="str">
        <f>Advanced!M315</f>
        <v/>
      </c>
      <c r="D318" s="13" t="str">
        <f t="array" ref="D318">IF(ISNUMBER(MATCH(Sheet8!$C318, Basic!$I$2:$I$309, 0)),SUM(
        XLOOKUP(INDEX(Basic!$C$2:$C$309, MATCH(Sheet8!$C318, Basic!$I$2:$I$309, 0)), 'BASIC KEY'!$C$1:$C$4, 'BASIC KEY'!$B$1:$B$4, 0),
        XLOOKUP(INDEX(Basic!$D$2:$D$309, MATCH(Sheet8!$C318, Basic!$I$2:$I$309, 0)), 'BASIC KEY'!$C$7:$C$10, 'BASIC KEY'!$B$7:$B$10, 0),
        XLOOKUP(INDEX(Basic!$E$2:$E$309, MATCH(Sheet8!$C318, Basic!$I$2:$I$309, 0)), 'BASIC KEY'!$C$13:$C$16, 'BASIC KEY'!$B$13:$B$16, 0),
        XLOOKUP(INDEX(Basic!$F$2:$F$309, MATCH(Sheet8!$C318, Basic!$I$2:$I$309, 0)), 'BASIC KEY'!$C$19:$C$22, 'BASIC KEY'!$B$19:$B$22, 0),
        XLOOKUP(INDEX(Basic!$G$2:$G$309, MATCH(Sheet8!$C318, Basic!$I$2:$I$309, 0)), 'BASIC KEY'!$C$25:$C$28, 'BASIC KEY'!$B$25:$B$28, 0)
    ),
    ""
)
</f>
        <v/>
      </c>
      <c r="I318" s="25"/>
      <c r="L318" s="17"/>
      <c r="M318" s="17"/>
      <c r="N318" s="17"/>
    </row>
    <row r="319">
      <c r="B319" s="26" t="str">
        <f>Advanced!M316</f>
        <v/>
      </c>
      <c r="D319" s="13" t="str">
        <f t="array" ref="D319">IF(ISNUMBER(MATCH(Sheet8!$C319, Basic!$I$2:$I$309, 0)),SUM(
        XLOOKUP(INDEX(Basic!$C$2:$C$309, MATCH(Sheet8!$C319, Basic!$I$2:$I$309, 0)), 'BASIC KEY'!$C$1:$C$4, 'BASIC KEY'!$B$1:$B$4, 0),
        XLOOKUP(INDEX(Basic!$D$2:$D$309, MATCH(Sheet8!$C319, Basic!$I$2:$I$309, 0)), 'BASIC KEY'!$C$7:$C$10, 'BASIC KEY'!$B$7:$B$10, 0),
        XLOOKUP(INDEX(Basic!$E$2:$E$309, MATCH(Sheet8!$C319, Basic!$I$2:$I$309, 0)), 'BASIC KEY'!$C$13:$C$16, 'BASIC KEY'!$B$13:$B$16, 0),
        XLOOKUP(INDEX(Basic!$F$2:$F$309, MATCH(Sheet8!$C319, Basic!$I$2:$I$309, 0)), 'BASIC KEY'!$C$19:$C$22, 'BASIC KEY'!$B$19:$B$22, 0),
        XLOOKUP(INDEX(Basic!$G$2:$G$309, MATCH(Sheet8!$C319, Basic!$I$2:$I$309, 0)), 'BASIC KEY'!$C$25:$C$28, 'BASIC KEY'!$B$25:$B$28, 0)
    ),
    ""
)
</f>
        <v/>
      </c>
      <c r="I319" s="25"/>
      <c r="L319" s="17"/>
      <c r="M319" s="17"/>
      <c r="N319" s="17"/>
    </row>
    <row r="320">
      <c r="B320" s="26" t="str">
        <f>Advanced!M317</f>
        <v/>
      </c>
      <c r="D320" s="13" t="str">
        <f t="array" ref="D320">IF(ISNUMBER(MATCH(Sheet8!$C320, Basic!$I$2:$I$309, 0)),SUM(
        XLOOKUP(INDEX(Basic!$C$2:$C$309, MATCH(Sheet8!$C320, Basic!$I$2:$I$309, 0)), 'BASIC KEY'!$C$1:$C$4, 'BASIC KEY'!$B$1:$B$4, 0),
        XLOOKUP(INDEX(Basic!$D$2:$D$309, MATCH(Sheet8!$C320, Basic!$I$2:$I$309, 0)), 'BASIC KEY'!$C$7:$C$10, 'BASIC KEY'!$B$7:$B$10, 0),
        XLOOKUP(INDEX(Basic!$E$2:$E$309, MATCH(Sheet8!$C320, Basic!$I$2:$I$309, 0)), 'BASIC KEY'!$C$13:$C$16, 'BASIC KEY'!$B$13:$B$16, 0),
        XLOOKUP(INDEX(Basic!$F$2:$F$309, MATCH(Sheet8!$C320, Basic!$I$2:$I$309, 0)), 'BASIC KEY'!$C$19:$C$22, 'BASIC KEY'!$B$19:$B$22, 0),
        XLOOKUP(INDEX(Basic!$G$2:$G$309, MATCH(Sheet8!$C320, Basic!$I$2:$I$309, 0)), 'BASIC KEY'!$C$25:$C$28, 'BASIC KEY'!$B$25:$B$28, 0)
    ),
    ""
)
</f>
        <v/>
      </c>
      <c r="I320" s="25"/>
      <c r="L320" s="17"/>
      <c r="M320" s="17"/>
      <c r="N320" s="17"/>
    </row>
    <row r="321">
      <c r="B321" s="26" t="str">
        <f>Advanced!M318</f>
        <v/>
      </c>
      <c r="D321" s="13" t="str">
        <f t="array" ref="D321">IF(ISNUMBER(MATCH(Sheet8!$C321, Basic!$I$2:$I$309, 0)),SUM(
        XLOOKUP(INDEX(Basic!$C$2:$C$309, MATCH(Sheet8!$C321, Basic!$I$2:$I$309, 0)), 'BASIC KEY'!$C$1:$C$4, 'BASIC KEY'!$B$1:$B$4, 0),
        XLOOKUP(INDEX(Basic!$D$2:$D$309, MATCH(Sheet8!$C321, Basic!$I$2:$I$309, 0)), 'BASIC KEY'!$C$7:$C$10, 'BASIC KEY'!$B$7:$B$10, 0),
        XLOOKUP(INDEX(Basic!$E$2:$E$309, MATCH(Sheet8!$C321, Basic!$I$2:$I$309, 0)), 'BASIC KEY'!$C$13:$C$16, 'BASIC KEY'!$B$13:$B$16, 0),
        XLOOKUP(INDEX(Basic!$F$2:$F$309, MATCH(Sheet8!$C321, Basic!$I$2:$I$309, 0)), 'BASIC KEY'!$C$19:$C$22, 'BASIC KEY'!$B$19:$B$22, 0),
        XLOOKUP(INDEX(Basic!$G$2:$G$309, MATCH(Sheet8!$C321, Basic!$I$2:$I$309, 0)), 'BASIC KEY'!$C$25:$C$28, 'BASIC KEY'!$B$25:$B$28, 0)
    ),
    ""
)
</f>
        <v/>
      </c>
      <c r="I321" s="25"/>
      <c r="L321" s="17"/>
      <c r="M321" s="17"/>
      <c r="N321" s="17"/>
    </row>
    <row r="322">
      <c r="B322" s="26" t="str">
        <f>Advanced!M319</f>
        <v/>
      </c>
      <c r="D322" s="13" t="str">
        <f t="array" ref="D322">IF(ISNUMBER(MATCH(Sheet8!$C322, Basic!$I$2:$I$309, 0)),SUM(
        XLOOKUP(INDEX(Basic!$C$2:$C$309, MATCH(Sheet8!$C322, Basic!$I$2:$I$309, 0)), 'BASIC KEY'!$C$1:$C$4, 'BASIC KEY'!$B$1:$B$4, 0),
        XLOOKUP(INDEX(Basic!$D$2:$D$309, MATCH(Sheet8!$C322, Basic!$I$2:$I$309, 0)), 'BASIC KEY'!$C$7:$C$10, 'BASIC KEY'!$B$7:$B$10, 0),
        XLOOKUP(INDEX(Basic!$E$2:$E$309, MATCH(Sheet8!$C322, Basic!$I$2:$I$309, 0)), 'BASIC KEY'!$C$13:$C$16, 'BASIC KEY'!$B$13:$B$16, 0),
        XLOOKUP(INDEX(Basic!$F$2:$F$309, MATCH(Sheet8!$C322, Basic!$I$2:$I$309, 0)), 'BASIC KEY'!$C$19:$C$22, 'BASIC KEY'!$B$19:$B$22, 0),
        XLOOKUP(INDEX(Basic!$G$2:$G$309, MATCH(Sheet8!$C322, Basic!$I$2:$I$309, 0)), 'BASIC KEY'!$C$25:$C$28, 'BASIC KEY'!$B$25:$B$28, 0)
    ),
    ""
)
</f>
        <v/>
      </c>
      <c r="I322" s="25"/>
      <c r="L322" s="17"/>
      <c r="M322" s="17"/>
      <c r="N322" s="17"/>
    </row>
    <row r="323">
      <c r="B323" s="26" t="str">
        <f>Advanced!M320</f>
        <v/>
      </c>
      <c r="D323" s="13" t="str">
        <f t="array" ref="D323">IF(ISNUMBER(MATCH(Sheet8!$C323, Basic!$I$2:$I$309, 0)),SUM(
        XLOOKUP(INDEX(Basic!$C$2:$C$309, MATCH(Sheet8!$C323, Basic!$I$2:$I$309, 0)), 'BASIC KEY'!$C$1:$C$4, 'BASIC KEY'!$B$1:$B$4, 0),
        XLOOKUP(INDEX(Basic!$D$2:$D$309, MATCH(Sheet8!$C323, Basic!$I$2:$I$309, 0)), 'BASIC KEY'!$C$7:$C$10, 'BASIC KEY'!$B$7:$B$10, 0),
        XLOOKUP(INDEX(Basic!$E$2:$E$309, MATCH(Sheet8!$C323, Basic!$I$2:$I$309, 0)), 'BASIC KEY'!$C$13:$C$16, 'BASIC KEY'!$B$13:$B$16, 0),
        XLOOKUP(INDEX(Basic!$F$2:$F$309, MATCH(Sheet8!$C323, Basic!$I$2:$I$309, 0)), 'BASIC KEY'!$C$19:$C$22, 'BASIC KEY'!$B$19:$B$22, 0),
        XLOOKUP(INDEX(Basic!$G$2:$G$309, MATCH(Sheet8!$C323, Basic!$I$2:$I$309, 0)), 'BASIC KEY'!$C$25:$C$28, 'BASIC KEY'!$B$25:$B$28, 0)
    ),
    ""
)
</f>
        <v/>
      </c>
      <c r="I323" s="25"/>
      <c r="L323" s="17"/>
      <c r="M323" s="17"/>
      <c r="N323" s="17"/>
    </row>
    <row r="324">
      <c r="B324" s="26" t="str">
        <f>Advanced!M321</f>
        <v/>
      </c>
      <c r="D324" s="13" t="str">
        <f t="array" ref="D324">IF(ISNUMBER(MATCH(Sheet8!$C324, Basic!$I$2:$I$309, 0)),SUM(
        XLOOKUP(INDEX(Basic!$C$2:$C$309, MATCH(Sheet8!$C324, Basic!$I$2:$I$309, 0)), 'BASIC KEY'!$C$1:$C$4, 'BASIC KEY'!$B$1:$B$4, 0),
        XLOOKUP(INDEX(Basic!$D$2:$D$309, MATCH(Sheet8!$C324, Basic!$I$2:$I$309, 0)), 'BASIC KEY'!$C$7:$C$10, 'BASIC KEY'!$B$7:$B$10, 0),
        XLOOKUP(INDEX(Basic!$E$2:$E$309, MATCH(Sheet8!$C324, Basic!$I$2:$I$309, 0)), 'BASIC KEY'!$C$13:$C$16, 'BASIC KEY'!$B$13:$B$16, 0),
        XLOOKUP(INDEX(Basic!$F$2:$F$309, MATCH(Sheet8!$C324, Basic!$I$2:$I$309, 0)), 'BASIC KEY'!$C$19:$C$22, 'BASIC KEY'!$B$19:$B$22, 0),
        XLOOKUP(INDEX(Basic!$G$2:$G$309, MATCH(Sheet8!$C324, Basic!$I$2:$I$309, 0)), 'BASIC KEY'!$C$25:$C$28, 'BASIC KEY'!$B$25:$B$28, 0)
    ),
    ""
)
</f>
        <v/>
      </c>
      <c r="I324" s="25"/>
      <c r="L324" s="17"/>
      <c r="M324" s="17"/>
      <c r="N324" s="17"/>
    </row>
    <row r="325">
      <c r="B325" s="26" t="str">
        <f>Advanced!M322</f>
        <v/>
      </c>
      <c r="D325" s="13" t="str">
        <f t="array" ref="D325">IF(ISNUMBER(MATCH(Sheet8!$C325, Basic!$I$2:$I$309, 0)),SUM(
        XLOOKUP(INDEX(Basic!$C$2:$C$309, MATCH(Sheet8!$C325, Basic!$I$2:$I$309, 0)), 'BASIC KEY'!$C$1:$C$4, 'BASIC KEY'!$B$1:$B$4, 0),
        XLOOKUP(INDEX(Basic!$D$2:$D$309, MATCH(Sheet8!$C325, Basic!$I$2:$I$309, 0)), 'BASIC KEY'!$C$7:$C$10, 'BASIC KEY'!$B$7:$B$10, 0),
        XLOOKUP(INDEX(Basic!$E$2:$E$309, MATCH(Sheet8!$C325, Basic!$I$2:$I$309, 0)), 'BASIC KEY'!$C$13:$C$16, 'BASIC KEY'!$B$13:$B$16, 0),
        XLOOKUP(INDEX(Basic!$F$2:$F$309, MATCH(Sheet8!$C325, Basic!$I$2:$I$309, 0)), 'BASIC KEY'!$C$19:$C$22, 'BASIC KEY'!$B$19:$B$22, 0),
        XLOOKUP(INDEX(Basic!$G$2:$G$309, MATCH(Sheet8!$C325, Basic!$I$2:$I$309, 0)), 'BASIC KEY'!$C$25:$C$28, 'BASIC KEY'!$B$25:$B$28, 0)
    ),
    ""
)
</f>
        <v/>
      </c>
      <c r="I325" s="25"/>
      <c r="L325" s="17"/>
      <c r="M325" s="17"/>
      <c r="N325" s="17"/>
    </row>
    <row r="326">
      <c r="B326" s="26" t="str">
        <f>Advanced!M323</f>
        <v/>
      </c>
      <c r="D326" s="13" t="str">
        <f t="array" ref="D326">IF(ISNUMBER(MATCH(Sheet8!$C326, Basic!$I$2:$I$309, 0)),SUM(
        XLOOKUP(INDEX(Basic!$C$2:$C$309, MATCH(Sheet8!$C326, Basic!$I$2:$I$309, 0)), 'BASIC KEY'!$C$1:$C$4, 'BASIC KEY'!$B$1:$B$4, 0),
        XLOOKUP(INDEX(Basic!$D$2:$D$309, MATCH(Sheet8!$C326, Basic!$I$2:$I$309, 0)), 'BASIC KEY'!$C$7:$C$10, 'BASIC KEY'!$B$7:$B$10, 0),
        XLOOKUP(INDEX(Basic!$E$2:$E$309, MATCH(Sheet8!$C326, Basic!$I$2:$I$309, 0)), 'BASIC KEY'!$C$13:$C$16, 'BASIC KEY'!$B$13:$B$16, 0),
        XLOOKUP(INDEX(Basic!$F$2:$F$309, MATCH(Sheet8!$C326, Basic!$I$2:$I$309, 0)), 'BASIC KEY'!$C$19:$C$22, 'BASIC KEY'!$B$19:$B$22, 0),
        XLOOKUP(INDEX(Basic!$G$2:$G$309, MATCH(Sheet8!$C326, Basic!$I$2:$I$309, 0)), 'BASIC KEY'!$C$25:$C$28, 'BASIC KEY'!$B$25:$B$28, 0)
    ),
    ""
)
</f>
        <v/>
      </c>
      <c r="I326" s="25"/>
      <c r="L326" s="17"/>
      <c r="M326" s="17"/>
      <c r="N326" s="17"/>
    </row>
    <row r="327">
      <c r="B327" s="26" t="str">
        <f>Advanced!M324</f>
        <v/>
      </c>
      <c r="D327" s="13" t="str">
        <f t="array" ref="D327">IF(ISNUMBER(MATCH(Sheet8!$C327, Basic!$I$2:$I$309, 0)),SUM(
        XLOOKUP(INDEX(Basic!$C$2:$C$309, MATCH(Sheet8!$C327, Basic!$I$2:$I$309, 0)), 'BASIC KEY'!$C$1:$C$4, 'BASIC KEY'!$B$1:$B$4, 0),
        XLOOKUP(INDEX(Basic!$D$2:$D$309, MATCH(Sheet8!$C327, Basic!$I$2:$I$309, 0)), 'BASIC KEY'!$C$7:$C$10, 'BASIC KEY'!$B$7:$B$10, 0),
        XLOOKUP(INDEX(Basic!$E$2:$E$309, MATCH(Sheet8!$C327, Basic!$I$2:$I$309, 0)), 'BASIC KEY'!$C$13:$C$16, 'BASIC KEY'!$B$13:$B$16, 0),
        XLOOKUP(INDEX(Basic!$F$2:$F$309, MATCH(Sheet8!$C327, Basic!$I$2:$I$309, 0)), 'BASIC KEY'!$C$19:$C$22, 'BASIC KEY'!$B$19:$B$22, 0),
        XLOOKUP(INDEX(Basic!$G$2:$G$309, MATCH(Sheet8!$C327, Basic!$I$2:$I$309, 0)), 'BASIC KEY'!$C$25:$C$28, 'BASIC KEY'!$B$25:$B$28, 0)
    ),
    ""
)
</f>
        <v/>
      </c>
      <c r="I327" s="25"/>
      <c r="L327" s="17"/>
      <c r="M327" s="17"/>
      <c r="N327" s="17"/>
    </row>
    <row r="328">
      <c r="B328" s="26" t="str">
        <f>Advanced!M325</f>
        <v/>
      </c>
      <c r="D328" s="13" t="str">
        <f t="array" ref="D328">IF(ISNUMBER(MATCH(Sheet8!$C328, Basic!$I$2:$I$309, 0)),SUM(
        XLOOKUP(INDEX(Basic!$C$2:$C$309, MATCH(Sheet8!$C328, Basic!$I$2:$I$309, 0)), 'BASIC KEY'!$C$1:$C$4, 'BASIC KEY'!$B$1:$B$4, 0),
        XLOOKUP(INDEX(Basic!$D$2:$D$309, MATCH(Sheet8!$C328, Basic!$I$2:$I$309, 0)), 'BASIC KEY'!$C$7:$C$10, 'BASIC KEY'!$B$7:$B$10, 0),
        XLOOKUP(INDEX(Basic!$E$2:$E$309, MATCH(Sheet8!$C328, Basic!$I$2:$I$309, 0)), 'BASIC KEY'!$C$13:$C$16, 'BASIC KEY'!$B$13:$B$16, 0),
        XLOOKUP(INDEX(Basic!$F$2:$F$309, MATCH(Sheet8!$C328, Basic!$I$2:$I$309, 0)), 'BASIC KEY'!$C$19:$C$22, 'BASIC KEY'!$B$19:$B$22, 0),
        XLOOKUP(INDEX(Basic!$G$2:$G$309, MATCH(Sheet8!$C328, Basic!$I$2:$I$309, 0)), 'BASIC KEY'!$C$25:$C$28, 'BASIC KEY'!$B$25:$B$28, 0)
    ),
    ""
)
</f>
        <v/>
      </c>
      <c r="I328" s="25"/>
      <c r="L328" s="17"/>
      <c r="M328" s="17"/>
      <c r="N328" s="17"/>
    </row>
    <row r="329">
      <c r="B329" s="26" t="str">
        <f>Advanced!M326</f>
        <v/>
      </c>
      <c r="D329" s="13" t="str">
        <f t="array" ref="D329">IF(ISNUMBER(MATCH(Sheet8!$C329, Basic!$I$2:$I$309, 0)),SUM(
        XLOOKUP(INDEX(Basic!$C$2:$C$309, MATCH(Sheet8!$C329, Basic!$I$2:$I$309, 0)), 'BASIC KEY'!$C$1:$C$4, 'BASIC KEY'!$B$1:$B$4, 0),
        XLOOKUP(INDEX(Basic!$D$2:$D$309, MATCH(Sheet8!$C329, Basic!$I$2:$I$309, 0)), 'BASIC KEY'!$C$7:$C$10, 'BASIC KEY'!$B$7:$B$10, 0),
        XLOOKUP(INDEX(Basic!$E$2:$E$309, MATCH(Sheet8!$C329, Basic!$I$2:$I$309, 0)), 'BASIC KEY'!$C$13:$C$16, 'BASIC KEY'!$B$13:$B$16, 0),
        XLOOKUP(INDEX(Basic!$F$2:$F$309, MATCH(Sheet8!$C329, Basic!$I$2:$I$309, 0)), 'BASIC KEY'!$C$19:$C$22, 'BASIC KEY'!$B$19:$B$22, 0),
        XLOOKUP(INDEX(Basic!$G$2:$G$309, MATCH(Sheet8!$C329, Basic!$I$2:$I$309, 0)), 'BASIC KEY'!$C$25:$C$28, 'BASIC KEY'!$B$25:$B$28, 0)
    ),
    ""
)
</f>
        <v/>
      </c>
      <c r="I329" s="25"/>
      <c r="L329" s="17"/>
      <c r="M329" s="17"/>
      <c r="N329" s="17"/>
    </row>
    <row r="330">
      <c r="B330" s="26" t="str">
        <f>Advanced!M327</f>
        <v/>
      </c>
      <c r="D330" s="13" t="str">
        <f t="array" ref="D330">IF(ISNUMBER(MATCH(Sheet8!$C330, Basic!$I$2:$I$309, 0)),SUM(
        XLOOKUP(INDEX(Basic!$C$2:$C$309, MATCH(Sheet8!$C330, Basic!$I$2:$I$309, 0)), 'BASIC KEY'!$C$1:$C$4, 'BASIC KEY'!$B$1:$B$4, 0),
        XLOOKUP(INDEX(Basic!$D$2:$D$309, MATCH(Sheet8!$C330, Basic!$I$2:$I$309, 0)), 'BASIC KEY'!$C$7:$C$10, 'BASIC KEY'!$B$7:$B$10, 0),
        XLOOKUP(INDEX(Basic!$E$2:$E$309, MATCH(Sheet8!$C330, Basic!$I$2:$I$309, 0)), 'BASIC KEY'!$C$13:$C$16, 'BASIC KEY'!$B$13:$B$16, 0),
        XLOOKUP(INDEX(Basic!$F$2:$F$309, MATCH(Sheet8!$C330, Basic!$I$2:$I$309, 0)), 'BASIC KEY'!$C$19:$C$22, 'BASIC KEY'!$B$19:$B$22, 0),
        XLOOKUP(INDEX(Basic!$G$2:$G$309, MATCH(Sheet8!$C330, Basic!$I$2:$I$309, 0)), 'BASIC KEY'!$C$25:$C$28, 'BASIC KEY'!$B$25:$B$28, 0)
    ),
    ""
)
</f>
        <v/>
      </c>
      <c r="I330" s="25"/>
      <c r="L330" s="17"/>
      <c r="M330" s="17"/>
      <c r="N330" s="17"/>
    </row>
    <row r="331">
      <c r="B331" s="26" t="str">
        <f>Advanced!M328</f>
        <v/>
      </c>
      <c r="D331" s="13" t="str">
        <f t="array" ref="D331">IF(ISNUMBER(MATCH(Sheet8!$C331, Basic!$I$2:$I$309, 0)),SUM(
        XLOOKUP(INDEX(Basic!$C$2:$C$309, MATCH(Sheet8!$C331, Basic!$I$2:$I$309, 0)), 'BASIC KEY'!$C$1:$C$4, 'BASIC KEY'!$B$1:$B$4, 0),
        XLOOKUP(INDEX(Basic!$D$2:$D$309, MATCH(Sheet8!$C331, Basic!$I$2:$I$309, 0)), 'BASIC KEY'!$C$7:$C$10, 'BASIC KEY'!$B$7:$B$10, 0),
        XLOOKUP(INDEX(Basic!$E$2:$E$309, MATCH(Sheet8!$C331, Basic!$I$2:$I$309, 0)), 'BASIC KEY'!$C$13:$C$16, 'BASIC KEY'!$B$13:$B$16, 0),
        XLOOKUP(INDEX(Basic!$F$2:$F$309, MATCH(Sheet8!$C331, Basic!$I$2:$I$309, 0)), 'BASIC KEY'!$C$19:$C$22, 'BASIC KEY'!$B$19:$B$22, 0),
        XLOOKUP(INDEX(Basic!$G$2:$G$309, MATCH(Sheet8!$C331, Basic!$I$2:$I$309, 0)), 'BASIC KEY'!$C$25:$C$28, 'BASIC KEY'!$B$25:$B$28, 0)
    ),
    ""
)
</f>
        <v/>
      </c>
      <c r="I331" s="25"/>
      <c r="L331" s="17"/>
      <c r="M331" s="17"/>
      <c r="N331" s="17"/>
    </row>
    <row r="332">
      <c r="B332" s="26" t="str">
        <f>Advanced!M329</f>
        <v/>
      </c>
      <c r="D332" s="13" t="str">
        <f t="array" ref="D332">IF(ISNUMBER(MATCH(Sheet8!$C332, Basic!$I$2:$I$309, 0)),SUM(
        XLOOKUP(INDEX(Basic!$C$2:$C$309, MATCH(Sheet8!$C332, Basic!$I$2:$I$309, 0)), 'BASIC KEY'!$C$1:$C$4, 'BASIC KEY'!$B$1:$B$4, 0),
        XLOOKUP(INDEX(Basic!$D$2:$D$309, MATCH(Sheet8!$C332, Basic!$I$2:$I$309, 0)), 'BASIC KEY'!$C$7:$C$10, 'BASIC KEY'!$B$7:$B$10, 0),
        XLOOKUP(INDEX(Basic!$E$2:$E$309, MATCH(Sheet8!$C332, Basic!$I$2:$I$309, 0)), 'BASIC KEY'!$C$13:$C$16, 'BASIC KEY'!$B$13:$B$16, 0),
        XLOOKUP(INDEX(Basic!$F$2:$F$309, MATCH(Sheet8!$C332, Basic!$I$2:$I$309, 0)), 'BASIC KEY'!$C$19:$C$22, 'BASIC KEY'!$B$19:$B$22, 0),
        XLOOKUP(INDEX(Basic!$G$2:$G$309, MATCH(Sheet8!$C332, Basic!$I$2:$I$309, 0)), 'BASIC KEY'!$C$25:$C$28, 'BASIC KEY'!$B$25:$B$28, 0)
    ),
    ""
)
</f>
        <v/>
      </c>
      <c r="I332" s="25"/>
      <c r="L332" s="17"/>
      <c r="M332" s="17"/>
      <c r="N332" s="17"/>
    </row>
    <row r="333">
      <c r="B333" s="26" t="str">
        <f>Advanced!M330</f>
        <v/>
      </c>
      <c r="D333" s="13" t="str">
        <f t="array" ref="D333">IF(ISNUMBER(MATCH(Sheet8!$C333, Basic!$I$2:$I$309, 0)),SUM(
        XLOOKUP(INDEX(Basic!$C$2:$C$309, MATCH(Sheet8!$C333, Basic!$I$2:$I$309, 0)), 'BASIC KEY'!$C$1:$C$4, 'BASIC KEY'!$B$1:$B$4, 0),
        XLOOKUP(INDEX(Basic!$D$2:$D$309, MATCH(Sheet8!$C333, Basic!$I$2:$I$309, 0)), 'BASIC KEY'!$C$7:$C$10, 'BASIC KEY'!$B$7:$B$10, 0),
        XLOOKUP(INDEX(Basic!$E$2:$E$309, MATCH(Sheet8!$C333, Basic!$I$2:$I$309, 0)), 'BASIC KEY'!$C$13:$C$16, 'BASIC KEY'!$B$13:$B$16, 0),
        XLOOKUP(INDEX(Basic!$F$2:$F$309, MATCH(Sheet8!$C333, Basic!$I$2:$I$309, 0)), 'BASIC KEY'!$C$19:$C$22, 'BASIC KEY'!$B$19:$B$22, 0),
        XLOOKUP(INDEX(Basic!$G$2:$G$309, MATCH(Sheet8!$C333, Basic!$I$2:$I$309, 0)), 'BASIC KEY'!$C$25:$C$28, 'BASIC KEY'!$B$25:$B$28, 0)
    ),
    ""
)
</f>
        <v/>
      </c>
      <c r="I333" s="25"/>
      <c r="L333" s="17"/>
      <c r="M333" s="17"/>
      <c r="N333" s="17"/>
    </row>
    <row r="334">
      <c r="B334" s="26" t="str">
        <f>Advanced!M331</f>
        <v/>
      </c>
      <c r="D334" s="13" t="str">
        <f t="array" ref="D334">IF(ISNUMBER(MATCH(Sheet8!$C334, Basic!$I$2:$I$309, 0)),SUM(
        XLOOKUP(INDEX(Basic!$C$2:$C$309, MATCH(Sheet8!$C334, Basic!$I$2:$I$309, 0)), 'BASIC KEY'!$C$1:$C$4, 'BASIC KEY'!$B$1:$B$4, 0),
        XLOOKUP(INDEX(Basic!$D$2:$D$309, MATCH(Sheet8!$C334, Basic!$I$2:$I$309, 0)), 'BASIC KEY'!$C$7:$C$10, 'BASIC KEY'!$B$7:$B$10, 0),
        XLOOKUP(INDEX(Basic!$E$2:$E$309, MATCH(Sheet8!$C334, Basic!$I$2:$I$309, 0)), 'BASIC KEY'!$C$13:$C$16, 'BASIC KEY'!$B$13:$B$16, 0),
        XLOOKUP(INDEX(Basic!$F$2:$F$309, MATCH(Sheet8!$C334, Basic!$I$2:$I$309, 0)), 'BASIC KEY'!$C$19:$C$22, 'BASIC KEY'!$B$19:$B$22, 0),
        XLOOKUP(INDEX(Basic!$G$2:$G$309, MATCH(Sheet8!$C334, Basic!$I$2:$I$309, 0)), 'BASIC KEY'!$C$25:$C$28, 'BASIC KEY'!$B$25:$B$28, 0)
    ),
    ""
)
</f>
        <v/>
      </c>
      <c r="I334" s="25"/>
      <c r="L334" s="17"/>
      <c r="M334" s="17"/>
      <c r="N334" s="17"/>
    </row>
    <row r="335">
      <c r="B335" s="26" t="str">
        <f>Advanced!M332</f>
        <v/>
      </c>
      <c r="D335" s="13" t="str">
        <f t="array" ref="D335">IF(ISNUMBER(MATCH(Sheet8!$C335, Basic!$I$2:$I$309, 0)),SUM(
        XLOOKUP(INDEX(Basic!$C$2:$C$309, MATCH(Sheet8!$C335, Basic!$I$2:$I$309, 0)), 'BASIC KEY'!$C$1:$C$4, 'BASIC KEY'!$B$1:$B$4, 0),
        XLOOKUP(INDEX(Basic!$D$2:$D$309, MATCH(Sheet8!$C335, Basic!$I$2:$I$309, 0)), 'BASIC KEY'!$C$7:$C$10, 'BASIC KEY'!$B$7:$B$10, 0),
        XLOOKUP(INDEX(Basic!$E$2:$E$309, MATCH(Sheet8!$C335, Basic!$I$2:$I$309, 0)), 'BASIC KEY'!$C$13:$C$16, 'BASIC KEY'!$B$13:$B$16, 0),
        XLOOKUP(INDEX(Basic!$F$2:$F$309, MATCH(Sheet8!$C335, Basic!$I$2:$I$309, 0)), 'BASIC KEY'!$C$19:$C$22, 'BASIC KEY'!$B$19:$B$22, 0),
        XLOOKUP(INDEX(Basic!$G$2:$G$309, MATCH(Sheet8!$C335, Basic!$I$2:$I$309, 0)), 'BASIC KEY'!$C$25:$C$28, 'BASIC KEY'!$B$25:$B$28, 0)
    ),
    ""
)
</f>
        <v/>
      </c>
      <c r="I335" s="25"/>
      <c r="L335" s="17"/>
      <c r="M335" s="17"/>
      <c r="N335" s="17"/>
    </row>
    <row r="336">
      <c r="B336" s="26" t="str">
        <f>Advanced!M333</f>
        <v/>
      </c>
      <c r="D336" s="13" t="str">
        <f t="array" ref="D336">IF(ISNUMBER(MATCH(Sheet8!$C336, Basic!$I$2:$I$309, 0)),SUM(
        XLOOKUP(INDEX(Basic!$C$2:$C$309, MATCH(Sheet8!$C336, Basic!$I$2:$I$309, 0)), 'BASIC KEY'!$C$1:$C$4, 'BASIC KEY'!$B$1:$B$4, 0),
        XLOOKUP(INDEX(Basic!$D$2:$D$309, MATCH(Sheet8!$C336, Basic!$I$2:$I$309, 0)), 'BASIC KEY'!$C$7:$C$10, 'BASIC KEY'!$B$7:$B$10, 0),
        XLOOKUP(INDEX(Basic!$E$2:$E$309, MATCH(Sheet8!$C336, Basic!$I$2:$I$309, 0)), 'BASIC KEY'!$C$13:$C$16, 'BASIC KEY'!$B$13:$B$16, 0),
        XLOOKUP(INDEX(Basic!$F$2:$F$309, MATCH(Sheet8!$C336, Basic!$I$2:$I$309, 0)), 'BASIC KEY'!$C$19:$C$22, 'BASIC KEY'!$B$19:$B$22, 0),
        XLOOKUP(INDEX(Basic!$G$2:$G$309, MATCH(Sheet8!$C336, Basic!$I$2:$I$309, 0)), 'BASIC KEY'!$C$25:$C$28, 'BASIC KEY'!$B$25:$B$28, 0)
    ),
    ""
)
</f>
        <v/>
      </c>
      <c r="I336" s="25"/>
      <c r="L336" s="17"/>
      <c r="M336" s="17"/>
      <c r="N336" s="17"/>
    </row>
    <row r="337">
      <c r="B337" s="26" t="str">
        <f>Advanced!M334</f>
        <v/>
      </c>
      <c r="D337" s="13" t="str">
        <f t="array" ref="D337">IF(ISNUMBER(MATCH(Sheet8!$C337, Basic!$I$2:$I$309, 0)),SUM(
        XLOOKUP(INDEX(Basic!$C$2:$C$309, MATCH(Sheet8!$C337, Basic!$I$2:$I$309, 0)), 'BASIC KEY'!$C$1:$C$4, 'BASIC KEY'!$B$1:$B$4, 0),
        XLOOKUP(INDEX(Basic!$D$2:$D$309, MATCH(Sheet8!$C337, Basic!$I$2:$I$309, 0)), 'BASIC KEY'!$C$7:$C$10, 'BASIC KEY'!$B$7:$B$10, 0),
        XLOOKUP(INDEX(Basic!$E$2:$E$309, MATCH(Sheet8!$C337, Basic!$I$2:$I$309, 0)), 'BASIC KEY'!$C$13:$C$16, 'BASIC KEY'!$B$13:$B$16, 0),
        XLOOKUP(INDEX(Basic!$F$2:$F$309, MATCH(Sheet8!$C337, Basic!$I$2:$I$309, 0)), 'BASIC KEY'!$C$19:$C$22, 'BASIC KEY'!$B$19:$B$22, 0),
        XLOOKUP(INDEX(Basic!$G$2:$G$309, MATCH(Sheet8!$C337, Basic!$I$2:$I$309, 0)), 'BASIC KEY'!$C$25:$C$28, 'BASIC KEY'!$B$25:$B$28, 0)
    ),
    ""
)
</f>
        <v/>
      </c>
      <c r="I337" s="25"/>
      <c r="L337" s="17"/>
      <c r="M337" s="17"/>
      <c r="N337" s="17"/>
    </row>
    <row r="338">
      <c r="B338" s="26" t="str">
        <f>Advanced!M335</f>
        <v/>
      </c>
      <c r="D338" s="13" t="str">
        <f t="array" ref="D338">IF(ISNUMBER(MATCH(Sheet8!$C338, Basic!$I$2:$I$309, 0)),SUM(
        XLOOKUP(INDEX(Basic!$C$2:$C$309, MATCH(Sheet8!$C338, Basic!$I$2:$I$309, 0)), 'BASIC KEY'!$C$1:$C$4, 'BASIC KEY'!$B$1:$B$4, 0),
        XLOOKUP(INDEX(Basic!$D$2:$D$309, MATCH(Sheet8!$C338, Basic!$I$2:$I$309, 0)), 'BASIC KEY'!$C$7:$C$10, 'BASIC KEY'!$B$7:$B$10, 0),
        XLOOKUP(INDEX(Basic!$E$2:$E$309, MATCH(Sheet8!$C338, Basic!$I$2:$I$309, 0)), 'BASIC KEY'!$C$13:$C$16, 'BASIC KEY'!$B$13:$B$16, 0),
        XLOOKUP(INDEX(Basic!$F$2:$F$309, MATCH(Sheet8!$C338, Basic!$I$2:$I$309, 0)), 'BASIC KEY'!$C$19:$C$22, 'BASIC KEY'!$B$19:$B$22, 0),
        XLOOKUP(INDEX(Basic!$G$2:$G$309, MATCH(Sheet8!$C338, Basic!$I$2:$I$309, 0)), 'BASIC KEY'!$C$25:$C$28, 'BASIC KEY'!$B$25:$B$28, 0)
    ),
    ""
)
</f>
        <v/>
      </c>
      <c r="I338" s="25"/>
      <c r="L338" s="17"/>
      <c r="M338" s="17"/>
      <c r="N338" s="17"/>
    </row>
    <row r="339">
      <c r="B339" s="26" t="str">
        <f>Advanced!M336</f>
        <v/>
      </c>
      <c r="D339" s="13" t="str">
        <f t="array" ref="D339">IF(ISNUMBER(MATCH(Sheet8!$C339, Basic!$I$2:$I$309, 0)),SUM(
        XLOOKUP(INDEX(Basic!$C$2:$C$309, MATCH(Sheet8!$C339, Basic!$I$2:$I$309, 0)), 'BASIC KEY'!$C$1:$C$4, 'BASIC KEY'!$B$1:$B$4, 0),
        XLOOKUP(INDEX(Basic!$D$2:$D$309, MATCH(Sheet8!$C339, Basic!$I$2:$I$309, 0)), 'BASIC KEY'!$C$7:$C$10, 'BASIC KEY'!$B$7:$B$10, 0),
        XLOOKUP(INDEX(Basic!$E$2:$E$309, MATCH(Sheet8!$C339, Basic!$I$2:$I$309, 0)), 'BASIC KEY'!$C$13:$C$16, 'BASIC KEY'!$B$13:$B$16, 0),
        XLOOKUP(INDEX(Basic!$F$2:$F$309, MATCH(Sheet8!$C339, Basic!$I$2:$I$309, 0)), 'BASIC KEY'!$C$19:$C$22, 'BASIC KEY'!$B$19:$B$22, 0),
        XLOOKUP(INDEX(Basic!$G$2:$G$309, MATCH(Sheet8!$C339, Basic!$I$2:$I$309, 0)), 'BASIC KEY'!$C$25:$C$28, 'BASIC KEY'!$B$25:$B$28, 0)
    ),
    ""
)
</f>
        <v/>
      </c>
      <c r="I339" s="25"/>
      <c r="L339" s="17"/>
      <c r="M339" s="17"/>
      <c r="N339" s="17"/>
    </row>
    <row r="340">
      <c r="B340" s="26" t="str">
        <f>Advanced!M337</f>
        <v/>
      </c>
      <c r="D340" s="13" t="str">
        <f t="array" ref="D340">IF(ISNUMBER(MATCH(Sheet8!$C340, Basic!$I$2:$I$309, 0)),SUM(
        XLOOKUP(INDEX(Basic!$C$2:$C$309, MATCH(Sheet8!$C340, Basic!$I$2:$I$309, 0)), 'BASIC KEY'!$C$1:$C$4, 'BASIC KEY'!$B$1:$B$4, 0),
        XLOOKUP(INDEX(Basic!$D$2:$D$309, MATCH(Sheet8!$C340, Basic!$I$2:$I$309, 0)), 'BASIC KEY'!$C$7:$C$10, 'BASIC KEY'!$B$7:$B$10, 0),
        XLOOKUP(INDEX(Basic!$E$2:$E$309, MATCH(Sheet8!$C340, Basic!$I$2:$I$309, 0)), 'BASIC KEY'!$C$13:$C$16, 'BASIC KEY'!$B$13:$B$16, 0),
        XLOOKUP(INDEX(Basic!$F$2:$F$309, MATCH(Sheet8!$C340, Basic!$I$2:$I$309, 0)), 'BASIC KEY'!$C$19:$C$22, 'BASIC KEY'!$B$19:$B$22, 0),
        XLOOKUP(INDEX(Basic!$G$2:$G$309, MATCH(Sheet8!$C340, Basic!$I$2:$I$309, 0)), 'BASIC KEY'!$C$25:$C$28, 'BASIC KEY'!$B$25:$B$28, 0)
    ),
    ""
)
</f>
        <v/>
      </c>
      <c r="I340" s="25"/>
      <c r="L340" s="17"/>
      <c r="M340" s="17"/>
      <c r="N340" s="17"/>
    </row>
    <row r="341">
      <c r="B341" s="26" t="str">
        <f>Advanced!M338</f>
        <v/>
      </c>
      <c r="D341" s="13" t="str">
        <f t="array" ref="D341">IF(ISNUMBER(MATCH(Sheet8!$C341, Basic!$I$2:$I$309, 0)),SUM(
        XLOOKUP(INDEX(Basic!$C$2:$C$309, MATCH(Sheet8!$C341, Basic!$I$2:$I$309, 0)), 'BASIC KEY'!$C$1:$C$4, 'BASIC KEY'!$B$1:$B$4, 0),
        XLOOKUP(INDEX(Basic!$D$2:$D$309, MATCH(Sheet8!$C341, Basic!$I$2:$I$309, 0)), 'BASIC KEY'!$C$7:$C$10, 'BASIC KEY'!$B$7:$B$10, 0),
        XLOOKUP(INDEX(Basic!$E$2:$E$309, MATCH(Sheet8!$C341, Basic!$I$2:$I$309, 0)), 'BASIC KEY'!$C$13:$C$16, 'BASIC KEY'!$B$13:$B$16, 0),
        XLOOKUP(INDEX(Basic!$F$2:$F$309, MATCH(Sheet8!$C341, Basic!$I$2:$I$309, 0)), 'BASIC KEY'!$C$19:$C$22, 'BASIC KEY'!$B$19:$B$22, 0),
        XLOOKUP(INDEX(Basic!$G$2:$G$309, MATCH(Sheet8!$C341, Basic!$I$2:$I$309, 0)), 'BASIC KEY'!$C$25:$C$28, 'BASIC KEY'!$B$25:$B$28, 0)
    ),
    ""
)
</f>
        <v/>
      </c>
      <c r="I341" s="25"/>
      <c r="L341" s="17"/>
      <c r="M341" s="17"/>
      <c r="N341" s="17"/>
    </row>
    <row r="342">
      <c r="B342" s="26" t="str">
        <f>Advanced!M339</f>
        <v/>
      </c>
      <c r="D342" s="13" t="str">
        <f t="array" ref="D342">IF(ISNUMBER(MATCH(Sheet8!$C342, Basic!$I$2:$I$309, 0)),SUM(
        XLOOKUP(INDEX(Basic!$C$2:$C$309, MATCH(Sheet8!$C342, Basic!$I$2:$I$309, 0)), 'BASIC KEY'!$C$1:$C$4, 'BASIC KEY'!$B$1:$B$4, 0),
        XLOOKUP(INDEX(Basic!$D$2:$D$309, MATCH(Sheet8!$C342, Basic!$I$2:$I$309, 0)), 'BASIC KEY'!$C$7:$C$10, 'BASIC KEY'!$B$7:$B$10, 0),
        XLOOKUP(INDEX(Basic!$E$2:$E$309, MATCH(Sheet8!$C342, Basic!$I$2:$I$309, 0)), 'BASIC KEY'!$C$13:$C$16, 'BASIC KEY'!$B$13:$B$16, 0),
        XLOOKUP(INDEX(Basic!$F$2:$F$309, MATCH(Sheet8!$C342, Basic!$I$2:$I$309, 0)), 'BASIC KEY'!$C$19:$C$22, 'BASIC KEY'!$B$19:$B$22, 0),
        XLOOKUP(INDEX(Basic!$G$2:$G$309, MATCH(Sheet8!$C342, Basic!$I$2:$I$309, 0)), 'BASIC KEY'!$C$25:$C$28, 'BASIC KEY'!$B$25:$B$28, 0)
    ),
    ""
)
</f>
        <v/>
      </c>
      <c r="I342" s="25"/>
      <c r="L342" s="17"/>
      <c r="M342" s="17"/>
      <c r="N342" s="17"/>
    </row>
    <row r="343">
      <c r="B343" s="26" t="str">
        <f>Advanced!M340</f>
        <v/>
      </c>
      <c r="D343" s="13" t="str">
        <f t="array" ref="D343">IF(ISNUMBER(MATCH(Sheet8!$C343, Basic!$I$2:$I$309, 0)),SUM(
        XLOOKUP(INDEX(Basic!$C$2:$C$309, MATCH(Sheet8!$C343, Basic!$I$2:$I$309, 0)), 'BASIC KEY'!$C$1:$C$4, 'BASIC KEY'!$B$1:$B$4, 0),
        XLOOKUP(INDEX(Basic!$D$2:$D$309, MATCH(Sheet8!$C343, Basic!$I$2:$I$309, 0)), 'BASIC KEY'!$C$7:$C$10, 'BASIC KEY'!$B$7:$B$10, 0),
        XLOOKUP(INDEX(Basic!$E$2:$E$309, MATCH(Sheet8!$C343, Basic!$I$2:$I$309, 0)), 'BASIC KEY'!$C$13:$C$16, 'BASIC KEY'!$B$13:$B$16, 0),
        XLOOKUP(INDEX(Basic!$F$2:$F$309, MATCH(Sheet8!$C343, Basic!$I$2:$I$309, 0)), 'BASIC KEY'!$C$19:$C$22, 'BASIC KEY'!$B$19:$B$22, 0),
        XLOOKUP(INDEX(Basic!$G$2:$G$309, MATCH(Sheet8!$C343, Basic!$I$2:$I$309, 0)), 'BASIC KEY'!$C$25:$C$28, 'BASIC KEY'!$B$25:$B$28, 0)
    ),
    ""
)
</f>
        <v/>
      </c>
      <c r="I343" s="25"/>
      <c r="L343" s="17"/>
      <c r="M343" s="17"/>
      <c r="N343" s="17"/>
    </row>
    <row r="344">
      <c r="B344" s="26" t="str">
        <f>Advanced!M341</f>
        <v/>
      </c>
      <c r="D344" s="13" t="str">
        <f t="array" ref="D344">IF(ISNUMBER(MATCH(Sheet8!$C344, Basic!$I$2:$I$309, 0)),SUM(
        XLOOKUP(INDEX(Basic!$C$2:$C$309, MATCH(Sheet8!$C344, Basic!$I$2:$I$309, 0)), 'BASIC KEY'!$C$1:$C$4, 'BASIC KEY'!$B$1:$B$4, 0),
        XLOOKUP(INDEX(Basic!$D$2:$D$309, MATCH(Sheet8!$C344, Basic!$I$2:$I$309, 0)), 'BASIC KEY'!$C$7:$C$10, 'BASIC KEY'!$B$7:$B$10, 0),
        XLOOKUP(INDEX(Basic!$E$2:$E$309, MATCH(Sheet8!$C344, Basic!$I$2:$I$309, 0)), 'BASIC KEY'!$C$13:$C$16, 'BASIC KEY'!$B$13:$B$16, 0),
        XLOOKUP(INDEX(Basic!$F$2:$F$309, MATCH(Sheet8!$C344, Basic!$I$2:$I$309, 0)), 'BASIC KEY'!$C$19:$C$22, 'BASIC KEY'!$B$19:$B$22, 0),
        XLOOKUP(INDEX(Basic!$G$2:$G$309, MATCH(Sheet8!$C344, Basic!$I$2:$I$309, 0)), 'BASIC KEY'!$C$25:$C$28, 'BASIC KEY'!$B$25:$B$28, 0)
    ),
    ""
)
</f>
        <v/>
      </c>
      <c r="I344" s="25"/>
      <c r="L344" s="17"/>
      <c r="M344" s="17"/>
      <c r="N344" s="17"/>
    </row>
    <row r="345">
      <c r="B345" s="26" t="str">
        <f>Advanced!M342</f>
        <v/>
      </c>
      <c r="D345" s="13" t="str">
        <f t="array" ref="D345">IF(ISNUMBER(MATCH(Sheet8!$C345, Basic!$I$2:$I$309, 0)),SUM(
        XLOOKUP(INDEX(Basic!$C$2:$C$309, MATCH(Sheet8!$C345, Basic!$I$2:$I$309, 0)), 'BASIC KEY'!$C$1:$C$4, 'BASIC KEY'!$B$1:$B$4, 0),
        XLOOKUP(INDEX(Basic!$D$2:$D$309, MATCH(Sheet8!$C345, Basic!$I$2:$I$309, 0)), 'BASIC KEY'!$C$7:$C$10, 'BASIC KEY'!$B$7:$B$10, 0),
        XLOOKUP(INDEX(Basic!$E$2:$E$309, MATCH(Sheet8!$C345, Basic!$I$2:$I$309, 0)), 'BASIC KEY'!$C$13:$C$16, 'BASIC KEY'!$B$13:$B$16, 0),
        XLOOKUP(INDEX(Basic!$F$2:$F$309, MATCH(Sheet8!$C345, Basic!$I$2:$I$309, 0)), 'BASIC KEY'!$C$19:$C$22, 'BASIC KEY'!$B$19:$B$22, 0),
        XLOOKUP(INDEX(Basic!$G$2:$G$309, MATCH(Sheet8!$C345, Basic!$I$2:$I$309, 0)), 'BASIC KEY'!$C$25:$C$28, 'BASIC KEY'!$B$25:$B$28, 0)
    ),
    ""
)
</f>
        <v/>
      </c>
      <c r="I345" s="25"/>
      <c r="L345" s="17"/>
      <c r="M345" s="17"/>
      <c r="N345" s="17"/>
    </row>
    <row r="346">
      <c r="B346" s="26" t="str">
        <f>Advanced!M343</f>
        <v/>
      </c>
      <c r="D346" s="13" t="str">
        <f t="array" ref="D346">IF(ISNUMBER(MATCH(Sheet8!$C346, Basic!$I$2:$I$309, 0)),SUM(
        XLOOKUP(INDEX(Basic!$C$2:$C$309, MATCH(Sheet8!$C346, Basic!$I$2:$I$309, 0)), 'BASIC KEY'!$C$1:$C$4, 'BASIC KEY'!$B$1:$B$4, 0),
        XLOOKUP(INDEX(Basic!$D$2:$D$309, MATCH(Sheet8!$C346, Basic!$I$2:$I$309, 0)), 'BASIC KEY'!$C$7:$C$10, 'BASIC KEY'!$B$7:$B$10, 0),
        XLOOKUP(INDEX(Basic!$E$2:$E$309, MATCH(Sheet8!$C346, Basic!$I$2:$I$309, 0)), 'BASIC KEY'!$C$13:$C$16, 'BASIC KEY'!$B$13:$B$16, 0),
        XLOOKUP(INDEX(Basic!$F$2:$F$309, MATCH(Sheet8!$C346, Basic!$I$2:$I$309, 0)), 'BASIC KEY'!$C$19:$C$22, 'BASIC KEY'!$B$19:$B$22, 0),
        XLOOKUP(INDEX(Basic!$G$2:$G$309, MATCH(Sheet8!$C346, Basic!$I$2:$I$309, 0)), 'BASIC KEY'!$C$25:$C$28, 'BASIC KEY'!$B$25:$B$28, 0)
    ),
    ""
)
</f>
        <v/>
      </c>
      <c r="I346" s="25"/>
      <c r="L346" s="17"/>
      <c r="M346" s="17"/>
      <c r="N346" s="17"/>
    </row>
    <row r="347">
      <c r="B347" s="26" t="str">
        <f>Advanced!M344</f>
        <v/>
      </c>
      <c r="D347" s="13" t="str">
        <f t="array" ref="D347">IF(ISNUMBER(MATCH(Sheet8!$C347, Basic!$I$2:$I$309, 0)),SUM(
        XLOOKUP(INDEX(Basic!$C$2:$C$309, MATCH(Sheet8!$C347, Basic!$I$2:$I$309, 0)), 'BASIC KEY'!$C$1:$C$4, 'BASIC KEY'!$B$1:$B$4, 0),
        XLOOKUP(INDEX(Basic!$D$2:$D$309, MATCH(Sheet8!$C347, Basic!$I$2:$I$309, 0)), 'BASIC KEY'!$C$7:$C$10, 'BASIC KEY'!$B$7:$B$10, 0),
        XLOOKUP(INDEX(Basic!$E$2:$E$309, MATCH(Sheet8!$C347, Basic!$I$2:$I$309, 0)), 'BASIC KEY'!$C$13:$C$16, 'BASIC KEY'!$B$13:$B$16, 0),
        XLOOKUP(INDEX(Basic!$F$2:$F$309, MATCH(Sheet8!$C347, Basic!$I$2:$I$309, 0)), 'BASIC KEY'!$C$19:$C$22, 'BASIC KEY'!$B$19:$B$22, 0),
        XLOOKUP(INDEX(Basic!$G$2:$G$309, MATCH(Sheet8!$C347, Basic!$I$2:$I$309, 0)), 'BASIC KEY'!$C$25:$C$28, 'BASIC KEY'!$B$25:$B$28, 0)
    ),
    ""
)
</f>
        <v/>
      </c>
      <c r="I347" s="25"/>
      <c r="L347" s="17"/>
      <c r="M347" s="17"/>
      <c r="N347" s="17"/>
    </row>
    <row r="348">
      <c r="B348" s="26" t="str">
        <f>Advanced!M345</f>
        <v/>
      </c>
      <c r="D348" s="13" t="str">
        <f t="array" ref="D348">IF(ISNUMBER(MATCH(Sheet8!$C348, Basic!$I$2:$I$309, 0)),SUM(
        XLOOKUP(INDEX(Basic!$C$2:$C$309, MATCH(Sheet8!$C348, Basic!$I$2:$I$309, 0)), 'BASIC KEY'!$C$1:$C$4, 'BASIC KEY'!$B$1:$B$4, 0),
        XLOOKUP(INDEX(Basic!$D$2:$D$309, MATCH(Sheet8!$C348, Basic!$I$2:$I$309, 0)), 'BASIC KEY'!$C$7:$C$10, 'BASIC KEY'!$B$7:$B$10, 0),
        XLOOKUP(INDEX(Basic!$E$2:$E$309, MATCH(Sheet8!$C348, Basic!$I$2:$I$309, 0)), 'BASIC KEY'!$C$13:$C$16, 'BASIC KEY'!$B$13:$B$16, 0),
        XLOOKUP(INDEX(Basic!$F$2:$F$309, MATCH(Sheet8!$C348, Basic!$I$2:$I$309, 0)), 'BASIC KEY'!$C$19:$C$22, 'BASIC KEY'!$B$19:$B$22, 0),
        XLOOKUP(INDEX(Basic!$G$2:$G$309, MATCH(Sheet8!$C348, Basic!$I$2:$I$309, 0)), 'BASIC KEY'!$C$25:$C$28, 'BASIC KEY'!$B$25:$B$28, 0)
    ),
    ""
)
</f>
        <v/>
      </c>
      <c r="I348" s="25"/>
      <c r="L348" s="17"/>
      <c r="M348" s="17"/>
      <c r="N348" s="17"/>
    </row>
    <row r="349">
      <c r="B349" s="26" t="str">
        <f>Advanced!M346</f>
        <v/>
      </c>
      <c r="D349" s="13" t="str">
        <f t="array" ref="D349">IF(ISNUMBER(MATCH(Sheet8!$C349, Basic!$I$2:$I$309, 0)),SUM(
        XLOOKUP(INDEX(Basic!$C$2:$C$309, MATCH(Sheet8!$C349, Basic!$I$2:$I$309, 0)), 'BASIC KEY'!$C$1:$C$4, 'BASIC KEY'!$B$1:$B$4, 0),
        XLOOKUP(INDEX(Basic!$D$2:$D$309, MATCH(Sheet8!$C349, Basic!$I$2:$I$309, 0)), 'BASIC KEY'!$C$7:$C$10, 'BASIC KEY'!$B$7:$B$10, 0),
        XLOOKUP(INDEX(Basic!$E$2:$E$309, MATCH(Sheet8!$C349, Basic!$I$2:$I$309, 0)), 'BASIC KEY'!$C$13:$C$16, 'BASIC KEY'!$B$13:$B$16, 0),
        XLOOKUP(INDEX(Basic!$F$2:$F$309, MATCH(Sheet8!$C349, Basic!$I$2:$I$309, 0)), 'BASIC KEY'!$C$19:$C$22, 'BASIC KEY'!$B$19:$B$22, 0),
        XLOOKUP(INDEX(Basic!$G$2:$G$309, MATCH(Sheet8!$C349, Basic!$I$2:$I$309, 0)), 'BASIC KEY'!$C$25:$C$28, 'BASIC KEY'!$B$25:$B$28, 0)
    ),
    ""
)
</f>
        <v/>
      </c>
      <c r="I349" s="25"/>
      <c r="L349" s="17"/>
      <c r="M349" s="17"/>
      <c r="N349" s="17"/>
    </row>
    <row r="350">
      <c r="B350" s="26" t="str">
        <f>Advanced!M347</f>
        <v/>
      </c>
      <c r="D350" s="13" t="str">
        <f t="array" ref="D350">IF(ISNUMBER(MATCH(Sheet8!$C350, Basic!$I$2:$I$309, 0)),SUM(
        XLOOKUP(INDEX(Basic!$C$2:$C$309, MATCH(Sheet8!$C350, Basic!$I$2:$I$309, 0)), 'BASIC KEY'!$C$1:$C$4, 'BASIC KEY'!$B$1:$B$4, 0),
        XLOOKUP(INDEX(Basic!$D$2:$D$309, MATCH(Sheet8!$C350, Basic!$I$2:$I$309, 0)), 'BASIC KEY'!$C$7:$C$10, 'BASIC KEY'!$B$7:$B$10, 0),
        XLOOKUP(INDEX(Basic!$E$2:$E$309, MATCH(Sheet8!$C350, Basic!$I$2:$I$309, 0)), 'BASIC KEY'!$C$13:$C$16, 'BASIC KEY'!$B$13:$B$16, 0),
        XLOOKUP(INDEX(Basic!$F$2:$F$309, MATCH(Sheet8!$C350, Basic!$I$2:$I$309, 0)), 'BASIC KEY'!$C$19:$C$22, 'BASIC KEY'!$B$19:$B$22, 0),
        XLOOKUP(INDEX(Basic!$G$2:$G$309, MATCH(Sheet8!$C350, Basic!$I$2:$I$309, 0)), 'BASIC KEY'!$C$25:$C$28, 'BASIC KEY'!$B$25:$B$28, 0)
    ),
    ""
)
</f>
        <v/>
      </c>
      <c r="I350" s="25"/>
      <c r="L350" s="17"/>
      <c r="M350" s="17"/>
      <c r="N350" s="17"/>
    </row>
    <row r="351">
      <c r="B351" s="26" t="str">
        <f>Advanced!M348</f>
        <v/>
      </c>
      <c r="D351" s="13" t="str">
        <f t="array" ref="D351">IF(ISNUMBER(MATCH(Sheet8!$C351, Basic!$I$2:$I$309, 0)),SUM(
        XLOOKUP(INDEX(Basic!$C$2:$C$309, MATCH(Sheet8!$C351, Basic!$I$2:$I$309, 0)), 'BASIC KEY'!$C$1:$C$4, 'BASIC KEY'!$B$1:$B$4, 0),
        XLOOKUP(INDEX(Basic!$D$2:$D$309, MATCH(Sheet8!$C351, Basic!$I$2:$I$309, 0)), 'BASIC KEY'!$C$7:$C$10, 'BASIC KEY'!$B$7:$B$10, 0),
        XLOOKUP(INDEX(Basic!$E$2:$E$309, MATCH(Sheet8!$C351, Basic!$I$2:$I$309, 0)), 'BASIC KEY'!$C$13:$C$16, 'BASIC KEY'!$B$13:$B$16, 0),
        XLOOKUP(INDEX(Basic!$F$2:$F$309, MATCH(Sheet8!$C351, Basic!$I$2:$I$309, 0)), 'BASIC KEY'!$C$19:$C$22, 'BASIC KEY'!$B$19:$B$22, 0),
        XLOOKUP(INDEX(Basic!$G$2:$G$309, MATCH(Sheet8!$C351, Basic!$I$2:$I$309, 0)), 'BASIC KEY'!$C$25:$C$28, 'BASIC KEY'!$B$25:$B$28, 0)
    ),
    ""
)
</f>
        <v/>
      </c>
      <c r="I351" s="25"/>
      <c r="L351" s="17"/>
      <c r="M351" s="17"/>
      <c r="N351" s="17"/>
    </row>
    <row r="352">
      <c r="B352" s="26" t="str">
        <f>Advanced!M349</f>
        <v/>
      </c>
      <c r="D352" s="13" t="str">
        <f t="array" ref="D352">IF(ISNUMBER(MATCH(Sheet8!$C352, Basic!$I$2:$I$309, 0)),SUM(
        XLOOKUP(INDEX(Basic!$C$2:$C$309, MATCH(Sheet8!$C352, Basic!$I$2:$I$309, 0)), 'BASIC KEY'!$C$1:$C$4, 'BASIC KEY'!$B$1:$B$4, 0),
        XLOOKUP(INDEX(Basic!$D$2:$D$309, MATCH(Sheet8!$C352, Basic!$I$2:$I$309, 0)), 'BASIC KEY'!$C$7:$C$10, 'BASIC KEY'!$B$7:$B$10, 0),
        XLOOKUP(INDEX(Basic!$E$2:$E$309, MATCH(Sheet8!$C352, Basic!$I$2:$I$309, 0)), 'BASIC KEY'!$C$13:$C$16, 'BASIC KEY'!$B$13:$B$16, 0),
        XLOOKUP(INDEX(Basic!$F$2:$F$309, MATCH(Sheet8!$C352, Basic!$I$2:$I$309, 0)), 'BASIC KEY'!$C$19:$C$22, 'BASIC KEY'!$B$19:$B$22, 0),
        XLOOKUP(INDEX(Basic!$G$2:$G$309, MATCH(Sheet8!$C352, Basic!$I$2:$I$309, 0)), 'BASIC KEY'!$C$25:$C$28, 'BASIC KEY'!$B$25:$B$28, 0)
    ),
    ""
)
</f>
        <v/>
      </c>
      <c r="I352" s="25"/>
      <c r="L352" s="17"/>
      <c r="M352" s="17"/>
      <c r="N352" s="17"/>
    </row>
    <row r="353">
      <c r="B353" s="26" t="str">
        <f>Advanced!M350</f>
        <v/>
      </c>
      <c r="D353" s="13" t="str">
        <f t="array" ref="D353">IF(ISNUMBER(MATCH(Sheet8!$C353, Basic!$I$2:$I$309, 0)),SUM(
        XLOOKUP(INDEX(Basic!$C$2:$C$309, MATCH(Sheet8!$C353, Basic!$I$2:$I$309, 0)), 'BASIC KEY'!$C$1:$C$4, 'BASIC KEY'!$B$1:$B$4, 0),
        XLOOKUP(INDEX(Basic!$D$2:$D$309, MATCH(Sheet8!$C353, Basic!$I$2:$I$309, 0)), 'BASIC KEY'!$C$7:$C$10, 'BASIC KEY'!$B$7:$B$10, 0),
        XLOOKUP(INDEX(Basic!$E$2:$E$309, MATCH(Sheet8!$C353, Basic!$I$2:$I$309, 0)), 'BASIC KEY'!$C$13:$C$16, 'BASIC KEY'!$B$13:$B$16, 0),
        XLOOKUP(INDEX(Basic!$F$2:$F$309, MATCH(Sheet8!$C353, Basic!$I$2:$I$309, 0)), 'BASIC KEY'!$C$19:$C$22, 'BASIC KEY'!$B$19:$B$22, 0),
        XLOOKUP(INDEX(Basic!$G$2:$G$309, MATCH(Sheet8!$C353, Basic!$I$2:$I$309, 0)), 'BASIC KEY'!$C$25:$C$28, 'BASIC KEY'!$B$25:$B$28, 0)
    ),
    ""
)
</f>
        <v/>
      </c>
      <c r="I353" s="25"/>
      <c r="L353" s="17"/>
      <c r="M353" s="17"/>
      <c r="N353" s="17"/>
    </row>
    <row r="354">
      <c r="B354" s="26" t="str">
        <f>Advanced!M351</f>
        <v/>
      </c>
      <c r="D354" s="13" t="str">
        <f t="array" ref="D354">IF(ISNUMBER(MATCH(Sheet8!$C354, Basic!$I$2:$I$309, 0)),SUM(
        XLOOKUP(INDEX(Basic!$C$2:$C$309, MATCH(Sheet8!$C354, Basic!$I$2:$I$309, 0)), 'BASIC KEY'!$C$1:$C$4, 'BASIC KEY'!$B$1:$B$4, 0),
        XLOOKUP(INDEX(Basic!$D$2:$D$309, MATCH(Sheet8!$C354, Basic!$I$2:$I$309, 0)), 'BASIC KEY'!$C$7:$C$10, 'BASIC KEY'!$B$7:$B$10, 0),
        XLOOKUP(INDEX(Basic!$E$2:$E$309, MATCH(Sheet8!$C354, Basic!$I$2:$I$309, 0)), 'BASIC KEY'!$C$13:$C$16, 'BASIC KEY'!$B$13:$B$16, 0),
        XLOOKUP(INDEX(Basic!$F$2:$F$309, MATCH(Sheet8!$C354, Basic!$I$2:$I$309, 0)), 'BASIC KEY'!$C$19:$C$22, 'BASIC KEY'!$B$19:$B$22, 0),
        XLOOKUP(INDEX(Basic!$G$2:$G$309, MATCH(Sheet8!$C354, Basic!$I$2:$I$309, 0)), 'BASIC KEY'!$C$25:$C$28, 'BASIC KEY'!$B$25:$B$28, 0)
    ),
    ""
)
</f>
        <v/>
      </c>
      <c r="I354" s="25"/>
      <c r="L354" s="17"/>
      <c r="M354" s="17"/>
      <c r="N354" s="17"/>
    </row>
    <row r="355">
      <c r="B355" s="26" t="str">
        <f>Advanced!M352</f>
        <v/>
      </c>
      <c r="D355" s="13" t="str">
        <f t="array" ref="D355">IF(ISNUMBER(MATCH(Sheet8!$C355, Basic!$I$2:$I$309, 0)),SUM(
        XLOOKUP(INDEX(Basic!$C$2:$C$309, MATCH(Sheet8!$C355, Basic!$I$2:$I$309, 0)), 'BASIC KEY'!$C$1:$C$4, 'BASIC KEY'!$B$1:$B$4, 0),
        XLOOKUP(INDEX(Basic!$D$2:$D$309, MATCH(Sheet8!$C355, Basic!$I$2:$I$309, 0)), 'BASIC KEY'!$C$7:$C$10, 'BASIC KEY'!$B$7:$B$10, 0),
        XLOOKUP(INDEX(Basic!$E$2:$E$309, MATCH(Sheet8!$C355, Basic!$I$2:$I$309, 0)), 'BASIC KEY'!$C$13:$C$16, 'BASIC KEY'!$B$13:$B$16, 0),
        XLOOKUP(INDEX(Basic!$F$2:$F$309, MATCH(Sheet8!$C355, Basic!$I$2:$I$309, 0)), 'BASIC KEY'!$C$19:$C$22, 'BASIC KEY'!$B$19:$B$22, 0),
        XLOOKUP(INDEX(Basic!$G$2:$G$309, MATCH(Sheet8!$C355, Basic!$I$2:$I$309, 0)), 'BASIC KEY'!$C$25:$C$28, 'BASIC KEY'!$B$25:$B$28, 0)
    ),
    ""
)
</f>
        <v/>
      </c>
      <c r="I355" s="25"/>
      <c r="L355" s="17"/>
      <c r="M355" s="17"/>
      <c r="N355" s="17"/>
    </row>
    <row r="356">
      <c r="B356" s="26" t="str">
        <f>Advanced!M353</f>
        <v/>
      </c>
      <c r="D356" s="13" t="str">
        <f t="array" ref="D356">IF(ISNUMBER(MATCH(Sheet8!$C356, Basic!$I$2:$I$309, 0)),SUM(
        XLOOKUP(INDEX(Basic!$C$2:$C$309, MATCH(Sheet8!$C356, Basic!$I$2:$I$309, 0)), 'BASIC KEY'!$C$1:$C$4, 'BASIC KEY'!$B$1:$B$4, 0),
        XLOOKUP(INDEX(Basic!$D$2:$D$309, MATCH(Sheet8!$C356, Basic!$I$2:$I$309, 0)), 'BASIC KEY'!$C$7:$C$10, 'BASIC KEY'!$B$7:$B$10, 0),
        XLOOKUP(INDEX(Basic!$E$2:$E$309, MATCH(Sheet8!$C356, Basic!$I$2:$I$309, 0)), 'BASIC KEY'!$C$13:$C$16, 'BASIC KEY'!$B$13:$B$16, 0),
        XLOOKUP(INDEX(Basic!$F$2:$F$309, MATCH(Sheet8!$C356, Basic!$I$2:$I$309, 0)), 'BASIC KEY'!$C$19:$C$22, 'BASIC KEY'!$B$19:$B$22, 0),
        XLOOKUP(INDEX(Basic!$G$2:$G$309, MATCH(Sheet8!$C356, Basic!$I$2:$I$309, 0)), 'BASIC KEY'!$C$25:$C$28, 'BASIC KEY'!$B$25:$B$28, 0)
    ),
    ""
)
</f>
        <v/>
      </c>
      <c r="I356" s="25"/>
      <c r="L356" s="17"/>
      <c r="M356" s="17"/>
      <c r="N356" s="17"/>
    </row>
    <row r="357">
      <c r="B357" s="26" t="str">
        <f>Advanced!M354</f>
        <v/>
      </c>
      <c r="D357" s="13" t="str">
        <f t="array" ref="D357">IF(ISNUMBER(MATCH(Sheet8!$C357, Basic!$I$2:$I$309, 0)),SUM(
        XLOOKUP(INDEX(Basic!$C$2:$C$309, MATCH(Sheet8!$C357, Basic!$I$2:$I$309, 0)), 'BASIC KEY'!$C$1:$C$4, 'BASIC KEY'!$B$1:$B$4, 0),
        XLOOKUP(INDEX(Basic!$D$2:$D$309, MATCH(Sheet8!$C357, Basic!$I$2:$I$309, 0)), 'BASIC KEY'!$C$7:$C$10, 'BASIC KEY'!$B$7:$B$10, 0),
        XLOOKUP(INDEX(Basic!$E$2:$E$309, MATCH(Sheet8!$C357, Basic!$I$2:$I$309, 0)), 'BASIC KEY'!$C$13:$C$16, 'BASIC KEY'!$B$13:$B$16, 0),
        XLOOKUP(INDEX(Basic!$F$2:$F$309, MATCH(Sheet8!$C357, Basic!$I$2:$I$309, 0)), 'BASIC KEY'!$C$19:$C$22, 'BASIC KEY'!$B$19:$B$22, 0),
        XLOOKUP(INDEX(Basic!$G$2:$G$309, MATCH(Sheet8!$C357, Basic!$I$2:$I$309, 0)), 'BASIC KEY'!$C$25:$C$28, 'BASIC KEY'!$B$25:$B$28, 0)
    ),
    ""
)
</f>
        <v/>
      </c>
      <c r="I357" s="25"/>
      <c r="L357" s="17"/>
      <c r="M357" s="17"/>
      <c r="N357" s="17"/>
    </row>
    <row r="358">
      <c r="B358" s="26" t="str">
        <f>Advanced!M355</f>
        <v/>
      </c>
      <c r="D358" s="13" t="str">
        <f t="array" ref="D358">IF(ISNUMBER(MATCH(Sheet8!$C358, Basic!$I$2:$I$309, 0)),SUM(
        XLOOKUP(INDEX(Basic!$C$2:$C$309, MATCH(Sheet8!$C358, Basic!$I$2:$I$309, 0)), 'BASIC KEY'!$C$1:$C$4, 'BASIC KEY'!$B$1:$B$4, 0),
        XLOOKUP(INDEX(Basic!$D$2:$D$309, MATCH(Sheet8!$C358, Basic!$I$2:$I$309, 0)), 'BASIC KEY'!$C$7:$C$10, 'BASIC KEY'!$B$7:$B$10, 0),
        XLOOKUP(INDEX(Basic!$E$2:$E$309, MATCH(Sheet8!$C358, Basic!$I$2:$I$309, 0)), 'BASIC KEY'!$C$13:$C$16, 'BASIC KEY'!$B$13:$B$16, 0),
        XLOOKUP(INDEX(Basic!$F$2:$F$309, MATCH(Sheet8!$C358, Basic!$I$2:$I$309, 0)), 'BASIC KEY'!$C$19:$C$22, 'BASIC KEY'!$B$19:$B$22, 0),
        XLOOKUP(INDEX(Basic!$G$2:$G$309, MATCH(Sheet8!$C358, Basic!$I$2:$I$309, 0)), 'BASIC KEY'!$C$25:$C$28, 'BASIC KEY'!$B$25:$B$28, 0)
    ),
    ""
)
</f>
        <v/>
      </c>
      <c r="I358" s="25"/>
      <c r="L358" s="17"/>
      <c r="M358" s="17"/>
      <c r="N358" s="17"/>
    </row>
    <row r="359">
      <c r="B359" s="26" t="str">
        <f>Advanced!M356</f>
        <v/>
      </c>
      <c r="D359" s="13" t="str">
        <f t="array" ref="D359">IF(ISNUMBER(MATCH(Sheet8!$C359, Basic!$I$2:$I$309, 0)),SUM(
        XLOOKUP(INDEX(Basic!$C$2:$C$309, MATCH(Sheet8!$C359, Basic!$I$2:$I$309, 0)), 'BASIC KEY'!$C$1:$C$4, 'BASIC KEY'!$B$1:$B$4, 0),
        XLOOKUP(INDEX(Basic!$D$2:$D$309, MATCH(Sheet8!$C359, Basic!$I$2:$I$309, 0)), 'BASIC KEY'!$C$7:$C$10, 'BASIC KEY'!$B$7:$B$10, 0),
        XLOOKUP(INDEX(Basic!$E$2:$E$309, MATCH(Sheet8!$C359, Basic!$I$2:$I$309, 0)), 'BASIC KEY'!$C$13:$C$16, 'BASIC KEY'!$B$13:$B$16, 0),
        XLOOKUP(INDEX(Basic!$F$2:$F$309, MATCH(Sheet8!$C359, Basic!$I$2:$I$309, 0)), 'BASIC KEY'!$C$19:$C$22, 'BASIC KEY'!$B$19:$B$22, 0),
        XLOOKUP(INDEX(Basic!$G$2:$G$309, MATCH(Sheet8!$C359, Basic!$I$2:$I$309, 0)), 'BASIC KEY'!$C$25:$C$28, 'BASIC KEY'!$B$25:$B$28, 0)
    ),
    ""
)
</f>
        <v/>
      </c>
      <c r="I359" s="25"/>
      <c r="L359" s="17"/>
      <c r="M359" s="17"/>
      <c r="N359" s="17"/>
    </row>
    <row r="360">
      <c r="B360" s="26" t="str">
        <f>Advanced!M357</f>
        <v/>
      </c>
      <c r="D360" s="13" t="str">
        <f t="array" ref="D360">IF(ISNUMBER(MATCH(Sheet8!$C360, Basic!$I$2:$I$309, 0)),SUM(
        XLOOKUP(INDEX(Basic!$C$2:$C$309, MATCH(Sheet8!$C360, Basic!$I$2:$I$309, 0)), 'BASIC KEY'!$C$1:$C$4, 'BASIC KEY'!$B$1:$B$4, 0),
        XLOOKUP(INDEX(Basic!$D$2:$D$309, MATCH(Sheet8!$C360, Basic!$I$2:$I$309, 0)), 'BASIC KEY'!$C$7:$C$10, 'BASIC KEY'!$B$7:$B$10, 0),
        XLOOKUP(INDEX(Basic!$E$2:$E$309, MATCH(Sheet8!$C360, Basic!$I$2:$I$309, 0)), 'BASIC KEY'!$C$13:$C$16, 'BASIC KEY'!$B$13:$B$16, 0),
        XLOOKUP(INDEX(Basic!$F$2:$F$309, MATCH(Sheet8!$C360, Basic!$I$2:$I$309, 0)), 'BASIC KEY'!$C$19:$C$22, 'BASIC KEY'!$B$19:$B$22, 0),
        XLOOKUP(INDEX(Basic!$G$2:$G$309, MATCH(Sheet8!$C360, Basic!$I$2:$I$309, 0)), 'BASIC KEY'!$C$25:$C$28, 'BASIC KEY'!$B$25:$B$28, 0)
    ),
    ""
)
</f>
        <v/>
      </c>
      <c r="I360" s="25"/>
      <c r="L360" s="17"/>
      <c r="M360" s="17"/>
      <c r="N360" s="17"/>
    </row>
    <row r="361">
      <c r="B361" s="26" t="str">
        <f>Advanced!M358</f>
        <v/>
      </c>
      <c r="D361" s="13" t="str">
        <f t="array" ref="D361">IF(ISNUMBER(MATCH(Sheet8!$C361, Basic!$I$2:$I$309, 0)),SUM(
        XLOOKUP(INDEX(Basic!$C$2:$C$309, MATCH(Sheet8!$C361, Basic!$I$2:$I$309, 0)), 'BASIC KEY'!$C$1:$C$4, 'BASIC KEY'!$B$1:$B$4, 0),
        XLOOKUP(INDEX(Basic!$D$2:$D$309, MATCH(Sheet8!$C361, Basic!$I$2:$I$309, 0)), 'BASIC KEY'!$C$7:$C$10, 'BASIC KEY'!$B$7:$B$10, 0),
        XLOOKUP(INDEX(Basic!$E$2:$E$309, MATCH(Sheet8!$C361, Basic!$I$2:$I$309, 0)), 'BASIC KEY'!$C$13:$C$16, 'BASIC KEY'!$B$13:$B$16, 0),
        XLOOKUP(INDEX(Basic!$F$2:$F$309, MATCH(Sheet8!$C361, Basic!$I$2:$I$309, 0)), 'BASIC KEY'!$C$19:$C$22, 'BASIC KEY'!$B$19:$B$22, 0),
        XLOOKUP(INDEX(Basic!$G$2:$G$309, MATCH(Sheet8!$C361, Basic!$I$2:$I$309, 0)), 'BASIC KEY'!$C$25:$C$28, 'BASIC KEY'!$B$25:$B$28, 0)
    ),
    ""
)
</f>
        <v/>
      </c>
      <c r="I361" s="25"/>
      <c r="L361" s="17"/>
      <c r="M361" s="17"/>
      <c r="N361" s="17"/>
    </row>
    <row r="362">
      <c r="B362" s="26" t="str">
        <f>Advanced!M359</f>
        <v/>
      </c>
      <c r="D362" s="13" t="str">
        <f t="array" ref="D362">IF(ISNUMBER(MATCH(Sheet8!$C362, Basic!$I$2:$I$309, 0)),SUM(
        XLOOKUP(INDEX(Basic!$C$2:$C$309, MATCH(Sheet8!$C362, Basic!$I$2:$I$309, 0)), 'BASIC KEY'!$C$1:$C$4, 'BASIC KEY'!$B$1:$B$4, 0),
        XLOOKUP(INDEX(Basic!$D$2:$D$309, MATCH(Sheet8!$C362, Basic!$I$2:$I$309, 0)), 'BASIC KEY'!$C$7:$C$10, 'BASIC KEY'!$B$7:$B$10, 0),
        XLOOKUP(INDEX(Basic!$E$2:$E$309, MATCH(Sheet8!$C362, Basic!$I$2:$I$309, 0)), 'BASIC KEY'!$C$13:$C$16, 'BASIC KEY'!$B$13:$B$16, 0),
        XLOOKUP(INDEX(Basic!$F$2:$F$309, MATCH(Sheet8!$C362, Basic!$I$2:$I$309, 0)), 'BASIC KEY'!$C$19:$C$22, 'BASIC KEY'!$B$19:$B$22, 0),
        XLOOKUP(INDEX(Basic!$G$2:$G$309, MATCH(Sheet8!$C362, Basic!$I$2:$I$309, 0)), 'BASIC KEY'!$C$25:$C$28, 'BASIC KEY'!$B$25:$B$28, 0)
    ),
    ""
)
</f>
        <v/>
      </c>
      <c r="I362" s="25"/>
      <c r="L362" s="17"/>
      <c r="M362" s="17"/>
      <c r="N362" s="17"/>
    </row>
    <row r="363">
      <c r="B363" s="26" t="str">
        <f>Advanced!M360</f>
        <v/>
      </c>
      <c r="D363" s="13" t="str">
        <f t="array" ref="D363">IF(ISNUMBER(MATCH(Sheet8!$C363, Basic!$I$2:$I$309, 0)),SUM(
        XLOOKUP(INDEX(Basic!$C$2:$C$309, MATCH(Sheet8!$C363, Basic!$I$2:$I$309, 0)), 'BASIC KEY'!$C$1:$C$4, 'BASIC KEY'!$B$1:$B$4, 0),
        XLOOKUP(INDEX(Basic!$D$2:$D$309, MATCH(Sheet8!$C363, Basic!$I$2:$I$309, 0)), 'BASIC KEY'!$C$7:$C$10, 'BASIC KEY'!$B$7:$B$10, 0),
        XLOOKUP(INDEX(Basic!$E$2:$E$309, MATCH(Sheet8!$C363, Basic!$I$2:$I$309, 0)), 'BASIC KEY'!$C$13:$C$16, 'BASIC KEY'!$B$13:$B$16, 0),
        XLOOKUP(INDEX(Basic!$F$2:$F$309, MATCH(Sheet8!$C363, Basic!$I$2:$I$309, 0)), 'BASIC KEY'!$C$19:$C$22, 'BASIC KEY'!$B$19:$B$22, 0),
        XLOOKUP(INDEX(Basic!$G$2:$G$309, MATCH(Sheet8!$C363, Basic!$I$2:$I$309, 0)), 'BASIC KEY'!$C$25:$C$28, 'BASIC KEY'!$B$25:$B$28, 0)
    ),
    ""
)
</f>
        <v/>
      </c>
      <c r="I363" s="25"/>
      <c r="L363" s="17"/>
      <c r="M363" s="17"/>
      <c r="N363" s="17"/>
    </row>
    <row r="364">
      <c r="B364" s="26" t="str">
        <f>Advanced!M361</f>
        <v/>
      </c>
      <c r="D364" s="13" t="str">
        <f t="array" ref="D364">IF(ISNUMBER(MATCH(Sheet8!$C364, Basic!$I$2:$I$309, 0)),SUM(
        XLOOKUP(INDEX(Basic!$C$2:$C$309, MATCH(Sheet8!$C364, Basic!$I$2:$I$309, 0)), 'BASIC KEY'!$C$1:$C$4, 'BASIC KEY'!$B$1:$B$4, 0),
        XLOOKUP(INDEX(Basic!$D$2:$D$309, MATCH(Sheet8!$C364, Basic!$I$2:$I$309, 0)), 'BASIC KEY'!$C$7:$C$10, 'BASIC KEY'!$B$7:$B$10, 0),
        XLOOKUP(INDEX(Basic!$E$2:$E$309, MATCH(Sheet8!$C364, Basic!$I$2:$I$309, 0)), 'BASIC KEY'!$C$13:$C$16, 'BASIC KEY'!$B$13:$B$16, 0),
        XLOOKUP(INDEX(Basic!$F$2:$F$309, MATCH(Sheet8!$C364, Basic!$I$2:$I$309, 0)), 'BASIC KEY'!$C$19:$C$22, 'BASIC KEY'!$B$19:$B$22, 0),
        XLOOKUP(INDEX(Basic!$G$2:$G$309, MATCH(Sheet8!$C364, Basic!$I$2:$I$309, 0)), 'BASIC KEY'!$C$25:$C$28, 'BASIC KEY'!$B$25:$B$28, 0)
    ),
    ""
)
</f>
        <v/>
      </c>
      <c r="I364" s="25"/>
      <c r="L364" s="17"/>
      <c r="M364" s="17"/>
      <c r="N364" s="17"/>
    </row>
    <row r="365">
      <c r="B365" s="26" t="str">
        <f>Advanced!M362</f>
        <v/>
      </c>
      <c r="I365" s="25"/>
      <c r="L365" s="17"/>
      <c r="M365" s="17"/>
      <c r="N365" s="17"/>
    </row>
    <row r="366">
      <c r="B366" s="26" t="str">
        <f>Advanced!M363</f>
        <v/>
      </c>
      <c r="I366" s="25"/>
      <c r="L366" s="17"/>
      <c r="M366" s="17"/>
      <c r="N366" s="17"/>
    </row>
    <row r="367">
      <c r="B367" s="26" t="str">
        <f>Advanced!M364</f>
        <v/>
      </c>
      <c r="I367" s="25"/>
      <c r="L367" s="17"/>
      <c r="M367" s="17"/>
      <c r="N367" s="17"/>
    </row>
    <row r="368">
      <c r="B368" s="26" t="str">
        <f>Advanced!M365</f>
        <v/>
      </c>
      <c r="I368" s="25"/>
      <c r="L368" s="17"/>
      <c r="M368" s="17"/>
      <c r="N368" s="17"/>
    </row>
    <row r="369">
      <c r="B369" s="26" t="str">
        <f>Advanced!M366</f>
        <v/>
      </c>
      <c r="I369" s="25"/>
      <c r="L369" s="17"/>
      <c r="M369" s="17"/>
      <c r="N369" s="17"/>
    </row>
    <row r="370">
      <c r="B370" s="26" t="str">
        <f>Advanced!M367</f>
        <v/>
      </c>
      <c r="I370" s="25"/>
      <c r="L370" s="17"/>
      <c r="M370" s="17"/>
      <c r="N370" s="17"/>
    </row>
    <row r="371">
      <c r="B371" s="26" t="str">
        <f>Advanced!M368</f>
        <v/>
      </c>
      <c r="I371" s="25"/>
      <c r="L371" s="17"/>
      <c r="M371" s="17"/>
      <c r="N371" s="17"/>
    </row>
    <row r="372">
      <c r="B372" s="26" t="str">
        <f>Advanced!M369</f>
        <v/>
      </c>
      <c r="I372" s="25"/>
      <c r="L372" s="17"/>
      <c r="M372" s="17"/>
      <c r="N372" s="17"/>
    </row>
    <row r="373">
      <c r="B373" s="26" t="str">
        <f>Advanced!M370</f>
        <v/>
      </c>
      <c r="I373" s="25"/>
      <c r="L373" s="17"/>
      <c r="M373" s="17"/>
      <c r="N373" s="17"/>
    </row>
    <row r="374">
      <c r="B374" s="26" t="str">
        <f>Advanced!M371</f>
        <v/>
      </c>
      <c r="I374" s="25"/>
      <c r="L374" s="17"/>
      <c r="M374" s="17"/>
      <c r="N374" s="17"/>
    </row>
    <row r="375">
      <c r="B375" s="26" t="str">
        <f>Advanced!M372</f>
        <v/>
      </c>
      <c r="I375" s="25"/>
      <c r="L375" s="17"/>
      <c r="M375" s="17"/>
      <c r="N375" s="17"/>
    </row>
    <row r="376">
      <c r="B376" s="26" t="str">
        <f>Advanced!M373</f>
        <v/>
      </c>
      <c r="I376" s="25"/>
      <c r="L376" s="17"/>
      <c r="M376" s="17"/>
      <c r="N376" s="17"/>
    </row>
    <row r="377">
      <c r="B377" s="26" t="str">
        <f>Advanced!M374</f>
        <v/>
      </c>
      <c r="I377" s="25"/>
      <c r="L377" s="17"/>
      <c r="M377" s="17"/>
      <c r="N377" s="17"/>
    </row>
    <row r="378">
      <c r="B378" s="26" t="str">
        <f>Advanced!M375</f>
        <v/>
      </c>
      <c r="I378" s="25"/>
      <c r="L378" s="17"/>
      <c r="M378" s="17"/>
      <c r="N378" s="17"/>
    </row>
    <row r="379">
      <c r="B379" s="26" t="str">
        <f>Advanced!M376</f>
        <v/>
      </c>
      <c r="I379" s="25"/>
      <c r="L379" s="17"/>
      <c r="M379" s="17"/>
      <c r="N379" s="17"/>
    </row>
    <row r="380">
      <c r="B380" s="26" t="str">
        <f>Advanced!M377</f>
        <v/>
      </c>
      <c r="I380" s="25"/>
      <c r="L380" s="17"/>
      <c r="M380" s="17"/>
      <c r="N380" s="17"/>
    </row>
    <row r="381">
      <c r="B381" s="26" t="str">
        <f>Advanced!M378</f>
        <v/>
      </c>
      <c r="I381" s="25"/>
      <c r="L381" s="17"/>
      <c r="M381" s="17"/>
      <c r="N381" s="17"/>
    </row>
    <row r="382">
      <c r="B382" s="26" t="str">
        <f>Advanced!M379</f>
        <v/>
      </c>
      <c r="I382" s="25"/>
      <c r="L382" s="17"/>
      <c r="M382" s="17"/>
      <c r="N382" s="17"/>
    </row>
    <row r="383">
      <c r="B383" s="26" t="str">
        <f>Advanced!M380</f>
        <v/>
      </c>
      <c r="I383" s="25"/>
      <c r="L383" s="17"/>
      <c r="M383" s="17"/>
      <c r="N383" s="17"/>
    </row>
    <row r="384">
      <c r="B384" s="26" t="str">
        <f>Advanced!M381</f>
        <v/>
      </c>
      <c r="I384" s="25"/>
      <c r="L384" s="17"/>
      <c r="M384" s="17"/>
      <c r="N384" s="17"/>
    </row>
    <row r="385">
      <c r="B385" s="26" t="str">
        <f>Advanced!M382</f>
        <v/>
      </c>
      <c r="I385" s="25"/>
      <c r="L385" s="17"/>
      <c r="M385" s="17"/>
      <c r="N385" s="17"/>
    </row>
    <row r="386">
      <c r="B386" s="26" t="str">
        <f>Advanced!M383</f>
        <v/>
      </c>
      <c r="I386" s="25"/>
      <c r="L386" s="17"/>
      <c r="M386" s="17"/>
      <c r="N386" s="17"/>
    </row>
    <row r="387">
      <c r="B387" s="26" t="str">
        <f>Advanced!M384</f>
        <v/>
      </c>
      <c r="I387" s="25"/>
      <c r="L387" s="17"/>
      <c r="M387" s="17"/>
      <c r="N387" s="17"/>
    </row>
    <row r="388">
      <c r="B388" s="26" t="str">
        <f>Advanced!M385</f>
        <v/>
      </c>
      <c r="I388" s="25"/>
      <c r="L388" s="17"/>
      <c r="M388" s="17"/>
      <c r="N388" s="17"/>
    </row>
    <row r="389">
      <c r="B389" s="26" t="str">
        <f>Advanced!M386</f>
        <v/>
      </c>
      <c r="I389" s="25"/>
      <c r="L389" s="17"/>
      <c r="M389" s="17"/>
      <c r="N389" s="17"/>
    </row>
    <row r="390">
      <c r="B390" s="26" t="str">
        <f>Advanced!M387</f>
        <v/>
      </c>
      <c r="I390" s="25"/>
      <c r="L390" s="17"/>
      <c r="M390" s="17"/>
      <c r="N390" s="17"/>
    </row>
    <row r="391">
      <c r="B391" s="26" t="str">
        <f>Advanced!M388</f>
        <v/>
      </c>
      <c r="I391" s="25"/>
      <c r="L391" s="17"/>
      <c r="M391" s="17"/>
      <c r="N391" s="17"/>
    </row>
    <row r="392">
      <c r="B392" s="26" t="str">
        <f>Advanced!M389</f>
        <v/>
      </c>
      <c r="I392" s="25"/>
      <c r="L392" s="17"/>
      <c r="M392" s="17"/>
      <c r="N392" s="17"/>
    </row>
    <row r="393">
      <c r="B393" s="26" t="str">
        <f>Advanced!M390</f>
        <v/>
      </c>
      <c r="I393" s="25"/>
      <c r="L393" s="17"/>
      <c r="M393" s="17"/>
      <c r="N393" s="17"/>
    </row>
    <row r="394">
      <c r="B394" s="26" t="str">
        <f>Advanced!M391</f>
        <v/>
      </c>
      <c r="I394" s="25"/>
      <c r="L394" s="17"/>
      <c r="M394" s="17"/>
      <c r="N394" s="17"/>
    </row>
    <row r="395">
      <c r="B395" s="26" t="str">
        <f>Advanced!M392</f>
        <v/>
      </c>
      <c r="I395" s="25"/>
      <c r="L395" s="17"/>
      <c r="M395" s="17"/>
      <c r="N395" s="17"/>
    </row>
    <row r="396">
      <c r="B396" s="26" t="str">
        <f>Advanced!M393</f>
        <v/>
      </c>
      <c r="I396" s="25"/>
      <c r="L396" s="17"/>
      <c r="M396" s="17"/>
      <c r="N396" s="17"/>
    </row>
    <row r="397">
      <c r="B397" s="26" t="str">
        <f>Advanced!M394</f>
        <v/>
      </c>
      <c r="I397" s="25"/>
      <c r="L397" s="17"/>
      <c r="M397" s="17"/>
      <c r="N397" s="17"/>
    </row>
    <row r="398">
      <c r="B398" s="26" t="str">
        <f>Advanced!M395</f>
        <v/>
      </c>
      <c r="I398" s="25"/>
      <c r="L398" s="17"/>
      <c r="M398" s="17"/>
      <c r="N398" s="17"/>
    </row>
    <row r="399">
      <c r="B399" s="26" t="str">
        <f>Advanced!M396</f>
        <v/>
      </c>
      <c r="I399" s="25"/>
      <c r="L399" s="17"/>
      <c r="M399" s="17"/>
      <c r="N399" s="17"/>
    </row>
    <row r="400">
      <c r="B400" s="26" t="str">
        <f>Advanced!M397</f>
        <v/>
      </c>
      <c r="I400" s="25"/>
      <c r="L400" s="17"/>
      <c r="M400" s="17"/>
      <c r="N400" s="17"/>
    </row>
    <row r="401">
      <c r="B401" s="26" t="str">
        <f>Advanced!M398</f>
        <v/>
      </c>
      <c r="I401" s="25"/>
      <c r="L401" s="17"/>
      <c r="M401" s="17"/>
      <c r="N401" s="17"/>
    </row>
    <row r="402">
      <c r="B402" s="26" t="str">
        <f>Advanced!M399</f>
        <v/>
      </c>
      <c r="I402" s="25"/>
      <c r="L402" s="17"/>
      <c r="M402" s="17"/>
      <c r="N402" s="17"/>
    </row>
    <row r="403">
      <c r="B403" s="26" t="str">
        <f>Advanced!M400</f>
        <v/>
      </c>
      <c r="I403" s="25"/>
      <c r="L403" s="17"/>
      <c r="M403" s="17"/>
      <c r="N403" s="17"/>
    </row>
    <row r="404">
      <c r="B404" s="26" t="str">
        <f>Advanced!M401</f>
        <v/>
      </c>
      <c r="I404" s="25"/>
      <c r="L404" s="17"/>
      <c r="M404" s="17"/>
      <c r="N404" s="17"/>
    </row>
    <row r="405">
      <c r="B405" s="26" t="str">
        <f>Advanced!M402</f>
        <v/>
      </c>
      <c r="I405" s="25"/>
      <c r="L405" s="17"/>
      <c r="M405" s="17"/>
      <c r="N405" s="17"/>
    </row>
    <row r="406">
      <c r="B406" s="26" t="str">
        <f>Advanced!M403</f>
        <v/>
      </c>
      <c r="I406" s="25"/>
      <c r="L406" s="17"/>
      <c r="M406" s="17"/>
      <c r="N406" s="17"/>
    </row>
    <row r="407">
      <c r="B407" s="26" t="str">
        <f>Advanced!M404</f>
        <v/>
      </c>
      <c r="I407" s="25"/>
      <c r="L407" s="17"/>
      <c r="M407" s="17"/>
      <c r="N407" s="17"/>
    </row>
    <row r="408">
      <c r="B408" s="26" t="str">
        <f>Advanced!M405</f>
        <v/>
      </c>
      <c r="I408" s="25"/>
      <c r="L408" s="17"/>
      <c r="M408" s="17"/>
      <c r="N408" s="17"/>
    </row>
    <row r="409">
      <c r="B409" s="26" t="str">
        <f>Advanced!M406</f>
        <v/>
      </c>
      <c r="I409" s="25"/>
      <c r="L409" s="17"/>
      <c r="M409" s="17"/>
      <c r="N409" s="17"/>
    </row>
    <row r="410">
      <c r="B410" s="26" t="str">
        <f>Advanced!M407</f>
        <v/>
      </c>
      <c r="I410" s="25"/>
      <c r="L410" s="17"/>
      <c r="M410" s="17"/>
      <c r="N410" s="17"/>
    </row>
    <row r="411">
      <c r="B411" s="26" t="str">
        <f>Advanced!M408</f>
        <v/>
      </c>
      <c r="I411" s="25"/>
      <c r="L411" s="17"/>
      <c r="M411" s="17"/>
      <c r="N411" s="17"/>
    </row>
    <row r="412">
      <c r="B412" s="26" t="str">
        <f>Advanced!M409</f>
        <v/>
      </c>
      <c r="I412" s="25"/>
      <c r="L412" s="17"/>
      <c r="M412" s="17"/>
      <c r="N412" s="17"/>
    </row>
    <row r="413">
      <c r="B413" s="26" t="str">
        <f>Advanced!M410</f>
        <v/>
      </c>
      <c r="I413" s="25"/>
      <c r="L413" s="17"/>
      <c r="M413" s="17"/>
      <c r="N413" s="17"/>
    </row>
    <row r="414">
      <c r="B414" s="26" t="str">
        <f>Advanced!M411</f>
        <v/>
      </c>
      <c r="I414" s="25"/>
      <c r="L414" s="17"/>
      <c r="M414" s="17"/>
      <c r="N414" s="17"/>
    </row>
    <row r="415">
      <c r="B415" s="26" t="str">
        <f>Advanced!M412</f>
        <v/>
      </c>
      <c r="I415" s="25"/>
      <c r="L415" s="17"/>
      <c r="M415" s="17"/>
      <c r="N415" s="17"/>
    </row>
    <row r="416">
      <c r="B416" s="26" t="str">
        <f>Advanced!M413</f>
        <v/>
      </c>
      <c r="I416" s="25"/>
      <c r="L416" s="17"/>
      <c r="M416" s="17"/>
      <c r="N416" s="17"/>
    </row>
    <row r="417">
      <c r="B417" s="26" t="str">
        <f>Advanced!M414</f>
        <v/>
      </c>
      <c r="I417" s="25"/>
      <c r="L417" s="17"/>
      <c r="M417" s="17"/>
      <c r="N417" s="17"/>
    </row>
    <row r="418">
      <c r="B418" s="26" t="str">
        <f>Advanced!M415</f>
        <v/>
      </c>
      <c r="I418" s="25"/>
      <c r="L418" s="17"/>
      <c r="M418" s="17"/>
      <c r="N418" s="17"/>
    </row>
    <row r="419">
      <c r="B419" s="26" t="str">
        <f>Advanced!M416</f>
        <v/>
      </c>
      <c r="I419" s="25"/>
      <c r="L419" s="17"/>
      <c r="M419" s="17"/>
      <c r="N419" s="17"/>
    </row>
    <row r="420">
      <c r="B420" s="26" t="str">
        <f>Advanced!M417</f>
        <v/>
      </c>
      <c r="I420" s="25"/>
      <c r="L420" s="17"/>
      <c r="M420" s="17"/>
      <c r="N420" s="17"/>
    </row>
    <row r="421">
      <c r="B421" s="26" t="str">
        <f>Advanced!M418</f>
        <v/>
      </c>
      <c r="I421" s="25"/>
      <c r="L421" s="17"/>
      <c r="M421" s="17"/>
      <c r="N421" s="17"/>
    </row>
    <row r="422">
      <c r="B422" s="26" t="str">
        <f>Advanced!M419</f>
        <v/>
      </c>
      <c r="I422" s="25"/>
      <c r="L422" s="17"/>
      <c r="M422" s="17"/>
      <c r="N422" s="17"/>
    </row>
    <row r="423">
      <c r="B423" s="26" t="str">
        <f>Advanced!M420</f>
        <v/>
      </c>
      <c r="I423" s="25"/>
      <c r="L423" s="17"/>
      <c r="M423" s="17"/>
      <c r="N423" s="17"/>
    </row>
    <row r="424">
      <c r="B424" s="26" t="str">
        <f>Advanced!M421</f>
        <v/>
      </c>
      <c r="I424" s="25"/>
      <c r="L424" s="17"/>
      <c r="M424" s="17"/>
      <c r="N424" s="17"/>
    </row>
    <row r="425">
      <c r="B425" s="26" t="str">
        <f>Advanced!M422</f>
        <v/>
      </c>
      <c r="I425" s="25"/>
      <c r="L425" s="17"/>
      <c r="M425" s="17"/>
      <c r="N425" s="17"/>
    </row>
    <row r="426">
      <c r="B426" s="26" t="str">
        <f>Advanced!M423</f>
        <v/>
      </c>
      <c r="I426" s="25"/>
      <c r="L426" s="17"/>
      <c r="M426" s="17"/>
      <c r="N426" s="17"/>
    </row>
    <row r="427">
      <c r="B427" s="26" t="str">
        <f>Advanced!M424</f>
        <v/>
      </c>
      <c r="I427" s="25"/>
      <c r="L427" s="17"/>
      <c r="M427" s="17"/>
      <c r="N427" s="17"/>
    </row>
    <row r="428">
      <c r="B428" s="26" t="str">
        <f>Advanced!M425</f>
        <v/>
      </c>
      <c r="I428" s="25"/>
      <c r="L428" s="17"/>
      <c r="M428" s="17"/>
      <c r="N428" s="17"/>
    </row>
    <row r="429">
      <c r="B429" s="26" t="str">
        <f>Advanced!M426</f>
        <v/>
      </c>
      <c r="I429" s="25"/>
      <c r="L429" s="17"/>
      <c r="M429" s="17"/>
      <c r="N429" s="17"/>
    </row>
    <row r="430">
      <c r="B430" s="26" t="str">
        <f>Advanced!M427</f>
        <v/>
      </c>
      <c r="I430" s="25"/>
      <c r="L430" s="17"/>
      <c r="M430" s="17"/>
      <c r="N430" s="17"/>
    </row>
    <row r="431">
      <c r="B431" s="26" t="str">
        <f>Advanced!M428</f>
        <v/>
      </c>
      <c r="I431" s="25"/>
      <c r="L431" s="17"/>
      <c r="M431" s="17"/>
      <c r="N431" s="17"/>
    </row>
    <row r="432">
      <c r="B432" s="26" t="str">
        <f>Advanced!M429</f>
        <v/>
      </c>
      <c r="I432" s="25"/>
      <c r="L432" s="17"/>
      <c r="M432" s="17"/>
      <c r="N432" s="17"/>
    </row>
    <row r="433">
      <c r="B433" s="26" t="str">
        <f>Advanced!M430</f>
        <v/>
      </c>
      <c r="I433" s="25"/>
      <c r="L433" s="17"/>
      <c r="M433" s="17"/>
      <c r="N433" s="17"/>
    </row>
    <row r="434">
      <c r="B434" s="26" t="str">
        <f>Advanced!M431</f>
        <v/>
      </c>
      <c r="I434" s="25"/>
      <c r="L434" s="17"/>
      <c r="M434" s="17"/>
      <c r="N434" s="17"/>
    </row>
    <row r="435">
      <c r="B435" s="26" t="str">
        <f>Advanced!M432</f>
        <v/>
      </c>
      <c r="I435" s="25"/>
      <c r="L435" s="17"/>
      <c r="M435" s="17"/>
      <c r="N435" s="17"/>
    </row>
    <row r="436">
      <c r="B436" s="26" t="str">
        <f>Advanced!M433</f>
        <v/>
      </c>
      <c r="I436" s="25"/>
      <c r="L436" s="17"/>
      <c r="M436" s="17"/>
      <c r="N436" s="17"/>
    </row>
    <row r="437">
      <c r="B437" s="26" t="str">
        <f>Advanced!M434</f>
        <v/>
      </c>
      <c r="I437" s="25"/>
      <c r="L437" s="17"/>
      <c r="M437" s="17"/>
      <c r="N437" s="17"/>
    </row>
    <row r="438">
      <c r="B438" s="26" t="str">
        <f>Advanced!M435</f>
        <v/>
      </c>
      <c r="I438" s="25"/>
      <c r="L438" s="17"/>
      <c r="M438" s="17"/>
      <c r="N438" s="17"/>
    </row>
    <row r="439">
      <c r="B439" s="26" t="str">
        <f>Advanced!M436</f>
        <v/>
      </c>
      <c r="I439" s="25"/>
      <c r="L439" s="17"/>
      <c r="M439" s="17"/>
      <c r="N439" s="17"/>
    </row>
    <row r="440">
      <c r="B440" s="26" t="str">
        <f>Advanced!M437</f>
        <v/>
      </c>
      <c r="I440" s="25"/>
      <c r="L440" s="17"/>
      <c r="M440" s="17"/>
      <c r="N440" s="17"/>
    </row>
    <row r="441">
      <c r="B441" s="26" t="str">
        <f>Advanced!M438</f>
        <v/>
      </c>
      <c r="I441" s="25"/>
      <c r="L441" s="17"/>
      <c r="M441" s="17"/>
      <c r="N441" s="17"/>
    </row>
    <row r="442">
      <c r="B442" s="26" t="str">
        <f>Advanced!M439</f>
        <v/>
      </c>
      <c r="I442" s="25"/>
      <c r="L442" s="17"/>
      <c r="M442" s="17"/>
      <c r="N442" s="17"/>
    </row>
    <row r="443">
      <c r="B443" s="26" t="str">
        <f>Advanced!M440</f>
        <v/>
      </c>
      <c r="I443" s="25"/>
      <c r="L443" s="17"/>
      <c r="M443" s="17"/>
      <c r="N443" s="17"/>
    </row>
    <row r="444">
      <c r="B444" s="26" t="str">
        <f>Advanced!M441</f>
        <v/>
      </c>
      <c r="I444" s="25"/>
      <c r="L444" s="17"/>
      <c r="M444" s="17"/>
      <c r="N444" s="17"/>
    </row>
    <row r="445">
      <c r="B445" s="26" t="str">
        <f>Advanced!M442</f>
        <v/>
      </c>
      <c r="I445" s="25"/>
      <c r="L445" s="17"/>
      <c r="M445" s="17"/>
      <c r="N445" s="17"/>
    </row>
    <row r="446">
      <c r="B446" s="26" t="str">
        <f>Advanced!M443</f>
        <v/>
      </c>
      <c r="I446" s="25"/>
      <c r="L446" s="17"/>
      <c r="M446" s="17"/>
      <c r="N446" s="17"/>
    </row>
    <row r="447">
      <c r="B447" s="26" t="str">
        <f>Advanced!M444</f>
        <v/>
      </c>
      <c r="I447" s="25"/>
      <c r="L447" s="17"/>
      <c r="M447" s="17"/>
      <c r="N447" s="17"/>
    </row>
    <row r="448">
      <c r="B448" s="26" t="str">
        <f>Advanced!M445</f>
        <v/>
      </c>
      <c r="I448" s="25"/>
      <c r="L448" s="17"/>
      <c r="M448" s="17"/>
      <c r="N448" s="17"/>
    </row>
    <row r="449">
      <c r="B449" s="26" t="str">
        <f>Advanced!M446</f>
        <v/>
      </c>
      <c r="I449" s="25"/>
      <c r="L449" s="17"/>
      <c r="M449" s="17"/>
      <c r="N449" s="17"/>
    </row>
    <row r="450">
      <c r="B450" s="26" t="str">
        <f>Advanced!M447</f>
        <v/>
      </c>
      <c r="I450" s="25"/>
      <c r="L450" s="17"/>
      <c r="M450" s="17"/>
      <c r="N450" s="17"/>
    </row>
    <row r="451">
      <c r="B451" s="26" t="str">
        <f>Advanced!M448</f>
        <v/>
      </c>
      <c r="I451" s="25"/>
      <c r="L451" s="17"/>
      <c r="M451" s="17"/>
      <c r="N451" s="17"/>
    </row>
    <row r="452">
      <c r="B452" s="26" t="str">
        <f>Advanced!M449</f>
        <v/>
      </c>
      <c r="I452" s="25"/>
      <c r="L452" s="17"/>
      <c r="M452" s="17"/>
      <c r="N452" s="17"/>
    </row>
    <row r="453">
      <c r="B453" s="26" t="str">
        <f>Advanced!M450</f>
        <v/>
      </c>
      <c r="I453" s="25"/>
      <c r="L453" s="17"/>
      <c r="M453" s="17"/>
      <c r="N453" s="17"/>
    </row>
    <row r="454">
      <c r="B454" s="26" t="str">
        <f>Advanced!M451</f>
        <v/>
      </c>
      <c r="I454" s="25"/>
      <c r="L454" s="17"/>
      <c r="M454" s="17"/>
      <c r="N454" s="17"/>
    </row>
    <row r="455">
      <c r="B455" s="26" t="str">
        <f>Advanced!M452</f>
        <v/>
      </c>
      <c r="I455" s="25"/>
      <c r="L455" s="17"/>
      <c r="M455" s="17"/>
      <c r="N455" s="17"/>
    </row>
    <row r="456">
      <c r="B456" s="26" t="str">
        <f>Advanced!M453</f>
        <v/>
      </c>
      <c r="I456" s="25"/>
      <c r="L456" s="17"/>
      <c r="M456" s="17"/>
      <c r="N456" s="17"/>
    </row>
    <row r="457">
      <c r="B457" s="26" t="str">
        <f>Advanced!M454</f>
        <v/>
      </c>
      <c r="I457" s="25"/>
      <c r="L457" s="17"/>
      <c r="M457" s="17"/>
      <c r="N457" s="17"/>
    </row>
    <row r="458">
      <c r="B458" s="26" t="str">
        <f>Advanced!M455</f>
        <v/>
      </c>
      <c r="I458" s="25"/>
      <c r="L458" s="17"/>
      <c r="M458" s="17"/>
      <c r="N458" s="17"/>
    </row>
    <row r="459">
      <c r="B459" s="26" t="str">
        <f>Advanced!M456</f>
        <v/>
      </c>
      <c r="I459" s="25"/>
      <c r="L459" s="17"/>
      <c r="M459" s="17"/>
      <c r="N459" s="17"/>
    </row>
    <row r="460">
      <c r="B460" s="26" t="str">
        <f>Advanced!M457</f>
        <v/>
      </c>
      <c r="I460" s="25"/>
      <c r="L460" s="17"/>
      <c r="M460" s="17"/>
      <c r="N460" s="17"/>
    </row>
    <row r="461">
      <c r="B461" s="26" t="str">
        <f>Advanced!M458</f>
        <v/>
      </c>
      <c r="I461" s="25"/>
      <c r="L461" s="17"/>
      <c r="M461" s="17"/>
      <c r="N461" s="17"/>
    </row>
    <row r="462">
      <c r="B462" s="26" t="str">
        <f>Advanced!M459</f>
        <v/>
      </c>
      <c r="I462" s="25"/>
      <c r="L462" s="17"/>
      <c r="M462" s="17"/>
      <c r="N462" s="17"/>
    </row>
    <row r="463">
      <c r="B463" s="26" t="str">
        <f>Advanced!M460</f>
        <v/>
      </c>
      <c r="I463" s="25"/>
      <c r="L463" s="17"/>
      <c r="M463" s="17"/>
      <c r="N463" s="17"/>
    </row>
    <row r="464">
      <c r="B464" s="26" t="str">
        <f>Advanced!M461</f>
        <v/>
      </c>
      <c r="I464" s="25"/>
      <c r="L464" s="17"/>
      <c r="M464" s="17"/>
      <c r="N464" s="17"/>
    </row>
    <row r="465">
      <c r="B465" s="26" t="str">
        <f>Advanced!M462</f>
        <v/>
      </c>
      <c r="I465" s="25"/>
      <c r="L465" s="17"/>
      <c r="M465" s="17"/>
      <c r="N465" s="17"/>
    </row>
    <row r="466">
      <c r="B466" s="26" t="str">
        <f>Advanced!M463</f>
        <v/>
      </c>
      <c r="I466" s="25"/>
      <c r="L466" s="17"/>
      <c r="M466" s="17"/>
      <c r="N466" s="17"/>
    </row>
    <row r="467">
      <c r="B467" s="26" t="str">
        <f>Advanced!M464</f>
        <v/>
      </c>
      <c r="I467" s="25"/>
      <c r="L467" s="17"/>
      <c r="M467" s="17"/>
      <c r="N467" s="17"/>
    </row>
    <row r="468">
      <c r="B468" s="26" t="str">
        <f>Advanced!M465</f>
        <v/>
      </c>
      <c r="I468" s="25"/>
      <c r="L468" s="17"/>
      <c r="M468" s="17"/>
      <c r="N468" s="17"/>
    </row>
    <row r="469">
      <c r="B469" s="26" t="str">
        <f>Advanced!M466</f>
        <v/>
      </c>
      <c r="I469" s="25"/>
      <c r="L469" s="17"/>
      <c r="M469" s="17"/>
      <c r="N469" s="17"/>
    </row>
    <row r="470">
      <c r="B470" s="26" t="str">
        <f>Advanced!M467</f>
        <v/>
      </c>
      <c r="I470" s="25"/>
      <c r="L470" s="17"/>
      <c r="M470" s="17"/>
      <c r="N470" s="17"/>
    </row>
    <row r="471">
      <c r="B471" s="26" t="str">
        <f>Advanced!M468</f>
        <v/>
      </c>
      <c r="I471" s="25"/>
      <c r="L471" s="17"/>
      <c r="M471" s="17"/>
      <c r="N471" s="17"/>
    </row>
    <row r="472">
      <c r="B472" s="26" t="str">
        <f>Advanced!M469</f>
        <v/>
      </c>
      <c r="I472" s="25"/>
      <c r="L472" s="17"/>
      <c r="M472" s="17"/>
      <c r="N472" s="17"/>
    </row>
    <row r="473">
      <c r="B473" s="26" t="str">
        <f>Advanced!M470</f>
        <v/>
      </c>
      <c r="I473" s="25"/>
      <c r="L473" s="17"/>
      <c r="M473" s="17"/>
      <c r="N473" s="17"/>
    </row>
    <row r="474">
      <c r="B474" s="26" t="str">
        <f>Advanced!M471</f>
        <v/>
      </c>
      <c r="I474" s="25"/>
      <c r="L474" s="17"/>
      <c r="M474" s="17"/>
      <c r="N474" s="17"/>
    </row>
    <row r="475">
      <c r="B475" s="26" t="str">
        <f>Advanced!M472</f>
        <v/>
      </c>
      <c r="I475" s="25"/>
      <c r="L475" s="17"/>
      <c r="M475" s="17"/>
      <c r="N475" s="17"/>
    </row>
    <row r="476">
      <c r="B476" s="26" t="str">
        <f>Advanced!M473</f>
        <v/>
      </c>
      <c r="I476" s="25"/>
      <c r="L476" s="17"/>
      <c r="M476" s="17"/>
      <c r="N476" s="17"/>
    </row>
    <row r="477">
      <c r="B477" s="26" t="str">
        <f>Advanced!M474</f>
        <v/>
      </c>
      <c r="I477" s="25"/>
      <c r="L477" s="17"/>
      <c r="M477" s="17"/>
      <c r="N477" s="17"/>
    </row>
    <row r="478">
      <c r="B478" s="26" t="str">
        <f>Advanced!M475</f>
        <v/>
      </c>
      <c r="I478" s="25"/>
      <c r="L478" s="17"/>
      <c r="M478" s="17"/>
      <c r="N478" s="17"/>
    </row>
    <row r="479">
      <c r="B479" s="26" t="str">
        <f>Advanced!M476</f>
        <v/>
      </c>
      <c r="I479" s="25"/>
      <c r="L479" s="17"/>
      <c r="M479" s="17"/>
      <c r="N479" s="17"/>
    </row>
    <row r="480">
      <c r="B480" s="26" t="str">
        <f>Advanced!M477</f>
        <v/>
      </c>
      <c r="I480" s="25"/>
      <c r="L480" s="17"/>
      <c r="M480" s="17"/>
      <c r="N480" s="17"/>
    </row>
    <row r="481">
      <c r="B481" s="26" t="str">
        <f>Advanced!M478</f>
        <v/>
      </c>
      <c r="I481" s="25"/>
      <c r="L481" s="17"/>
      <c r="M481" s="17"/>
      <c r="N481" s="17"/>
    </row>
    <row r="482">
      <c r="B482" s="26" t="str">
        <f>Advanced!M479</f>
        <v/>
      </c>
      <c r="I482" s="25"/>
      <c r="L482" s="17"/>
      <c r="M482" s="17"/>
      <c r="N482" s="17"/>
    </row>
    <row r="483">
      <c r="B483" s="26" t="str">
        <f>Advanced!M480</f>
        <v/>
      </c>
      <c r="I483" s="25"/>
      <c r="L483" s="17"/>
      <c r="M483" s="17"/>
      <c r="N483" s="17"/>
    </row>
    <row r="484">
      <c r="B484" s="26" t="str">
        <f>Advanced!M481</f>
        <v/>
      </c>
      <c r="I484" s="25"/>
      <c r="L484" s="17"/>
      <c r="M484" s="17"/>
      <c r="N484" s="17"/>
    </row>
    <row r="485">
      <c r="B485" s="26" t="str">
        <f>Advanced!M482</f>
        <v/>
      </c>
      <c r="I485" s="25"/>
      <c r="L485" s="17"/>
      <c r="M485" s="17"/>
      <c r="N485" s="17"/>
    </row>
    <row r="486">
      <c r="B486" s="26" t="str">
        <f>Advanced!M483</f>
        <v/>
      </c>
      <c r="I486" s="25"/>
      <c r="L486" s="17"/>
      <c r="M486" s="17"/>
      <c r="N486" s="17"/>
    </row>
    <row r="487">
      <c r="B487" s="26" t="str">
        <f>Advanced!M484</f>
        <v/>
      </c>
      <c r="I487" s="25"/>
      <c r="L487" s="17"/>
      <c r="M487" s="17"/>
      <c r="N487" s="17"/>
    </row>
    <row r="488">
      <c r="B488" s="26" t="str">
        <f>Advanced!M485</f>
        <v/>
      </c>
      <c r="I488" s="25"/>
      <c r="L488" s="17"/>
      <c r="M488" s="17"/>
      <c r="N488" s="17"/>
    </row>
    <row r="489">
      <c r="B489" s="26" t="str">
        <f>Advanced!M486</f>
        <v/>
      </c>
      <c r="I489" s="25"/>
      <c r="L489" s="17"/>
      <c r="M489" s="17"/>
      <c r="N489" s="17"/>
    </row>
    <row r="490">
      <c r="B490" s="26" t="str">
        <f>Advanced!M487</f>
        <v/>
      </c>
      <c r="I490" s="25"/>
      <c r="L490" s="17"/>
      <c r="M490" s="17"/>
      <c r="N490" s="17"/>
    </row>
    <row r="491">
      <c r="B491" s="26" t="str">
        <f>Advanced!M488</f>
        <v/>
      </c>
      <c r="I491" s="25"/>
      <c r="L491" s="17"/>
      <c r="M491" s="17"/>
      <c r="N491" s="17"/>
    </row>
    <row r="492">
      <c r="B492" s="26" t="str">
        <f>Advanced!M489</f>
        <v/>
      </c>
      <c r="I492" s="25"/>
      <c r="L492" s="17"/>
      <c r="M492" s="17"/>
      <c r="N492" s="17"/>
    </row>
    <row r="493">
      <c r="B493" s="26" t="str">
        <f>Advanced!M490</f>
        <v/>
      </c>
      <c r="I493" s="25"/>
      <c r="L493" s="17"/>
      <c r="M493" s="17"/>
      <c r="N493" s="17"/>
    </row>
    <row r="494">
      <c r="B494" s="26" t="str">
        <f>Advanced!M491</f>
        <v/>
      </c>
      <c r="I494" s="25"/>
      <c r="L494" s="17"/>
      <c r="M494" s="17"/>
      <c r="N494" s="17"/>
    </row>
    <row r="495">
      <c r="B495" s="26" t="str">
        <f>Advanced!M492</f>
        <v/>
      </c>
      <c r="I495" s="25"/>
      <c r="L495" s="17"/>
      <c r="M495" s="17"/>
      <c r="N495" s="17"/>
    </row>
    <row r="496">
      <c r="B496" s="26" t="str">
        <f>Advanced!M493</f>
        <v/>
      </c>
      <c r="I496" s="25"/>
      <c r="L496" s="17"/>
      <c r="M496" s="17"/>
      <c r="N496" s="17"/>
    </row>
    <row r="497">
      <c r="B497" s="26" t="str">
        <f>Advanced!M494</f>
        <v/>
      </c>
      <c r="I497" s="25"/>
      <c r="L497" s="17"/>
      <c r="M497" s="17"/>
      <c r="N497" s="17"/>
    </row>
    <row r="498">
      <c r="B498" s="26" t="str">
        <f>Advanced!M495</f>
        <v/>
      </c>
      <c r="I498" s="25"/>
      <c r="L498" s="17"/>
      <c r="M498" s="17"/>
      <c r="N498" s="17"/>
    </row>
    <row r="499">
      <c r="B499" s="26" t="str">
        <f>Advanced!M496</f>
        <v/>
      </c>
      <c r="I499" s="25"/>
      <c r="L499" s="17"/>
      <c r="M499" s="17"/>
      <c r="N499" s="17"/>
    </row>
    <row r="500">
      <c r="B500" s="26" t="str">
        <f>Advanced!M497</f>
        <v/>
      </c>
      <c r="I500" s="25"/>
      <c r="L500" s="17"/>
      <c r="M500" s="17"/>
      <c r="N500" s="17"/>
    </row>
    <row r="501">
      <c r="B501" s="26" t="str">
        <f>Advanced!M498</f>
        <v/>
      </c>
      <c r="I501" s="25"/>
      <c r="L501" s="17"/>
      <c r="M501" s="17"/>
      <c r="N501" s="17"/>
    </row>
    <row r="502">
      <c r="B502" s="26" t="str">
        <f>Advanced!M499</f>
        <v/>
      </c>
      <c r="I502" s="25"/>
      <c r="L502" s="17"/>
      <c r="M502" s="17"/>
      <c r="N502" s="17"/>
    </row>
    <row r="503">
      <c r="B503" s="26" t="str">
        <f>Advanced!M500</f>
        <v/>
      </c>
      <c r="I503" s="25"/>
      <c r="L503" s="17"/>
      <c r="M503" s="17"/>
      <c r="N503" s="17"/>
    </row>
    <row r="504">
      <c r="B504" s="26" t="str">
        <f>Advanced!M501</f>
        <v/>
      </c>
      <c r="I504" s="25"/>
      <c r="L504" s="17"/>
      <c r="M504" s="17"/>
      <c r="N504" s="17"/>
    </row>
    <row r="505">
      <c r="B505" s="26" t="str">
        <f>Advanced!M502</f>
        <v/>
      </c>
      <c r="I505" s="25"/>
      <c r="L505" s="17"/>
      <c r="M505" s="17"/>
      <c r="N505" s="17"/>
    </row>
    <row r="506">
      <c r="B506" s="26" t="str">
        <f>Advanced!M503</f>
        <v/>
      </c>
      <c r="I506" s="25"/>
      <c r="L506" s="17"/>
      <c r="M506" s="17"/>
      <c r="N506" s="17"/>
    </row>
    <row r="507">
      <c r="B507" s="26" t="str">
        <f>Advanced!M504</f>
        <v/>
      </c>
      <c r="I507" s="25"/>
      <c r="L507" s="17"/>
      <c r="M507" s="17"/>
      <c r="N507" s="17"/>
    </row>
    <row r="508">
      <c r="B508" s="26" t="str">
        <f>Advanced!M505</f>
        <v/>
      </c>
      <c r="I508" s="25"/>
      <c r="L508" s="17"/>
      <c r="M508" s="17"/>
      <c r="N508" s="17"/>
    </row>
    <row r="509">
      <c r="B509" s="26" t="str">
        <f>Advanced!M506</f>
        <v/>
      </c>
      <c r="I509" s="25"/>
      <c r="L509" s="17"/>
      <c r="M509" s="17"/>
      <c r="N509" s="17"/>
    </row>
    <row r="510">
      <c r="B510" s="26" t="str">
        <f>Advanced!M507</f>
        <v/>
      </c>
      <c r="I510" s="25"/>
      <c r="L510" s="17"/>
      <c r="M510" s="17"/>
      <c r="N510" s="17"/>
    </row>
    <row r="511">
      <c r="B511" s="26" t="str">
        <f>Advanced!M508</f>
        <v/>
      </c>
      <c r="I511" s="25"/>
      <c r="L511" s="17"/>
      <c r="M511" s="17"/>
      <c r="N511" s="17"/>
    </row>
    <row r="512">
      <c r="B512" s="26" t="str">
        <f>Advanced!M509</f>
        <v/>
      </c>
      <c r="I512" s="25"/>
      <c r="L512" s="17"/>
      <c r="M512" s="17"/>
      <c r="N512" s="17"/>
    </row>
    <row r="513">
      <c r="B513" s="26" t="str">
        <f>Advanced!M510</f>
        <v/>
      </c>
      <c r="I513" s="25"/>
      <c r="L513" s="17"/>
      <c r="M513" s="17"/>
      <c r="N513" s="17"/>
    </row>
    <row r="514">
      <c r="B514" s="26" t="str">
        <f>Advanced!M511</f>
        <v/>
      </c>
      <c r="I514" s="25"/>
      <c r="L514" s="17"/>
      <c r="M514" s="17"/>
      <c r="N514" s="17"/>
    </row>
    <row r="515">
      <c r="B515" s="26" t="str">
        <f>Advanced!M512</f>
        <v/>
      </c>
      <c r="I515" s="25"/>
      <c r="L515" s="17"/>
      <c r="M515" s="17"/>
      <c r="N515" s="17"/>
    </row>
    <row r="516">
      <c r="B516" s="26" t="str">
        <f>Advanced!M513</f>
        <v/>
      </c>
      <c r="I516" s="25"/>
      <c r="L516" s="17"/>
      <c r="M516" s="17"/>
      <c r="N516" s="17"/>
    </row>
    <row r="517">
      <c r="B517" s="26" t="str">
        <f>Advanced!M514</f>
        <v/>
      </c>
      <c r="I517" s="25"/>
      <c r="L517" s="17"/>
      <c r="M517" s="17"/>
      <c r="N517" s="17"/>
    </row>
    <row r="518">
      <c r="B518" s="26" t="str">
        <f>Advanced!M515</f>
        <v/>
      </c>
      <c r="I518" s="25"/>
      <c r="L518" s="17"/>
      <c r="M518" s="17"/>
      <c r="N518" s="17"/>
    </row>
    <row r="519">
      <c r="B519" s="26" t="str">
        <f>Advanced!M516</f>
        <v/>
      </c>
      <c r="I519" s="25"/>
      <c r="L519" s="17"/>
      <c r="M519" s="17"/>
      <c r="N519" s="17"/>
    </row>
    <row r="520">
      <c r="B520" s="26" t="str">
        <f>Advanced!M517</f>
        <v/>
      </c>
      <c r="I520" s="25"/>
      <c r="L520" s="17"/>
      <c r="M520" s="17"/>
      <c r="N520" s="17"/>
    </row>
    <row r="521">
      <c r="B521" s="26" t="str">
        <f>Advanced!M518</f>
        <v/>
      </c>
      <c r="I521" s="25"/>
      <c r="L521" s="17"/>
      <c r="M521" s="17"/>
      <c r="N521" s="17"/>
    </row>
    <row r="522">
      <c r="B522" s="26" t="str">
        <f>Advanced!M519</f>
        <v/>
      </c>
      <c r="I522" s="25"/>
      <c r="L522" s="17"/>
      <c r="M522" s="17"/>
      <c r="N522" s="17"/>
    </row>
    <row r="523">
      <c r="B523" s="26" t="str">
        <f>Advanced!M520</f>
        <v/>
      </c>
      <c r="I523" s="25"/>
      <c r="L523" s="17"/>
      <c r="M523" s="17"/>
      <c r="N523" s="17"/>
    </row>
    <row r="524">
      <c r="B524" s="26" t="str">
        <f>Advanced!M521</f>
        <v/>
      </c>
      <c r="I524" s="25"/>
      <c r="L524" s="17"/>
      <c r="M524" s="17"/>
      <c r="N524" s="17"/>
    </row>
    <row r="525">
      <c r="B525" s="26" t="str">
        <f>Advanced!M522</f>
        <v/>
      </c>
      <c r="I525" s="25"/>
      <c r="L525" s="17"/>
      <c r="M525" s="17"/>
      <c r="N525" s="17"/>
    </row>
    <row r="526">
      <c r="B526" s="26" t="str">
        <f>Advanced!M523</f>
        <v/>
      </c>
      <c r="I526" s="25"/>
      <c r="L526" s="17"/>
      <c r="M526" s="17"/>
      <c r="N526" s="17"/>
    </row>
    <row r="527">
      <c r="B527" s="26" t="str">
        <f>Advanced!M524</f>
        <v/>
      </c>
      <c r="I527" s="25"/>
      <c r="L527" s="17"/>
      <c r="M527" s="17"/>
      <c r="N527" s="17"/>
    </row>
    <row r="528">
      <c r="B528" s="26" t="str">
        <f>Advanced!M525</f>
        <v/>
      </c>
      <c r="I528" s="25"/>
      <c r="L528" s="17"/>
      <c r="M528" s="17"/>
      <c r="N528" s="17"/>
    </row>
    <row r="529">
      <c r="B529" s="26" t="str">
        <f>Advanced!M526</f>
        <v/>
      </c>
      <c r="I529" s="25"/>
      <c r="L529" s="17"/>
      <c r="M529" s="17"/>
      <c r="N529" s="17"/>
    </row>
    <row r="530">
      <c r="B530" s="26" t="str">
        <f>Advanced!M527</f>
        <v/>
      </c>
      <c r="I530" s="25"/>
      <c r="L530" s="17"/>
      <c r="M530" s="17"/>
      <c r="N530" s="17"/>
    </row>
    <row r="531">
      <c r="B531" s="26" t="str">
        <f>Advanced!M528</f>
        <v/>
      </c>
      <c r="I531" s="25"/>
      <c r="L531" s="17"/>
      <c r="M531" s="17"/>
      <c r="N531" s="17"/>
    </row>
    <row r="532">
      <c r="B532" s="26" t="str">
        <f>Advanced!M529</f>
        <v/>
      </c>
      <c r="I532" s="25"/>
      <c r="L532" s="17"/>
      <c r="M532" s="17"/>
      <c r="N532" s="17"/>
    </row>
    <row r="533">
      <c r="B533" s="26" t="str">
        <f>Advanced!M530</f>
        <v/>
      </c>
      <c r="I533" s="25"/>
      <c r="L533" s="17"/>
      <c r="M533" s="17"/>
      <c r="N533" s="17"/>
    </row>
    <row r="534">
      <c r="B534" s="26" t="str">
        <f>Advanced!M531</f>
        <v/>
      </c>
      <c r="I534" s="25"/>
      <c r="L534" s="17"/>
      <c r="M534" s="17"/>
      <c r="N534" s="17"/>
    </row>
    <row r="535">
      <c r="B535" s="26" t="str">
        <f>Advanced!M532</f>
        <v/>
      </c>
      <c r="I535" s="25"/>
      <c r="L535" s="17"/>
      <c r="M535" s="17"/>
      <c r="N535" s="17"/>
    </row>
    <row r="536">
      <c r="B536" s="26" t="str">
        <f>Advanced!M533</f>
        <v/>
      </c>
      <c r="I536" s="25"/>
      <c r="L536" s="17"/>
      <c r="M536" s="17"/>
      <c r="N536" s="17"/>
    </row>
    <row r="537">
      <c r="B537" s="26" t="str">
        <f>Advanced!M534</f>
        <v/>
      </c>
      <c r="I537" s="25"/>
      <c r="L537" s="17"/>
      <c r="M537" s="17"/>
      <c r="N537" s="17"/>
    </row>
    <row r="538">
      <c r="B538" s="26" t="str">
        <f>Advanced!M535</f>
        <v/>
      </c>
      <c r="I538" s="25"/>
      <c r="L538" s="17"/>
      <c r="M538" s="17"/>
      <c r="N538" s="17"/>
    </row>
    <row r="539">
      <c r="B539" s="26" t="str">
        <f>Advanced!M536</f>
        <v/>
      </c>
      <c r="I539" s="25"/>
      <c r="L539" s="17"/>
      <c r="M539" s="17"/>
      <c r="N539" s="17"/>
    </row>
    <row r="540">
      <c r="B540" s="26" t="str">
        <f>Advanced!M537</f>
        <v/>
      </c>
      <c r="I540" s="25"/>
      <c r="L540" s="17"/>
      <c r="M540" s="17"/>
      <c r="N540" s="17"/>
    </row>
    <row r="541">
      <c r="B541" s="26" t="str">
        <f>Advanced!M538</f>
        <v/>
      </c>
      <c r="I541" s="25"/>
      <c r="L541" s="17"/>
      <c r="M541" s="17"/>
      <c r="N541" s="17"/>
    </row>
    <row r="542">
      <c r="B542" s="26" t="str">
        <f>Advanced!M539</f>
        <v/>
      </c>
      <c r="I542" s="25"/>
      <c r="L542" s="17"/>
      <c r="M542" s="17"/>
      <c r="N542" s="17"/>
    </row>
    <row r="543">
      <c r="B543" s="26" t="str">
        <f>Advanced!M540</f>
        <v/>
      </c>
      <c r="I543" s="25"/>
      <c r="L543" s="17"/>
      <c r="M543" s="17"/>
      <c r="N543" s="17"/>
    </row>
    <row r="544">
      <c r="B544" s="26" t="str">
        <f>Advanced!M541</f>
        <v/>
      </c>
      <c r="I544" s="25"/>
      <c r="L544" s="17"/>
      <c r="M544" s="17"/>
      <c r="N544" s="17"/>
    </row>
    <row r="545">
      <c r="B545" s="26" t="str">
        <f>Advanced!M542</f>
        <v/>
      </c>
      <c r="I545" s="25"/>
      <c r="L545" s="17"/>
      <c r="M545" s="17"/>
      <c r="N545" s="17"/>
    </row>
    <row r="546">
      <c r="B546" s="26" t="str">
        <f>Advanced!M543</f>
        <v/>
      </c>
      <c r="I546" s="25"/>
      <c r="L546" s="17"/>
      <c r="M546" s="17"/>
      <c r="N546" s="17"/>
    </row>
    <row r="547">
      <c r="B547" s="26" t="str">
        <f>Advanced!M544</f>
        <v/>
      </c>
      <c r="I547" s="25"/>
      <c r="L547" s="17"/>
      <c r="M547" s="17"/>
      <c r="N547" s="17"/>
    </row>
    <row r="548">
      <c r="B548" s="26" t="str">
        <f>Advanced!M545</f>
        <v/>
      </c>
      <c r="I548" s="25"/>
      <c r="L548" s="17"/>
      <c r="M548" s="17"/>
      <c r="N548" s="17"/>
    </row>
    <row r="549">
      <c r="B549" s="26" t="str">
        <f>Advanced!M546</f>
        <v/>
      </c>
      <c r="I549" s="25"/>
      <c r="L549" s="17"/>
      <c r="M549" s="17"/>
      <c r="N549" s="17"/>
    </row>
    <row r="550">
      <c r="B550" s="26" t="str">
        <f>Advanced!M547</f>
        <v/>
      </c>
      <c r="I550" s="25"/>
      <c r="L550" s="17"/>
      <c r="M550" s="17"/>
      <c r="N550" s="17"/>
    </row>
    <row r="551">
      <c r="B551" s="26" t="str">
        <f>Advanced!M548</f>
        <v/>
      </c>
      <c r="I551" s="25"/>
      <c r="L551" s="17"/>
      <c r="M551" s="17"/>
      <c r="N551" s="17"/>
    </row>
    <row r="552">
      <c r="B552" s="26" t="str">
        <f>Advanced!M549</f>
        <v/>
      </c>
      <c r="I552" s="25"/>
      <c r="L552" s="17"/>
      <c r="M552" s="17"/>
      <c r="N552" s="17"/>
    </row>
    <row r="553">
      <c r="B553" s="26" t="str">
        <f>Advanced!M550</f>
        <v/>
      </c>
      <c r="I553" s="25"/>
      <c r="L553" s="17"/>
      <c r="M553" s="17"/>
      <c r="N553" s="17"/>
    </row>
    <row r="554">
      <c r="B554" s="26" t="str">
        <f>Advanced!M551</f>
        <v/>
      </c>
      <c r="I554" s="25"/>
      <c r="L554" s="17"/>
      <c r="M554" s="17"/>
      <c r="N554" s="17"/>
    </row>
    <row r="555">
      <c r="B555" s="26" t="str">
        <f>Advanced!M552</f>
        <v/>
      </c>
      <c r="I555" s="25"/>
      <c r="L555" s="17"/>
      <c r="M555" s="17"/>
      <c r="N555" s="17"/>
    </row>
    <row r="556">
      <c r="B556" s="26" t="str">
        <f>Advanced!M553</f>
        <v/>
      </c>
      <c r="I556" s="25"/>
      <c r="L556" s="17"/>
      <c r="M556" s="17"/>
      <c r="N556" s="17"/>
    </row>
    <row r="557">
      <c r="B557" s="26" t="str">
        <f>Advanced!M554</f>
        <v/>
      </c>
      <c r="I557" s="25"/>
      <c r="L557" s="17"/>
      <c r="M557" s="17"/>
      <c r="N557" s="17"/>
    </row>
    <row r="558">
      <c r="B558" s="26" t="str">
        <f>Advanced!M555</f>
        <v/>
      </c>
      <c r="I558" s="25"/>
      <c r="L558" s="17"/>
      <c r="M558" s="17"/>
      <c r="N558" s="17"/>
    </row>
    <row r="559">
      <c r="B559" s="26" t="str">
        <f>Advanced!M556</f>
        <v/>
      </c>
      <c r="I559" s="25"/>
      <c r="L559" s="17"/>
      <c r="M559" s="17"/>
      <c r="N559" s="17"/>
    </row>
    <row r="560">
      <c r="B560" s="26" t="str">
        <f>Advanced!M557</f>
        <v/>
      </c>
      <c r="I560" s="25"/>
      <c r="L560" s="17"/>
      <c r="M560" s="17"/>
      <c r="N560" s="17"/>
    </row>
    <row r="561">
      <c r="B561" s="26" t="str">
        <f>Advanced!M558</f>
        <v/>
      </c>
      <c r="I561" s="25"/>
      <c r="L561" s="17"/>
      <c r="M561" s="17"/>
      <c r="N561" s="17"/>
    </row>
    <row r="562">
      <c r="B562" s="26" t="str">
        <f>Advanced!M559</f>
        <v/>
      </c>
      <c r="I562" s="25"/>
      <c r="L562" s="17"/>
      <c r="M562" s="17"/>
      <c r="N562" s="17"/>
    </row>
    <row r="563">
      <c r="B563" s="26" t="str">
        <f>Advanced!M560</f>
        <v/>
      </c>
      <c r="I563" s="25"/>
      <c r="L563" s="17"/>
      <c r="M563" s="17"/>
      <c r="N563" s="17"/>
    </row>
    <row r="564">
      <c r="B564" s="26" t="str">
        <f>Advanced!M561</f>
        <v/>
      </c>
      <c r="I564" s="25"/>
      <c r="L564" s="17"/>
      <c r="M564" s="17"/>
      <c r="N564" s="17"/>
    </row>
    <row r="565">
      <c r="B565" s="26" t="str">
        <f>Advanced!M562</f>
        <v/>
      </c>
      <c r="I565" s="25"/>
      <c r="L565" s="17"/>
      <c r="M565" s="17"/>
      <c r="N565" s="17"/>
    </row>
    <row r="566">
      <c r="B566" s="26" t="str">
        <f>Advanced!M563</f>
        <v/>
      </c>
      <c r="I566" s="25"/>
      <c r="L566" s="17"/>
      <c r="M566" s="17"/>
      <c r="N566" s="17"/>
    </row>
    <row r="567">
      <c r="B567" s="26" t="str">
        <f>Advanced!M564</f>
        <v/>
      </c>
      <c r="I567" s="25"/>
      <c r="L567" s="17"/>
      <c r="M567" s="17"/>
      <c r="N567" s="17"/>
    </row>
    <row r="568">
      <c r="B568" s="26" t="str">
        <f>Advanced!M565</f>
        <v/>
      </c>
      <c r="I568" s="25"/>
      <c r="L568" s="17"/>
      <c r="M568" s="17"/>
      <c r="N568" s="17"/>
    </row>
    <row r="569">
      <c r="B569" s="26" t="str">
        <f>Advanced!M566</f>
        <v/>
      </c>
      <c r="I569" s="25"/>
      <c r="L569" s="17"/>
      <c r="M569" s="17"/>
      <c r="N569" s="17"/>
    </row>
    <row r="570">
      <c r="B570" s="26" t="str">
        <f>Advanced!M567</f>
        <v/>
      </c>
      <c r="I570" s="25"/>
      <c r="L570" s="17"/>
      <c r="M570" s="17"/>
      <c r="N570" s="17"/>
    </row>
    <row r="571">
      <c r="B571" s="26" t="str">
        <f>Advanced!M568</f>
        <v/>
      </c>
      <c r="I571" s="25"/>
      <c r="L571" s="17"/>
      <c r="M571" s="17"/>
      <c r="N571" s="17"/>
    </row>
    <row r="572">
      <c r="B572" s="26" t="str">
        <f>Advanced!M569</f>
        <v/>
      </c>
      <c r="I572" s="25"/>
      <c r="L572" s="17"/>
      <c r="M572" s="17"/>
      <c r="N572" s="17"/>
    </row>
    <row r="573">
      <c r="B573" s="26" t="str">
        <f>Advanced!M570</f>
        <v/>
      </c>
      <c r="I573" s="25"/>
      <c r="L573" s="17"/>
      <c r="M573" s="17"/>
      <c r="N573" s="17"/>
    </row>
    <row r="574">
      <c r="B574" s="26" t="str">
        <f>Advanced!M571</f>
        <v/>
      </c>
      <c r="I574" s="25"/>
      <c r="L574" s="17"/>
      <c r="M574" s="17"/>
      <c r="N574" s="17"/>
    </row>
    <row r="575">
      <c r="B575" s="26" t="str">
        <f>Advanced!M572</f>
        <v/>
      </c>
      <c r="I575" s="25"/>
      <c r="L575" s="17"/>
      <c r="M575" s="17"/>
      <c r="N575" s="17"/>
    </row>
    <row r="576">
      <c r="B576" s="26" t="str">
        <f>Advanced!M573</f>
        <v/>
      </c>
      <c r="I576" s="25"/>
      <c r="L576" s="17"/>
      <c r="M576" s="17"/>
      <c r="N576" s="17"/>
    </row>
    <row r="577">
      <c r="B577" s="26" t="str">
        <f>Advanced!M574</f>
        <v/>
      </c>
      <c r="I577" s="25"/>
      <c r="L577" s="17"/>
      <c r="M577" s="17"/>
      <c r="N577" s="17"/>
    </row>
    <row r="578">
      <c r="B578" s="26" t="str">
        <f>Advanced!M575</f>
        <v/>
      </c>
      <c r="I578" s="25"/>
      <c r="L578" s="17"/>
      <c r="M578" s="17"/>
      <c r="N578" s="17"/>
    </row>
    <row r="579">
      <c r="B579" s="26" t="str">
        <f>Advanced!M576</f>
        <v/>
      </c>
      <c r="I579" s="25"/>
      <c r="L579" s="17"/>
      <c r="M579" s="17"/>
      <c r="N579" s="17"/>
    </row>
    <row r="580">
      <c r="B580" s="26" t="str">
        <f>Advanced!M577</f>
        <v/>
      </c>
      <c r="I580" s="25"/>
      <c r="L580" s="17"/>
      <c r="M580" s="17"/>
      <c r="N580" s="17"/>
    </row>
    <row r="581">
      <c r="B581" s="26" t="str">
        <f>Advanced!M578</f>
        <v/>
      </c>
      <c r="I581" s="25"/>
      <c r="L581" s="17"/>
      <c r="M581" s="17"/>
      <c r="N581" s="17"/>
    </row>
    <row r="582">
      <c r="B582" s="26" t="str">
        <f>Advanced!M579</f>
        <v/>
      </c>
      <c r="I582" s="25"/>
      <c r="L582" s="17"/>
      <c r="M582" s="17"/>
      <c r="N582" s="17"/>
    </row>
    <row r="583">
      <c r="B583" s="26" t="str">
        <f>Advanced!M580</f>
        <v/>
      </c>
      <c r="I583" s="25"/>
      <c r="L583" s="17"/>
      <c r="M583" s="17"/>
      <c r="N583" s="17"/>
    </row>
    <row r="584">
      <c r="B584" s="26" t="str">
        <f>Advanced!M581</f>
        <v/>
      </c>
      <c r="I584" s="25"/>
      <c r="L584" s="17"/>
      <c r="M584" s="17"/>
      <c r="N584" s="17"/>
    </row>
    <row r="585">
      <c r="B585" s="26" t="str">
        <f>Advanced!M582</f>
        <v/>
      </c>
      <c r="I585" s="25"/>
      <c r="L585" s="17"/>
      <c r="M585" s="17"/>
      <c r="N585" s="17"/>
    </row>
    <row r="586">
      <c r="B586" s="26" t="str">
        <f>Advanced!M583</f>
        <v/>
      </c>
      <c r="I586" s="25"/>
      <c r="L586" s="17"/>
      <c r="M586" s="17"/>
      <c r="N586" s="17"/>
    </row>
    <row r="587">
      <c r="B587" s="26" t="str">
        <f>Advanced!M584</f>
        <v/>
      </c>
      <c r="I587" s="25"/>
      <c r="L587" s="17"/>
      <c r="M587" s="17"/>
      <c r="N587" s="17"/>
    </row>
    <row r="588">
      <c r="B588" s="26" t="str">
        <f>Advanced!M585</f>
        <v/>
      </c>
      <c r="I588" s="25"/>
      <c r="L588" s="17"/>
      <c r="M588" s="17"/>
      <c r="N588" s="17"/>
    </row>
    <row r="589">
      <c r="B589" s="26" t="str">
        <f>Advanced!M586</f>
        <v/>
      </c>
      <c r="I589" s="25"/>
      <c r="L589" s="17"/>
      <c r="M589" s="17"/>
      <c r="N589" s="17"/>
    </row>
    <row r="590">
      <c r="B590" s="26" t="str">
        <f>Advanced!M587</f>
        <v/>
      </c>
      <c r="I590" s="25"/>
      <c r="L590" s="17"/>
      <c r="M590" s="17"/>
      <c r="N590" s="17"/>
    </row>
    <row r="591">
      <c r="B591" s="26" t="str">
        <f>Advanced!M588</f>
        <v/>
      </c>
      <c r="I591" s="25"/>
      <c r="L591" s="17"/>
      <c r="M591" s="17"/>
      <c r="N591" s="17"/>
    </row>
    <row r="592">
      <c r="B592" s="26" t="str">
        <f>Advanced!M589</f>
        <v/>
      </c>
      <c r="I592" s="25"/>
      <c r="L592" s="17"/>
      <c r="M592" s="17"/>
      <c r="N592" s="17"/>
    </row>
    <row r="593">
      <c r="B593" s="26" t="str">
        <f>Advanced!M590</f>
        <v/>
      </c>
      <c r="I593" s="25"/>
      <c r="L593" s="17"/>
      <c r="M593" s="17"/>
      <c r="N593" s="17"/>
    </row>
    <row r="594">
      <c r="B594" s="26" t="str">
        <f>Advanced!M591</f>
        <v/>
      </c>
      <c r="I594" s="25"/>
      <c r="L594" s="17"/>
      <c r="M594" s="17"/>
      <c r="N594" s="17"/>
    </row>
    <row r="595">
      <c r="B595" s="26" t="str">
        <f>Advanced!M592</f>
        <v/>
      </c>
      <c r="I595" s="25"/>
      <c r="L595" s="17"/>
      <c r="M595" s="17"/>
      <c r="N595" s="17"/>
    </row>
    <row r="596">
      <c r="B596" s="26" t="str">
        <f>Advanced!M593</f>
        <v/>
      </c>
      <c r="I596" s="25"/>
      <c r="L596" s="17"/>
      <c r="M596" s="17"/>
      <c r="N596" s="17"/>
    </row>
    <row r="597">
      <c r="B597" s="26" t="str">
        <f>Advanced!M594</f>
        <v/>
      </c>
      <c r="I597" s="25"/>
      <c r="L597" s="17"/>
      <c r="M597" s="17"/>
      <c r="N597" s="17"/>
    </row>
    <row r="598">
      <c r="B598" s="26" t="str">
        <f>Advanced!M595</f>
        <v/>
      </c>
      <c r="I598" s="25"/>
      <c r="L598" s="17"/>
      <c r="M598" s="17"/>
      <c r="N598" s="17"/>
    </row>
    <row r="599">
      <c r="B599" s="26" t="str">
        <f>Advanced!M596</f>
        <v/>
      </c>
      <c r="I599" s="25"/>
      <c r="L599" s="17"/>
      <c r="M599" s="17"/>
      <c r="N599" s="17"/>
    </row>
    <row r="600">
      <c r="B600" s="26" t="str">
        <f>Advanced!M597</f>
        <v/>
      </c>
      <c r="I600" s="25"/>
      <c r="L600" s="17"/>
      <c r="M600" s="17"/>
      <c r="N600" s="17"/>
    </row>
    <row r="601">
      <c r="B601" s="26" t="str">
        <f>Advanced!M598</f>
        <v/>
      </c>
      <c r="I601" s="25"/>
      <c r="L601" s="17"/>
      <c r="M601" s="17"/>
      <c r="N601" s="17"/>
    </row>
    <row r="602">
      <c r="B602" s="26" t="str">
        <f>Advanced!M599</f>
        <v/>
      </c>
      <c r="I602" s="25"/>
      <c r="L602" s="17"/>
      <c r="M602" s="17"/>
      <c r="N602" s="17"/>
    </row>
    <row r="603">
      <c r="B603" s="26" t="str">
        <f>Advanced!M600</f>
        <v/>
      </c>
      <c r="I603" s="25"/>
      <c r="L603" s="17"/>
      <c r="M603" s="17"/>
      <c r="N603" s="17"/>
    </row>
    <row r="604">
      <c r="B604" s="26" t="str">
        <f>Advanced!M601</f>
        <v/>
      </c>
      <c r="I604" s="25"/>
      <c r="L604" s="17"/>
      <c r="M604" s="17"/>
      <c r="N604" s="17"/>
    </row>
    <row r="605">
      <c r="B605" s="26" t="str">
        <f>Advanced!M602</f>
        <v/>
      </c>
      <c r="I605" s="25"/>
      <c r="L605" s="17"/>
      <c r="M605" s="17"/>
      <c r="N605" s="17"/>
    </row>
    <row r="606">
      <c r="B606" s="26" t="str">
        <f>Advanced!M603</f>
        <v/>
      </c>
      <c r="I606" s="25"/>
      <c r="L606" s="17"/>
      <c r="M606" s="17"/>
      <c r="N606" s="17"/>
    </row>
    <row r="607">
      <c r="B607" s="26" t="str">
        <f>Advanced!M604</f>
        <v/>
      </c>
      <c r="I607" s="25"/>
      <c r="L607" s="17"/>
      <c r="M607" s="17"/>
      <c r="N607" s="17"/>
    </row>
    <row r="608">
      <c r="B608" s="26" t="str">
        <f>Advanced!M605</f>
        <v/>
      </c>
      <c r="I608" s="25"/>
      <c r="L608" s="17"/>
      <c r="M608" s="17"/>
      <c r="N608" s="17"/>
    </row>
    <row r="609">
      <c r="B609" s="26" t="str">
        <f>Advanced!M606</f>
        <v/>
      </c>
      <c r="I609" s="25"/>
      <c r="L609" s="17"/>
      <c r="M609" s="17"/>
      <c r="N609" s="17"/>
    </row>
    <row r="610">
      <c r="B610" s="26" t="str">
        <f>Advanced!M607</f>
        <v/>
      </c>
      <c r="I610" s="25"/>
      <c r="L610" s="17"/>
      <c r="M610" s="17"/>
      <c r="N610" s="17"/>
    </row>
    <row r="611">
      <c r="B611" s="26" t="str">
        <f>Advanced!M608</f>
        <v/>
      </c>
      <c r="I611" s="25"/>
      <c r="L611" s="17"/>
      <c r="M611" s="17"/>
      <c r="N611" s="17"/>
    </row>
    <row r="612">
      <c r="B612" s="26" t="str">
        <f>Advanced!M609</f>
        <v/>
      </c>
      <c r="I612" s="25"/>
      <c r="L612" s="17"/>
      <c r="M612" s="17"/>
      <c r="N612" s="17"/>
    </row>
    <row r="613">
      <c r="B613" s="26" t="str">
        <f>Advanced!M610</f>
        <v/>
      </c>
      <c r="I613" s="25"/>
      <c r="L613" s="17"/>
      <c r="M613" s="17"/>
      <c r="N613" s="17"/>
    </row>
    <row r="614">
      <c r="B614" s="26" t="str">
        <f>Advanced!M611</f>
        <v/>
      </c>
      <c r="I614" s="25"/>
      <c r="L614" s="17"/>
      <c r="M614" s="17"/>
      <c r="N614" s="17"/>
    </row>
    <row r="615">
      <c r="B615" s="26" t="str">
        <f>Advanced!M612</f>
        <v/>
      </c>
      <c r="I615" s="25"/>
      <c r="L615" s="17"/>
      <c r="M615" s="17"/>
      <c r="N615" s="17"/>
    </row>
    <row r="616">
      <c r="B616" s="26" t="str">
        <f>Advanced!M613</f>
        <v/>
      </c>
      <c r="I616" s="25"/>
      <c r="L616" s="17"/>
      <c r="M616" s="17"/>
      <c r="N616" s="17"/>
    </row>
    <row r="617">
      <c r="B617" s="26" t="str">
        <f>Advanced!M614</f>
        <v/>
      </c>
      <c r="I617" s="25"/>
      <c r="L617" s="17"/>
      <c r="M617" s="17"/>
      <c r="N617" s="17"/>
    </row>
    <row r="618">
      <c r="B618" s="26" t="str">
        <f>Advanced!M615</f>
        <v/>
      </c>
      <c r="I618" s="25"/>
      <c r="L618" s="17"/>
      <c r="M618" s="17"/>
      <c r="N618" s="17"/>
    </row>
    <row r="619">
      <c r="B619" s="26" t="str">
        <f>Advanced!M616</f>
        <v/>
      </c>
      <c r="I619" s="25"/>
      <c r="L619" s="17"/>
      <c r="M619" s="17"/>
      <c r="N619" s="17"/>
    </row>
    <row r="620">
      <c r="B620" s="26" t="str">
        <f>Advanced!M617</f>
        <v/>
      </c>
      <c r="I620" s="25"/>
      <c r="L620" s="17"/>
      <c r="M620" s="17"/>
      <c r="N620" s="17"/>
    </row>
    <row r="621">
      <c r="B621" s="26" t="str">
        <f>Advanced!M618</f>
        <v/>
      </c>
      <c r="I621" s="25"/>
      <c r="L621" s="17"/>
      <c r="M621" s="17"/>
      <c r="N621" s="17"/>
    </row>
    <row r="622">
      <c r="B622" s="26" t="str">
        <f>Advanced!M619</f>
        <v/>
      </c>
      <c r="I622" s="25"/>
      <c r="L622" s="17"/>
      <c r="M622" s="17"/>
      <c r="N622" s="17"/>
    </row>
    <row r="623">
      <c r="B623" s="26" t="str">
        <f>Advanced!M620</f>
        <v/>
      </c>
      <c r="I623" s="25"/>
      <c r="L623" s="17"/>
      <c r="M623" s="17"/>
      <c r="N623" s="17"/>
    </row>
    <row r="624">
      <c r="B624" s="26" t="str">
        <f>Advanced!M621</f>
        <v/>
      </c>
      <c r="I624" s="25"/>
      <c r="L624" s="17"/>
      <c r="M624" s="17"/>
      <c r="N624" s="17"/>
    </row>
    <row r="625">
      <c r="B625" s="26" t="str">
        <f>Advanced!M622</f>
        <v/>
      </c>
      <c r="I625" s="25"/>
      <c r="L625" s="17"/>
      <c r="M625" s="17"/>
      <c r="N625" s="17"/>
    </row>
    <row r="626">
      <c r="B626" s="26" t="str">
        <f>Advanced!M623</f>
        <v/>
      </c>
      <c r="I626" s="25"/>
      <c r="L626" s="17"/>
      <c r="M626" s="17"/>
      <c r="N626" s="17"/>
    </row>
    <row r="627">
      <c r="B627" s="26" t="str">
        <f>Advanced!M624</f>
        <v/>
      </c>
      <c r="I627" s="25"/>
      <c r="L627" s="17"/>
      <c r="M627" s="17"/>
      <c r="N627" s="17"/>
    </row>
    <row r="628">
      <c r="B628" s="26" t="str">
        <f>Advanced!M625</f>
        <v/>
      </c>
      <c r="I628" s="25"/>
      <c r="L628" s="17"/>
      <c r="M628" s="17"/>
      <c r="N628" s="17"/>
    </row>
    <row r="629">
      <c r="B629" s="26" t="str">
        <f>Advanced!M626</f>
        <v/>
      </c>
      <c r="I629" s="25"/>
      <c r="L629" s="17"/>
      <c r="M629" s="17"/>
      <c r="N629" s="17"/>
    </row>
    <row r="630">
      <c r="B630" s="26" t="str">
        <f>Advanced!M627</f>
        <v/>
      </c>
      <c r="I630" s="25"/>
      <c r="L630" s="17"/>
      <c r="M630" s="17"/>
      <c r="N630" s="17"/>
    </row>
    <row r="631">
      <c r="B631" s="26" t="str">
        <f>Advanced!M628</f>
        <v/>
      </c>
      <c r="I631" s="25"/>
      <c r="L631" s="17"/>
      <c r="M631" s="17"/>
      <c r="N631" s="17"/>
    </row>
    <row r="632">
      <c r="B632" s="26" t="str">
        <f>Advanced!M629</f>
        <v/>
      </c>
      <c r="I632" s="25"/>
      <c r="L632" s="17"/>
      <c r="M632" s="17"/>
      <c r="N632" s="17"/>
    </row>
    <row r="633">
      <c r="B633" s="26" t="str">
        <f>Advanced!M630</f>
        <v/>
      </c>
      <c r="I633" s="25"/>
      <c r="L633" s="17"/>
      <c r="M633" s="17"/>
      <c r="N633" s="17"/>
    </row>
    <row r="634">
      <c r="B634" s="26" t="str">
        <f>Advanced!M631</f>
        <v/>
      </c>
      <c r="I634" s="25"/>
      <c r="L634" s="17"/>
      <c r="M634" s="17"/>
      <c r="N634" s="17"/>
    </row>
    <row r="635">
      <c r="B635" s="26" t="str">
        <f>Advanced!M632</f>
        <v/>
      </c>
      <c r="I635" s="25"/>
      <c r="L635" s="17"/>
      <c r="M635" s="17"/>
      <c r="N635" s="17"/>
    </row>
    <row r="636">
      <c r="B636" s="26" t="str">
        <f>Advanced!M633</f>
        <v/>
      </c>
      <c r="I636" s="25"/>
      <c r="L636" s="17"/>
      <c r="M636" s="17"/>
      <c r="N636" s="17"/>
    </row>
    <row r="637">
      <c r="B637" s="26" t="str">
        <f>Advanced!M634</f>
        <v/>
      </c>
      <c r="I637" s="25"/>
      <c r="L637" s="17"/>
      <c r="M637" s="17"/>
      <c r="N637" s="17"/>
    </row>
    <row r="638">
      <c r="B638" s="26" t="str">
        <f>Advanced!M635</f>
        <v/>
      </c>
      <c r="I638" s="25"/>
      <c r="L638" s="17"/>
      <c r="M638" s="17"/>
      <c r="N638" s="17"/>
    </row>
    <row r="639">
      <c r="B639" s="26" t="str">
        <f>Advanced!M636</f>
        <v/>
      </c>
      <c r="I639" s="25"/>
      <c r="L639" s="17"/>
      <c r="M639" s="17"/>
      <c r="N639" s="17"/>
    </row>
    <row r="640">
      <c r="B640" s="26" t="str">
        <f>Advanced!M637</f>
        <v/>
      </c>
      <c r="I640" s="25"/>
      <c r="L640" s="17"/>
      <c r="M640" s="17"/>
      <c r="N640" s="17"/>
    </row>
    <row r="641">
      <c r="B641" s="26" t="str">
        <f>Advanced!M638</f>
        <v/>
      </c>
      <c r="I641" s="25"/>
      <c r="L641" s="17"/>
      <c r="M641" s="17"/>
      <c r="N641" s="17"/>
    </row>
    <row r="642">
      <c r="B642" s="26" t="str">
        <f>Advanced!M639</f>
        <v/>
      </c>
      <c r="I642" s="25"/>
      <c r="L642" s="17"/>
      <c r="M642" s="17"/>
      <c r="N642" s="17"/>
    </row>
    <row r="643">
      <c r="B643" s="26" t="str">
        <f>Advanced!M640</f>
        <v/>
      </c>
      <c r="I643" s="25"/>
      <c r="L643" s="17"/>
      <c r="M643" s="17"/>
      <c r="N643" s="17"/>
    </row>
    <row r="644">
      <c r="B644" s="26" t="str">
        <f>Advanced!M641</f>
        <v/>
      </c>
      <c r="I644" s="25"/>
      <c r="L644" s="17"/>
      <c r="M644" s="17"/>
      <c r="N644" s="17"/>
    </row>
    <row r="645">
      <c r="B645" s="26" t="str">
        <f>Advanced!M642</f>
        <v/>
      </c>
      <c r="I645" s="25"/>
      <c r="L645" s="17"/>
      <c r="M645" s="17"/>
      <c r="N645" s="17"/>
    </row>
    <row r="646">
      <c r="B646" s="26" t="str">
        <f>Advanced!M643</f>
        <v/>
      </c>
      <c r="I646" s="25"/>
      <c r="L646" s="17"/>
      <c r="M646" s="17"/>
      <c r="N646" s="17"/>
    </row>
    <row r="647">
      <c r="B647" s="26" t="str">
        <f>Advanced!M644</f>
        <v/>
      </c>
      <c r="I647" s="25"/>
      <c r="L647" s="17"/>
      <c r="M647" s="17"/>
      <c r="N647" s="17"/>
    </row>
    <row r="648">
      <c r="B648" s="26" t="str">
        <f>Advanced!M645</f>
        <v/>
      </c>
      <c r="I648" s="25"/>
      <c r="L648" s="17"/>
      <c r="M648" s="17"/>
      <c r="N648" s="17"/>
    </row>
    <row r="649">
      <c r="B649" s="26" t="str">
        <f>Advanced!M646</f>
        <v/>
      </c>
      <c r="I649" s="25"/>
      <c r="L649" s="17"/>
      <c r="M649" s="17"/>
      <c r="N649" s="17"/>
    </row>
    <row r="650">
      <c r="B650" s="26" t="str">
        <f>Advanced!M647</f>
        <v/>
      </c>
      <c r="I650" s="25"/>
      <c r="L650" s="17"/>
      <c r="M650" s="17"/>
      <c r="N650" s="17"/>
    </row>
    <row r="651">
      <c r="B651" s="26" t="str">
        <f>Advanced!M648</f>
        <v/>
      </c>
      <c r="I651" s="25"/>
      <c r="L651" s="17"/>
      <c r="M651" s="17"/>
      <c r="N651" s="17"/>
    </row>
    <row r="652">
      <c r="B652" s="26" t="str">
        <f>Advanced!M649</f>
        <v/>
      </c>
      <c r="I652" s="25"/>
      <c r="L652" s="17"/>
      <c r="M652" s="17"/>
      <c r="N652" s="17"/>
    </row>
    <row r="653">
      <c r="B653" s="26" t="str">
        <f>Advanced!M650</f>
        <v/>
      </c>
      <c r="I653" s="25"/>
      <c r="L653" s="17"/>
      <c r="M653" s="17"/>
      <c r="N653" s="17"/>
    </row>
    <row r="654">
      <c r="B654" s="26" t="str">
        <f>Advanced!M651</f>
        <v/>
      </c>
      <c r="I654" s="25"/>
      <c r="L654" s="17"/>
      <c r="M654" s="17"/>
      <c r="N654" s="17"/>
    </row>
    <row r="655">
      <c r="B655" s="26" t="str">
        <f>Advanced!M652</f>
        <v/>
      </c>
      <c r="I655" s="25"/>
      <c r="L655" s="17"/>
      <c r="M655" s="17"/>
      <c r="N655" s="17"/>
    </row>
    <row r="656">
      <c r="B656" s="26" t="str">
        <f>Advanced!M653</f>
        <v/>
      </c>
      <c r="I656" s="25"/>
      <c r="L656" s="17"/>
      <c r="M656" s="17"/>
      <c r="N656" s="17"/>
    </row>
    <row r="657">
      <c r="B657" s="26" t="str">
        <f>Advanced!M654</f>
        <v/>
      </c>
      <c r="I657" s="25"/>
      <c r="L657" s="17"/>
      <c r="M657" s="17"/>
      <c r="N657" s="17"/>
    </row>
    <row r="658">
      <c r="B658" s="26" t="str">
        <f>Advanced!M655</f>
        <v/>
      </c>
      <c r="I658" s="25"/>
      <c r="L658" s="17"/>
      <c r="M658" s="17"/>
      <c r="N658" s="17"/>
    </row>
    <row r="659">
      <c r="B659" s="26" t="str">
        <f>Advanced!M656</f>
        <v/>
      </c>
      <c r="I659" s="25"/>
      <c r="L659" s="17"/>
      <c r="M659" s="17"/>
      <c r="N659" s="17"/>
    </row>
    <row r="660">
      <c r="B660" s="26" t="str">
        <f>Advanced!M657</f>
        <v/>
      </c>
      <c r="I660" s="25"/>
      <c r="L660" s="17"/>
      <c r="M660" s="17"/>
      <c r="N660" s="17"/>
    </row>
    <row r="661">
      <c r="B661" s="26" t="str">
        <f>Advanced!M658</f>
        <v/>
      </c>
      <c r="I661" s="25"/>
      <c r="L661" s="17"/>
      <c r="M661" s="17"/>
      <c r="N661" s="17"/>
    </row>
    <row r="662">
      <c r="B662" s="26" t="str">
        <f>Advanced!M659</f>
        <v/>
      </c>
      <c r="I662" s="25"/>
      <c r="L662" s="17"/>
      <c r="M662" s="17"/>
      <c r="N662" s="17"/>
    </row>
    <row r="663">
      <c r="B663" s="26" t="str">
        <f>Advanced!M660</f>
        <v/>
      </c>
      <c r="I663" s="25"/>
      <c r="L663" s="17"/>
      <c r="M663" s="17"/>
      <c r="N663" s="17"/>
    </row>
    <row r="664">
      <c r="B664" s="26" t="str">
        <f>Advanced!M661</f>
        <v/>
      </c>
      <c r="I664" s="25"/>
      <c r="L664" s="17"/>
      <c r="M664" s="17"/>
      <c r="N664" s="17"/>
    </row>
    <row r="665">
      <c r="B665" s="26" t="str">
        <f>Advanced!M662</f>
        <v/>
      </c>
      <c r="I665" s="25"/>
      <c r="L665" s="17"/>
      <c r="M665" s="17"/>
      <c r="N665" s="17"/>
    </row>
    <row r="666">
      <c r="B666" s="26" t="str">
        <f>Advanced!M663</f>
        <v/>
      </c>
      <c r="I666" s="25"/>
      <c r="L666" s="17"/>
      <c r="M666" s="17"/>
      <c r="N666" s="17"/>
    </row>
    <row r="667">
      <c r="B667" s="26" t="str">
        <f>Advanced!M664</f>
        <v/>
      </c>
      <c r="I667" s="25"/>
      <c r="L667" s="17"/>
      <c r="M667" s="17"/>
      <c r="N667" s="17"/>
    </row>
    <row r="668">
      <c r="B668" s="26" t="str">
        <f>Advanced!M665</f>
        <v/>
      </c>
      <c r="I668" s="25"/>
      <c r="L668" s="17"/>
      <c r="M668" s="17"/>
      <c r="N668" s="17"/>
    </row>
    <row r="669">
      <c r="B669" s="26" t="str">
        <f>Advanced!M666</f>
        <v/>
      </c>
      <c r="I669" s="25"/>
      <c r="L669" s="17"/>
      <c r="M669" s="17"/>
      <c r="N669" s="17"/>
    </row>
    <row r="670">
      <c r="B670" s="26" t="str">
        <f>Advanced!M667</f>
        <v/>
      </c>
      <c r="I670" s="25"/>
      <c r="L670" s="17"/>
      <c r="M670" s="17"/>
      <c r="N670" s="17"/>
    </row>
    <row r="671">
      <c r="B671" s="26" t="str">
        <f>Advanced!M668</f>
        <v/>
      </c>
      <c r="I671" s="25"/>
      <c r="L671" s="17"/>
      <c r="M671" s="17"/>
      <c r="N671" s="17"/>
    </row>
    <row r="672">
      <c r="B672" s="26" t="str">
        <f>Advanced!M669</f>
        <v/>
      </c>
      <c r="I672" s="25"/>
      <c r="L672" s="17"/>
      <c r="M672" s="17"/>
      <c r="N672" s="17"/>
    </row>
    <row r="673">
      <c r="B673" s="26" t="str">
        <f>Advanced!M670</f>
        <v/>
      </c>
      <c r="I673" s="25"/>
      <c r="L673" s="17"/>
      <c r="M673" s="17"/>
      <c r="N673" s="17"/>
    </row>
    <row r="674">
      <c r="B674" s="26" t="str">
        <f>Advanced!M671</f>
        <v/>
      </c>
      <c r="I674" s="25"/>
      <c r="L674" s="17"/>
      <c r="M674" s="17"/>
      <c r="N674" s="17"/>
    </row>
    <row r="675">
      <c r="B675" s="26" t="str">
        <f>Advanced!M672</f>
        <v/>
      </c>
      <c r="I675" s="25"/>
      <c r="L675" s="17"/>
      <c r="M675" s="17"/>
      <c r="N675" s="17"/>
    </row>
    <row r="676">
      <c r="B676" s="26" t="str">
        <f>Advanced!M673</f>
        <v/>
      </c>
      <c r="I676" s="25"/>
      <c r="L676" s="17"/>
      <c r="M676" s="17"/>
      <c r="N676" s="17"/>
    </row>
    <row r="677">
      <c r="B677" s="26" t="str">
        <f>Advanced!M674</f>
        <v/>
      </c>
      <c r="I677" s="25"/>
      <c r="L677" s="17"/>
      <c r="M677" s="17"/>
      <c r="N677" s="17"/>
    </row>
    <row r="678">
      <c r="B678" s="26" t="str">
        <f>Advanced!M675</f>
        <v/>
      </c>
      <c r="I678" s="25"/>
      <c r="L678" s="17"/>
      <c r="M678" s="17"/>
      <c r="N678" s="17"/>
    </row>
    <row r="679">
      <c r="B679" s="26" t="str">
        <f>Advanced!M676</f>
        <v/>
      </c>
      <c r="I679" s="25"/>
      <c r="L679" s="17"/>
      <c r="M679" s="17"/>
      <c r="N679" s="17"/>
    </row>
    <row r="680">
      <c r="B680" s="26" t="str">
        <f>Advanced!M677</f>
        <v/>
      </c>
      <c r="I680" s="25"/>
      <c r="L680" s="17"/>
      <c r="M680" s="17"/>
      <c r="N680" s="17"/>
    </row>
    <row r="681">
      <c r="B681" s="26" t="str">
        <f>Advanced!M678</f>
        <v/>
      </c>
      <c r="I681" s="25"/>
      <c r="L681" s="17"/>
      <c r="M681" s="17"/>
      <c r="N681" s="17"/>
    </row>
    <row r="682">
      <c r="B682" s="26" t="str">
        <f>Advanced!M679</f>
        <v/>
      </c>
      <c r="I682" s="25"/>
      <c r="L682" s="17"/>
      <c r="M682" s="17"/>
      <c r="N682" s="17"/>
    </row>
    <row r="683">
      <c r="B683" s="26" t="str">
        <f>Advanced!M680</f>
        <v/>
      </c>
      <c r="I683" s="25"/>
      <c r="L683" s="17"/>
      <c r="M683" s="17"/>
      <c r="N683" s="17"/>
    </row>
    <row r="684">
      <c r="B684" s="26" t="str">
        <f>Advanced!M681</f>
        <v/>
      </c>
      <c r="I684" s="25"/>
      <c r="L684" s="17"/>
      <c r="M684" s="17"/>
      <c r="N684" s="17"/>
    </row>
    <row r="685">
      <c r="B685" s="26" t="str">
        <f>Advanced!M682</f>
        <v/>
      </c>
      <c r="I685" s="25"/>
      <c r="L685" s="17"/>
      <c r="M685" s="17"/>
      <c r="N685" s="17"/>
    </row>
    <row r="686">
      <c r="B686" s="26" t="str">
        <f>Advanced!M683</f>
        <v/>
      </c>
      <c r="I686" s="25"/>
      <c r="L686" s="17"/>
      <c r="M686" s="17"/>
      <c r="N686" s="17"/>
    </row>
    <row r="687">
      <c r="B687" s="26" t="str">
        <f>Advanced!M684</f>
        <v/>
      </c>
      <c r="I687" s="25"/>
      <c r="L687" s="17"/>
      <c r="M687" s="17"/>
      <c r="N687" s="17"/>
    </row>
    <row r="688">
      <c r="B688" s="26" t="str">
        <f>Advanced!M685</f>
        <v/>
      </c>
      <c r="I688" s="25"/>
      <c r="L688" s="17"/>
      <c r="M688" s="17"/>
      <c r="N688" s="17"/>
    </row>
    <row r="689">
      <c r="B689" s="26" t="str">
        <f>Advanced!M686</f>
        <v/>
      </c>
      <c r="I689" s="25"/>
      <c r="L689" s="17"/>
      <c r="M689" s="17"/>
      <c r="N689" s="17"/>
    </row>
    <row r="690">
      <c r="B690" s="26" t="str">
        <f>Advanced!M687</f>
        <v/>
      </c>
      <c r="I690" s="25"/>
      <c r="L690" s="17"/>
      <c r="M690" s="17"/>
      <c r="N690" s="17"/>
    </row>
    <row r="691">
      <c r="B691" s="26" t="str">
        <f>Advanced!M688</f>
        <v/>
      </c>
      <c r="I691" s="25"/>
      <c r="L691" s="17"/>
      <c r="M691" s="17"/>
      <c r="N691" s="17"/>
    </row>
    <row r="692">
      <c r="B692" s="26" t="str">
        <f>Advanced!M689</f>
        <v/>
      </c>
      <c r="I692" s="25"/>
      <c r="L692" s="17"/>
      <c r="M692" s="17"/>
      <c r="N692" s="17"/>
    </row>
    <row r="693">
      <c r="B693" s="26" t="str">
        <f>Advanced!M690</f>
        <v/>
      </c>
      <c r="I693" s="25"/>
      <c r="L693" s="17"/>
      <c r="M693" s="17"/>
      <c r="N693" s="17"/>
    </row>
    <row r="694">
      <c r="B694" s="26" t="str">
        <f>Advanced!M691</f>
        <v/>
      </c>
      <c r="I694" s="25"/>
      <c r="L694" s="17"/>
      <c r="M694" s="17"/>
      <c r="N694" s="17"/>
    </row>
    <row r="695">
      <c r="B695" s="26" t="str">
        <f>Advanced!M692</f>
        <v/>
      </c>
      <c r="I695" s="25"/>
      <c r="L695" s="17"/>
      <c r="M695" s="17"/>
      <c r="N695" s="17"/>
    </row>
    <row r="696">
      <c r="B696" s="26" t="str">
        <f>Advanced!M693</f>
        <v/>
      </c>
      <c r="I696" s="25"/>
      <c r="L696" s="17"/>
      <c r="M696" s="17"/>
      <c r="N696" s="17"/>
    </row>
    <row r="697">
      <c r="B697" s="26" t="str">
        <f>Advanced!M694</f>
        <v/>
      </c>
      <c r="I697" s="25"/>
      <c r="L697" s="17"/>
      <c r="M697" s="17"/>
      <c r="N697" s="17"/>
    </row>
    <row r="698">
      <c r="B698" s="26" t="str">
        <f>Advanced!M695</f>
        <v/>
      </c>
      <c r="I698" s="25"/>
      <c r="L698" s="17"/>
      <c r="M698" s="17"/>
      <c r="N698" s="17"/>
    </row>
    <row r="699">
      <c r="B699" s="26" t="str">
        <f>Advanced!M696</f>
        <v/>
      </c>
      <c r="I699" s="25"/>
      <c r="L699" s="17"/>
      <c r="M699" s="17"/>
      <c r="N699" s="17"/>
    </row>
    <row r="700">
      <c r="B700" s="26" t="str">
        <f>Advanced!M697</f>
        <v/>
      </c>
      <c r="I700" s="25"/>
      <c r="L700" s="17"/>
      <c r="M700" s="17"/>
      <c r="N700" s="17"/>
    </row>
    <row r="701">
      <c r="B701" s="26" t="str">
        <f>Advanced!M698</f>
        <v/>
      </c>
      <c r="I701" s="25"/>
      <c r="L701" s="17"/>
      <c r="M701" s="17"/>
      <c r="N701" s="17"/>
    </row>
    <row r="702">
      <c r="B702" s="26" t="str">
        <f>Advanced!M699</f>
        <v/>
      </c>
      <c r="I702" s="25"/>
      <c r="L702" s="17"/>
      <c r="M702" s="17"/>
      <c r="N702" s="17"/>
    </row>
    <row r="703">
      <c r="B703" s="26" t="str">
        <f>Advanced!M700</f>
        <v/>
      </c>
      <c r="I703" s="25"/>
      <c r="L703" s="17"/>
      <c r="M703" s="17"/>
      <c r="N703" s="17"/>
    </row>
    <row r="704">
      <c r="B704" s="26" t="str">
        <f>Advanced!M701</f>
        <v/>
      </c>
      <c r="I704" s="25"/>
      <c r="L704" s="17"/>
      <c r="M704" s="17"/>
      <c r="N704" s="17"/>
    </row>
    <row r="705">
      <c r="B705" s="26" t="str">
        <f>Advanced!M702</f>
        <v/>
      </c>
      <c r="I705" s="25"/>
      <c r="L705" s="17"/>
      <c r="M705" s="17"/>
      <c r="N705" s="17"/>
    </row>
    <row r="706">
      <c r="B706" s="26" t="str">
        <f>Advanced!M703</f>
        <v/>
      </c>
      <c r="I706" s="25"/>
      <c r="L706" s="17"/>
      <c r="M706" s="17"/>
      <c r="N706" s="17"/>
    </row>
    <row r="707">
      <c r="B707" s="26" t="str">
        <f>Advanced!M704</f>
        <v/>
      </c>
      <c r="I707" s="25"/>
      <c r="L707" s="17"/>
      <c r="M707" s="17"/>
      <c r="N707" s="17"/>
    </row>
    <row r="708">
      <c r="B708" s="26" t="str">
        <f>Advanced!M705</f>
        <v/>
      </c>
      <c r="I708" s="25"/>
      <c r="L708" s="17"/>
      <c r="M708" s="17"/>
      <c r="N708" s="17"/>
    </row>
    <row r="709">
      <c r="B709" s="26" t="str">
        <f>Advanced!M706</f>
        <v/>
      </c>
      <c r="I709" s="25"/>
      <c r="L709" s="17"/>
      <c r="M709" s="17"/>
      <c r="N709" s="17"/>
    </row>
    <row r="710">
      <c r="B710" s="26" t="str">
        <f>Advanced!M707</f>
        <v/>
      </c>
      <c r="I710" s="25"/>
      <c r="L710" s="17"/>
      <c r="M710" s="17"/>
      <c r="N710" s="17"/>
    </row>
    <row r="711">
      <c r="B711" s="26" t="str">
        <f>Advanced!M708</f>
        <v/>
      </c>
      <c r="I711" s="25"/>
      <c r="L711" s="17"/>
      <c r="M711" s="17"/>
      <c r="N711" s="17"/>
    </row>
    <row r="712">
      <c r="B712" s="26" t="str">
        <f>Advanced!M709</f>
        <v/>
      </c>
      <c r="I712" s="25"/>
      <c r="L712" s="17"/>
      <c r="M712" s="17"/>
      <c r="N712" s="17"/>
    </row>
    <row r="713">
      <c r="B713" s="26" t="str">
        <f>Advanced!M710</f>
        <v/>
      </c>
      <c r="I713" s="25"/>
      <c r="L713" s="17"/>
      <c r="M713" s="17"/>
      <c r="N713" s="17"/>
    </row>
    <row r="714">
      <c r="B714" s="26" t="str">
        <f>Advanced!M711</f>
        <v/>
      </c>
      <c r="I714" s="25"/>
      <c r="L714" s="17"/>
      <c r="M714" s="17"/>
      <c r="N714" s="17"/>
    </row>
    <row r="715">
      <c r="B715" s="26" t="str">
        <f>Advanced!M712</f>
        <v/>
      </c>
      <c r="I715" s="25"/>
      <c r="L715" s="17"/>
      <c r="M715" s="17"/>
      <c r="N715" s="17"/>
    </row>
    <row r="716">
      <c r="B716" s="26" t="str">
        <f>Advanced!M713</f>
        <v/>
      </c>
      <c r="I716" s="25"/>
      <c r="L716" s="17"/>
      <c r="M716" s="17"/>
      <c r="N716" s="17"/>
    </row>
    <row r="717">
      <c r="B717" s="26" t="str">
        <f>Advanced!M714</f>
        <v/>
      </c>
      <c r="I717" s="25"/>
      <c r="L717" s="17"/>
      <c r="M717" s="17"/>
      <c r="N717" s="17"/>
    </row>
    <row r="718">
      <c r="B718" s="26" t="str">
        <f>Advanced!M715</f>
        <v/>
      </c>
      <c r="I718" s="25"/>
      <c r="L718" s="17"/>
      <c r="M718" s="17"/>
      <c r="N718" s="17"/>
    </row>
    <row r="719">
      <c r="B719" s="26" t="str">
        <f>Advanced!M716</f>
        <v/>
      </c>
      <c r="I719" s="25"/>
      <c r="L719" s="17"/>
      <c r="M719" s="17"/>
      <c r="N719" s="17"/>
    </row>
    <row r="720">
      <c r="B720" s="26" t="str">
        <f>Advanced!M717</f>
        <v/>
      </c>
      <c r="I720" s="25"/>
      <c r="L720" s="17"/>
      <c r="M720" s="17"/>
      <c r="N720" s="17"/>
    </row>
    <row r="721">
      <c r="B721" s="26" t="str">
        <f>Advanced!M718</f>
        <v/>
      </c>
      <c r="I721" s="25"/>
      <c r="L721" s="17"/>
      <c r="M721" s="17"/>
      <c r="N721" s="17"/>
    </row>
    <row r="722">
      <c r="B722" s="26" t="str">
        <f>Advanced!M719</f>
        <v/>
      </c>
      <c r="I722" s="25"/>
      <c r="L722" s="17"/>
      <c r="M722" s="17"/>
      <c r="N722" s="17"/>
    </row>
    <row r="723">
      <c r="B723" s="26" t="str">
        <f>Advanced!M720</f>
        <v/>
      </c>
      <c r="I723" s="25"/>
      <c r="L723" s="17"/>
      <c r="M723" s="17"/>
      <c r="N723" s="17"/>
    </row>
    <row r="724">
      <c r="B724" s="26" t="str">
        <f>Advanced!M721</f>
        <v/>
      </c>
      <c r="I724" s="25"/>
      <c r="L724" s="17"/>
      <c r="M724" s="17"/>
      <c r="N724" s="17"/>
    </row>
    <row r="725">
      <c r="B725" s="26" t="str">
        <f>Advanced!M722</f>
        <v/>
      </c>
      <c r="I725" s="25"/>
      <c r="L725" s="17"/>
      <c r="M725" s="17"/>
      <c r="N725" s="17"/>
    </row>
    <row r="726">
      <c r="B726" s="26" t="str">
        <f>Advanced!M723</f>
        <v/>
      </c>
      <c r="I726" s="25"/>
      <c r="L726" s="17"/>
      <c r="M726" s="17"/>
      <c r="N726" s="17"/>
    </row>
    <row r="727">
      <c r="B727" s="26" t="str">
        <f>Advanced!M724</f>
        <v/>
      </c>
      <c r="I727" s="25"/>
      <c r="L727" s="17"/>
      <c r="M727" s="17"/>
      <c r="N727" s="17"/>
    </row>
    <row r="728">
      <c r="B728" s="26" t="str">
        <f>Advanced!M725</f>
        <v/>
      </c>
      <c r="I728" s="25"/>
      <c r="L728" s="17"/>
      <c r="M728" s="17"/>
      <c r="N728" s="17"/>
    </row>
    <row r="729">
      <c r="B729" s="26" t="str">
        <f>Advanced!M726</f>
        <v/>
      </c>
      <c r="I729" s="25"/>
      <c r="L729" s="17"/>
      <c r="M729" s="17"/>
      <c r="N729" s="17"/>
    </row>
    <row r="730">
      <c r="B730" s="26" t="str">
        <f>Advanced!M727</f>
        <v/>
      </c>
      <c r="I730" s="25"/>
      <c r="L730" s="17"/>
      <c r="M730" s="17"/>
      <c r="N730" s="17"/>
    </row>
    <row r="731">
      <c r="B731" s="26" t="str">
        <f>Advanced!M728</f>
        <v/>
      </c>
      <c r="I731" s="25"/>
      <c r="L731" s="17"/>
      <c r="M731" s="17"/>
      <c r="N731" s="17"/>
    </row>
    <row r="732">
      <c r="B732" s="26" t="str">
        <f>Advanced!M729</f>
        <v/>
      </c>
      <c r="I732" s="25"/>
      <c r="L732" s="17"/>
      <c r="M732" s="17"/>
      <c r="N732" s="17"/>
    </row>
    <row r="733">
      <c r="B733" s="26" t="str">
        <f>Advanced!M730</f>
        <v/>
      </c>
      <c r="I733" s="25"/>
      <c r="L733" s="17"/>
      <c r="M733" s="17"/>
      <c r="N733" s="17"/>
    </row>
    <row r="734">
      <c r="B734" s="26" t="str">
        <f>Advanced!M731</f>
        <v/>
      </c>
      <c r="I734" s="25"/>
      <c r="L734" s="17"/>
      <c r="M734" s="17"/>
      <c r="N734" s="17"/>
    </row>
    <row r="735">
      <c r="B735" s="26" t="str">
        <f>Advanced!M732</f>
        <v/>
      </c>
      <c r="I735" s="25"/>
      <c r="L735" s="17"/>
      <c r="M735" s="17"/>
      <c r="N735" s="17"/>
    </row>
    <row r="736">
      <c r="B736" s="26" t="str">
        <f>Advanced!M733</f>
        <v/>
      </c>
      <c r="I736" s="25"/>
      <c r="L736" s="17"/>
      <c r="M736" s="17"/>
      <c r="N736" s="17"/>
    </row>
    <row r="737">
      <c r="B737" s="26" t="str">
        <f>Advanced!M734</f>
        <v/>
      </c>
      <c r="I737" s="25"/>
      <c r="L737" s="17"/>
      <c r="M737" s="17"/>
      <c r="N737" s="17"/>
    </row>
    <row r="738">
      <c r="B738" s="26" t="str">
        <f>Advanced!M735</f>
        <v/>
      </c>
      <c r="I738" s="25"/>
      <c r="L738" s="17"/>
      <c r="M738" s="17"/>
      <c r="N738" s="17"/>
    </row>
    <row r="739">
      <c r="B739" s="26" t="str">
        <f>Advanced!M736</f>
        <v/>
      </c>
      <c r="I739" s="25"/>
      <c r="L739" s="17"/>
      <c r="M739" s="17"/>
      <c r="N739" s="17"/>
    </row>
    <row r="740">
      <c r="B740" s="26" t="str">
        <f>Advanced!M737</f>
        <v/>
      </c>
      <c r="I740" s="25"/>
      <c r="L740" s="17"/>
      <c r="M740" s="17"/>
      <c r="N740" s="17"/>
    </row>
    <row r="741">
      <c r="B741" s="26" t="str">
        <f>Advanced!M738</f>
        <v/>
      </c>
      <c r="I741" s="25"/>
      <c r="L741" s="17"/>
      <c r="M741" s="17"/>
      <c r="N741" s="17"/>
    </row>
    <row r="742">
      <c r="B742" s="26" t="str">
        <f>Advanced!M739</f>
        <v/>
      </c>
      <c r="I742" s="25"/>
      <c r="L742" s="17"/>
      <c r="M742" s="17"/>
      <c r="N742" s="17"/>
    </row>
    <row r="743">
      <c r="B743" s="26" t="str">
        <f>Advanced!M740</f>
        <v/>
      </c>
      <c r="I743" s="25"/>
      <c r="L743" s="17"/>
      <c r="M743" s="17"/>
      <c r="N743" s="17"/>
    </row>
    <row r="744">
      <c r="B744" s="26" t="str">
        <f>Advanced!M741</f>
        <v/>
      </c>
      <c r="I744" s="25"/>
      <c r="L744" s="17"/>
      <c r="M744" s="17"/>
      <c r="N744" s="17"/>
    </row>
    <row r="745">
      <c r="B745" s="26" t="str">
        <f>Advanced!M742</f>
        <v/>
      </c>
      <c r="I745" s="25"/>
      <c r="L745" s="17"/>
      <c r="M745" s="17"/>
      <c r="N745" s="17"/>
    </row>
    <row r="746">
      <c r="B746" s="26" t="str">
        <f>Advanced!M743</f>
        <v/>
      </c>
      <c r="I746" s="25"/>
      <c r="L746" s="17"/>
      <c r="M746" s="17"/>
      <c r="N746" s="17"/>
    </row>
    <row r="747">
      <c r="B747" s="26" t="str">
        <f>Advanced!M744</f>
        <v/>
      </c>
      <c r="I747" s="25"/>
      <c r="L747" s="17"/>
      <c r="M747" s="17"/>
      <c r="N747" s="17"/>
    </row>
    <row r="748">
      <c r="B748" s="26" t="str">
        <f>Advanced!M745</f>
        <v/>
      </c>
      <c r="I748" s="25"/>
      <c r="L748" s="17"/>
      <c r="M748" s="17"/>
      <c r="N748" s="17"/>
    </row>
    <row r="749">
      <c r="B749" s="26" t="str">
        <f>Advanced!M746</f>
        <v/>
      </c>
      <c r="I749" s="25"/>
      <c r="L749" s="17"/>
      <c r="M749" s="17"/>
      <c r="N749" s="17"/>
    </row>
    <row r="750">
      <c r="B750" s="26" t="str">
        <f>Advanced!M747</f>
        <v/>
      </c>
      <c r="I750" s="25"/>
      <c r="L750" s="17"/>
      <c r="M750" s="17"/>
      <c r="N750" s="17"/>
    </row>
    <row r="751">
      <c r="B751" s="26" t="str">
        <f>Advanced!M748</f>
        <v/>
      </c>
      <c r="I751" s="25"/>
      <c r="L751" s="17"/>
      <c r="M751" s="17"/>
      <c r="N751" s="17"/>
    </row>
    <row r="752">
      <c r="B752" s="26" t="str">
        <f>Advanced!M749</f>
        <v/>
      </c>
      <c r="I752" s="25"/>
      <c r="L752" s="17"/>
      <c r="M752" s="17"/>
      <c r="N752" s="17"/>
    </row>
    <row r="753">
      <c r="B753" s="26" t="str">
        <f>Advanced!M750</f>
        <v/>
      </c>
      <c r="I753" s="25"/>
      <c r="L753" s="17"/>
      <c r="M753" s="17"/>
      <c r="N753" s="17"/>
    </row>
    <row r="754">
      <c r="B754" s="26" t="str">
        <f>Advanced!M751</f>
        <v/>
      </c>
      <c r="I754" s="25"/>
      <c r="L754" s="17"/>
      <c r="M754" s="17"/>
      <c r="N754" s="17"/>
    </row>
    <row r="755">
      <c r="B755" s="26" t="str">
        <f>Advanced!M752</f>
        <v/>
      </c>
      <c r="I755" s="25"/>
      <c r="L755" s="17"/>
      <c r="M755" s="17"/>
      <c r="N755" s="17"/>
    </row>
    <row r="756">
      <c r="B756" s="26" t="str">
        <f>Advanced!M753</f>
        <v/>
      </c>
      <c r="I756" s="25"/>
      <c r="L756" s="17"/>
      <c r="M756" s="17"/>
      <c r="N756" s="17"/>
    </row>
    <row r="757">
      <c r="B757" s="26" t="str">
        <f>Advanced!M754</f>
        <v/>
      </c>
      <c r="I757" s="25"/>
      <c r="L757" s="17"/>
      <c r="M757" s="17"/>
      <c r="N757" s="17"/>
    </row>
    <row r="758">
      <c r="B758" s="26" t="str">
        <f>Advanced!M755</f>
        <v/>
      </c>
      <c r="I758" s="25"/>
      <c r="L758" s="17"/>
      <c r="M758" s="17"/>
      <c r="N758" s="17"/>
    </row>
    <row r="759">
      <c r="B759" s="26" t="str">
        <f>Advanced!M756</f>
        <v/>
      </c>
      <c r="I759" s="25"/>
      <c r="L759" s="17"/>
      <c r="M759" s="17"/>
      <c r="N759" s="17"/>
    </row>
    <row r="760">
      <c r="B760" s="26" t="str">
        <f>Advanced!M757</f>
        <v/>
      </c>
      <c r="I760" s="25"/>
      <c r="L760" s="17"/>
      <c r="M760" s="17"/>
      <c r="N760" s="17"/>
    </row>
    <row r="761">
      <c r="B761" s="26" t="str">
        <f>Advanced!M758</f>
        <v/>
      </c>
      <c r="I761" s="25"/>
      <c r="L761" s="17"/>
      <c r="M761" s="17"/>
      <c r="N761" s="17"/>
    </row>
    <row r="762">
      <c r="B762" s="26" t="str">
        <f>Advanced!M759</f>
        <v/>
      </c>
      <c r="I762" s="25"/>
      <c r="L762" s="17"/>
      <c r="M762" s="17"/>
      <c r="N762" s="17"/>
    </row>
    <row r="763">
      <c r="B763" s="26" t="str">
        <f>Advanced!M760</f>
        <v/>
      </c>
      <c r="I763" s="25"/>
      <c r="L763" s="17"/>
      <c r="M763" s="17"/>
      <c r="N763" s="17"/>
    </row>
    <row r="764">
      <c r="B764" s="26" t="str">
        <f>Advanced!M761</f>
        <v/>
      </c>
      <c r="I764" s="25"/>
      <c r="L764" s="17"/>
      <c r="M764" s="17"/>
      <c r="N764" s="17"/>
    </row>
    <row r="765">
      <c r="B765" s="26" t="str">
        <f>Advanced!M762</f>
        <v/>
      </c>
      <c r="I765" s="25"/>
      <c r="L765" s="17"/>
      <c r="M765" s="17"/>
      <c r="N765" s="17"/>
    </row>
    <row r="766">
      <c r="B766" s="26" t="str">
        <f>Advanced!M763</f>
        <v/>
      </c>
      <c r="I766" s="25"/>
      <c r="L766" s="17"/>
      <c r="M766" s="17"/>
      <c r="N766" s="17"/>
    </row>
    <row r="767">
      <c r="B767" s="26" t="str">
        <f>Advanced!M764</f>
        <v/>
      </c>
      <c r="I767" s="25"/>
      <c r="L767" s="17"/>
      <c r="M767" s="17"/>
      <c r="N767" s="17"/>
    </row>
    <row r="768">
      <c r="B768" s="26" t="str">
        <f>Advanced!M765</f>
        <v/>
      </c>
      <c r="I768" s="25"/>
      <c r="L768" s="17"/>
      <c r="M768" s="17"/>
      <c r="N768" s="17"/>
    </row>
    <row r="769">
      <c r="B769" s="26" t="str">
        <f>Advanced!M766</f>
        <v/>
      </c>
      <c r="I769" s="25"/>
      <c r="L769" s="17"/>
      <c r="M769" s="17"/>
      <c r="N769" s="17"/>
    </row>
    <row r="770">
      <c r="B770" s="26" t="str">
        <f>Advanced!M767</f>
        <v/>
      </c>
      <c r="I770" s="25"/>
      <c r="L770" s="17"/>
      <c r="M770" s="17"/>
      <c r="N770" s="17"/>
    </row>
    <row r="771">
      <c r="B771" s="26" t="str">
        <f>Advanced!M768</f>
        <v/>
      </c>
      <c r="I771" s="25"/>
      <c r="L771" s="17"/>
      <c r="M771" s="17"/>
      <c r="N771" s="17"/>
    </row>
    <row r="772">
      <c r="B772" s="26" t="str">
        <f>Advanced!M769</f>
        <v/>
      </c>
      <c r="I772" s="25"/>
      <c r="L772" s="17"/>
      <c r="M772" s="17"/>
      <c r="N772" s="17"/>
    </row>
    <row r="773">
      <c r="B773" s="26" t="str">
        <f>Advanced!M770</f>
        <v/>
      </c>
      <c r="I773" s="25"/>
      <c r="L773" s="17"/>
      <c r="M773" s="17"/>
      <c r="N773" s="17"/>
    </row>
    <row r="774">
      <c r="B774" s="26" t="str">
        <f>Advanced!M771</f>
        <v/>
      </c>
      <c r="I774" s="25"/>
      <c r="L774" s="17"/>
      <c r="M774" s="17"/>
      <c r="N774" s="17"/>
    </row>
    <row r="775">
      <c r="B775" s="26" t="str">
        <f>Advanced!M772</f>
        <v/>
      </c>
      <c r="I775" s="25"/>
      <c r="L775" s="17"/>
      <c r="M775" s="17"/>
      <c r="N775" s="17"/>
    </row>
    <row r="776">
      <c r="B776" s="26" t="str">
        <f>Advanced!M773</f>
        <v/>
      </c>
      <c r="I776" s="25"/>
      <c r="L776" s="17"/>
      <c r="M776" s="17"/>
      <c r="N776" s="17"/>
    </row>
    <row r="777">
      <c r="B777" s="26" t="str">
        <f>Advanced!M774</f>
        <v/>
      </c>
      <c r="I777" s="25"/>
      <c r="L777" s="17"/>
      <c r="M777" s="17"/>
      <c r="N777" s="17"/>
    </row>
    <row r="778">
      <c r="B778" s="26" t="str">
        <f>Advanced!M775</f>
        <v/>
      </c>
      <c r="I778" s="25"/>
      <c r="L778" s="17"/>
      <c r="M778" s="17"/>
      <c r="N778" s="17"/>
    </row>
    <row r="779">
      <c r="B779" s="26" t="str">
        <f>Advanced!M776</f>
        <v/>
      </c>
      <c r="I779" s="25"/>
      <c r="L779" s="17"/>
      <c r="M779" s="17"/>
      <c r="N779" s="17"/>
    </row>
    <row r="780">
      <c r="B780" s="26" t="str">
        <f>Advanced!M777</f>
        <v/>
      </c>
      <c r="I780" s="25"/>
      <c r="L780" s="17"/>
      <c r="M780" s="17"/>
      <c r="N780" s="17"/>
    </row>
    <row r="781">
      <c r="B781" s="26" t="str">
        <f>Advanced!M778</f>
        <v/>
      </c>
      <c r="I781" s="25"/>
      <c r="L781" s="17"/>
      <c r="M781" s="17"/>
      <c r="N781" s="17"/>
    </row>
    <row r="782">
      <c r="B782" s="26" t="str">
        <f>Advanced!M779</f>
        <v/>
      </c>
      <c r="I782" s="25"/>
      <c r="L782" s="17"/>
      <c r="M782" s="17"/>
      <c r="N782" s="17"/>
    </row>
    <row r="783">
      <c r="B783" s="26" t="str">
        <f>Advanced!M780</f>
        <v/>
      </c>
      <c r="I783" s="25"/>
      <c r="L783" s="17"/>
      <c r="M783" s="17"/>
      <c r="N783" s="17"/>
    </row>
    <row r="784">
      <c r="B784" s="26" t="str">
        <f>Advanced!M781</f>
        <v/>
      </c>
      <c r="I784" s="25"/>
      <c r="L784" s="17"/>
      <c r="M784" s="17"/>
      <c r="N784" s="17"/>
    </row>
    <row r="785">
      <c r="B785" s="26" t="str">
        <f>Advanced!M782</f>
        <v/>
      </c>
      <c r="I785" s="25"/>
      <c r="L785" s="17"/>
      <c r="M785" s="17"/>
      <c r="N785" s="17"/>
    </row>
    <row r="786">
      <c r="B786" s="26" t="str">
        <f>Advanced!M783</f>
        <v/>
      </c>
      <c r="I786" s="25"/>
      <c r="L786" s="17"/>
      <c r="M786" s="17"/>
      <c r="N786" s="17"/>
    </row>
    <row r="787">
      <c r="B787" s="26" t="str">
        <f>Advanced!M784</f>
        <v/>
      </c>
      <c r="I787" s="25"/>
      <c r="L787" s="17"/>
      <c r="M787" s="17"/>
      <c r="N787" s="17"/>
    </row>
    <row r="788">
      <c r="B788" s="26" t="str">
        <f>Advanced!M785</f>
        <v/>
      </c>
      <c r="I788" s="25"/>
      <c r="L788" s="17"/>
      <c r="M788" s="17"/>
      <c r="N788" s="17"/>
    </row>
    <row r="789">
      <c r="B789" s="26" t="str">
        <f>Advanced!M786</f>
        <v/>
      </c>
      <c r="I789" s="25"/>
      <c r="L789" s="17"/>
      <c r="M789" s="17"/>
      <c r="N789" s="17"/>
    </row>
    <row r="790">
      <c r="B790" s="26" t="str">
        <f>Advanced!M787</f>
        <v/>
      </c>
      <c r="I790" s="25"/>
      <c r="L790" s="17"/>
      <c r="M790" s="17"/>
      <c r="N790" s="17"/>
    </row>
    <row r="791">
      <c r="B791" s="26" t="str">
        <f>Advanced!M788</f>
        <v/>
      </c>
      <c r="I791" s="25"/>
      <c r="L791" s="17"/>
      <c r="M791" s="17"/>
      <c r="N791" s="17"/>
    </row>
    <row r="792">
      <c r="B792" s="26" t="str">
        <f>Advanced!M789</f>
        <v/>
      </c>
      <c r="I792" s="25"/>
      <c r="L792" s="17"/>
      <c r="M792" s="17"/>
      <c r="N792" s="17"/>
    </row>
    <row r="793">
      <c r="B793" s="26" t="str">
        <f>Advanced!M790</f>
        <v/>
      </c>
      <c r="I793" s="25"/>
      <c r="L793" s="17"/>
      <c r="M793" s="17"/>
      <c r="N793" s="17"/>
    </row>
    <row r="794">
      <c r="B794" s="26" t="str">
        <f>Advanced!M791</f>
        <v/>
      </c>
      <c r="I794" s="25"/>
      <c r="L794" s="17"/>
      <c r="M794" s="17"/>
      <c r="N794" s="17"/>
    </row>
    <row r="795">
      <c r="B795" s="26" t="str">
        <f>Advanced!M792</f>
        <v/>
      </c>
      <c r="I795" s="25"/>
      <c r="L795" s="17"/>
      <c r="M795" s="17"/>
      <c r="N795" s="17"/>
    </row>
    <row r="796">
      <c r="B796" s="26" t="str">
        <f>Advanced!M793</f>
        <v/>
      </c>
      <c r="I796" s="25"/>
      <c r="L796" s="17"/>
      <c r="M796" s="17"/>
      <c r="N796" s="17"/>
    </row>
    <row r="797">
      <c r="B797" s="26" t="str">
        <f>Advanced!M794</f>
        <v/>
      </c>
      <c r="I797" s="25"/>
      <c r="L797" s="17"/>
      <c r="M797" s="17"/>
      <c r="N797" s="17"/>
    </row>
    <row r="798">
      <c r="B798" s="26" t="str">
        <f>Advanced!M795</f>
        <v/>
      </c>
      <c r="I798" s="25"/>
      <c r="L798" s="17"/>
      <c r="M798" s="17"/>
      <c r="N798" s="17"/>
    </row>
    <row r="799">
      <c r="B799" s="26" t="str">
        <f>Advanced!M796</f>
        <v/>
      </c>
      <c r="I799" s="25"/>
      <c r="L799" s="17"/>
      <c r="M799" s="17"/>
      <c r="N799" s="17"/>
    </row>
    <row r="800">
      <c r="B800" s="26" t="str">
        <f>Advanced!M797</f>
        <v/>
      </c>
      <c r="I800" s="25"/>
      <c r="L800" s="17"/>
      <c r="M800" s="17"/>
      <c r="N800" s="17"/>
    </row>
    <row r="801">
      <c r="B801" s="26" t="str">
        <f>Advanced!M798</f>
        <v/>
      </c>
      <c r="I801" s="25"/>
      <c r="L801" s="17"/>
      <c r="M801" s="17"/>
      <c r="N801" s="17"/>
    </row>
    <row r="802">
      <c r="B802" s="26" t="str">
        <f>Advanced!M799</f>
        <v/>
      </c>
      <c r="I802" s="25"/>
      <c r="L802" s="17"/>
      <c r="M802" s="17"/>
      <c r="N802" s="17"/>
    </row>
    <row r="803">
      <c r="B803" s="26" t="str">
        <f>Advanced!M800</f>
        <v/>
      </c>
      <c r="I803" s="25"/>
      <c r="L803" s="17"/>
      <c r="M803" s="17"/>
      <c r="N803" s="17"/>
    </row>
    <row r="804">
      <c r="B804" s="26" t="str">
        <f>Advanced!M801</f>
        <v/>
      </c>
      <c r="I804" s="25"/>
      <c r="L804" s="17"/>
      <c r="M804" s="17"/>
      <c r="N804" s="17"/>
    </row>
    <row r="805">
      <c r="B805" s="26" t="str">
        <f>Advanced!M802</f>
        <v/>
      </c>
      <c r="I805" s="25"/>
      <c r="L805" s="17"/>
      <c r="M805" s="17"/>
      <c r="N805" s="17"/>
    </row>
    <row r="806">
      <c r="B806" s="26" t="str">
        <f>Advanced!M803</f>
        <v/>
      </c>
      <c r="I806" s="25"/>
      <c r="L806" s="17"/>
      <c r="M806" s="17"/>
      <c r="N806" s="17"/>
    </row>
    <row r="807">
      <c r="B807" s="26" t="str">
        <f>Advanced!M804</f>
        <v/>
      </c>
      <c r="I807" s="25"/>
      <c r="L807" s="17"/>
      <c r="M807" s="17"/>
      <c r="N807" s="17"/>
    </row>
    <row r="808">
      <c r="B808" s="26" t="str">
        <f>Advanced!M805</f>
        <v/>
      </c>
      <c r="I808" s="25"/>
      <c r="L808" s="17"/>
      <c r="M808" s="17"/>
      <c r="N808" s="17"/>
    </row>
    <row r="809">
      <c r="B809" s="26" t="str">
        <f>Advanced!M806</f>
        <v/>
      </c>
      <c r="I809" s="25"/>
      <c r="L809" s="17"/>
      <c r="M809" s="17"/>
      <c r="N809" s="17"/>
    </row>
    <row r="810">
      <c r="B810" s="26" t="str">
        <f>Advanced!M807</f>
        <v/>
      </c>
      <c r="I810" s="25"/>
      <c r="L810" s="17"/>
      <c r="M810" s="17"/>
      <c r="N810" s="17"/>
    </row>
    <row r="811">
      <c r="B811" s="26" t="str">
        <f>Advanced!M808</f>
        <v/>
      </c>
      <c r="I811" s="25"/>
      <c r="L811" s="17"/>
      <c r="M811" s="17"/>
      <c r="N811" s="17"/>
    </row>
    <row r="812">
      <c r="B812" s="26" t="str">
        <f>Advanced!M809</f>
        <v/>
      </c>
      <c r="I812" s="25"/>
      <c r="L812" s="17"/>
      <c r="M812" s="17"/>
      <c r="N812" s="17"/>
    </row>
    <row r="813">
      <c r="B813" s="26" t="str">
        <f>Advanced!M810</f>
        <v/>
      </c>
      <c r="I813" s="25"/>
      <c r="L813" s="17"/>
      <c r="M813" s="17"/>
      <c r="N813" s="17"/>
    </row>
    <row r="814">
      <c r="B814" s="26" t="str">
        <f>Advanced!M811</f>
        <v/>
      </c>
      <c r="I814" s="25"/>
      <c r="L814" s="17"/>
      <c r="M814" s="17"/>
      <c r="N814" s="17"/>
    </row>
    <row r="815">
      <c r="B815" s="26" t="str">
        <f>Advanced!M812</f>
        <v/>
      </c>
      <c r="I815" s="25"/>
      <c r="L815" s="17"/>
      <c r="M815" s="17"/>
      <c r="N815" s="17"/>
    </row>
    <row r="816">
      <c r="B816" s="26" t="str">
        <f>Advanced!M813</f>
        <v/>
      </c>
      <c r="I816" s="25"/>
      <c r="L816" s="17"/>
      <c r="M816" s="17"/>
      <c r="N816" s="17"/>
    </row>
    <row r="817">
      <c r="B817" s="26" t="str">
        <f>Advanced!M814</f>
        <v/>
      </c>
      <c r="I817" s="25"/>
      <c r="L817" s="17"/>
      <c r="M817" s="17"/>
      <c r="N817" s="17"/>
    </row>
    <row r="818">
      <c r="B818" s="26" t="str">
        <f>Advanced!M815</f>
        <v/>
      </c>
      <c r="I818" s="25"/>
      <c r="L818" s="17"/>
      <c r="M818" s="17"/>
      <c r="N818" s="17"/>
    </row>
    <row r="819">
      <c r="B819" s="26" t="str">
        <f>Advanced!M816</f>
        <v/>
      </c>
      <c r="I819" s="25"/>
      <c r="L819" s="17"/>
      <c r="M819" s="17"/>
      <c r="N819" s="17"/>
    </row>
    <row r="820">
      <c r="B820" s="26" t="str">
        <f>Advanced!M817</f>
        <v/>
      </c>
      <c r="I820" s="25"/>
      <c r="L820" s="17"/>
      <c r="M820" s="17"/>
      <c r="N820" s="17"/>
    </row>
    <row r="821">
      <c r="B821" s="26" t="str">
        <f>Advanced!M818</f>
        <v/>
      </c>
      <c r="I821" s="25"/>
      <c r="L821" s="17"/>
      <c r="M821" s="17"/>
      <c r="N821" s="17"/>
    </row>
    <row r="822">
      <c r="B822" s="26" t="str">
        <f>Advanced!M819</f>
        <v/>
      </c>
      <c r="I822" s="25"/>
      <c r="L822" s="17"/>
      <c r="M822" s="17"/>
      <c r="N822" s="17"/>
    </row>
    <row r="823">
      <c r="B823" s="26" t="str">
        <f>Advanced!M820</f>
        <v/>
      </c>
      <c r="I823" s="25"/>
      <c r="L823" s="17"/>
      <c r="M823" s="17"/>
      <c r="N823" s="17"/>
    </row>
    <row r="824">
      <c r="B824" s="26" t="str">
        <f>Advanced!M821</f>
        <v/>
      </c>
      <c r="I824" s="25"/>
      <c r="L824" s="17"/>
      <c r="M824" s="17"/>
      <c r="N824" s="17"/>
    </row>
    <row r="825">
      <c r="B825" s="26" t="str">
        <f>Advanced!M822</f>
        <v/>
      </c>
      <c r="I825" s="25"/>
      <c r="L825" s="17"/>
      <c r="M825" s="17"/>
      <c r="N825" s="17"/>
    </row>
    <row r="826">
      <c r="B826" s="26" t="str">
        <f>Advanced!M823</f>
        <v/>
      </c>
      <c r="I826" s="25"/>
      <c r="L826" s="17"/>
      <c r="M826" s="17"/>
      <c r="N826" s="17"/>
    </row>
    <row r="827">
      <c r="B827" s="26" t="str">
        <f>Advanced!M824</f>
        <v/>
      </c>
      <c r="I827" s="25"/>
      <c r="L827" s="17"/>
      <c r="M827" s="17"/>
      <c r="N827" s="17"/>
    </row>
    <row r="828">
      <c r="B828" s="26" t="str">
        <f>Advanced!M825</f>
        <v/>
      </c>
      <c r="I828" s="25"/>
      <c r="L828" s="17"/>
      <c r="M828" s="17"/>
      <c r="N828" s="17"/>
    </row>
    <row r="829">
      <c r="B829" s="26" t="str">
        <f>Advanced!M826</f>
        <v/>
      </c>
      <c r="I829" s="25"/>
      <c r="L829" s="17"/>
      <c r="M829" s="17"/>
      <c r="N829" s="17"/>
    </row>
    <row r="830">
      <c r="B830" s="26" t="str">
        <f>Advanced!M827</f>
        <v/>
      </c>
      <c r="I830" s="25"/>
      <c r="L830" s="17"/>
      <c r="M830" s="17"/>
      <c r="N830" s="17"/>
    </row>
    <row r="831">
      <c r="B831" s="26" t="str">
        <f>Advanced!M828</f>
        <v/>
      </c>
      <c r="I831" s="25"/>
      <c r="L831" s="17"/>
      <c r="M831" s="17"/>
      <c r="N831" s="17"/>
    </row>
    <row r="832">
      <c r="B832" s="26" t="str">
        <f>Advanced!M829</f>
        <v/>
      </c>
      <c r="I832" s="25"/>
      <c r="L832" s="17"/>
      <c r="M832" s="17"/>
      <c r="N832" s="17"/>
    </row>
    <row r="833">
      <c r="B833" s="26" t="str">
        <f>Advanced!M830</f>
        <v/>
      </c>
      <c r="I833" s="25"/>
      <c r="L833" s="17"/>
      <c r="M833" s="17"/>
      <c r="N833" s="17"/>
    </row>
    <row r="834">
      <c r="B834" s="26" t="str">
        <f>Advanced!M831</f>
        <v/>
      </c>
      <c r="I834" s="25"/>
      <c r="L834" s="17"/>
      <c r="M834" s="17"/>
      <c r="N834" s="17"/>
    </row>
    <row r="835">
      <c r="B835" s="26" t="str">
        <f>Advanced!M832</f>
        <v/>
      </c>
      <c r="I835" s="25"/>
      <c r="L835" s="17"/>
      <c r="M835" s="17"/>
      <c r="N835" s="17"/>
    </row>
    <row r="836">
      <c r="B836" s="26" t="str">
        <f>Advanced!M833</f>
        <v/>
      </c>
      <c r="I836" s="25"/>
      <c r="L836" s="17"/>
      <c r="M836" s="17"/>
      <c r="N836" s="17"/>
    </row>
    <row r="837">
      <c r="B837" s="26" t="str">
        <f>Advanced!M834</f>
        <v/>
      </c>
      <c r="I837" s="25"/>
      <c r="L837" s="17"/>
      <c r="M837" s="17"/>
      <c r="N837" s="17"/>
    </row>
    <row r="838">
      <c r="B838" s="26" t="str">
        <f>Advanced!M835</f>
        <v/>
      </c>
      <c r="I838" s="25"/>
      <c r="L838" s="17"/>
      <c r="M838" s="17"/>
      <c r="N838" s="17"/>
    </row>
    <row r="839">
      <c r="B839" s="26" t="str">
        <f>Advanced!M836</f>
        <v/>
      </c>
      <c r="I839" s="25"/>
      <c r="L839" s="17"/>
      <c r="M839" s="17"/>
      <c r="N839" s="17"/>
    </row>
    <row r="840">
      <c r="B840" s="26" t="str">
        <f>Advanced!M837</f>
        <v/>
      </c>
      <c r="I840" s="25"/>
      <c r="L840" s="17"/>
      <c r="M840" s="17"/>
      <c r="N840" s="17"/>
    </row>
    <row r="841">
      <c r="B841" s="26" t="str">
        <f>Advanced!M838</f>
        <v/>
      </c>
      <c r="I841" s="25"/>
      <c r="L841" s="17"/>
      <c r="M841" s="17"/>
      <c r="N841" s="17"/>
    </row>
    <row r="842">
      <c r="B842" s="26" t="str">
        <f>Advanced!M839</f>
        <v/>
      </c>
      <c r="I842" s="25"/>
      <c r="L842" s="17"/>
      <c r="M842" s="17"/>
      <c r="N842" s="17"/>
    </row>
    <row r="843">
      <c r="B843" s="26" t="str">
        <f>Advanced!M840</f>
        <v/>
      </c>
      <c r="I843" s="25"/>
      <c r="L843" s="17"/>
      <c r="M843" s="17"/>
      <c r="N843" s="17"/>
    </row>
    <row r="844">
      <c r="B844" s="26" t="str">
        <f>Advanced!M841</f>
        <v/>
      </c>
      <c r="I844" s="25"/>
      <c r="L844" s="17"/>
      <c r="M844" s="17"/>
      <c r="N844" s="17"/>
    </row>
    <row r="845">
      <c r="B845" s="26" t="str">
        <f>Advanced!M842</f>
        <v/>
      </c>
      <c r="I845" s="25"/>
      <c r="L845" s="17"/>
      <c r="M845" s="17"/>
      <c r="N845" s="17"/>
    </row>
    <row r="846">
      <c r="B846" s="26" t="str">
        <f>Advanced!M843</f>
        <v/>
      </c>
      <c r="I846" s="25"/>
      <c r="L846" s="17"/>
      <c r="M846" s="17"/>
      <c r="N846" s="17"/>
    </row>
    <row r="847">
      <c r="B847" s="26" t="str">
        <f>Advanced!M844</f>
        <v/>
      </c>
      <c r="I847" s="25"/>
      <c r="L847" s="17"/>
      <c r="M847" s="17"/>
      <c r="N847" s="17"/>
    </row>
    <row r="848">
      <c r="B848" s="26" t="str">
        <f>Advanced!M845</f>
        <v/>
      </c>
      <c r="I848" s="25"/>
      <c r="L848" s="17"/>
      <c r="M848" s="17"/>
      <c r="N848" s="17"/>
    </row>
    <row r="849">
      <c r="B849" s="26" t="str">
        <f>Advanced!M846</f>
        <v/>
      </c>
      <c r="I849" s="25"/>
      <c r="L849" s="17"/>
      <c r="M849" s="17"/>
      <c r="N849" s="17"/>
    </row>
    <row r="850">
      <c r="B850" s="26" t="str">
        <f>Advanced!M847</f>
        <v/>
      </c>
      <c r="I850" s="25"/>
      <c r="L850" s="17"/>
      <c r="M850" s="17"/>
      <c r="N850" s="17"/>
    </row>
    <row r="851">
      <c r="B851" s="26" t="str">
        <f>Advanced!M848</f>
        <v/>
      </c>
      <c r="I851" s="25"/>
      <c r="L851" s="17"/>
      <c r="M851" s="17"/>
      <c r="N851" s="17"/>
    </row>
    <row r="852">
      <c r="B852" s="26" t="str">
        <f>Advanced!M849</f>
        <v/>
      </c>
      <c r="I852" s="25"/>
      <c r="L852" s="17"/>
      <c r="M852" s="17"/>
      <c r="N852" s="17"/>
    </row>
    <row r="853">
      <c r="B853" s="26" t="str">
        <f>Advanced!M850</f>
        <v/>
      </c>
      <c r="I853" s="25"/>
      <c r="L853" s="17"/>
      <c r="M853" s="17"/>
      <c r="N853" s="17"/>
    </row>
    <row r="854">
      <c r="B854" s="26" t="str">
        <f>Advanced!M851</f>
        <v/>
      </c>
      <c r="I854" s="25"/>
      <c r="L854" s="17"/>
      <c r="M854" s="17"/>
      <c r="N854" s="17"/>
    </row>
    <row r="855">
      <c r="B855" s="26" t="str">
        <f>Advanced!M852</f>
        <v/>
      </c>
      <c r="I855" s="25"/>
      <c r="L855" s="17"/>
      <c r="M855" s="17"/>
      <c r="N855" s="17"/>
    </row>
    <row r="856">
      <c r="B856" s="26" t="str">
        <f>Advanced!M853</f>
        <v/>
      </c>
      <c r="I856" s="25"/>
      <c r="L856" s="17"/>
      <c r="M856" s="17"/>
      <c r="N856" s="17"/>
    </row>
    <row r="857">
      <c r="B857" s="26" t="str">
        <f>Advanced!M854</f>
        <v/>
      </c>
      <c r="I857" s="25"/>
      <c r="L857" s="17"/>
      <c r="M857" s="17"/>
      <c r="N857" s="17"/>
    </row>
    <row r="858">
      <c r="B858" s="26" t="str">
        <f>Advanced!M855</f>
        <v/>
      </c>
      <c r="I858" s="25"/>
      <c r="L858" s="17"/>
      <c r="M858" s="17"/>
      <c r="N858" s="17"/>
    </row>
    <row r="859">
      <c r="B859" s="26" t="str">
        <f>Advanced!M856</f>
        <v/>
      </c>
      <c r="I859" s="25"/>
      <c r="L859" s="17"/>
      <c r="M859" s="17"/>
      <c r="N859" s="17"/>
    </row>
    <row r="860">
      <c r="B860" s="26" t="str">
        <f>Advanced!M857</f>
        <v/>
      </c>
      <c r="I860" s="25"/>
      <c r="L860" s="17"/>
      <c r="M860" s="17"/>
      <c r="N860" s="17"/>
    </row>
    <row r="861">
      <c r="B861" s="26" t="str">
        <f>Advanced!M858</f>
        <v/>
      </c>
      <c r="I861" s="25"/>
      <c r="L861" s="17"/>
      <c r="M861" s="17"/>
      <c r="N861" s="17"/>
    </row>
    <row r="862">
      <c r="B862" s="26" t="str">
        <f>Advanced!M859</f>
        <v/>
      </c>
      <c r="I862" s="25"/>
      <c r="L862" s="17"/>
      <c r="M862" s="17"/>
      <c r="N862" s="17"/>
    </row>
    <row r="863">
      <c r="B863" s="26" t="str">
        <f>Advanced!M860</f>
        <v/>
      </c>
      <c r="I863" s="25"/>
      <c r="L863" s="17"/>
      <c r="M863" s="17"/>
      <c r="N863" s="17"/>
    </row>
    <row r="864">
      <c r="B864" s="26" t="str">
        <f>Advanced!M861</f>
        <v/>
      </c>
      <c r="I864" s="25"/>
      <c r="L864" s="17"/>
      <c r="M864" s="17"/>
      <c r="N864" s="17"/>
    </row>
    <row r="865">
      <c r="B865" s="26" t="str">
        <f>Advanced!M862</f>
        <v/>
      </c>
      <c r="I865" s="25"/>
      <c r="L865" s="17"/>
      <c r="M865" s="17"/>
      <c r="N865" s="17"/>
    </row>
    <row r="866">
      <c r="B866" s="26" t="str">
        <f>Advanced!M863</f>
        <v/>
      </c>
      <c r="I866" s="25"/>
      <c r="L866" s="17"/>
      <c r="M866" s="17"/>
      <c r="N866" s="17"/>
    </row>
    <row r="867">
      <c r="B867" s="26" t="str">
        <f>Advanced!M864</f>
        <v/>
      </c>
      <c r="I867" s="25"/>
      <c r="L867" s="17"/>
      <c r="M867" s="17"/>
      <c r="N867" s="17"/>
    </row>
    <row r="868">
      <c r="B868" s="26" t="str">
        <f>Advanced!M865</f>
        <v/>
      </c>
      <c r="I868" s="25"/>
      <c r="L868" s="17"/>
      <c r="M868" s="17"/>
      <c r="N868" s="17"/>
    </row>
    <row r="869">
      <c r="B869" s="26" t="str">
        <f>Advanced!M866</f>
        <v/>
      </c>
      <c r="I869" s="25"/>
      <c r="L869" s="17"/>
      <c r="M869" s="17"/>
      <c r="N869" s="17"/>
    </row>
    <row r="870">
      <c r="B870" s="26" t="str">
        <f>Advanced!M867</f>
        <v/>
      </c>
      <c r="I870" s="25"/>
      <c r="L870" s="17"/>
      <c r="M870" s="17"/>
      <c r="N870" s="17"/>
    </row>
    <row r="871">
      <c r="B871" s="26" t="str">
        <f>Advanced!M868</f>
        <v/>
      </c>
      <c r="I871" s="25"/>
      <c r="L871" s="17"/>
      <c r="M871" s="17"/>
      <c r="N871" s="17"/>
    </row>
    <row r="872">
      <c r="B872" s="26" t="str">
        <f>Advanced!M869</f>
        <v/>
      </c>
      <c r="I872" s="25"/>
      <c r="L872" s="17"/>
      <c r="M872" s="17"/>
      <c r="N872" s="17"/>
    </row>
    <row r="873">
      <c r="B873" s="26" t="str">
        <f>Advanced!M870</f>
        <v/>
      </c>
      <c r="I873" s="25"/>
      <c r="L873" s="17"/>
      <c r="M873" s="17"/>
      <c r="N873" s="17"/>
    </row>
    <row r="874">
      <c r="B874" s="26" t="str">
        <f>Advanced!M871</f>
        <v/>
      </c>
      <c r="I874" s="25"/>
      <c r="L874" s="17"/>
      <c r="M874" s="17"/>
      <c r="N874" s="17"/>
    </row>
    <row r="875">
      <c r="B875" s="26" t="str">
        <f>Advanced!M872</f>
        <v/>
      </c>
      <c r="I875" s="25"/>
      <c r="L875" s="17"/>
      <c r="M875" s="17"/>
      <c r="N875" s="17"/>
    </row>
    <row r="876">
      <c r="B876" s="26" t="str">
        <f>Advanced!M873</f>
        <v/>
      </c>
      <c r="I876" s="25"/>
      <c r="L876" s="17"/>
      <c r="M876" s="17"/>
      <c r="N876" s="17"/>
    </row>
    <row r="877">
      <c r="B877" s="26" t="str">
        <f>Advanced!M874</f>
        <v/>
      </c>
      <c r="I877" s="25"/>
      <c r="L877" s="17"/>
      <c r="M877" s="17"/>
      <c r="N877" s="17"/>
    </row>
    <row r="878">
      <c r="B878" s="26" t="str">
        <f>Advanced!M875</f>
        <v/>
      </c>
      <c r="I878" s="25"/>
      <c r="L878" s="17"/>
      <c r="M878" s="17"/>
      <c r="N878" s="17"/>
    </row>
    <row r="879">
      <c r="B879" s="26" t="str">
        <f>Advanced!M876</f>
        <v/>
      </c>
      <c r="I879" s="25"/>
      <c r="L879" s="17"/>
      <c r="M879" s="17"/>
      <c r="N879" s="17"/>
    </row>
    <row r="880">
      <c r="B880" s="26" t="str">
        <f>Advanced!M877</f>
        <v/>
      </c>
      <c r="I880" s="25"/>
      <c r="L880" s="17"/>
      <c r="M880" s="17"/>
      <c r="N880" s="17"/>
    </row>
    <row r="881">
      <c r="B881" s="26" t="str">
        <f>Advanced!M878</f>
        <v/>
      </c>
      <c r="I881" s="25"/>
      <c r="L881" s="17"/>
      <c r="M881" s="17"/>
      <c r="N881" s="17"/>
    </row>
    <row r="882">
      <c r="B882" s="26" t="str">
        <f>Advanced!M879</f>
        <v/>
      </c>
      <c r="I882" s="25"/>
      <c r="L882" s="17"/>
      <c r="M882" s="17"/>
      <c r="N882" s="17"/>
    </row>
    <row r="883">
      <c r="B883" s="26" t="str">
        <f>Advanced!M880</f>
        <v/>
      </c>
      <c r="I883" s="25"/>
      <c r="L883" s="17"/>
      <c r="M883" s="17"/>
      <c r="N883" s="17"/>
    </row>
    <row r="884">
      <c r="B884" s="26" t="str">
        <f>Advanced!M881</f>
        <v/>
      </c>
      <c r="I884" s="25"/>
      <c r="L884" s="17"/>
      <c r="M884" s="17"/>
      <c r="N884" s="17"/>
    </row>
    <row r="885">
      <c r="B885" s="26" t="str">
        <f>Advanced!M882</f>
        <v/>
      </c>
      <c r="I885" s="25"/>
      <c r="L885" s="17"/>
      <c r="M885" s="17"/>
      <c r="N885" s="17"/>
    </row>
    <row r="886">
      <c r="B886" s="26" t="str">
        <f>Advanced!M883</f>
        <v/>
      </c>
      <c r="I886" s="25"/>
      <c r="L886" s="17"/>
      <c r="M886" s="17"/>
      <c r="N886" s="17"/>
    </row>
    <row r="887">
      <c r="B887" s="26" t="str">
        <f>Advanced!M884</f>
        <v/>
      </c>
      <c r="I887" s="25"/>
      <c r="L887" s="17"/>
      <c r="M887" s="17"/>
      <c r="N887" s="17"/>
    </row>
    <row r="888">
      <c r="B888" s="26" t="str">
        <f>Advanced!M885</f>
        <v/>
      </c>
      <c r="I888" s="25"/>
      <c r="L888" s="17"/>
      <c r="M888" s="17"/>
      <c r="N888" s="17"/>
    </row>
    <row r="889">
      <c r="B889" s="26" t="str">
        <f>Advanced!M886</f>
        <v/>
      </c>
      <c r="I889" s="25"/>
      <c r="L889" s="17"/>
      <c r="M889" s="17"/>
      <c r="N889" s="17"/>
    </row>
    <row r="890">
      <c r="B890" s="26" t="str">
        <f>Advanced!M887</f>
        <v/>
      </c>
      <c r="I890" s="25"/>
      <c r="L890" s="17"/>
      <c r="M890" s="17"/>
      <c r="N890" s="17"/>
    </row>
    <row r="891">
      <c r="B891" s="26" t="str">
        <f>Advanced!M888</f>
        <v/>
      </c>
      <c r="I891" s="25"/>
      <c r="L891" s="17"/>
      <c r="M891" s="17"/>
      <c r="N891" s="17"/>
    </row>
    <row r="892">
      <c r="B892" s="26" t="str">
        <f>Advanced!M889</f>
        <v/>
      </c>
      <c r="I892" s="25"/>
      <c r="L892" s="17"/>
      <c r="M892" s="17"/>
      <c r="N892" s="17"/>
    </row>
    <row r="893">
      <c r="B893" s="26" t="str">
        <f>Advanced!M890</f>
        <v/>
      </c>
      <c r="I893" s="25"/>
      <c r="L893" s="17"/>
      <c r="M893" s="17"/>
      <c r="N893" s="17"/>
    </row>
    <row r="894">
      <c r="B894" s="26" t="str">
        <f>Advanced!M891</f>
        <v/>
      </c>
      <c r="I894" s="25"/>
      <c r="L894" s="17"/>
      <c r="M894" s="17"/>
      <c r="N894" s="17"/>
    </row>
    <row r="895">
      <c r="B895" s="26" t="str">
        <f>Advanced!M892</f>
        <v/>
      </c>
      <c r="I895" s="25"/>
      <c r="L895" s="17"/>
      <c r="M895" s="17"/>
      <c r="N895" s="17"/>
    </row>
    <row r="896">
      <c r="B896" s="26" t="str">
        <f>Advanced!M893</f>
        <v/>
      </c>
      <c r="I896" s="25"/>
      <c r="L896" s="17"/>
      <c r="M896" s="17"/>
      <c r="N896" s="17"/>
    </row>
    <row r="897">
      <c r="B897" s="26" t="str">
        <f>Advanced!M894</f>
        <v/>
      </c>
      <c r="I897" s="25"/>
      <c r="L897" s="17"/>
      <c r="M897" s="17"/>
      <c r="N897" s="17"/>
    </row>
    <row r="898">
      <c r="B898" s="26" t="str">
        <f>Advanced!M895</f>
        <v/>
      </c>
      <c r="I898" s="25"/>
      <c r="L898" s="17"/>
      <c r="M898" s="17"/>
      <c r="N898" s="17"/>
    </row>
    <row r="899">
      <c r="B899" s="26" t="str">
        <f>Advanced!M896</f>
        <v/>
      </c>
      <c r="I899" s="25"/>
      <c r="L899" s="17"/>
      <c r="M899" s="17"/>
      <c r="N899" s="17"/>
    </row>
    <row r="900">
      <c r="B900" s="26" t="str">
        <f>Advanced!M897</f>
        <v/>
      </c>
      <c r="I900" s="25"/>
      <c r="L900" s="17"/>
      <c r="M900" s="17"/>
      <c r="N900" s="17"/>
    </row>
    <row r="901">
      <c r="B901" s="26" t="str">
        <f>Advanced!M898</f>
        <v/>
      </c>
      <c r="I901" s="25"/>
      <c r="L901" s="17"/>
      <c r="M901" s="17"/>
      <c r="N901" s="17"/>
    </row>
    <row r="902">
      <c r="B902" s="26" t="str">
        <f>Advanced!M899</f>
        <v/>
      </c>
      <c r="I902" s="25"/>
      <c r="L902" s="17"/>
      <c r="M902" s="17"/>
      <c r="N902" s="17"/>
    </row>
    <row r="903">
      <c r="B903" s="26" t="str">
        <f>Advanced!M900</f>
        <v/>
      </c>
      <c r="I903" s="25"/>
      <c r="L903" s="17"/>
      <c r="M903" s="17"/>
      <c r="N903" s="17"/>
    </row>
    <row r="904">
      <c r="B904" s="26" t="str">
        <f>Advanced!M901</f>
        <v/>
      </c>
      <c r="I904" s="25"/>
      <c r="L904" s="17"/>
      <c r="M904" s="17"/>
      <c r="N904" s="17"/>
    </row>
    <row r="905">
      <c r="B905" s="26" t="str">
        <f>Advanced!M902</f>
        <v/>
      </c>
      <c r="I905" s="25"/>
      <c r="L905" s="17"/>
      <c r="M905" s="17"/>
      <c r="N905" s="17"/>
    </row>
    <row r="906">
      <c r="B906" s="26" t="str">
        <f>Advanced!M903</f>
        <v/>
      </c>
      <c r="I906" s="25"/>
      <c r="L906" s="17"/>
      <c r="M906" s="17"/>
      <c r="N906" s="17"/>
    </row>
    <row r="907">
      <c r="B907" s="26" t="str">
        <f>Advanced!M904</f>
        <v/>
      </c>
      <c r="I907" s="25"/>
      <c r="L907" s="17"/>
      <c r="M907" s="17"/>
      <c r="N907" s="17"/>
    </row>
    <row r="908">
      <c r="B908" s="26" t="str">
        <f>Advanced!M905</f>
        <v/>
      </c>
      <c r="I908" s="25"/>
      <c r="L908" s="17"/>
      <c r="M908" s="17"/>
      <c r="N908" s="17"/>
    </row>
    <row r="909">
      <c r="B909" s="26" t="str">
        <f>Advanced!M906</f>
        <v/>
      </c>
      <c r="I909" s="25"/>
      <c r="L909" s="17"/>
      <c r="M909" s="17"/>
      <c r="N909" s="17"/>
    </row>
    <row r="910">
      <c r="B910" s="26" t="str">
        <f>Advanced!M907</f>
        <v/>
      </c>
      <c r="I910" s="25"/>
      <c r="L910" s="17"/>
      <c r="M910" s="17"/>
      <c r="N910" s="17"/>
    </row>
    <row r="911">
      <c r="B911" s="26" t="str">
        <f>Advanced!M908</f>
        <v/>
      </c>
      <c r="I911" s="25"/>
      <c r="L911" s="17"/>
      <c r="M911" s="17"/>
      <c r="N911" s="17"/>
    </row>
    <row r="912">
      <c r="B912" s="26" t="str">
        <f>Advanced!M909</f>
        <v/>
      </c>
      <c r="I912" s="25"/>
      <c r="L912" s="17"/>
      <c r="M912" s="17"/>
      <c r="N912" s="17"/>
    </row>
    <row r="913">
      <c r="B913" s="26" t="str">
        <f>Advanced!M910</f>
        <v/>
      </c>
      <c r="I913" s="25"/>
      <c r="L913" s="17"/>
      <c r="M913" s="17"/>
      <c r="N913" s="17"/>
    </row>
    <row r="914">
      <c r="B914" s="26" t="str">
        <f>Advanced!M911</f>
        <v/>
      </c>
      <c r="I914" s="25"/>
      <c r="L914" s="17"/>
      <c r="M914" s="17"/>
      <c r="N914" s="17"/>
    </row>
    <row r="915">
      <c r="B915" s="26" t="str">
        <f>Advanced!M912</f>
        <v/>
      </c>
      <c r="I915" s="25"/>
      <c r="L915" s="17"/>
      <c r="M915" s="17"/>
      <c r="N915" s="17"/>
    </row>
    <row r="916">
      <c r="B916" s="26" t="str">
        <f>Advanced!M913</f>
        <v/>
      </c>
      <c r="I916" s="25"/>
      <c r="L916" s="17"/>
      <c r="M916" s="17"/>
      <c r="N916" s="17"/>
    </row>
    <row r="917">
      <c r="B917" s="26" t="str">
        <f>Advanced!M914</f>
        <v/>
      </c>
      <c r="I917" s="25"/>
      <c r="L917" s="17"/>
      <c r="M917" s="17"/>
      <c r="N917" s="17"/>
    </row>
    <row r="918">
      <c r="B918" s="26" t="str">
        <f>Advanced!M915</f>
        <v/>
      </c>
      <c r="I918" s="25"/>
      <c r="L918" s="17"/>
      <c r="M918" s="17"/>
      <c r="N918" s="17"/>
    </row>
    <row r="919">
      <c r="B919" s="26" t="str">
        <f>Advanced!M916</f>
        <v/>
      </c>
      <c r="I919" s="25"/>
      <c r="L919" s="17"/>
      <c r="M919" s="17"/>
      <c r="N919" s="17"/>
    </row>
    <row r="920">
      <c r="B920" s="26" t="str">
        <f>Advanced!M917</f>
        <v/>
      </c>
      <c r="I920" s="25"/>
      <c r="L920" s="17"/>
      <c r="M920" s="17"/>
      <c r="N920" s="17"/>
    </row>
    <row r="921">
      <c r="B921" s="26" t="str">
        <f>Advanced!M918</f>
        <v/>
      </c>
      <c r="I921" s="25"/>
      <c r="L921" s="17"/>
      <c r="M921" s="17"/>
      <c r="N921" s="17"/>
    </row>
    <row r="922">
      <c r="B922" s="26" t="str">
        <f>Advanced!M919</f>
        <v/>
      </c>
      <c r="I922" s="25"/>
      <c r="L922" s="17"/>
      <c r="M922" s="17"/>
      <c r="N922" s="17"/>
    </row>
    <row r="923">
      <c r="B923" s="26" t="str">
        <f>Advanced!M920</f>
        <v/>
      </c>
      <c r="I923" s="25"/>
      <c r="L923" s="17"/>
      <c r="M923" s="17"/>
      <c r="N923" s="17"/>
    </row>
    <row r="924">
      <c r="B924" s="26" t="str">
        <f>Advanced!M921</f>
        <v/>
      </c>
      <c r="I924" s="25"/>
      <c r="L924" s="17"/>
      <c r="M924" s="17"/>
      <c r="N924" s="17"/>
    </row>
    <row r="925">
      <c r="B925" s="26" t="str">
        <f>Advanced!M922</f>
        <v/>
      </c>
      <c r="I925" s="25"/>
      <c r="L925" s="17"/>
      <c r="M925" s="17"/>
      <c r="N925" s="17"/>
    </row>
    <row r="926">
      <c r="B926" s="26" t="str">
        <f>Advanced!M923</f>
        <v/>
      </c>
      <c r="I926" s="25"/>
      <c r="L926" s="17"/>
      <c r="M926" s="17"/>
      <c r="N926" s="17"/>
    </row>
    <row r="927">
      <c r="B927" s="26" t="str">
        <f>Advanced!M924</f>
        <v/>
      </c>
      <c r="I927" s="25"/>
      <c r="L927" s="17"/>
      <c r="M927" s="17"/>
      <c r="N927" s="17"/>
    </row>
    <row r="928">
      <c r="B928" s="26" t="str">
        <f>Advanced!M925</f>
        <v/>
      </c>
      <c r="I928" s="25"/>
      <c r="L928" s="17"/>
      <c r="M928" s="17"/>
      <c r="N928" s="17"/>
    </row>
    <row r="929">
      <c r="B929" s="26" t="str">
        <f>Advanced!M926</f>
        <v/>
      </c>
      <c r="I929" s="25"/>
      <c r="L929" s="17"/>
      <c r="M929" s="17"/>
      <c r="N929" s="17"/>
    </row>
    <row r="930">
      <c r="B930" s="26" t="str">
        <f>Advanced!M927</f>
        <v/>
      </c>
      <c r="I930" s="25"/>
      <c r="L930" s="17"/>
      <c r="M930" s="17"/>
      <c r="N930" s="17"/>
    </row>
    <row r="931">
      <c r="B931" s="26" t="str">
        <f>Advanced!M928</f>
        <v/>
      </c>
      <c r="I931" s="25"/>
      <c r="L931" s="17"/>
      <c r="M931" s="17"/>
      <c r="N931" s="17"/>
    </row>
    <row r="932">
      <c r="B932" s="26" t="str">
        <f>Advanced!M929</f>
        <v/>
      </c>
      <c r="I932" s="25"/>
      <c r="L932" s="17"/>
      <c r="M932" s="17"/>
      <c r="N932" s="17"/>
    </row>
    <row r="933">
      <c r="B933" s="26" t="str">
        <f>Advanced!M930</f>
        <v/>
      </c>
      <c r="I933" s="25"/>
      <c r="L933" s="17"/>
      <c r="M933" s="17"/>
      <c r="N933" s="17"/>
    </row>
    <row r="934">
      <c r="B934" s="26" t="str">
        <f>Advanced!M931</f>
        <v/>
      </c>
      <c r="I934" s="25"/>
      <c r="L934" s="17"/>
      <c r="M934" s="17"/>
      <c r="N934" s="17"/>
    </row>
    <row r="935">
      <c r="B935" s="26" t="str">
        <f>Advanced!M932</f>
        <v/>
      </c>
      <c r="I935" s="25"/>
      <c r="L935" s="17"/>
      <c r="M935" s="17"/>
      <c r="N935" s="17"/>
    </row>
    <row r="936">
      <c r="B936" s="26" t="str">
        <f>Advanced!M933</f>
        <v/>
      </c>
      <c r="I936" s="25"/>
      <c r="L936" s="17"/>
      <c r="M936" s="17"/>
      <c r="N936" s="17"/>
    </row>
    <row r="937">
      <c r="B937" s="26" t="str">
        <f>Advanced!M934</f>
        <v/>
      </c>
      <c r="I937" s="25"/>
      <c r="L937" s="17"/>
      <c r="M937" s="17"/>
      <c r="N937" s="17"/>
    </row>
    <row r="938">
      <c r="B938" s="26" t="str">
        <f>Advanced!M935</f>
        <v/>
      </c>
      <c r="I938" s="25"/>
      <c r="L938" s="17"/>
      <c r="M938" s="17"/>
      <c r="N938" s="17"/>
    </row>
    <row r="939">
      <c r="B939" s="26" t="str">
        <f>Advanced!M936</f>
        <v/>
      </c>
      <c r="I939" s="25"/>
      <c r="L939" s="17"/>
      <c r="M939" s="17"/>
      <c r="N939" s="17"/>
    </row>
    <row r="940">
      <c r="B940" s="26" t="str">
        <f>Advanced!M937</f>
        <v/>
      </c>
      <c r="I940" s="25"/>
      <c r="L940" s="17"/>
      <c r="M940" s="17"/>
      <c r="N940" s="17"/>
    </row>
    <row r="941">
      <c r="B941" s="26" t="str">
        <f>Advanced!M938</f>
        <v/>
      </c>
      <c r="I941" s="25"/>
      <c r="L941" s="17"/>
      <c r="M941" s="17"/>
      <c r="N941" s="17"/>
    </row>
    <row r="942">
      <c r="B942" s="26" t="str">
        <f>Advanced!M939</f>
        <v/>
      </c>
      <c r="I942" s="25"/>
      <c r="L942" s="17"/>
      <c r="M942" s="17"/>
      <c r="N942" s="17"/>
    </row>
    <row r="943">
      <c r="B943" s="26" t="str">
        <f>Advanced!M940</f>
        <v/>
      </c>
      <c r="I943" s="25"/>
      <c r="L943" s="17"/>
      <c r="M943" s="17"/>
      <c r="N943" s="17"/>
    </row>
    <row r="944">
      <c r="B944" s="26" t="str">
        <f>Advanced!M941</f>
        <v/>
      </c>
      <c r="I944" s="25"/>
      <c r="L944" s="17"/>
      <c r="M944" s="17"/>
      <c r="N944" s="17"/>
    </row>
    <row r="945">
      <c r="B945" s="26" t="str">
        <f>Advanced!M942</f>
        <v/>
      </c>
      <c r="I945" s="25"/>
      <c r="L945" s="17"/>
      <c r="M945" s="17"/>
      <c r="N945" s="17"/>
    </row>
    <row r="946">
      <c r="B946" s="26" t="str">
        <f>Advanced!M943</f>
        <v/>
      </c>
      <c r="I946" s="25"/>
      <c r="L946" s="17"/>
      <c r="M946" s="17"/>
      <c r="N946" s="17"/>
    </row>
    <row r="947">
      <c r="B947" s="26" t="str">
        <f>Advanced!M944</f>
        <v/>
      </c>
      <c r="I947" s="25"/>
      <c r="L947" s="17"/>
      <c r="M947" s="17"/>
      <c r="N947" s="17"/>
    </row>
    <row r="948">
      <c r="B948" s="26" t="str">
        <f>Advanced!M945</f>
        <v/>
      </c>
      <c r="I948" s="25"/>
      <c r="L948" s="17"/>
      <c r="M948" s="17"/>
      <c r="N948" s="17"/>
    </row>
    <row r="949">
      <c r="B949" s="26" t="str">
        <f>Advanced!M946</f>
        <v/>
      </c>
      <c r="I949" s="25"/>
      <c r="L949" s="17"/>
      <c r="M949" s="17"/>
      <c r="N949" s="17"/>
    </row>
    <row r="950">
      <c r="B950" s="26" t="str">
        <f>Advanced!M947</f>
        <v/>
      </c>
      <c r="I950" s="25"/>
      <c r="L950" s="17"/>
      <c r="M950" s="17"/>
      <c r="N950" s="17"/>
    </row>
    <row r="951">
      <c r="B951" s="26" t="str">
        <f>Advanced!M948</f>
        <v/>
      </c>
      <c r="I951" s="25"/>
      <c r="L951" s="17"/>
      <c r="M951" s="17"/>
      <c r="N951" s="17"/>
    </row>
    <row r="952">
      <c r="B952" s="26" t="str">
        <f>Advanced!M949</f>
        <v/>
      </c>
      <c r="I952" s="25"/>
      <c r="L952" s="17"/>
      <c r="M952" s="17"/>
      <c r="N952" s="17"/>
    </row>
    <row r="953">
      <c r="B953" s="26" t="str">
        <f>Advanced!M950</f>
        <v/>
      </c>
      <c r="I953" s="25"/>
      <c r="L953" s="17"/>
      <c r="M953" s="17"/>
      <c r="N953" s="17"/>
    </row>
    <row r="954">
      <c r="B954" s="26" t="str">
        <f>Advanced!M951</f>
        <v/>
      </c>
      <c r="I954" s="25"/>
      <c r="L954" s="17"/>
      <c r="M954" s="17"/>
      <c r="N954" s="17"/>
    </row>
    <row r="955">
      <c r="B955" s="26" t="str">
        <f>Advanced!M952</f>
        <v/>
      </c>
      <c r="I955" s="25"/>
      <c r="L955" s="17"/>
      <c r="M955" s="17"/>
      <c r="N955" s="17"/>
    </row>
    <row r="956">
      <c r="B956" s="26" t="str">
        <f>Advanced!M953</f>
        <v/>
      </c>
      <c r="I956" s="25"/>
      <c r="L956" s="17"/>
      <c r="M956" s="17"/>
      <c r="N956" s="17"/>
    </row>
    <row r="957">
      <c r="B957" s="26" t="str">
        <f>Advanced!M954</f>
        <v/>
      </c>
      <c r="I957" s="25"/>
      <c r="L957" s="17"/>
      <c r="M957" s="17"/>
      <c r="N957" s="17"/>
    </row>
    <row r="958">
      <c r="B958" s="26" t="str">
        <f>Advanced!M955</f>
        <v/>
      </c>
      <c r="I958" s="25"/>
      <c r="L958" s="17"/>
      <c r="M958" s="17"/>
      <c r="N958" s="17"/>
    </row>
    <row r="959">
      <c r="B959" s="26" t="str">
        <f>Advanced!M956</f>
        <v/>
      </c>
      <c r="I959" s="25"/>
      <c r="L959" s="17"/>
      <c r="M959" s="17"/>
      <c r="N959" s="17"/>
    </row>
    <row r="960">
      <c r="B960" s="26" t="str">
        <f>Advanced!M957</f>
        <v/>
      </c>
      <c r="I960" s="25"/>
      <c r="L960" s="17"/>
      <c r="M960" s="17"/>
      <c r="N960" s="17"/>
    </row>
    <row r="961">
      <c r="B961" s="26" t="str">
        <f>Advanced!M958</f>
        <v/>
      </c>
      <c r="I961" s="25"/>
      <c r="L961" s="17"/>
      <c r="M961" s="17"/>
      <c r="N961" s="17"/>
    </row>
    <row r="962">
      <c r="B962" s="26" t="str">
        <f>Advanced!M959</f>
        <v/>
      </c>
      <c r="I962" s="25"/>
      <c r="L962" s="17"/>
      <c r="M962" s="17"/>
      <c r="N962" s="17"/>
    </row>
    <row r="963">
      <c r="B963" s="26" t="str">
        <f>Advanced!M960</f>
        <v/>
      </c>
      <c r="I963" s="25"/>
      <c r="L963" s="17"/>
      <c r="M963" s="17"/>
      <c r="N963" s="17"/>
    </row>
    <row r="964">
      <c r="B964" s="26" t="str">
        <f>Advanced!M961</f>
        <v/>
      </c>
      <c r="I964" s="25"/>
      <c r="L964" s="17"/>
      <c r="M964" s="17"/>
      <c r="N964" s="17"/>
    </row>
    <row r="965">
      <c r="B965" s="26" t="str">
        <f>Advanced!M962</f>
        <v/>
      </c>
      <c r="I965" s="25"/>
      <c r="L965" s="17"/>
      <c r="M965" s="17"/>
      <c r="N965" s="17"/>
    </row>
    <row r="966">
      <c r="B966" s="26" t="str">
        <f>Advanced!M963</f>
        <v/>
      </c>
      <c r="I966" s="25"/>
      <c r="L966" s="17"/>
      <c r="M966" s="17"/>
      <c r="N966" s="17"/>
    </row>
    <row r="967">
      <c r="B967" s="26" t="str">
        <f>Advanced!M964</f>
        <v/>
      </c>
      <c r="I967" s="25"/>
      <c r="L967" s="17"/>
      <c r="M967" s="17"/>
      <c r="N967" s="17"/>
    </row>
    <row r="968">
      <c r="B968" s="26" t="str">
        <f>Advanced!M965</f>
        <v/>
      </c>
      <c r="I968" s="25"/>
      <c r="L968" s="17"/>
      <c r="M968" s="17"/>
      <c r="N968" s="17"/>
    </row>
    <row r="969">
      <c r="B969" s="26" t="str">
        <f>Advanced!M966</f>
        <v/>
      </c>
      <c r="I969" s="25"/>
      <c r="L969" s="17"/>
      <c r="M969" s="17"/>
      <c r="N969" s="17"/>
    </row>
    <row r="970">
      <c r="B970" s="26" t="str">
        <f>Advanced!M967</f>
        <v/>
      </c>
      <c r="I970" s="25"/>
      <c r="L970" s="17"/>
      <c r="M970" s="17"/>
      <c r="N970" s="17"/>
    </row>
    <row r="971">
      <c r="B971" s="26" t="str">
        <f>Advanced!M968</f>
        <v/>
      </c>
      <c r="I971" s="25"/>
      <c r="L971" s="17"/>
      <c r="M971" s="17"/>
      <c r="N971" s="17"/>
    </row>
    <row r="972">
      <c r="B972" s="26" t="str">
        <f>Advanced!M969</f>
        <v/>
      </c>
      <c r="I972" s="25"/>
      <c r="L972" s="17"/>
      <c r="M972" s="17"/>
      <c r="N972" s="17"/>
    </row>
    <row r="973">
      <c r="B973" s="26" t="str">
        <f>Advanced!M970</f>
        <v/>
      </c>
      <c r="I973" s="25"/>
      <c r="L973" s="17"/>
      <c r="M973" s="17"/>
      <c r="N973" s="17"/>
    </row>
    <row r="974">
      <c r="B974" s="26" t="str">
        <f>Advanced!M971</f>
        <v/>
      </c>
      <c r="I974" s="25"/>
      <c r="L974" s="17"/>
      <c r="M974" s="17"/>
      <c r="N974" s="17"/>
    </row>
    <row r="975">
      <c r="B975" s="26" t="str">
        <f>Advanced!M972</f>
        <v/>
      </c>
      <c r="I975" s="25"/>
      <c r="L975" s="17"/>
      <c r="M975" s="17"/>
      <c r="N975" s="17"/>
    </row>
    <row r="976">
      <c r="B976" s="26" t="str">
        <f>Advanced!M973</f>
        <v/>
      </c>
      <c r="I976" s="25"/>
      <c r="L976" s="17"/>
      <c r="M976" s="17"/>
      <c r="N976" s="17"/>
    </row>
    <row r="977">
      <c r="B977" s="26" t="str">
        <f>Advanced!M974</f>
        <v/>
      </c>
      <c r="I977" s="25"/>
      <c r="L977" s="17"/>
      <c r="M977" s="17"/>
      <c r="N977" s="17"/>
    </row>
    <row r="978">
      <c r="B978" s="26" t="str">
        <f>Advanced!M975</f>
        <v/>
      </c>
      <c r="I978" s="25"/>
      <c r="L978" s="17"/>
      <c r="M978" s="17"/>
      <c r="N978" s="17"/>
    </row>
    <row r="979">
      <c r="B979" s="26" t="str">
        <f>Advanced!M976</f>
        <v/>
      </c>
      <c r="I979" s="25"/>
      <c r="L979" s="17"/>
      <c r="M979" s="17"/>
      <c r="N979" s="17"/>
    </row>
    <row r="980">
      <c r="B980" s="26" t="str">
        <f>Advanced!M977</f>
        <v/>
      </c>
      <c r="I980" s="25"/>
      <c r="L980" s="17"/>
      <c r="M980" s="17"/>
      <c r="N980" s="17"/>
    </row>
    <row r="981">
      <c r="B981" s="26" t="str">
        <f>Advanced!M978</f>
        <v/>
      </c>
      <c r="I981" s="25"/>
      <c r="L981" s="17"/>
      <c r="M981" s="17"/>
      <c r="N981" s="17"/>
    </row>
    <row r="982">
      <c r="B982" s="26" t="str">
        <f>Advanced!M979</f>
        <v/>
      </c>
      <c r="I982" s="25"/>
      <c r="L982" s="17"/>
      <c r="M982" s="17"/>
      <c r="N982" s="17"/>
    </row>
    <row r="983">
      <c r="B983" s="26" t="str">
        <f>Advanced!M980</f>
        <v/>
      </c>
      <c r="I983" s="25"/>
      <c r="L983" s="17"/>
      <c r="M983" s="17"/>
      <c r="N983" s="17"/>
    </row>
    <row r="984">
      <c r="B984" s="26" t="str">
        <f>Advanced!M981</f>
        <v/>
      </c>
      <c r="I984" s="25"/>
      <c r="L984" s="17"/>
      <c r="M984" s="17"/>
      <c r="N984" s="17"/>
    </row>
    <row r="985">
      <c r="B985" s="26" t="str">
        <f>Advanced!M982</f>
        <v/>
      </c>
      <c r="I985" s="25"/>
      <c r="L985" s="17"/>
      <c r="M985" s="17"/>
      <c r="N985" s="17"/>
    </row>
    <row r="986">
      <c r="B986" s="26" t="str">
        <f>Advanced!M983</f>
        <v/>
      </c>
      <c r="I986" s="25"/>
      <c r="L986" s="17"/>
      <c r="M986" s="17"/>
      <c r="N986" s="17"/>
    </row>
    <row r="987">
      <c r="B987" s="26" t="str">
        <f>Advanced!M984</f>
        <v/>
      </c>
      <c r="I987" s="25"/>
      <c r="L987" s="17"/>
      <c r="M987" s="17"/>
      <c r="N987" s="17"/>
    </row>
    <row r="988">
      <c r="B988" s="26" t="str">
        <f>Advanced!M985</f>
        <v/>
      </c>
      <c r="I988" s="25"/>
      <c r="L988" s="17"/>
      <c r="M988" s="17"/>
      <c r="N988" s="17"/>
    </row>
    <row r="989">
      <c r="B989" s="26" t="str">
        <f>Advanced!M986</f>
        <v/>
      </c>
      <c r="I989" s="25"/>
      <c r="L989" s="17"/>
      <c r="M989" s="17"/>
      <c r="N989" s="17"/>
    </row>
    <row r="990">
      <c r="B990" s="26" t="str">
        <f>Advanced!M987</f>
        <v/>
      </c>
      <c r="I990" s="25"/>
      <c r="L990" s="17"/>
      <c r="M990" s="17"/>
      <c r="N990" s="17"/>
    </row>
    <row r="991">
      <c r="B991" s="26" t="str">
        <f>Advanced!M988</f>
        <v/>
      </c>
      <c r="I991" s="25"/>
      <c r="L991" s="17"/>
      <c r="M991" s="17"/>
      <c r="N991" s="17"/>
    </row>
    <row r="992">
      <c r="B992" s="26" t="str">
        <f>Advanced!M989</f>
        <v/>
      </c>
      <c r="I992" s="25"/>
      <c r="L992" s="17"/>
      <c r="M992" s="17"/>
      <c r="N992" s="17"/>
    </row>
    <row r="993">
      <c r="B993" s="26" t="str">
        <f>Advanced!M990</f>
        <v/>
      </c>
      <c r="I993" s="25"/>
      <c r="L993" s="17"/>
      <c r="M993" s="17"/>
      <c r="N993" s="17"/>
    </row>
    <row r="994">
      <c r="B994" s="26" t="str">
        <f>Advanced!M991</f>
        <v/>
      </c>
      <c r="I994" s="25"/>
      <c r="L994" s="17"/>
      <c r="M994" s="17"/>
      <c r="N994" s="17"/>
    </row>
    <row r="995">
      <c r="B995" s="26" t="str">
        <f>Advanced!M992</f>
        <v/>
      </c>
      <c r="I995" s="25"/>
      <c r="L995" s="17"/>
      <c r="M995" s="17"/>
      <c r="N995" s="17"/>
    </row>
    <row r="996">
      <c r="B996" s="26" t="str">
        <f>Advanced!M993</f>
        <v/>
      </c>
      <c r="I996" s="25"/>
      <c r="L996" s="17"/>
      <c r="M996" s="17"/>
      <c r="N996" s="17"/>
    </row>
    <row r="997">
      <c r="B997" s="26" t="str">
        <f>Advanced!M994</f>
        <v/>
      </c>
      <c r="I997" s="25"/>
      <c r="L997" s="17"/>
      <c r="M997" s="17"/>
      <c r="N997" s="17"/>
    </row>
    <row r="998">
      <c r="B998" s="26" t="str">
        <f>Advanced!M995</f>
        <v/>
      </c>
      <c r="I998" s="25"/>
      <c r="L998" s="17"/>
      <c r="M998" s="17"/>
      <c r="N998" s="17"/>
    </row>
    <row r="999">
      <c r="B999" s="26" t="str">
        <f>Advanced!M996</f>
        <v/>
      </c>
      <c r="I999" s="25"/>
      <c r="L999" s="17"/>
      <c r="M999" s="17"/>
      <c r="N999" s="17"/>
    </row>
    <row r="1000">
      <c r="B1000" s="26" t="str">
        <f>Advanced!M997</f>
        <v/>
      </c>
      <c r="I1000" s="25"/>
      <c r="L1000" s="17"/>
      <c r="M1000" s="17"/>
      <c r="N1000" s="17"/>
    </row>
    <row r="1001">
      <c r="B1001" s="26" t="str">
        <f>Advanced!M998</f>
        <v/>
      </c>
      <c r="I1001" s="25"/>
      <c r="L1001" s="17"/>
      <c r="M1001" s="17"/>
      <c r="N1001" s="17"/>
    </row>
    <row r="1002">
      <c r="B1002" s="26" t="str">
        <f>Advanced!M999</f>
        <v/>
      </c>
      <c r="I1002" s="25"/>
      <c r="L1002" s="17"/>
      <c r="M1002" s="17"/>
      <c r="N1002" s="17"/>
    </row>
    <row r="1003">
      <c r="B1003" s="26" t="str">
        <f>Advanced!M1000</f>
        <v/>
      </c>
      <c r="I1003" s="25"/>
      <c r="L1003" s="17"/>
      <c r="M1003" s="17"/>
      <c r="N1003" s="17"/>
    </row>
  </sheetData>
  <conditionalFormatting sqref="B5:B1003">
    <cfRule type="expression" dxfId="0" priority="1">
      <formula>$H5=""</formula>
    </cfRule>
  </conditionalFormatting>
  <conditionalFormatting sqref="B5:B1003">
    <cfRule type="expression" dxfId="1" priority="2">
      <formula>$H5&gt;=0.8</formula>
    </cfRule>
  </conditionalFormatting>
  <conditionalFormatting sqref="B5:B1003">
    <cfRule type="expression" dxfId="2" priority="3">
      <formula>AND($H5&gt;=0.5,$H5&lt;0.8)</formula>
    </cfRule>
  </conditionalFormatting>
  <conditionalFormatting sqref="B5:B1003">
    <cfRule type="expression" dxfId="3" priority="4">
      <formula>AND($H5&lt;0.5)</formula>
    </cfRule>
  </conditionalFormatting>
  <hyperlinks>
    <hyperlink r:id="rId1" ref="A4"/>
  </hyperlinks>
  <drawing r:id="rId2"/>
</worksheet>
</file>