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mon\Documents\UFES\Outros\IC\Github\Instel-I\"/>
    </mc:Choice>
  </mc:AlternateContent>
  <xr:revisionPtr revIDLastSave="0" documentId="13_ncr:1_{BA1EEE08-9B79-48C2-B21E-C183FF7350B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J12" i="3"/>
  <c r="H13" i="3"/>
  <c r="I21" i="3"/>
  <c r="E21" i="2"/>
  <c r="G21" i="3"/>
  <c r="E21" i="3"/>
  <c r="F21" i="3"/>
  <c r="D21" i="3"/>
  <c r="C21" i="3"/>
  <c r="H12" i="3"/>
  <c r="H11" i="3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J11" i="3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14" i="3"/>
  <c r="J14" i="3" s="1"/>
  <c r="G21" i="2"/>
  <c r="L21" i="2"/>
  <c r="J21" i="2"/>
  <c r="I21" i="2"/>
  <c r="H21" i="2"/>
  <c r="F21" i="2"/>
  <c r="D21" i="2"/>
  <c r="C21" i="2"/>
  <c r="J21" i="3" l="1"/>
  <c r="H21" i="3"/>
</calcChain>
</file>

<file path=xl/sharedStrings.xml><?xml version="1.0" encoding="utf-8"?>
<sst xmlns="http://schemas.openxmlformats.org/spreadsheetml/2006/main" count="114" uniqueCount="99">
  <si>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</si>
  <si>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</si>
  <si>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</si>
  <si>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</si>
  <si>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</si>
  <si>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</si>
  <si>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</si>
  <si>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</si>
  <si>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Microondas (FP = 0,92 atrasado)</t>
  </si>
  <si>
    <t xml:space="preserve">1620W/127V </t>
  </si>
  <si>
    <t>Máq. Lavar e secar roupa (FP = 0,8 atrasado)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</si>
  <si>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</si>
  <si>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</si>
  <si>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</si>
  <si>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</si>
  <si>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</si>
  <si>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</si>
  <si>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</si>
  <si>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</si>
  <si>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</si>
  <si>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</si>
  <si>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</si>
  <si>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</si>
  <si>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Área da piscina</t>
  </si>
  <si>
    <t>Área de serviço</t>
  </si>
  <si>
    <t>Banheiro da suíte</t>
  </si>
  <si>
    <t>Banheiro externo</t>
  </si>
  <si>
    <t>Banheiro interno</t>
  </si>
  <si>
    <t>Closet</t>
  </si>
  <si>
    <t>Cozinha</t>
  </si>
  <si>
    <t>Garagem</t>
  </si>
  <si>
    <t>Hall de entrada</t>
  </si>
  <si>
    <t>Quarto</t>
  </si>
  <si>
    <t>Sala</t>
  </si>
  <si>
    <t>Suíte</t>
  </si>
  <si>
    <t>DESTACADO DE VERMELHO = DÚVIDA! TÁ CERTO?</t>
  </si>
  <si>
    <t>3:600 e 3:100</t>
  </si>
  <si>
    <t>3:600 e 2:100</t>
  </si>
  <si>
    <t>3:600 e 1:100</t>
  </si>
  <si>
    <t>Área de lazer e corredor frontal</t>
  </si>
  <si>
    <t>Corredor lateral</t>
  </si>
  <si>
    <t>TOTAL</t>
  </si>
  <si>
    <t>2:600 e 2:100</t>
  </si>
  <si>
    <t>Potência (VA)*</t>
  </si>
  <si>
    <t>* Fonte: Norma Tec. Ed. Coletivas / EDP Escelsa</t>
  </si>
  <si>
    <t>10000 W/220V</t>
  </si>
  <si>
    <t>2100W/127V</t>
  </si>
  <si>
    <t>Fonte: Norma Tec. Ed. Coletivas / EDP Escelsa</t>
  </si>
  <si>
    <t>Unidade 2:Previsão de Carga e Divisão das Instalações _x000D_
Elétricas – Aula 03</t>
  </si>
  <si>
    <t>Ar condicionado no quarto (10.000 Btu)¹</t>
  </si>
  <si>
    <t>Ar condicionado na suíte (10.000 Btu)¹</t>
  </si>
  <si>
    <t>[1]: A conversão de Btu para W foi feita usando a tabela disponivel no slide:</t>
  </si>
  <si>
    <t>Ar condicionado</t>
  </si>
  <si>
    <t>Microondas</t>
  </si>
  <si>
    <t>Máq. Lavar e secar roupa</t>
  </si>
  <si>
    <r>
      <t xml:space="preserve">Os cálculos estão demonstrados no arquivo </t>
    </r>
    <r>
      <rPr>
        <b/>
        <i/>
        <sz val="12"/>
        <color theme="1"/>
        <rFont val="Times New Roman"/>
        <family val="1"/>
      </rPr>
      <t>"Calculos explicitos - Memorial de calculo.docx"</t>
    </r>
  </si>
  <si>
    <t>Motor de op. Piscina</t>
  </si>
  <si>
    <t>Motor de operação da piscina²</t>
  </si>
  <si>
    <t>Motor de operação do portão³</t>
  </si>
  <si>
    <t>[2]: Motor Elétrico WEG Para Bomba Piscina 1/2 Cv Monofásico 110/220V</t>
  </si>
  <si>
    <t>Será usado sob tensão de 220V</t>
  </si>
  <si>
    <t>368W/127V</t>
  </si>
  <si>
    <t>246W/127V</t>
  </si>
  <si>
    <t>100 VA</t>
  </si>
  <si>
    <t>200 VA</t>
  </si>
  <si>
    <t>600 VA</t>
  </si>
  <si>
    <t>(VA)</t>
  </si>
  <si>
    <t>(V)</t>
  </si>
  <si>
    <t>(A)</t>
  </si>
  <si>
    <t>CIRCUITO</t>
  </si>
  <si>
    <t>ILUMINAÇÃO</t>
  </si>
  <si>
    <t>TOMADA DE USO GERAL</t>
  </si>
  <si>
    <t>POT. TOTAL</t>
  </si>
  <si>
    <t>TENSÃO</t>
  </si>
  <si>
    <t>CORRENTE</t>
  </si>
  <si>
    <t>acho que ta certo, pela norma, a gnt vai ter: https://neoipsum.com.br/previsao-de-cargas-de-iluminacao-de-acordo-com-a-nbr-5410/</t>
  </si>
  <si>
    <t>(6m2 = 100VA )+ (11,58m2 / 4) = 2,895 arredondado pra 3 x 60VA = 280 VA no total, arredondado pra 3 pontos com 100VA cada</t>
  </si>
  <si>
    <t>Seguindo o mesmo caso da de cima, temos:</t>
  </si>
  <si>
    <t>30,23m2 - 6m2 = 24,23m2, dividido por 4 = 6 aproximadamente, então no final: (100 + (6 x 60)) = 460 (será q da pra arredondar pra 500??)</t>
  </si>
  <si>
    <t>Esse aqui eu acho q deveriam ser 5, tirando daqui: https://neoipsum.com.br/numero-minimo-de-tomadas-nbr-5410-projetos-eletricos-residenciais/</t>
  </si>
  <si>
    <t>no caso o perimetro é 23,9, dividido por 5 = 4,78 e arredondando pra cima, 5 tomadas</t>
  </si>
  <si>
    <t>Pelo que eu vi a norma define apenas 1 TUG(mínimo) para garagem, varanda, hall e corredor</t>
  </si>
  <si>
    <t>DESCRIÇÃO</t>
  </si>
  <si>
    <t>ILUM. EXTERNA</t>
  </si>
  <si>
    <t>ILUM. INTERNA</t>
  </si>
  <si>
    <t>CHUVEIRO SUÍTE</t>
  </si>
  <si>
    <t>CHUVEIRO SOCIAL</t>
  </si>
  <si>
    <t>MÁQ. LAVAR</t>
  </si>
  <si>
    <t>AR CONDICIONADO QUARTO</t>
  </si>
  <si>
    <t>AR CONDICIONADO SALA</t>
  </si>
  <si>
    <t>BOMBA PISCINA</t>
  </si>
  <si>
    <t>FORNO MICROONDAS</t>
  </si>
  <si>
    <t>TOMADAS COZINHA</t>
  </si>
  <si>
    <t>TOMADAS CORREDOR LATERAL + AREA DE LAZER + CORREDOR FRONTAL</t>
  </si>
  <si>
    <t>TOMADAS SUÍTE</t>
  </si>
  <si>
    <t>TOMADAS SALA</t>
  </si>
  <si>
    <t>TOMADAS QUARTO + BANHEIRO INTERNO</t>
  </si>
  <si>
    <t>TOMADAS BANHEIRO DA SUÍTE + GARAGEM</t>
  </si>
  <si>
    <t>TOMADAS AREA DE SERVIÇO + BANHEIRO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</si>
</sst>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b/>
      <sz val="28"/>
      <color theme="1"/>
      <name val="Times New Roman"/>
    </font>
    <font>
      <sz val="11"/>
      <color theme="1"/>
      <name val="Calibri"/>
      <scheme val="minor"/>
    </font>
    <font>
      <b/>
      <u/>
      <sz val="14"/>
      <color theme="1"/>
      <name val="Times New Roman"/>
    </font>
    <font>
      <b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4" fontId="13" fillId="6" borderId="21" xfId="0" applyNumberFormat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" fillId="8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5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6" fillId="0" borderId="4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" fillId="0" borderId="2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5" fillId="3" borderId="5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" fillId="9" borderId="9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/>
    </xf>
    <xf numFmtId="2" fontId="13" fillId="6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workbookViewId="0">
      <selection activeCell="B5" sqref="B5:C5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15.75" customHeight="1">
      <c r="A1" s="1"/>
      <c r="B1" s="60" t="s">
        <v>0</v>
      </c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63" t="s">
        <v>1</v>
      </c>
      <c r="C2" s="61"/>
      <c r="D2" s="61"/>
      <c r="E2" s="61"/>
      <c r="F2" s="61"/>
      <c r="G2" s="6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4" t="s">
        <v>2</v>
      </c>
      <c r="C4" s="65"/>
      <c r="D4" s="55"/>
      <c r="E4" s="64" t="s">
        <v>3</v>
      </c>
      <c r="F4" s="65"/>
      <c r="G4" s="5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4" t="s">
        <v>4</v>
      </c>
      <c r="C5" s="55"/>
      <c r="D5" s="3" t="s">
        <v>5</v>
      </c>
      <c r="E5" s="54" t="s">
        <v>4</v>
      </c>
      <c r="F5" s="55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4" t="s">
        <v>6</v>
      </c>
      <c r="C6" s="55"/>
      <c r="D6" s="3" t="s">
        <v>7</v>
      </c>
      <c r="E6" s="66" t="s">
        <v>57</v>
      </c>
      <c r="F6" s="55"/>
      <c r="G6" s="30" t="s">
        <v>61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66" t="s">
        <v>49</v>
      </c>
      <c r="C7" s="55"/>
      <c r="D7" s="30" t="s">
        <v>45</v>
      </c>
      <c r="E7" s="66" t="s">
        <v>58</v>
      </c>
      <c r="F7" s="55"/>
      <c r="G7" s="30" t="s">
        <v>62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6" t="s">
        <v>50</v>
      </c>
      <c r="C8" s="55"/>
      <c r="D8" s="34" t="s">
        <v>45</v>
      </c>
      <c r="E8" s="54"/>
      <c r="F8" s="55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4" t="s">
        <v>8</v>
      </c>
      <c r="C9" s="55"/>
      <c r="D9" s="5" t="s">
        <v>9</v>
      </c>
      <c r="E9" s="54"/>
      <c r="F9" s="55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48" t="s">
        <v>10</v>
      </c>
      <c r="C10" s="49"/>
      <c r="D10" s="52" t="s">
        <v>46</v>
      </c>
      <c r="E10" s="54"/>
      <c r="F10" s="55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0"/>
      <c r="C11" s="51"/>
      <c r="D11" s="53"/>
      <c r="E11" s="54"/>
      <c r="F11" s="55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4"/>
      <c r="C12" s="55"/>
      <c r="D12" s="5"/>
      <c r="E12" s="54"/>
      <c r="F12" s="55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7"/>
      <c r="C13" s="49"/>
      <c r="D13" s="6"/>
      <c r="E13" s="57"/>
      <c r="F13" s="49"/>
      <c r="G13" s="3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8"/>
      <c r="C14" s="59"/>
      <c r="D14" s="33"/>
      <c r="E14" s="58"/>
      <c r="F14" s="59"/>
      <c r="G14" s="3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1"/>
      <c r="C15" s="31"/>
      <c r="D15" s="31"/>
      <c r="E15" s="31"/>
      <c r="F15" s="31"/>
      <c r="G15" s="3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1"/>
      <c r="C16" s="31"/>
      <c r="D16" s="31"/>
      <c r="E16" s="31"/>
      <c r="F16" s="31"/>
      <c r="G16" s="3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45" t="s">
        <v>51</v>
      </c>
      <c r="C17" s="45"/>
      <c r="D17" s="45"/>
      <c r="E17" s="45"/>
      <c r="F17" s="45"/>
      <c r="G17" s="4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6" t="s">
        <v>48</v>
      </c>
      <c r="C18" s="56"/>
      <c r="D18" s="56"/>
      <c r="E18" s="56"/>
      <c r="F18" s="56"/>
      <c r="G18" s="5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5" t="s">
        <v>47</v>
      </c>
      <c r="C19" s="45"/>
      <c r="D19" s="45"/>
      <c r="E19" s="45"/>
      <c r="F19" s="45"/>
      <c r="G19" s="4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5" t="s">
        <v>59</v>
      </c>
      <c r="C20" s="45"/>
      <c r="D20" s="45"/>
      <c r="E20" s="45"/>
      <c r="F20" s="45"/>
      <c r="G20" s="4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6" t="s">
        <v>60</v>
      </c>
      <c r="C21" s="47"/>
      <c r="D21" s="47"/>
      <c r="E21" s="47"/>
      <c r="F21" s="47"/>
      <c r="G21" s="4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9">
    <mergeCell ref="E6:F6"/>
    <mergeCell ref="B13:C13"/>
    <mergeCell ref="B14:C14"/>
    <mergeCell ref="B6:C6"/>
    <mergeCell ref="B7:C7"/>
    <mergeCell ref="B8:C8"/>
    <mergeCell ref="B9:C9"/>
    <mergeCell ref="E7:F7"/>
    <mergeCell ref="E8:F8"/>
    <mergeCell ref="E9:F9"/>
    <mergeCell ref="E10:F10"/>
    <mergeCell ref="E11:F11"/>
    <mergeCell ref="B1:G1"/>
    <mergeCell ref="B2:G2"/>
    <mergeCell ref="B4:D4"/>
    <mergeCell ref="E4:G4"/>
    <mergeCell ref="B5:C5"/>
    <mergeCell ref="E5:F5"/>
    <mergeCell ref="B20:G20"/>
    <mergeCell ref="B21:G21"/>
    <mergeCell ref="B10:C11"/>
    <mergeCell ref="D10:D11"/>
    <mergeCell ref="B12:C12"/>
    <mergeCell ref="B19:G19"/>
    <mergeCell ref="B17:G17"/>
    <mergeCell ref="B18:G18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showGridLines="0" topLeftCell="A4" workbookViewId="0">
      <selection activeCell="J31" sqref="J31:L31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2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87" t="s">
        <v>11</v>
      </c>
      <c r="C2" s="88"/>
      <c r="D2" s="88"/>
      <c r="E2" s="88"/>
      <c r="F2" s="88"/>
      <c r="G2" s="88"/>
      <c r="H2" s="88"/>
      <c r="I2" s="88"/>
      <c r="J2" s="88"/>
      <c r="K2" s="88"/>
      <c r="L2" s="4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50"/>
      <c r="C3" s="89"/>
      <c r="D3" s="89"/>
      <c r="E3" s="89"/>
      <c r="F3" s="89"/>
      <c r="G3" s="89"/>
      <c r="H3" s="89"/>
      <c r="I3" s="89"/>
      <c r="J3" s="89"/>
      <c r="K3" s="89"/>
      <c r="L3" s="5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90" t="s">
        <v>12</v>
      </c>
      <c r="C4" s="91" t="s">
        <v>13</v>
      </c>
      <c r="D4" s="55"/>
      <c r="E4" s="91" t="s">
        <v>14</v>
      </c>
      <c r="F4" s="65"/>
      <c r="G4" s="55"/>
      <c r="H4" s="92" t="s">
        <v>15</v>
      </c>
      <c r="I4" s="65"/>
      <c r="J4" s="55"/>
      <c r="K4" s="92" t="s">
        <v>16</v>
      </c>
      <c r="L4" s="5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53"/>
      <c r="C5" s="7" t="s">
        <v>17</v>
      </c>
      <c r="D5" s="8" t="s">
        <v>18</v>
      </c>
      <c r="E5" s="9" t="s">
        <v>19</v>
      </c>
      <c r="F5" s="7" t="s">
        <v>20</v>
      </c>
      <c r="G5" s="7" t="s">
        <v>21</v>
      </c>
      <c r="H5" s="9" t="s">
        <v>19</v>
      </c>
      <c r="I5" s="7" t="s">
        <v>20</v>
      </c>
      <c r="J5" s="7" t="s">
        <v>21</v>
      </c>
      <c r="K5" s="10" t="s">
        <v>22</v>
      </c>
      <c r="L5" s="29" t="s">
        <v>43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1" t="s">
        <v>23</v>
      </c>
      <c r="C6" s="12">
        <v>28</v>
      </c>
      <c r="D6" s="12">
        <v>23</v>
      </c>
      <c r="E6" s="13">
        <v>2</v>
      </c>
      <c r="F6" s="14">
        <v>200</v>
      </c>
      <c r="G6" s="13">
        <v>400</v>
      </c>
      <c r="H6" s="21">
        <v>0</v>
      </c>
      <c r="I6" s="13">
        <v>0</v>
      </c>
      <c r="J6" s="13">
        <v>0</v>
      </c>
      <c r="K6" s="24" t="s">
        <v>56</v>
      </c>
      <c r="L6" s="14">
        <v>246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1" t="s">
        <v>24</v>
      </c>
      <c r="C7" s="12">
        <v>2.1800000000000002</v>
      </c>
      <c r="D7" s="12">
        <v>5.95</v>
      </c>
      <c r="E7" s="13">
        <v>1</v>
      </c>
      <c r="F7" s="13">
        <v>100</v>
      </c>
      <c r="G7" s="13">
        <v>100</v>
      </c>
      <c r="H7" s="22">
        <v>3</v>
      </c>
      <c r="I7" s="13">
        <v>600</v>
      </c>
      <c r="J7" s="13">
        <v>1800</v>
      </c>
      <c r="K7" s="24" t="s">
        <v>54</v>
      </c>
      <c r="L7" s="13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5" t="s">
        <v>39</v>
      </c>
      <c r="C8" s="86">
        <v>17.579999999999998</v>
      </c>
      <c r="D8" s="86">
        <v>23.9</v>
      </c>
      <c r="E8" s="82">
        <v>3</v>
      </c>
      <c r="F8" s="82">
        <v>100</v>
      </c>
      <c r="G8" s="84">
        <v>300</v>
      </c>
      <c r="H8" s="77">
        <v>4</v>
      </c>
      <c r="I8" s="79" t="s">
        <v>42</v>
      </c>
      <c r="J8" s="81">
        <v>1400</v>
      </c>
      <c r="K8" s="73"/>
      <c r="L8" s="7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6"/>
      <c r="C9" s="76"/>
      <c r="D9" s="76"/>
      <c r="E9" s="83"/>
      <c r="F9" s="83"/>
      <c r="G9" s="85"/>
      <c r="H9" s="78"/>
      <c r="I9" s="80"/>
      <c r="J9" s="80"/>
      <c r="K9" s="74"/>
      <c r="L9" s="7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5" t="s">
        <v>40</v>
      </c>
      <c r="C10" s="15">
        <v>21.83</v>
      </c>
      <c r="D10" s="15">
        <v>32.1</v>
      </c>
      <c r="E10" s="16">
        <v>3</v>
      </c>
      <c r="F10" s="16">
        <v>100</v>
      </c>
      <c r="G10" s="17">
        <v>300</v>
      </c>
      <c r="H10" s="17">
        <v>1</v>
      </c>
      <c r="I10" s="16">
        <v>600</v>
      </c>
      <c r="J10" s="16">
        <v>600</v>
      </c>
      <c r="K10" s="16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1" t="s">
        <v>25</v>
      </c>
      <c r="C11" s="12">
        <v>3.04</v>
      </c>
      <c r="D11" s="12">
        <v>7</v>
      </c>
      <c r="E11" s="13">
        <v>1</v>
      </c>
      <c r="F11" s="13">
        <v>100</v>
      </c>
      <c r="G11" s="13">
        <v>100</v>
      </c>
      <c r="H11" s="13">
        <v>1</v>
      </c>
      <c r="I11" s="13">
        <v>600</v>
      </c>
      <c r="J11" s="13">
        <v>600</v>
      </c>
      <c r="K11" s="24" t="s">
        <v>6</v>
      </c>
      <c r="L11" s="24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1" t="s">
        <v>26</v>
      </c>
      <c r="C12" s="12">
        <v>1.07</v>
      </c>
      <c r="D12" s="12">
        <v>4.25</v>
      </c>
      <c r="E12" s="13">
        <v>1</v>
      </c>
      <c r="F12" s="13">
        <v>100</v>
      </c>
      <c r="G12" s="13">
        <v>100</v>
      </c>
      <c r="H12" s="13">
        <v>1</v>
      </c>
      <c r="I12" s="13">
        <v>600</v>
      </c>
      <c r="J12" s="13">
        <v>600</v>
      </c>
      <c r="K12" s="13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1" t="s">
        <v>27</v>
      </c>
      <c r="C13" s="18">
        <v>3.71</v>
      </c>
      <c r="D13" s="18">
        <v>8.1</v>
      </c>
      <c r="E13" s="19">
        <v>1</v>
      </c>
      <c r="F13" s="19">
        <v>100</v>
      </c>
      <c r="G13" s="13">
        <v>100</v>
      </c>
      <c r="H13" s="13">
        <v>1</v>
      </c>
      <c r="I13" s="19">
        <v>600</v>
      </c>
      <c r="J13" s="19">
        <v>600</v>
      </c>
      <c r="K13" s="23" t="s">
        <v>6</v>
      </c>
      <c r="L13" s="19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1" t="s">
        <v>28</v>
      </c>
      <c r="C14" s="18">
        <v>4.43</v>
      </c>
      <c r="D14" s="18">
        <v>9.85</v>
      </c>
      <c r="E14" s="19">
        <v>1</v>
      </c>
      <c r="F14" s="19">
        <v>100</v>
      </c>
      <c r="G14" s="13">
        <v>100</v>
      </c>
      <c r="H14" s="13">
        <v>0</v>
      </c>
      <c r="I14" s="19">
        <v>0</v>
      </c>
      <c r="J14" s="19">
        <v>0</v>
      </c>
      <c r="K14" s="19"/>
      <c r="L14" s="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1" t="s">
        <v>29</v>
      </c>
      <c r="C15" s="18">
        <v>6.63</v>
      </c>
      <c r="D15" s="18">
        <v>10.3</v>
      </c>
      <c r="E15" s="19">
        <v>1</v>
      </c>
      <c r="F15" s="19">
        <v>100</v>
      </c>
      <c r="G15" s="13">
        <v>100</v>
      </c>
      <c r="H15" s="13">
        <v>6</v>
      </c>
      <c r="I15" s="23" t="s">
        <v>36</v>
      </c>
      <c r="J15" s="19">
        <v>2100</v>
      </c>
      <c r="K15" s="23" t="s">
        <v>53</v>
      </c>
      <c r="L15" s="19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1" t="s">
        <v>30</v>
      </c>
      <c r="C16" s="18">
        <v>25.8</v>
      </c>
      <c r="D16" s="18">
        <v>20.6</v>
      </c>
      <c r="E16" s="19">
        <v>2</v>
      </c>
      <c r="F16" s="19">
        <v>200</v>
      </c>
      <c r="G16" s="13">
        <v>400</v>
      </c>
      <c r="H16" s="41">
        <v>4</v>
      </c>
      <c r="I16" s="42" t="s">
        <v>42</v>
      </c>
      <c r="J16" s="43">
        <v>1400</v>
      </c>
      <c r="K16" s="19"/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1" t="s">
        <v>31</v>
      </c>
      <c r="C17" s="18">
        <v>11.02</v>
      </c>
      <c r="D17" s="18">
        <v>15.4</v>
      </c>
      <c r="E17" s="20">
        <v>2</v>
      </c>
      <c r="F17" s="19">
        <v>100</v>
      </c>
      <c r="G17" s="13">
        <v>200</v>
      </c>
      <c r="H17" s="13">
        <v>1</v>
      </c>
      <c r="I17" s="19">
        <v>600</v>
      </c>
      <c r="J17" s="19">
        <v>600</v>
      </c>
      <c r="K17" s="19"/>
      <c r="L17" s="1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1" t="s">
        <v>32</v>
      </c>
      <c r="C18" s="18">
        <v>7.42</v>
      </c>
      <c r="D18" s="18">
        <v>10.9</v>
      </c>
      <c r="E18" s="19">
        <v>1</v>
      </c>
      <c r="F18" s="19">
        <v>100</v>
      </c>
      <c r="G18" s="13">
        <v>100</v>
      </c>
      <c r="H18" s="13">
        <v>3</v>
      </c>
      <c r="I18" s="23" t="s">
        <v>38</v>
      </c>
      <c r="J18" s="19">
        <v>1900</v>
      </c>
      <c r="K18" s="23" t="s">
        <v>52</v>
      </c>
      <c r="L18" s="19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1" t="s">
        <v>33</v>
      </c>
      <c r="C19" s="18">
        <v>30.23</v>
      </c>
      <c r="D19" s="18">
        <v>25.3</v>
      </c>
      <c r="E19" s="39">
        <v>5</v>
      </c>
      <c r="F19" s="39">
        <v>100</v>
      </c>
      <c r="G19" s="40">
        <v>500</v>
      </c>
      <c r="H19" s="13">
        <v>5</v>
      </c>
      <c r="I19" s="23" t="s">
        <v>37</v>
      </c>
      <c r="J19" s="19">
        <v>2000</v>
      </c>
      <c r="K19" s="23" t="s">
        <v>52</v>
      </c>
      <c r="L19" s="19">
        <v>1650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34</v>
      </c>
      <c r="C20" s="12">
        <v>8.66</v>
      </c>
      <c r="D20" s="12">
        <v>15.3</v>
      </c>
      <c r="E20" s="13">
        <v>1</v>
      </c>
      <c r="F20" s="13">
        <v>100</v>
      </c>
      <c r="G20" s="13">
        <v>100</v>
      </c>
      <c r="H20" s="13">
        <v>5</v>
      </c>
      <c r="I20" s="24" t="s">
        <v>37</v>
      </c>
      <c r="J20" s="13">
        <v>2000</v>
      </c>
      <c r="K20" s="13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41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>SUM(G6:G20)</f>
        <v>2900</v>
      </c>
      <c r="H21" s="28">
        <f t="shared" si="0"/>
        <v>35</v>
      </c>
      <c r="I21" s="28">
        <f t="shared" si="0"/>
        <v>3600</v>
      </c>
      <c r="J21" s="28">
        <f t="shared" si="0"/>
        <v>15600</v>
      </c>
      <c r="K21" s="27"/>
      <c r="L21" s="28">
        <f>SUM(L6:L20)</f>
        <v>18731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71"/>
      <c r="K22" s="71"/>
      <c r="L22" s="7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5" t="s">
        <v>55</v>
      </c>
      <c r="C23" s="36"/>
      <c r="D23" s="36"/>
      <c r="E23" s="3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72" t="s">
        <v>44</v>
      </c>
      <c r="C24" s="72"/>
      <c r="D24" s="72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J25" s="70" t="s">
        <v>35</v>
      </c>
      <c r="K25" s="70"/>
      <c r="L25" s="7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68" t="s">
        <v>75</v>
      </c>
      <c r="K26" s="68"/>
      <c r="L26" s="6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68" t="s">
        <v>76</v>
      </c>
      <c r="K27" s="68"/>
      <c r="L27" s="6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69" t="s">
        <v>77</v>
      </c>
      <c r="K28" s="69"/>
      <c r="L28" s="6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69" t="s">
        <v>78</v>
      </c>
      <c r="K29" s="69"/>
      <c r="L29" s="6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67" t="s">
        <v>79</v>
      </c>
      <c r="K30" s="67"/>
      <c r="L30" s="6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67" t="s">
        <v>80</v>
      </c>
      <c r="K31" s="67"/>
      <c r="L31" s="6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94" t="s">
        <v>81</v>
      </c>
      <c r="K32" s="94"/>
      <c r="L32" s="9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94"/>
      <c r="K33" s="94"/>
      <c r="L33" s="9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94"/>
      <c r="K34" s="94"/>
      <c r="L34" s="9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7">
    <mergeCell ref="J32:L34"/>
    <mergeCell ref="B2:L3"/>
    <mergeCell ref="B4:B5"/>
    <mergeCell ref="C4:D4"/>
    <mergeCell ref="E4:G4"/>
    <mergeCell ref="H4:J4"/>
    <mergeCell ref="K4:L4"/>
    <mergeCell ref="J25:L25"/>
    <mergeCell ref="J22:L22"/>
    <mergeCell ref="B24:D24"/>
    <mergeCell ref="K8:K9"/>
    <mergeCell ref="L8:L9"/>
    <mergeCell ref="B8:B9"/>
    <mergeCell ref="H8:H9"/>
    <mergeCell ref="I8:I9"/>
    <mergeCell ref="J8:J9"/>
    <mergeCell ref="E8:E9"/>
    <mergeCell ref="F8:F9"/>
    <mergeCell ref="G8:G9"/>
    <mergeCell ref="C8:C9"/>
    <mergeCell ref="D8:D9"/>
    <mergeCell ref="J30:L30"/>
    <mergeCell ref="J31:L31"/>
    <mergeCell ref="J26:L26"/>
    <mergeCell ref="J27:L27"/>
    <mergeCell ref="J28:L28"/>
    <mergeCell ref="J29:L29"/>
  </mergeCells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07AF-3B06-4C71-BE66-D657F989F064}">
  <dimension ref="A1:J35"/>
  <sheetViews>
    <sheetView showGridLines="0" tabSelected="1" workbookViewId="0">
      <selection activeCell="H26" sqref="H26"/>
    </sheetView>
  </sheetViews>
  <sheetFormatPr defaultRowHeight="15.75"/>
  <cols>
    <col min="1" max="1" width="20.7109375" style="38" customWidth="1"/>
    <col min="2" max="2" width="80.7109375" style="38" bestFit="1" customWidth="1"/>
    <col min="3" max="19" width="20.7109375" style="38" customWidth="1"/>
    <col min="20" max="16384" width="9.140625" style="38"/>
  </cols>
  <sheetData>
    <row r="1" spans="1:10" ht="20.100000000000001" customHeight="1"/>
    <row r="2" spans="1:10" ht="20.100000000000001" customHeight="1"/>
    <row r="3" spans="1:10" ht="20.100000000000001" customHeight="1">
      <c r="A3" s="93" t="s">
        <v>69</v>
      </c>
      <c r="B3" s="93" t="s">
        <v>82</v>
      </c>
      <c r="C3" s="93" t="s">
        <v>70</v>
      </c>
      <c r="D3" s="93"/>
      <c r="E3" s="93" t="s">
        <v>71</v>
      </c>
      <c r="F3" s="93"/>
      <c r="G3" s="27" t="s">
        <v>16</v>
      </c>
      <c r="H3" s="27" t="s">
        <v>72</v>
      </c>
      <c r="I3" s="27" t="s">
        <v>73</v>
      </c>
      <c r="J3" s="27" t="s">
        <v>74</v>
      </c>
    </row>
    <row r="4" spans="1:10" ht="20.100000000000001" customHeight="1">
      <c r="A4" s="93"/>
      <c r="B4" s="93"/>
      <c r="C4" s="27" t="s">
        <v>63</v>
      </c>
      <c r="D4" s="27" t="s">
        <v>64</v>
      </c>
      <c r="E4" s="27" t="s">
        <v>63</v>
      </c>
      <c r="F4" s="27" t="s">
        <v>65</v>
      </c>
      <c r="G4" s="27" t="s">
        <v>66</v>
      </c>
      <c r="H4" s="27" t="s">
        <v>66</v>
      </c>
      <c r="I4" s="27" t="s">
        <v>67</v>
      </c>
      <c r="J4" s="27" t="s">
        <v>68</v>
      </c>
    </row>
    <row r="5" spans="1:10" ht="20.100000000000001" customHeight="1">
      <c r="A5" s="44">
        <v>1</v>
      </c>
      <c r="B5" s="44" t="s">
        <v>83</v>
      </c>
      <c r="C5" s="44">
        <v>8</v>
      </c>
      <c r="D5" s="44">
        <v>4</v>
      </c>
      <c r="E5" s="44"/>
      <c r="F5" s="44"/>
      <c r="G5" s="44"/>
      <c r="H5" s="44">
        <f t="shared" ref="H5:H10" si="0">(C5*100+D5*200)+(E5*100+F5*600)+G5</f>
        <v>1600</v>
      </c>
      <c r="I5" s="44">
        <v>127</v>
      </c>
      <c r="J5" s="95">
        <f t="shared" ref="J5:J13" si="1">H5/I5</f>
        <v>12.598425196850394</v>
      </c>
    </row>
    <row r="6" spans="1:10" ht="20.100000000000001" customHeight="1">
      <c r="A6" s="44">
        <v>2</v>
      </c>
      <c r="B6" s="44" t="s">
        <v>84</v>
      </c>
      <c r="C6" s="44">
        <v>13</v>
      </c>
      <c r="D6" s="44"/>
      <c r="E6" s="44"/>
      <c r="F6" s="44"/>
      <c r="G6" s="44"/>
      <c r="H6" s="44">
        <f t="shared" si="0"/>
        <v>1300</v>
      </c>
      <c r="I6" s="44">
        <v>127</v>
      </c>
      <c r="J6" s="95">
        <f t="shared" si="1"/>
        <v>10.236220472440944</v>
      </c>
    </row>
    <row r="7" spans="1:10" ht="20.100000000000001" customHeight="1">
      <c r="A7" s="44">
        <v>3</v>
      </c>
      <c r="B7" s="44" t="s">
        <v>92</v>
      </c>
      <c r="C7" s="44"/>
      <c r="D7" s="44"/>
      <c r="E7" s="44">
        <v>3</v>
      </c>
      <c r="F7" s="44">
        <v>3</v>
      </c>
      <c r="G7" s="44"/>
      <c r="H7" s="44">
        <f t="shared" si="0"/>
        <v>2100</v>
      </c>
      <c r="I7" s="44">
        <v>127</v>
      </c>
      <c r="J7" s="95">
        <f t="shared" si="1"/>
        <v>16.535433070866141</v>
      </c>
    </row>
    <row r="8" spans="1:10" ht="20.100000000000001" customHeight="1">
      <c r="A8" s="44">
        <v>4</v>
      </c>
      <c r="B8" s="44" t="s">
        <v>98</v>
      </c>
      <c r="C8" s="44"/>
      <c r="D8" s="44"/>
      <c r="E8" s="44">
        <v>1</v>
      </c>
      <c r="F8" s="44">
        <v>3</v>
      </c>
      <c r="G8" s="44"/>
      <c r="H8" s="44">
        <f t="shared" si="0"/>
        <v>1900</v>
      </c>
      <c r="I8" s="44">
        <v>127</v>
      </c>
      <c r="J8" s="95">
        <f t="shared" si="1"/>
        <v>14.960629921259843</v>
      </c>
    </row>
    <row r="9" spans="1:10" ht="20.100000000000001" customHeight="1">
      <c r="A9" s="44">
        <v>5</v>
      </c>
      <c r="B9" s="44" t="s">
        <v>93</v>
      </c>
      <c r="C9" s="44"/>
      <c r="D9" s="44"/>
      <c r="E9" s="44">
        <v>2</v>
      </c>
      <c r="F9" s="44">
        <v>3</v>
      </c>
      <c r="G9" s="44"/>
      <c r="H9" s="44">
        <f t="shared" si="0"/>
        <v>2000</v>
      </c>
      <c r="I9" s="44">
        <v>127</v>
      </c>
      <c r="J9" s="95">
        <f t="shared" si="1"/>
        <v>15.748031496062993</v>
      </c>
    </row>
    <row r="10" spans="1:10" ht="20.100000000000001" customHeight="1">
      <c r="A10" s="44">
        <v>6</v>
      </c>
      <c r="B10" s="44" t="s">
        <v>96</v>
      </c>
      <c r="C10" s="44"/>
      <c r="D10" s="44"/>
      <c r="E10" s="44">
        <v>1</v>
      </c>
      <c r="F10" s="44">
        <v>4</v>
      </c>
      <c r="G10" s="44"/>
      <c r="H10" s="44">
        <f t="shared" si="0"/>
        <v>2500</v>
      </c>
      <c r="I10" s="44">
        <v>127</v>
      </c>
      <c r="J10" s="95">
        <f t="shared" si="1"/>
        <v>19.685039370078741</v>
      </c>
    </row>
    <row r="11" spans="1:10" ht="20.100000000000001" customHeight="1">
      <c r="A11" s="44">
        <v>7</v>
      </c>
      <c r="B11" s="44" t="s">
        <v>94</v>
      </c>
      <c r="C11" s="44"/>
      <c r="D11" s="44"/>
      <c r="E11" s="44">
        <v>2</v>
      </c>
      <c r="F11" s="44">
        <v>3</v>
      </c>
      <c r="G11" s="44"/>
      <c r="H11" s="44">
        <f>(C11*100+D11*200)+(E11*100+F11*600)+G11</f>
        <v>2000</v>
      </c>
      <c r="I11" s="44">
        <v>127</v>
      </c>
      <c r="J11" s="95">
        <f t="shared" si="1"/>
        <v>15.748031496062993</v>
      </c>
    </row>
    <row r="12" spans="1:10" ht="20.100000000000001" customHeight="1">
      <c r="A12" s="44">
        <v>8</v>
      </c>
      <c r="B12" s="44" t="s">
        <v>95</v>
      </c>
      <c r="C12" s="44"/>
      <c r="D12" s="44"/>
      <c r="E12" s="44">
        <v>2</v>
      </c>
      <c r="F12" s="44">
        <v>3</v>
      </c>
      <c r="G12" s="44"/>
      <c r="H12" s="44">
        <f>(C12*100+D12*200)+(E12*100+F12*600)+G12</f>
        <v>2000</v>
      </c>
      <c r="I12" s="44">
        <v>127</v>
      </c>
      <c r="J12" s="95">
        <f t="shared" si="1"/>
        <v>15.748031496062993</v>
      </c>
    </row>
    <row r="13" spans="1:10" ht="20.100000000000001" customHeight="1">
      <c r="A13" s="44">
        <v>9</v>
      </c>
      <c r="B13" s="44" t="s">
        <v>97</v>
      </c>
      <c r="C13" s="44"/>
      <c r="D13" s="44"/>
      <c r="E13" s="44">
        <v>2</v>
      </c>
      <c r="F13" s="44">
        <v>3</v>
      </c>
      <c r="G13" s="44"/>
      <c r="H13" s="44">
        <f>(C13*100+D13*200)+(E13*100+F13*600)+G13</f>
        <v>2000</v>
      </c>
      <c r="I13" s="44">
        <v>127</v>
      </c>
      <c r="J13" s="95">
        <f t="shared" si="1"/>
        <v>15.748031496062993</v>
      </c>
    </row>
    <row r="14" spans="1:10" ht="20.100000000000001" customHeight="1">
      <c r="A14" s="44">
        <v>10</v>
      </c>
      <c r="B14" s="44" t="s">
        <v>85</v>
      </c>
      <c r="C14" s="44"/>
      <c r="D14" s="44"/>
      <c r="E14" s="44"/>
      <c r="F14" s="44"/>
      <c r="G14" s="44">
        <v>5400</v>
      </c>
      <c r="H14" s="44">
        <f>(C14*100+D14*200)+(E14*100+F14*600)+G14</f>
        <v>5400</v>
      </c>
      <c r="I14" s="44">
        <v>220</v>
      </c>
      <c r="J14" s="95">
        <f>H14/I14</f>
        <v>24.545454545454547</v>
      </c>
    </row>
    <row r="15" spans="1:10" ht="20.100000000000001" customHeight="1">
      <c r="A15" s="44">
        <v>11</v>
      </c>
      <c r="B15" s="44" t="s">
        <v>86</v>
      </c>
      <c r="C15" s="44"/>
      <c r="D15" s="44"/>
      <c r="E15" s="44"/>
      <c r="F15" s="44"/>
      <c r="G15" s="44">
        <v>5400</v>
      </c>
      <c r="H15" s="44">
        <f t="shared" ref="H15:H20" si="2">(C15*100+D15*200)+(E15*100+F15*600)+G15</f>
        <v>5400</v>
      </c>
      <c r="I15" s="44">
        <v>220</v>
      </c>
      <c r="J15" s="95">
        <f>H15/I15</f>
        <v>24.545454545454547</v>
      </c>
    </row>
    <row r="16" spans="1:10" ht="20.100000000000001" customHeight="1">
      <c r="A16" s="44">
        <v>12</v>
      </c>
      <c r="B16" s="44" t="s">
        <v>87</v>
      </c>
      <c r="C16" s="44"/>
      <c r="D16" s="44"/>
      <c r="E16" s="44"/>
      <c r="F16" s="44"/>
      <c r="G16" s="44">
        <v>2625</v>
      </c>
      <c r="H16" s="44">
        <f t="shared" si="2"/>
        <v>2625</v>
      </c>
      <c r="I16" s="44">
        <v>220</v>
      </c>
      <c r="J16" s="95">
        <f>H16/I16</f>
        <v>11.931818181818182</v>
      </c>
    </row>
    <row r="17" spans="1:10" ht="20.100000000000001" customHeight="1">
      <c r="A17" s="44">
        <v>13</v>
      </c>
      <c r="B17" s="44" t="s">
        <v>88</v>
      </c>
      <c r="C17" s="44"/>
      <c r="D17" s="44"/>
      <c r="E17" s="44"/>
      <c r="F17" s="44"/>
      <c r="G17" s="44">
        <v>1650</v>
      </c>
      <c r="H17" s="44">
        <f t="shared" si="2"/>
        <v>1650</v>
      </c>
      <c r="I17" s="44">
        <v>220</v>
      </c>
      <c r="J17" s="95">
        <f t="shared" ref="J17:J20" si="3">H17/I17</f>
        <v>7.5</v>
      </c>
    </row>
    <row r="18" spans="1:10" ht="20.100000000000001" customHeight="1">
      <c r="A18" s="44">
        <v>14</v>
      </c>
      <c r="B18" s="44" t="s">
        <v>89</v>
      </c>
      <c r="C18" s="44"/>
      <c r="D18" s="44"/>
      <c r="E18" s="44"/>
      <c r="F18" s="44"/>
      <c r="G18" s="44">
        <v>1650</v>
      </c>
      <c r="H18" s="44">
        <f t="shared" si="2"/>
        <v>1650</v>
      </c>
      <c r="I18" s="44">
        <v>220</v>
      </c>
      <c r="J18" s="95">
        <f t="shared" si="3"/>
        <v>7.5</v>
      </c>
    </row>
    <row r="19" spans="1:10" ht="20.100000000000001" customHeight="1">
      <c r="A19" s="44">
        <v>15</v>
      </c>
      <c r="B19" s="44" t="s">
        <v>90</v>
      </c>
      <c r="C19" s="44"/>
      <c r="D19" s="44"/>
      <c r="E19" s="44"/>
      <c r="F19" s="44"/>
      <c r="G19" s="14">
        <v>246</v>
      </c>
      <c r="H19" s="44">
        <f t="shared" si="2"/>
        <v>246</v>
      </c>
      <c r="I19" s="44">
        <v>127</v>
      </c>
      <c r="J19" s="95">
        <f t="shared" si="3"/>
        <v>1.9370078740157479</v>
      </c>
    </row>
    <row r="20" spans="1:10" ht="20.100000000000001" customHeight="1">
      <c r="A20" s="44">
        <v>16</v>
      </c>
      <c r="B20" s="44" t="s">
        <v>91</v>
      </c>
      <c r="C20" s="44"/>
      <c r="D20" s="44"/>
      <c r="E20" s="44"/>
      <c r="F20" s="44"/>
      <c r="G20" s="19">
        <v>1760</v>
      </c>
      <c r="H20" s="44">
        <f t="shared" si="2"/>
        <v>1760</v>
      </c>
      <c r="I20" s="44">
        <v>220</v>
      </c>
      <c r="J20" s="95">
        <f t="shared" si="3"/>
        <v>8</v>
      </c>
    </row>
    <row r="21" spans="1:10" ht="20.100000000000001" customHeight="1">
      <c r="A21" s="27" t="s">
        <v>41</v>
      </c>
      <c r="B21" s="27"/>
      <c r="C21" s="27">
        <f t="shared" ref="C21:J21" si="4">SUM(C5:C20)</f>
        <v>21</v>
      </c>
      <c r="D21" s="27">
        <f t="shared" si="4"/>
        <v>4</v>
      </c>
      <c r="E21" s="27">
        <f t="shared" si="4"/>
        <v>13</v>
      </c>
      <c r="F21" s="27">
        <f t="shared" si="4"/>
        <v>22</v>
      </c>
      <c r="G21" s="27">
        <f t="shared" si="4"/>
        <v>18731</v>
      </c>
      <c r="H21" s="27">
        <f t="shared" si="4"/>
        <v>36131</v>
      </c>
      <c r="I21" s="27">
        <f t="shared" si="4"/>
        <v>2590</v>
      </c>
      <c r="J21" s="96">
        <f t="shared" si="4"/>
        <v>222.96760916249107</v>
      </c>
    </row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  <row r="31" spans="1:10" ht="20.100000000000001" customHeight="1"/>
    <row r="32" spans="1:10" ht="20.100000000000001" customHeight="1"/>
    <row r="33" ht="20.100000000000001" customHeight="1"/>
    <row r="34" ht="20.100000000000001" customHeight="1"/>
    <row r="35" ht="20.100000000000001" customHeight="1"/>
  </sheetData>
  <mergeCells count="4">
    <mergeCell ref="A3:A4"/>
    <mergeCell ref="B3:B4"/>
    <mergeCell ref="C3:D3"/>
    <mergeCell ref="E3:F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2023-04-22T21:58:01Z</dcterms:modified>
</cp:coreProperties>
</file>