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mon\Documents\GitHub\Instel I\"/>
    </mc:Choice>
  </mc:AlternateContent>
  <xr:revisionPtr revIDLastSave="0" documentId="13_ncr:1_{C2CEAE79-E1B4-451E-9548-FF590755C88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K13" i="3" s="1"/>
  <c r="J21" i="3"/>
  <c r="E21" i="2"/>
  <c r="H21" i="3"/>
  <c r="F21" i="3"/>
  <c r="G21" i="3"/>
  <c r="E21" i="3"/>
  <c r="D21" i="3"/>
  <c r="I12" i="3"/>
  <c r="K12" i="3" s="1"/>
  <c r="I11" i="3"/>
  <c r="K11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14" i="3"/>
  <c r="K14" i="3" s="1"/>
  <c r="G21" i="2"/>
  <c r="L21" i="2"/>
  <c r="J21" i="2"/>
  <c r="I21" i="2"/>
  <c r="H21" i="2"/>
  <c r="F21" i="2"/>
  <c r="D21" i="2"/>
  <c r="C21" i="2"/>
  <c r="K21" i="3" l="1"/>
  <c r="I21" i="3"/>
</calcChain>
</file>

<file path=xl/sharedStrings.xml><?xml version="1.0" encoding="utf-8"?>
<sst xmlns="http://schemas.openxmlformats.org/spreadsheetml/2006/main" count="109" uniqueCount="94">
  <si>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</si>
  <si>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</si>
  <si>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</si>
  <si>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</si>
  <si>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</si>
  <si>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</si>
  <si>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</si>
  <si>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</si>
  <si>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Microondas (FP = 0,92 atrasado)</t>
  </si>
  <si>
    <t xml:space="preserve">1620W/127V </t>
  </si>
  <si>
    <t>Máq. Lavar e secar roupa (FP = 0,8 atrasado)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</si>
  <si>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</si>
  <si>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</si>
  <si>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</si>
  <si>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</si>
  <si>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</si>
  <si>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</si>
  <si>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</si>
  <si>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</si>
  <si>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</si>
  <si>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</si>
  <si>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</si>
  <si>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</si>
  <si>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Área da piscina</t>
  </si>
  <si>
    <t>Área de serviço</t>
  </si>
  <si>
    <t>Banheiro da suíte</t>
  </si>
  <si>
    <t>Banheiro externo</t>
  </si>
  <si>
    <t>Banheiro interno</t>
  </si>
  <si>
    <t>Closet</t>
  </si>
  <si>
    <t>Cozinha</t>
  </si>
  <si>
    <t>Garagem</t>
  </si>
  <si>
    <t>Hall de entrada</t>
  </si>
  <si>
    <t>Quarto</t>
  </si>
  <si>
    <t>Sala</t>
  </si>
  <si>
    <t>Suíte</t>
  </si>
  <si>
    <t>3:600 e 3:100</t>
  </si>
  <si>
    <t>3:600 e 2:100</t>
  </si>
  <si>
    <t>3:600 e 1:100</t>
  </si>
  <si>
    <t>Área de lazer e corredor frontal</t>
  </si>
  <si>
    <t>Corredor lateral</t>
  </si>
  <si>
    <t>TOTAL</t>
  </si>
  <si>
    <t>Potência (VA)*</t>
  </si>
  <si>
    <t>* Fonte: Norma Tec. Ed. Coletivas / EDP Escelsa</t>
  </si>
  <si>
    <t>10000 W/220V</t>
  </si>
  <si>
    <t>2100W/127V</t>
  </si>
  <si>
    <t>Fonte: Norma Tec. Ed. Coletivas / EDP Escelsa</t>
  </si>
  <si>
    <t>Unidade 2:Previsão de Carga e Divisão das Instalações _x000D_
Elétricas – Aula 03</t>
  </si>
  <si>
    <t>Ar condicionado no quarto (10.000 Btu)¹</t>
  </si>
  <si>
    <t>Ar condicionado na suíte (10.000 Btu)¹</t>
  </si>
  <si>
    <t>[1]: A conversão de Btu para W foi feita usando a tabela disponivel no slide:</t>
  </si>
  <si>
    <t>Ar condicionado</t>
  </si>
  <si>
    <t>Microondas</t>
  </si>
  <si>
    <t>Máq. Lavar e secar roupa</t>
  </si>
  <si>
    <t>Motor de op. Piscina</t>
  </si>
  <si>
    <t>Motor de operação da piscina²</t>
  </si>
  <si>
    <t>Motor de operação do portão³</t>
  </si>
  <si>
    <t>[2]: Motor Elétrico WEG Para Bomba Piscina 1/2 Cv Monofásico 110/220V</t>
  </si>
  <si>
    <t>Será usado sob tensão de 220V</t>
  </si>
  <si>
    <t>368W/127V</t>
  </si>
  <si>
    <t>246W/127V</t>
  </si>
  <si>
    <t>100 VA</t>
  </si>
  <si>
    <t>200 VA</t>
  </si>
  <si>
    <t>600 VA</t>
  </si>
  <si>
    <t>(VA)</t>
  </si>
  <si>
    <t>(V)</t>
  </si>
  <si>
    <t>(A)</t>
  </si>
  <si>
    <t>CIRCUITO</t>
  </si>
  <si>
    <t>ILUMINAÇÃO</t>
  </si>
  <si>
    <t>TOMADA DE USO GERAL</t>
  </si>
  <si>
    <t>POT. TOTAL</t>
  </si>
  <si>
    <t>TENSÃO</t>
  </si>
  <si>
    <t>CORRENTE</t>
  </si>
  <si>
    <t>DESCRIÇÃO</t>
  </si>
  <si>
    <t>ILUM. EXTERNA</t>
  </si>
  <si>
    <t>ILUM. INTERNA</t>
  </si>
  <si>
    <t>CHUVEIRO SUÍTE</t>
  </si>
  <si>
    <t>CHUVEIRO SOCIAL</t>
  </si>
  <si>
    <t>MÁQ. LAVAR</t>
  </si>
  <si>
    <t>AR CONDICIONADO QUARTO</t>
  </si>
  <si>
    <t>AR CONDICIONADO SALA</t>
  </si>
  <si>
    <t>BOMBA PISCINA</t>
  </si>
  <si>
    <t>FORNO MICROONDAS</t>
  </si>
  <si>
    <t>TOMADAS COZINHA</t>
  </si>
  <si>
    <t>TOMADAS CORREDOR LATERAL + AREA DE LAZER + CORREDOR FRONTAL</t>
  </si>
  <si>
    <t>TOMADAS SUÍTE</t>
  </si>
  <si>
    <t>TOMADAS SALA</t>
  </si>
  <si>
    <t>TOMADAS QUARTO + BANHEIRO INTERNO</t>
  </si>
  <si>
    <t>TOMADAS BANHEIRO DA SUÍTE + GARAGEM</t>
  </si>
  <si>
    <t>TOMADAS AREA DE SERVIÇO + BANHEIRO EXTERNO</t>
  </si>
  <si>
    <t>[3]:  Motor do portão residencial SEG Solo CH 600 220V</t>
  </si>
  <si>
    <r>
      <t xml:space="preserve">Obs.: As referências completas estão no </t>
    </r>
    <r>
      <rPr>
        <i/>
        <sz val="12"/>
        <color theme="1"/>
        <rFont val="Times New Roman"/>
        <family val="1"/>
      </rPr>
      <t>"Calculos explicitos - Memorial de calculo.docx"</t>
    </r>
  </si>
  <si>
    <t>Os valores de potência total foram arredondados para o próximo valor multiplo de 100.</t>
  </si>
  <si>
    <r>
      <t xml:space="preserve">Os cálculos estão demonstrados no arquivo </t>
    </r>
    <r>
      <rPr>
        <b/>
        <i/>
        <sz val="12"/>
        <color theme="1"/>
        <rFont val="Times New Roman"/>
        <family val="1"/>
      </rPr>
      <t>"Calculos explicitos - Memorial de calculo.docx"</t>
    </r>
    <r>
      <rPr>
        <b/>
        <sz val="12"/>
        <color theme="1"/>
        <rFont val="Times New Roman"/>
        <family val="1"/>
      </rPr>
      <t>.</t>
    </r>
  </si>
  <si>
    <t>Área de lazer e corredor frontal, será considerado com área tampada.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</si>
</sst>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b/>
      <sz val="28"/>
      <color theme="1"/>
      <name val="Times New Roman"/>
    </font>
    <font>
      <sz val="11"/>
      <color theme="1"/>
      <name val="Calibri"/>
      <scheme val="minor"/>
    </font>
    <font>
      <b/>
      <u/>
      <sz val="14"/>
      <color theme="1"/>
      <name val="Times New Roman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0"/>
      <name val="Times New Roman"/>
      <family val="1"/>
    </font>
    <font>
      <sz val="2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4" fontId="12" fillId="5" borderId="21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2" fontId="11" fillId="0" borderId="21" xfId="0" applyNumberFormat="1" applyFont="1" applyBorder="1" applyAlignment="1">
      <alignment horizontal="center" vertical="center"/>
    </xf>
    <xf numFmtId="2" fontId="12" fillId="5" borderId="21" xfId="0" applyNumberFormat="1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/>
    </xf>
    <xf numFmtId="0" fontId="11" fillId="0" borderId="0" xfId="0" applyFont="1"/>
    <xf numFmtId="0" fontId="12" fillId="0" borderId="4" xfId="0" applyFont="1" applyBorder="1" applyAlignment="1">
      <alignment vertical="center"/>
    </xf>
    <xf numFmtId="0" fontId="11" fillId="0" borderId="38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4" fillId="3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4" fillId="3" borderId="21" xfId="0" applyFont="1" applyFill="1" applyBorder="1" applyAlignment="1">
      <alignment horizontal="center" vertical="center"/>
    </xf>
    <xf numFmtId="0" fontId="3" fillId="0" borderId="21" xfId="0" applyFont="1" applyBorder="1"/>
    <xf numFmtId="0" fontId="4" fillId="3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1" fillId="0" borderId="3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1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1" fillId="0" borderId="36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3" fillId="0" borderId="19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topLeftCell="A10" workbookViewId="0">
      <selection activeCell="C16" sqref="C16"/>
    </sheetView>
  </sheetViews>
  <sheetFormatPr defaultColWidth="14.42578125" defaultRowHeight="15" customHeight="1" x14ac:dyDescent="0.25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15.75" customHeight="1" x14ac:dyDescent="0.25">
      <c r="A1" s="1"/>
      <c r="B1" s="70" t="s">
        <v>0</v>
      </c>
      <c r="C1" s="71"/>
      <c r="D1" s="71"/>
      <c r="E1" s="71"/>
      <c r="F1" s="71"/>
      <c r="G1" s="7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25">
      <c r="A2" s="1"/>
      <c r="B2" s="73" t="s">
        <v>1</v>
      </c>
      <c r="C2" s="71"/>
      <c r="D2" s="71"/>
      <c r="E2" s="71"/>
      <c r="F2" s="71"/>
      <c r="G2" s="7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25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74" t="s">
        <v>2</v>
      </c>
      <c r="C4" s="75"/>
      <c r="D4" s="64"/>
      <c r="E4" s="74" t="s">
        <v>3</v>
      </c>
      <c r="F4" s="75"/>
      <c r="G4" s="6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69" t="s">
        <v>4</v>
      </c>
      <c r="C5" s="64"/>
      <c r="D5" s="3" t="s">
        <v>5</v>
      </c>
      <c r="E5" s="69" t="s">
        <v>4</v>
      </c>
      <c r="F5" s="64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69" t="s">
        <v>6</v>
      </c>
      <c r="C6" s="64"/>
      <c r="D6" s="3" t="s">
        <v>7</v>
      </c>
      <c r="E6" s="63" t="s">
        <v>54</v>
      </c>
      <c r="F6" s="64"/>
      <c r="G6" s="30" t="s">
        <v>58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63" t="s">
        <v>47</v>
      </c>
      <c r="C7" s="64"/>
      <c r="D7" s="30" t="s">
        <v>43</v>
      </c>
      <c r="E7" s="63" t="s">
        <v>55</v>
      </c>
      <c r="F7" s="64"/>
      <c r="G7" s="30" t="s">
        <v>59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63" t="s">
        <v>48</v>
      </c>
      <c r="C8" s="64"/>
      <c r="D8" s="34" t="s">
        <v>43</v>
      </c>
      <c r="E8" s="69"/>
      <c r="F8" s="64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69" t="s">
        <v>8</v>
      </c>
      <c r="C9" s="64"/>
      <c r="D9" s="5" t="s">
        <v>9</v>
      </c>
      <c r="E9" s="69"/>
      <c r="F9" s="64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79" t="s">
        <v>10</v>
      </c>
      <c r="C10" s="66"/>
      <c r="D10" s="82" t="s">
        <v>44</v>
      </c>
      <c r="E10" s="69"/>
      <c r="F10" s="64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80"/>
      <c r="C11" s="81"/>
      <c r="D11" s="83"/>
      <c r="E11" s="69"/>
      <c r="F11" s="64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69"/>
      <c r="C12" s="64"/>
      <c r="D12" s="5"/>
      <c r="E12" s="69"/>
      <c r="F12" s="64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65"/>
      <c r="C13" s="66"/>
      <c r="D13" s="6"/>
      <c r="E13" s="65"/>
      <c r="F13" s="66"/>
      <c r="G13" s="3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67"/>
      <c r="C14" s="68"/>
      <c r="D14" s="33"/>
      <c r="E14" s="67"/>
      <c r="F14" s="68"/>
      <c r="G14" s="3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31"/>
      <c r="C15" s="31"/>
      <c r="D15" s="31"/>
      <c r="E15" s="31"/>
      <c r="F15" s="31"/>
      <c r="G15" s="3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31"/>
      <c r="C16" s="31"/>
      <c r="D16" s="31"/>
      <c r="E16" s="31"/>
      <c r="F16" s="31"/>
      <c r="G16" s="3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84" t="s">
        <v>49</v>
      </c>
      <c r="C17" s="85"/>
      <c r="D17" s="85"/>
      <c r="E17" s="85"/>
      <c r="F17" s="85"/>
      <c r="G17" s="8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87" t="s">
        <v>46</v>
      </c>
      <c r="C18" s="88"/>
      <c r="D18" s="88"/>
      <c r="E18" s="88"/>
      <c r="F18" s="88"/>
      <c r="G18" s="8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57" t="s">
        <v>45</v>
      </c>
      <c r="C19" s="58"/>
      <c r="D19" s="58"/>
      <c r="E19" s="58"/>
      <c r="F19" s="58"/>
      <c r="G19" s="5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57" t="s">
        <v>56</v>
      </c>
      <c r="C20" s="58"/>
      <c r="D20" s="58"/>
      <c r="E20" s="58"/>
      <c r="F20" s="58"/>
      <c r="G20" s="5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76" t="s">
        <v>57</v>
      </c>
      <c r="C21" s="77"/>
      <c r="D21" s="77"/>
      <c r="E21" s="77"/>
      <c r="F21" s="77"/>
      <c r="G21" s="7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57" t="s">
        <v>89</v>
      </c>
      <c r="C22" s="58"/>
      <c r="D22" s="58"/>
      <c r="E22" s="58"/>
      <c r="F22" s="58"/>
      <c r="G22" s="5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57"/>
      <c r="C23" s="58"/>
      <c r="D23" s="58"/>
      <c r="E23" s="58"/>
      <c r="F23" s="58"/>
      <c r="G23" s="5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60" t="s">
        <v>90</v>
      </c>
      <c r="C24" s="61"/>
      <c r="D24" s="61"/>
      <c r="E24" s="61"/>
      <c r="F24" s="61"/>
      <c r="G24" s="62"/>
      <c r="H24" s="1"/>
      <c r="I24" s="5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2">
    <mergeCell ref="B21:G21"/>
    <mergeCell ref="B10:C11"/>
    <mergeCell ref="D10:D11"/>
    <mergeCell ref="B12:C12"/>
    <mergeCell ref="B19:G19"/>
    <mergeCell ref="B17:G17"/>
    <mergeCell ref="B18:G18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B22:G22"/>
    <mergeCell ref="B23:G23"/>
    <mergeCell ref="B24:G24"/>
    <mergeCell ref="E6:F6"/>
    <mergeCell ref="B13:C13"/>
    <mergeCell ref="B14:C14"/>
    <mergeCell ref="B6:C6"/>
    <mergeCell ref="B7:C7"/>
    <mergeCell ref="B8:C8"/>
    <mergeCell ref="B9:C9"/>
    <mergeCell ref="E7:F7"/>
    <mergeCell ref="E8:F8"/>
    <mergeCell ref="E9:F9"/>
    <mergeCell ref="E10:F10"/>
    <mergeCell ref="E11:F11"/>
    <mergeCell ref="B20:G20"/>
  </mergeCells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showGridLines="0" tabSelected="1" topLeftCell="A4" zoomScale="70" zoomScaleNormal="70" workbookViewId="0">
      <selection activeCell="B26" sqref="B26:F26"/>
    </sheetView>
  </sheetViews>
  <sheetFormatPr defaultColWidth="14.42578125" defaultRowHeight="15" customHeight="1" x14ac:dyDescent="0.25"/>
  <cols>
    <col min="1" max="1" width="9.140625" customWidth="1"/>
    <col min="2" max="10" width="20.7109375" customWidth="1"/>
    <col min="11" max="11" width="22.7109375" customWidth="1"/>
    <col min="12" max="12" width="18.7109375" customWidth="1"/>
    <col min="13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91" t="s">
        <v>11</v>
      </c>
      <c r="C2" s="92"/>
      <c r="D2" s="92"/>
      <c r="E2" s="92"/>
      <c r="F2" s="92"/>
      <c r="G2" s="92"/>
      <c r="H2" s="92"/>
      <c r="I2" s="92"/>
      <c r="J2" s="92"/>
      <c r="K2" s="92"/>
      <c r="L2" s="6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80"/>
      <c r="C3" s="93"/>
      <c r="D3" s="93"/>
      <c r="E3" s="93"/>
      <c r="F3" s="93"/>
      <c r="G3" s="93"/>
      <c r="H3" s="93"/>
      <c r="I3" s="93"/>
      <c r="J3" s="93"/>
      <c r="K3" s="93"/>
      <c r="L3" s="8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94" t="s">
        <v>12</v>
      </c>
      <c r="C4" s="95" t="s">
        <v>13</v>
      </c>
      <c r="D4" s="64"/>
      <c r="E4" s="95" t="s">
        <v>14</v>
      </c>
      <c r="F4" s="75"/>
      <c r="G4" s="64"/>
      <c r="H4" s="96" t="s">
        <v>15</v>
      </c>
      <c r="I4" s="75"/>
      <c r="J4" s="64"/>
      <c r="K4" s="96" t="s">
        <v>16</v>
      </c>
      <c r="L4" s="6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 x14ac:dyDescent="0.25">
      <c r="A5" s="1"/>
      <c r="B5" s="83"/>
      <c r="C5" s="7" t="s">
        <v>17</v>
      </c>
      <c r="D5" s="8" t="s">
        <v>18</v>
      </c>
      <c r="E5" s="9" t="s">
        <v>19</v>
      </c>
      <c r="F5" s="7" t="s">
        <v>20</v>
      </c>
      <c r="G5" s="7" t="s">
        <v>21</v>
      </c>
      <c r="H5" s="9" t="s">
        <v>19</v>
      </c>
      <c r="I5" s="7" t="s">
        <v>20</v>
      </c>
      <c r="J5" s="7" t="s">
        <v>21</v>
      </c>
      <c r="K5" s="10" t="s">
        <v>22</v>
      </c>
      <c r="L5" s="29" t="s">
        <v>41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1" t="s">
        <v>23</v>
      </c>
      <c r="C6" s="12">
        <v>28</v>
      </c>
      <c r="D6" s="12">
        <v>23</v>
      </c>
      <c r="E6" s="13">
        <v>2</v>
      </c>
      <c r="F6" s="14">
        <v>200</v>
      </c>
      <c r="G6" s="13">
        <v>400</v>
      </c>
      <c r="H6" s="21">
        <v>0</v>
      </c>
      <c r="I6" s="13">
        <v>0</v>
      </c>
      <c r="J6" s="13">
        <v>0</v>
      </c>
      <c r="K6" s="24" t="s">
        <v>53</v>
      </c>
      <c r="L6" s="14">
        <v>246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1" t="s">
        <v>24</v>
      </c>
      <c r="C7" s="12">
        <v>2.1800000000000002</v>
      </c>
      <c r="D7" s="12">
        <v>5.95</v>
      </c>
      <c r="E7" s="13">
        <v>1</v>
      </c>
      <c r="F7" s="13">
        <v>100</v>
      </c>
      <c r="G7" s="13">
        <v>100</v>
      </c>
      <c r="H7" s="22">
        <v>3</v>
      </c>
      <c r="I7" s="13">
        <v>600</v>
      </c>
      <c r="J7" s="13">
        <v>1800</v>
      </c>
      <c r="K7" s="24" t="s">
        <v>52</v>
      </c>
      <c r="L7" s="13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00" t="s">
        <v>38</v>
      </c>
      <c r="C8" s="102">
        <v>17.579999999999998</v>
      </c>
      <c r="D8" s="102">
        <v>23.9</v>
      </c>
      <c r="E8" s="107">
        <v>3</v>
      </c>
      <c r="F8" s="107">
        <v>100</v>
      </c>
      <c r="G8" s="108">
        <v>300</v>
      </c>
      <c r="H8" s="108">
        <v>4</v>
      </c>
      <c r="I8" s="109" t="s">
        <v>36</v>
      </c>
      <c r="J8" s="107">
        <v>200</v>
      </c>
      <c r="K8" s="98"/>
      <c r="L8" s="9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101"/>
      <c r="C9" s="101"/>
      <c r="D9" s="101"/>
      <c r="E9" s="110"/>
      <c r="F9" s="110"/>
      <c r="G9" s="111"/>
      <c r="H9" s="111"/>
      <c r="I9" s="110"/>
      <c r="J9" s="110"/>
      <c r="K9" s="99"/>
      <c r="L9" s="9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25" t="s">
        <v>39</v>
      </c>
      <c r="C10" s="15">
        <v>21.83</v>
      </c>
      <c r="D10" s="15">
        <v>32.1</v>
      </c>
      <c r="E10" s="16">
        <v>3</v>
      </c>
      <c r="F10" s="16">
        <v>100</v>
      </c>
      <c r="G10" s="17">
        <v>300</v>
      </c>
      <c r="H10" s="17">
        <v>1</v>
      </c>
      <c r="I10" s="16">
        <v>600</v>
      </c>
      <c r="J10" s="16">
        <v>600</v>
      </c>
      <c r="K10" s="16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1" t="s">
        <v>25</v>
      </c>
      <c r="C11" s="12">
        <v>3.04</v>
      </c>
      <c r="D11" s="12">
        <v>7</v>
      </c>
      <c r="E11" s="13">
        <v>1</v>
      </c>
      <c r="F11" s="13">
        <v>100</v>
      </c>
      <c r="G11" s="13">
        <v>100</v>
      </c>
      <c r="H11" s="13">
        <v>1</v>
      </c>
      <c r="I11" s="13">
        <v>600</v>
      </c>
      <c r="J11" s="13">
        <v>600</v>
      </c>
      <c r="K11" s="24" t="s">
        <v>6</v>
      </c>
      <c r="L11" s="24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1" t="s">
        <v>26</v>
      </c>
      <c r="C12" s="12">
        <v>1.07</v>
      </c>
      <c r="D12" s="12">
        <v>4.25</v>
      </c>
      <c r="E12" s="13">
        <v>1</v>
      </c>
      <c r="F12" s="13">
        <v>100</v>
      </c>
      <c r="G12" s="13">
        <v>100</v>
      </c>
      <c r="H12" s="13">
        <v>1</v>
      </c>
      <c r="I12" s="13">
        <v>600</v>
      </c>
      <c r="J12" s="13">
        <v>600</v>
      </c>
      <c r="K12" s="13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1" t="s">
        <v>27</v>
      </c>
      <c r="C13" s="18">
        <v>3.71</v>
      </c>
      <c r="D13" s="18">
        <v>8.1</v>
      </c>
      <c r="E13" s="19">
        <v>1</v>
      </c>
      <c r="F13" s="19">
        <v>100</v>
      </c>
      <c r="G13" s="13">
        <v>100</v>
      </c>
      <c r="H13" s="13">
        <v>1</v>
      </c>
      <c r="I13" s="19">
        <v>600</v>
      </c>
      <c r="J13" s="19">
        <v>600</v>
      </c>
      <c r="K13" s="23" t="s">
        <v>6</v>
      </c>
      <c r="L13" s="19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1" t="s">
        <v>28</v>
      </c>
      <c r="C14" s="18">
        <v>4.43</v>
      </c>
      <c r="D14" s="18">
        <v>9.85</v>
      </c>
      <c r="E14" s="19">
        <v>1</v>
      </c>
      <c r="F14" s="19">
        <v>100</v>
      </c>
      <c r="G14" s="13">
        <v>100</v>
      </c>
      <c r="H14" s="13">
        <v>0</v>
      </c>
      <c r="I14" s="19">
        <v>0</v>
      </c>
      <c r="J14" s="19">
        <v>0</v>
      </c>
      <c r="K14" s="19"/>
      <c r="L14" s="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1" t="s">
        <v>29</v>
      </c>
      <c r="C15" s="18">
        <v>6.63</v>
      </c>
      <c r="D15" s="18">
        <v>10.3</v>
      </c>
      <c r="E15" s="19">
        <v>1</v>
      </c>
      <c r="F15" s="19">
        <v>100</v>
      </c>
      <c r="G15" s="13">
        <v>100</v>
      </c>
      <c r="H15" s="13">
        <v>6</v>
      </c>
      <c r="I15" s="23" t="s">
        <v>35</v>
      </c>
      <c r="J15" s="19">
        <v>2100</v>
      </c>
      <c r="K15" s="23" t="s">
        <v>51</v>
      </c>
      <c r="L15" s="19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1" t="s">
        <v>30</v>
      </c>
      <c r="C16" s="18">
        <v>25.8</v>
      </c>
      <c r="D16" s="18">
        <v>20.6</v>
      </c>
      <c r="E16" s="19">
        <v>2</v>
      </c>
      <c r="F16" s="19">
        <v>200</v>
      </c>
      <c r="G16" s="13">
        <v>400</v>
      </c>
      <c r="H16" s="112">
        <v>1</v>
      </c>
      <c r="I16" s="113">
        <v>600</v>
      </c>
      <c r="J16" s="114">
        <v>600</v>
      </c>
      <c r="K16" s="19"/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1" t="s">
        <v>31</v>
      </c>
      <c r="C17" s="18">
        <v>11.02</v>
      </c>
      <c r="D17" s="18">
        <v>15.4</v>
      </c>
      <c r="E17" s="20">
        <v>2</v>
      </c>
      <c r="F17" s="19">
        <v>100</v>
      </c>
      <c r="G17" s="13">
        <v>200</v>
      </c>
      <c r="H17" s="13">
        <v>1</v>
      </c>
      <c r="I17" s="19">
        <v>600</v>
      </c>
      <c r="J17" s="19">
        <v>600</v>
      </c>
      <c r="K17" s="19"/>
      <c r="L17" s="1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1" t="s">
        <v>32</v>
      </c>
      <c r="C18" s="18">
        <v>7.42</v>
      </c>
      <c r="D18" s="18">
        <v>10.9</v>
      </c>
      <c r="E18" s="19">
        <v>1</v>
      </c>
      <c r="F18" s="19">
        <v>100</v>
      </c>
      <c r="G18" s="13">
        <v>100</v>
      </c>
      <c r="H18" s="13">
        <v>3</v>
      </c>
      <c r="I18" s="23" t="s">
        <v>37</v>
      </c>
      <c r="J18" s="19">
        <v>1900</v>
      </c>
      <c r="K18" s="23" t="s">
        <v>50</v>
      </c>
      <c r="L18" s="19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1" t="s">
        <v>33</v>
      </c>
      <c r="C19" s="18">
        <v>30.23</v>
      </c>
      <c r="D19" s="18">
        <v>25.3</v>
      </c>
      <c r="E19" s="114">
        <v>5</v>
      </c>
      <c r="F19" s="114">
        <v>100</v>
      </c>
      <c r="G19" s="112">
        <v>500</v>
      </c>
      <c r="H19" s="13">
        <v>5</v>
      </c>
      <c r="I19" s="23" t="s">
        <v>36</v>
      </c>
      <c r="J19" s="19">
        <v>2000</v>
      </c>
      <c r="K19" s="23" t="s">
        <v>50</v>
      </c>
      <c r="L19" s="19">
        <v>1650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26" t="s">
        <v>34</v>
      </c>
      <c r="C20" s="12">
        <v>8.66</v>
      </c>
      <c r="D20" s="12">
        <v>15.3</v>
      </c>
      <c r="E20" s="13">
        <v>1</v>
      </c>
      <c r="F20" s="13">
        <v>100</v>
      </c>
      <c r="G20" s="13">
        <v>100</v>
      </c>
      <c r="H20" s="13">
        <v>5</v>
      </c>
      <c r="I20" s="24" t="s">
        <v>36</v>
      </c>
      <c r="J20" s="13">
        <v>2000</v>
      </c>
      <c r="K20" s="13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7" t="s">
        <v>40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>SUM(G6:G20)</f>
        <v>2900</v>
      </c>
      <c r="H21" s="28">
        <f t="shared" si="0"/>
        <v>32</v>
      </c>
      <c r="I21" s="28">
        <f t="shared" si="0"/>
        <v>4200</v>
      </c>
      <c r="J21" s="28">
        <f t="shared" si="0"/>
        <v>13600</v>
      </c>
      <c r="K21" s="27"/>
      <c r="L21" s="28">
        <f>SUM(L6:L20)</f>
        <v>18731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97"/>
      <c r="K22" s="97"/>
      <c r="L22" s="9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90" t="s">
        <v>92</v>
      </c>
      <c r="C23" s="90"/>
      <c r="D23" s="90"/>
      <c r="E23" s="90"/>
      <c r="F23" s="9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56" t="s">
        <v>91</v>
      </c>
      <c r="C24" s="56"/>
      <c r="D24" s="56"/>
      <c r="E24" s="1"/>
      <c r="F24" s="1"/>
      <c r="G24" s="1"/>
      <c r="H24" s="1"/>
      <c r="J24" s="115"/>
      <c r="K24" s="115"/>
      <c r="L24" s="116"/>
      <c r="M24" s="116"/>
      <c r="N24" s="116"/>
      <c r="O24" s="11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56" t="s">
        <v>42</v>
      </c>
      <c r="C25" s="56"/>
      <c r="D25" s="56"/>
      <c r="E25" s="1"/>
      <c r="F25" s="1"/>
      <c r="G25" s="1"/>
      <c r="H25" s="1"/>
      <c r="J25" s="117"/>
      <c r="K25" s="117"/>
      <c r="L25" s="117"/>
      <c r="M25" s="116"/>
      <c r="N25" s="116"/>
      <c r="O25" s="11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90" t="s">
        <v>93</v>
      </c>
      <c r="C26" s="90"/>
      <c r="D26" s="90"/>
      <c r="E26" s="90"/>
      <c r="F26" s="90"/>
      <c r="G26" s="1"/>
      <c r="H26" s="1"/>
      <c r="I26" s="1"/>
      <c r="J26" s="118"/>
      <c r="K26" s="118"/>
      <c r="L26" s="118"/>
      <c r="M26" s="119"/>
      <c r="N26" s="116"/>
      <c r="O26" s="11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18"/>
      <c r="K27" s="118"/>
      <c r="L27" s="118"/>
      <c r="M27" s="120"/>
      <c r="N27" s="116"/>
      <c r="O27" s="11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18"/>
      <c r="K28" s="118"/>
      <c r="L28" s="118"/>
      <c r="M28" s="121"/>
      <c r="N28" s="121"/>
      <c r="O28" s="12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18"/>
      <c r="K29" s="118"/>
      <c r="L29" s="118"/>
      <c r="M29" s="121"/>
      <c r="N29" s="121"/>
      <c r="O29" s="12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18"/>
      <c r="K30" s="118"/>
      <c r="L30" s="118"/>
      <c r="M30" s="119"/>
      <c r="N30" s="116"/>
      <c r="O30" s="11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18"/>
      <c r="K31" s="118"/>
      <c r="L31" s="118"/>
      <c r="M31" s="120"/>
      <c r="N31" s="116"/>
      <c r="O31" s="11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22"/>
      <c r="K32" s="122"/>
      <c r="L32" s="122"/>
      <c r="M32" s="116"/>
      <c r="N32" s="116"/>
      <c r="O32" s="11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22"/>
      <c r="K33" s="122"/>
      <c r="L33" s="122"/>
      <c r="M33" s="116"/>
      <c r="N33" s="116"/>
      <c r="O33" s="11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22"/>
      <c r="K34" s="122"/>
      <c r="L34" s="122"/>
      <c r="M34" s="116"/>
      <c r="N34" s="116"/>
      <c r="O34" s="11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1">
    <mergeCell ref="J22:L22"/>
    <mergeCell ref="K8:K9"/>
    <mergeCell ref="L8:L9"/>
    <mergeCell ref="B8:B9"/>
    <mergeCell ref="H8:H9"/>
    <mergeCell ref="I8:I9"/>
    <mergeCell ref="J8:J9"/>
    <mergeCell ref="E8:E9"/>
    <mergeCell ref="F8:F9"/>
    <mergeCell ref="G8:G9"/>
    <mergeCell ref="C8:C9"/>
    <mergeCell ref="D8:D9"/>
    <mergeCell ref="B2:L3"/>
    <mergeCell ref="B4:B5"/>
    <mergeCell ref="C4:D4"/>
    <mergeCell ref="E4:G4"/>
    <mergeCell ref="H4:J4"/>
    <mergeCell ref="K4:L4"/>
    <mergeCell ref="M30:M31"/>
    <mergeCell ref="M26:M27"/>
    <mergeCell ref="M28:O29"/>
    <mergeCell ref="B23:F23"/>
    <mergeCell ref="J32:L34"/>
    <mergeCell ref="J25:L25"/>
    <mergeCell ref="J30:L30"/>
    <mergeCell ref="J31:L31"/>
    <mergeCell ref="J26:L26"/>
    <mergeCell ref="J27:L27"/>
    <mergeCell ref="J28:L28"/>
    <mergeCell ref="J29:L29"/>
    <mergeCell ref="B26:F26"/>
  </mergeCells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07AF-3B06-4C71-BE66-D657F989F064}">
  <dimension ref="B1:K35"/>
  <sheetViews>
    <sheetView showGridLines="0" zoomScale="55" zoomScaleNormal="55" workbookViewId="0">
      <selection activeCell="C28" sqref="C28"/>
    </sheetView>
  </sheetViews>
  <sheetFormatPr defaultRowHeight="15.75" x14ac:dyDescent="0.25"/>
  <cols>
    <col min="1" max="1" width="9.140625" style="35"/>
    <col min="2" max="2" width="20.7109375" style="35" customWidth="1"/>
    <col min="3" max="3" width="80.7109375" style="35" bestFit="1" customWidth="1"/>
    <col min="4" max="20" width="20.7109375" style="35" customWidth="1"/>
    <col min="21" max="16384" width="9.140625" style="35"/>
  </cols>
  <sheetData>
    <row r="1" spans="2:11" ht="20.100000000000001" customHeight="1" x14ac:dyDescent="0.25"/>
    <row r="2" spans="2:11" ht="20.100000000000001" customHeight="1" thickBot="1" x14ac:dyDescent="0.3"/>
    <row r="3" spans="2:11" ht="20.100000000000001" customHeight="1" x14ac:dyDescent="0.25">
      <c r="B3" s="103" t="s">
        <v>66</v>
      </c>
      <c r="C3" s="104" t="s">
        <v>72</v>
      </c>
      <c r="D3" s="105" t="s">
        <v>67</v>
      </c>
      <c r="E3" s="106"/>
      <c r="F3" s="105" t="s">
        <v>68</v>
      </c>
      <c r="G3" s="106"/>
      <c r="H3" s="49" t="s">
        <v>16</v>
      </c>
      <c r="I3" s="41" t="s">
        <v>69</v>
      </c>
      <c r="J3" s="27" t="s">
        <v>70</v>
      </c>
      <c r="K3" s="27" t="s">
        <v>71</v>
      </c>
    </row>
    <row r="4" spans="2:11" ht="20.100000000000001" customHeight="1" x14ac:dyDescent="0.25">
      <c r="B4" s="103"/>
      <c r="C4" s="104"/>
      <c r="D4" s="43" t="s">
        <v>60</v>
      </c>
      <c r="E4" s="44" t="s">
        <v>61</v>
      </c>
      <c r="F4" s="43" t="s">
        <v>60</v>
      </c>
      <c r="G4" s="44" t="s">
        <v>62</v>
      </c>
      <c r="H4" s="50" t="s">
        <v>63</v>
      </c>
      <c r="I4" s="41" t="s">
        <v>63</v>
      </c>
      <c r="J4" s="27" t="s">
        <v>64</v>
      </c>
      <c r="K4" s="27" t="s">
        <v>65</v>
      </c>
    </row>
    <row r="5" spans="2:11" ht="20.100000000000001" customHeight="1" x14ac:dyDescent="0.25">
      <c r="B5" s="36">
        <v>1</v>
      </c>
      <c r="C5" s="40" t="s">
        <v>73</v>
      </c>
      <c r="D5" s="45">
        <v>8</v>
      </c>
      <c r="E5" s="46">
        <v>4</v>
      </c>
      <c r="F5" s="45"/>
      <c r="G5" s="46"/>
      <c r="H5" s="51"/>
      <c r="I5" s="42">
        <f t="shared" ref="I5:I10" si="0">(D5*100+E5*200)+(F5*100+G5*600)+H5</f>
        <v>1600</v>
      </c>
      <c r="J5" s="36">
        <v>127</v>
      </c>
      <c r="K5" s="37">
        <f t="shared" ref="K5:K13" si="1">I5/J5</f>
        <v>12.598425196850394</v>
      </c>
    </row>
    <row r="6" spans="2:11" ht="20.100000000000001" customHeight="1" x14ac:dyDescent="0.25">
      <c r="B6" s="36">
        <v>2</v>
      </c>
      <c r="C6" s="40" t="s">
        <v>74</v>
      </c>
      <c r="D6" s="45">
        <v>13</v>
      </c>
      <c r="E6" s="46"/>
      <c r="F6" s="45"/>
      <c r="G6" s="46"/>
      <c r="H6" s="51"/>
      <c r="I6" s="42">
        <f t="shared" si="0"/>
        <v>1300</v>
      </c>
      <c r="J6" s="36">
        <v>127</v>
      </c>
      <c r="K6" s="37">
        <f t="shared" si="1"/>
        <v>10.236220472440944</v>
      </c>
    </row>
    <row r="7" spans="2:11" ht="20.100000000000001" customHeight="1" x14ac:dyDescent="0.25">
      <c r="B7" s="36">
        <v>3</v>
      </c>
      <c r="C7" s="40" t="s">
        <v>82</v>
      </c>
      <c r="D7" s="45"/>
      <c r="E7" s="46"/>
      <c r="F7" s="45">
        <v>3</v>
      </c>
      <c r="G7" s="46">
        <v>3</v>
      </c>
      <c r="H7" s="51"/>
      <c r="I7" s="42">
        <f t="shared" si="0"/>
        <v>2100</v>
      </c>
      <c r="J7" s="36">
        <v>127</v>
      </c>
      <c r="K7" s="37">
        <f t="shared" si="1"/>
        <v>16.535433070866141</v>
      </c>
    </row>
    <row r="8" spans="2:11" ht="20.100000000000001" customHeight="1" x14ac:dyDescent="0.25">
      <c r="B8" s="36">
        <v>4</v>
      </c>
      <c r="C8" s="40" t="s">
        <v>88</v>
      </c>
      <c r="D8" s="45"/>
      <c r="E8" s="46"/>
      <c r="F8" s="45">
        <v>1</v>
      </c>
      <c r="G8" s="46">
        <v>3</v>
      </c>
      <c r="H8" s="51"/>
      <c r="I8" s="42">
        <f t="shared" si="0"/>
        <v>1900</v>
      </c>
      <c r="J8" s="36">
        <v>127</v>
      </c>
      <c r="K8" s="37">
        <f t="shared" si="1"/>
        <v>14.960629921259843</v>
      </c>
    </row>
    <row r="9" spans="2:11" ht="20.100000000000001" customHeight="1" x14ac:dyDescent="0.25">
      <c r="B9" s="36">
        <v>5</v>
      </c>
      <c r="C9" s="40" t="s">
        <v>83</v>
      </c>
      <c r="D9" s="45"/>
      <c r="E9" s="46"/>
      <c r="F9" s="45">
        <v>2</v>
      </c>
      <c r="G9" s="46">
        <v>3</v>
      </c>
      <c r="H9" s="51"/>
      <c r="I9" s="42">
        <f t="shared" si="0"/>
        <v>2000</v>
      </c>
      <c r="J9" s="36">
        <v>127</v>
      </c>
      <c r="K9" s="37">
        <f t="shared" si="1"/>
        <v>15.748031496062993</v>
      </c>
    </row>
    <row r="10" spans="2:11" ht="20.100000000000001" customHeight="1" x14ac:dyDescent="0.25">
      <c r="B10" s="36">
        <v>6</v>
      </c>
      <c r="C10" s="40" t="s">
        <v>86</v>
      </c>
      <c r="D10" s="45"/>
      <c r="E10" s="46"/>
      <c r="F10" s="45">
        <v>1</v>
      </c>
      <c r="G10" s="46">
        <v>4</v>
      </c>
      <c r="H10" s="51"/>
      <c r="I10" s="42">
        <f t="shared" si="0"/>
        <v>2500</v>
      </c>
      <c r="J10" s="36">
        <v>127</v>
      </c>
      <c r="K10" s="37">
        <f t="shared" si="1"/>
        <v>19.685039370078741</v>
      </c>
    </row>
    <row r="11" spans="2:11" ht="20.100000000000001" customHeight="1" x14ac:dyDescent="0.25">
      <c r="B11" s="36">
        <v>7</v>
      </c>
      <c r="C11" s="40" t="s">
        <v>84</v>
      </c>
      <c r="D11" s="45"/>
      <c r="E11" s="46"/>
      <c r="F11" s="45">
        <v>2</v>
      </c>
      <c r="G11" s="46">
        <v>3</v>
      </c>
      <c r="H11" s="51"/>
      <c r="I11" s="42">
        <f>(D11*100+E11*200)+(F11*100+G11*600)+H11</f>
        <v>2000</v>
      </c>
      <c r="J11" s="36">
        <v>127</v>
      </c>
      <c r="K11" s="37">
        <f t="shared" si="1"/>
        <v>15.748031496062993</v>
      </c>
    </row>
    <row r="12" spans="2:11" ht="20.100000000000001" customHeight="1" x14ac:dyDescent="0.25">
      <c r="B12" s="36">
        <v>8</v>
      </c>
      <c r="C12" s="40" t="s">
        <v>85</v>
      </c>
      <c r="D12" s="45"/>
      <c r="E12" s="46"/>
      <c r="F12" s="45">
        <v>2</v>
      </c>
      <c r="G12" s="46">
        <v>3</v>
      </c>
      <c r="H12" s="51"/>
      <c r="I12" s="42">
        <f>(D12*100+E12*200)+(F12*100+G12*600)+H12</f>
        <v>2000</v>
      </c>
      <c r="J12" s="36">
        <v>127</v>
      </c>
      <c r="K12" s="37">
        <f t="shared" si="1"/>
        <v>15.748031496062993</v>
      </c>
    </row>
    <row r="13" spans="2:11" ht="20.100000000000001" customHeight="1" x14ac:dyDescent="0.25">
      <c r="B13" s="36">
        <v>9</v>
      </c>
      <c r="C13" s="40" t="s">
        <v>87</v>
      </c>
      <c r="D13" s="45"/>
      <c r="E13" s="46"/>
      <c r="F13" s="45">
        <v>2</v>
      </c>
      <c r="G13" s="46">
        <v>3</v>
      </c>
      <c r="H13" s="51"/>
      <c r="I13" s="42">
        <f>(D13*100+E13*200)+(F13*100+G13*600)+H13</f>
        <v>2000</v>
      </c>
      <c r="J13" s="36">
        <v>127</v>
      </c>
      <c r="K13" s="37">
        <f t="shared" si="1"/>
        <v>15.748031496062993</v>
      </c>
    </row>
    <row r="14" spans="2:11" ht="20.100000000000001" customHeight="1" x14ac:dyDescent="0.25">
      <c r="B14" s="36">
        <v>10</v>
      </c>
      <c r="C14" s="40" t="s">
        <v>75</v>
      </c>
      <c r="D14" s="45"/>
      <c r="E14" s="46"/>
      <c r="F14" s="45"/>
      <c r="G14" s="46"/>
      <c r="H14" s="51">
        <v>5400</v>
      </c>
      <c r="I14" s="42">
        <f>(D14*100+E14*200)+(F14*100+G14*600)+H14</f>
        <v>5400</v>
      </c>
      <c r="J14" s="36">
        <v>220</v>
      </c>
      <c r="K14" s="37">
        <f>I14/J14</f>
        <v>24.545454545454547</v>
      </c>
    </row>
    <row r="15" spans="2:11" ht="20.100000000000001" customHeight="1" x14ac:dyDescent="0.25">
      <c r="B15" s="36">
        <v>11</v>
      </c>
      <c r="C15" s="40" t="s">
        <v>76</v>
      </c>
      <c r="D15" s="45"/>
      <c r="E15" s="46"/>
      <c r="F15" s="45"/>
      <c r="G15" s="46"/>
      <c r="H15" s="51">
        <v>5400</v>
      </c>
      <c r="I15" s="42">
        <f t="shared" ref="I15:I20" si="2">(D15*100+E15*200)+(F15*100+G15*600)+H15</f>
        <v>5400</v>
      </c>
      <c r="J15" s="36">
        <v>220</v>
      </c>
      <c r="K15" s="37">
        <f>I15/J15</f>
        <v>24.545454545454547</v>
      </c>
    </row>
    <row r="16" spans="2:11" ht="20.100000000000001" customHeight="1" x14ac:dyDescent="0.25">
      <c r="B16" s="36">
        <v>12</v>
      </c>
      <c r="C16" s="40" t="s">
        <v>77</v>
      </c>
      <c r="D16" s="45"/>
      <c r="E16" s="46"/>
      <c r="F16" s="45"/>
      <c r="G16" s="46"/>
      <c r="H16" s="51">
        <v>2625</v>
      </c>
      <c r="I16" s="42">
        <f t="shared" si="2"/>
        <v>2625</v>
      </c>
      <c r="J16" s="36">
        <v>220</v>
      </c>
      <c r="K16" s="37">
        <f>I16/J16</f>
        <v>11.931818181818182</v>
      </c>
    </row>
    <row r="17" spans="2:11" ht="20.100000000000001" customHeight="1" x14ac:dyDescent="0.25">
      <c r="B17" s="36">
        <v>13</v>
      </c>
      <c r="C17" s="40" t="s">
        <v>78</v>
      </c>
      <c r="D17" s="45"/>
      <c r="E17" s="46"/>
      <c r="F17" s="45"/>
      <c r="G17" s="46"/>
      <c r="H17" s="51">
        <v>1650</v>
      </c>
      <c r="I17" s="42">
        <f t="shared" si="2"/>
        <v>1650</v>
      </c>
      <c r="J17" s="36">
        <v>220</v>
      </c>
      <c r="K17" s="37">
        <f t="shared" ref="K17:K20" si="3">I17/J17</f>
        <v>7.5</v>
      </c>
    </row>
    <row r="18" spans="2:11" ht="20.100000000000001" customHeight="1" x14ac:dyDescent="0.25">
      <c r="B18" s="36">
        <v>14</v>
      </c>
      <c r="C18" s="40" t="s">
        <v>79</v>
      </c>
      <c r="D18" s="45"/>
      <c r="E18" s="46"/>
      <c r="F18" s="45"/>
      <c r="G18" s="46"/>
      <c r="H18" s="51">
        <v>1650</v>
      </c>
      <c r="I18" s="42">
        <f t="shared" si="2"/>
        <v>1650</v>
      </c>
      <c r="J18" s="36">
        <v>220</v>
      </c>
      <c r="K18" s="37">
        <f t="shared" si="3"/>
        <v>7.5</v>
      </c>
    </row>
    <row r="19" spans="2:11" ht="20.100000000000001" customHeight="1" x14ac:dyDescent="0.25">
      <c r="B19" s="36">
        <v>15</v>
      </c>
      <c r="C19" s="40" t="s">
        <v>80</v>
      </c>
      <c r="D19" s="45"/>
      <c r="E19" s="46"/>
      <c r="F19" s="45"/>
      <c r="G19" s="46"/>
      <c r="H19" s="52">
        <v>246</v>
      </c>
      <c r="I19" s="42">
        <f t="shared" si="2"/>
        <v>246</v>
      </c>
      <c r="J19" s="36">
        <v>127</v>
      </c>
      <c r="K19" s="37">
        <f t="shared" si="3"/>
        <v>1.9370078740157479</v>
      </c>
    </row>
    <row r="20" spans="2:11" ht="20.100000000000001" customHeight="1" x14ac:dyDescent="0.25">
      <c r="B20" s="36">
        <v>16</v>
      </c>
      <c r="C20" s="40" t="s">
        <v>81</v>
      </c>
      <c r="D20" s="45"/>
      <c r="E20" s="46"/>
      <c r="F20" s="45"/>
      <c r="G20" s="46"/>
      <c r="H20" s="53">
        <v>1760</v>
      </c>
      <c r="I20" s="42">
        <f t="shared" si="2"/>
        <v>1760</v>
      </c>
      <c r="J20" s="36">
        <v>220</v>
      </c>
      <c r="K20" s="37">
        <f t="shared" si="3"/>
        <v>8</v>
      </c>
    </row>
    <row r="21" spans="2:11" ht="20.100000000000001" customHeight="1" thickBot="1" x14ac:dyDescent="0.3">
      <c r="B21" s="27" t="s">
        <v>40</v>
      </c>
      <c r="C21" s="39"/>
      <c r="D21" s="47">
        <f t="shared" ref="D21:K21" si="4">SUM(D5:D20)</f>
        <v>21</v>
      </c>
      <c r="E21" s="48">
        <f t="shared" si="4"/>
        <v>4</v>
      </c>
      <c r="F21" s="47">
        <f t="shared" si="4"/>
        <v>13</v>
      </c>
      <c r="G21" s="48">
        <f t="shared" si="4"/>
        <v>22</v>
      </c>
      <c r="H21" s="54">
        <f t="shared" si="4"/>
        <v>18731</v>
      </c>
      <c r="I21" s="41">
        <f t="shared" si="4"/>
        <v>36131</v>
      </c>
      <c r="J21" s="27">
        <f t="shared" si="4"/>
        <v>2590</v>
      </c>
      <c r="K21" s="38">
        <f t="shared" si="4"/>
        <v>222.96760916249107</v>
      </c>
    </row>
    <row r="22" spans="2:11" ht="20.100000000000001" customHeight="1" x14ac:dyDescent="0.25"/>
    <row r="23" spans="2:11" ht="20.100000000000001" customHeight="1" x14ac:dyDescent="0.25"/>
    <row r="24" spans="2:11" ht="20.100000000000001" customHeight="1" x14ac:dyDescent="0.25"/>
    <row r="25" spans="2:11" ht="20.100000000000001" customHeight="1" x14ac:dyDescent="0.25"/>
    <row r="26" spans="2:11" ht="20.100000000000001" customHeight="1" x14ac:dyDescent="0.25"/>
    <row r="27" spans="2:11" ht="20.100000000000001" customHeight="1" x14ac:dyDescent="0.25"/>
    <row r="28" spans="2:11" ht="20.100000000000001" customHeight="1" x14ac:dyDescent="0.25"/>
    <row r="29" spans="2:11" ht="20.100000000000001" customHeight="1" x14ac:dyDescent="0.25"/>
    <row r="30" spans="2:11" ht="20.100000000000001" customHeight="1" x14ac:dyDescent="0.25"/>
    <row r="31" spans="2:11" ht="20.100000000000001" customHeight="1" x14ac:dyDescent="0.25"/>
    <row r="32" spans="2:11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2023-04-26T19:30:28Z</dcterms:modified>
</cp:coreProperties>
</file>