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DC" sheetId="1" r:id="rId4"/>
    <sheet state="visible" name="CAPCIDADE DE CORRENTE" sheetId="2" r:id="rId5"/>
    <sheet state="visible" name="DIVISÃO DA INTALAÇÃO" sheetId="3" r:id="rId6"/>
    <sheet state="visible" name="SECÇÃO MÍNIMA" sheetId="4" r:id="rId7"/>
    <sheet state="visible" name="QUEDA DE TENSÃO" sheetId="5" r:id="rId8"/>
    <sheet state="visible" name="ELETRODUTOS" sheetId="6" r:id="rId9"/>
    <sheet state="visible" name="CLASSIFICAÇÃO DA UNIDADE DE CON" sheetId="7" r:id="rId10"/>
  </sheets>
  <definedNames/>
  <calcPr/>
  <extLst>
    <ext uri="GoogleSheetsCustomDataVersion2">
      <go:sheetsCustomData xmlns:go="http://customooxmlschemas.google.com/" r:id="rId11" roundtripDataChecksum="bEhaFYJGFGweMlOyIYtwYzp88uBM4fptyfkuoPNB/v4="/>
    </ext>
  </extLst>
</workbook>
</file>

<file path=xl/sharedStrings.xml><?xml version="1.0" encoding="utf-8"?>
<sst xmlns="http://schemas.openxmlformats.org/spreadsheetml/2006/main" count="717" uniqueCount="156">
  <si>
    <t>Dependência</t>
  </si>
  <si>
    <t>Dimensões</t>
  </si>
  <si>
    <t>Iluminação</t>
  </si>
  <si>
    <t>TUG</t>
  </si>
  <si>
    <t>TUE</t>
  </si>
  <si>
    <t xml:space="preserve">Área (m2) </t>
  </si>
  <si>
    <t>Perímetro (m)</t>
  </si>
  <si>
    <t>N° de pontos</t>
  </si>
  <si>
    <t>Pot. Unitária (VA)</t>
  </si>
  <si>
    <t>Pot. Total (VA)</t>
  </si>
  <si>
    <t>Aparelho</t>
  </si>
  <si>
    <t>Potência (VA)</t>
  </si>
  <si>
    <t>GARAGEM</t>
  </si>
  <si>
    <t>Motor</t>
  </si>
  <si>
    <t>CLOSET</t>
  </si>
  <si>
    <t>SUÍTE</t>
  </si>
  <si>
    <t>Ar condicionado</t>
  </si>
  <si>
    <t>BANHEIRO SUÍTE</t>
  </si>
  <si>
    <t>Chuveiro</t>
  </si>
  <si>
    <t>QUARTO</t>
  </si>
  <si>
    <t>SALA</t>
  </si>
  <si>
    <t>COZINHA</t>
  </si>
  <si>
    <t>3:600 e 2:100</t>
  </si>
  <si>
    <t>Microondas</t>
  </si>
  <si>
    <t>HALL ENTRADA</t>
  </si>
  <si>
    <t>BANHEIRO SOCIAL</t>
  </si>
  <si>
    <t>BANHEIRO EXTERNO</t>
  </si>
  <si>
    <t>ÁREA EXTERNA</t>
  </si>
  <si>
    <t>Bomba de piscina</t>
  </si>
  <si>
    <t>ÁREA DE SERVIÇO</t>
  </si>
  <si>
    <t>Circuito</t>
  </si>
  <si>
    <t>Tomada de uso geral (TUG)</t>
  </si>
  <si>
    <t>Pot. Total</t>
  </si>
  <si>
    <t>Tensão</t>
  </si>
  <si>
    <t>Corrente de projeto</t>
  </si>
  <si>
    <t>FCA</t>
  </si>
  <si>
    <t>FCR</t>
  </si>
  <si>
    <t>FCT</t>
  </si>
  <si>
    <t>Cálculo de Ic</t>
  </si>
  <si>
    <t>Ic</t>
  </si>
  <si>
    <t>Iz</t>
  </si>
  <si>
    <t>[mm²]</t>
  </si>
  <si>
    <t>100 VA</t>
  </si>
  <si>
    <t>200 VA</t>
  </si>
  <si>
    <t>600 VA</t>
  </si>
  <si>
    <t>(VA)</t>
  </si>
  <si>
    <t>(V)</t>
  </si>
  <si>
    <t>(A)</t>
  </si>
  <si>
    <t>1 - Iluminação e tomadas (closet, suíte, banheiro suíte e garagem)</t>
  </si>
  <si>
    <t>—</t>
  </si>
  <si>
    <t>2 - Iluminação (hall, sala, cozinha e quarto) e tomadas (sala e quarto)</t>
  </si>
  <si>
    <t>3 - Iluminação (banheiro social, banheiro externo, área de serviço e área externa) e tomadas (banheiro social e banheiro externo)</t>
  </si>
  <si>
    <t>4 - Tomadas área de serviço</t>
  </si>
  <si>
    <t>5 - TUE chuveiro banheiro social</t>
  </si>
  <si>
    <t>6 - TUE chuveiro banheiro suíte</t>
  </si>
  <si>
    <t>7 - TUE ar condicionado suíte</t>
  </si>
  <si>
    <t>8 - TUE ar condicionado quarto</t>
  </si>
  <si>
    <t xml:space="preserve">9 - TUE microondas </t>
  </si>
  <si>
    <t>10 - Tomadas cozinha</t>
  </si>
  <si>
    <t>11 - Motor garagem</t>
  </si>
  <si>
    <t>12 - Bomba piscina</t>
  </si>
  <si>
    <t>13 - Circuito reserva</t>
  </si>
  <si>
    <t>14 - Circuito reserva</t>
  </si>
  <si>
    <t>15 - Circuito reserva</t>
  </si>
  <si>
    <t>Corrente</t>
  </si>
  <si>
    <t>fp</t>
  </si>
  <si>
    <t>#mm2</t>
  </si>
  <si>
    <t>Disjuntor(A)</t>
  </si>
  <si>
    <t>Balanceamento(W)</t>
  </si>
  <si>
    <t>Critério da secção mínima [mm²]</t>
  </si>
  <si>
    <t>Trecho</t>
  </si>
  <si>
    <t>Ip (A)</t>
  </si>
  <si>
    <t>Comprimento (km)</t>
  </si>
  <si>
    <t>ΔVunit</t>
  </si>
  <si>
    <t>Δetrecho (%)</t>
  </si>
  <si>
    <t>Δeacum (%)</t>
  </si>
  <si>
    <t>Tensão (V)</t>
  </si>
  <si>
    <t>QDC - A</t>
  </si>
  <si>
    <t>A - B</t>
  </si>
  <si>
    <t>A - C</t>
  </si>
  <si>
    <t>QDC - C</t>
  </si>
  <si>
    <t>A - E</t>
  </si>
  <si>
    <t>C - D</t>
  </si>
  <si>
    <t>C - E</t>
  </si>
  <si>
    <t>E - F</t>
  </si>
  <si>
    <t>E - G</t>
  </si>
  <si>
    <t>F - G</t>
  </si>
  <si>
    <t>E - H</t>
  </si>
  <si>
    <t>E - J</t>
  </si>
  <si>
    <t>E - I</t>
  </si>
  <si>
    <t>H - I</t>
  </si>
  <si>
    <t>I -J</t>
  </si>
  <si>
    <t>J - K</t>
  </si>
  <si>
    <t>I -K</t>
  </si>
  <si>
    <t>K- L</t>
  </si>
  <si>
    <t>K - L</t>
  </si>
  <si>
    <t>L- M</t>
  </si>
  <si>
    <t>QDC - M</t>
  </si>
  <si>
    <t>#[mm²]</t>
  </si>
  <si>
    <t>M - N</t>
  </si>
  <si>
    <t>M - O</t>
  </si>
  <si>
    <t>M- P</t>
  </si>
  <si>
    <t># [mm²]</t>
  </si>
  <si>
    <t>QDC- A</t>
  </si>
  <si>
    <t>D - E</t>
  </si>
  <si>
    <t>G - H</t>
  </si>
  <si>
    <t>D - I</t>
  </si>
  <si>
    <t xml:space="preserve">QDC - A </t>
  </si>
  <si>
    <t>#{mm²]</t>
  </si>
  <si>
    <t>Duto</t>
  </si>
  <si>
    <t>Circuitos</t>
  </si>
  <si>
    <t>N° de condutores (mm²)</t>
  </si>
  <si>
    <t>Tx (Taxa de 
 Ocupação)</t>
  </si>
  <si>
    <t>ST - Seção total ocupada (mm)</t>
  </si>
  <si>
    <t>Di - Diâmetro interno calculado (mm)</t>
  </si>
  <si>
    <t>Di - Diâmetro Interno adotado (mm)</t>
  </si>
  <si>
    <t>Diâmetro Externo 
 Nominal (mm)</t>
  </si>
  <si>
    <t>Referência 
 de Rosca</t>
  </si>
  <si>
    <t>2,5</t>
  </si>
  <si>
    <t>10</t>
  </si>
  <si>
    <t>35</t>
  </si>
  <si>
    <t>1</t>
  </si>
  <si>
    <t>banheiro suíte</t>
  </si>
  <si>
    <t>1, 6, 7</t>
  </si>
  <si>
    <t>4</t>
  </si>
  <si>
    <t>3</t>
  </si>
  <si>
    <t>16</t>
  </si>
  <si>
    <t>20</t>
  </si>
  <si>
    <t>1/2''</t>
  </si>
  <si>
    <t>2</t>
  </si>
  <si>
    <t>6</t>
  </si>
  <si>
    <t>5</t>
  </si>
  <si>
    <t>suíte</t>
  </si>
  <si>
    <t>1,7</t>
  </si>
  <si>
    <t>7</t>
  </si>
  <si>
    <t>closet</t>
  </si>
  <si>
    <t>garagem</t>
  </si>
  <si>
    <t>sala</t>
  </si>
  <si>
    <t>2, 3, 4</t>
  </si>
  <si>
    <t>9,10</t>
  </si>
  <si>
    <t>2, 9, 10</t>
  </si>
  <si>
    <t>area ext.</t>
  </si>
  <si>
    <t>3, 4</t>
  </si>
  <si>
    <t>Classificação da Unidade Consumidora</t>
  </si>
  <si>
    <t>Repartição</t>
  </si>
  <si>
    <t>W</t>
  </si>
  <si>
    <t>Circuito de Iluminação</t>
  </si>
  <si>
    <t>Tomadas</t>
  </si>
  <si>
    <t>TUE's</t>
  </si>
  <si>
    <t>Chuveiro banheiro social</t>
  </si>
  <si>
    <t>Chuveiro suíte</t>
  </si>
  <si>
    <t>Ar condicionado quarto</t>
  </si>
  <si>
    <t>Ar condicionado suíte</t>
  </si>
  <si>
    <t>Motor garagem</t>
  </si>
  <si>
    <t>Bomba piscina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</si>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</sst>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000"/>
    <numFmt numFmtId="166" formatCode="0.000000000"/>
  </numFmts>
  <fonts count="11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color rgb="FF000000"/>
      <name val="Docs-Calibri"/>
    </font>
    <font>
      <color rgb="FF000000"/>
      <name val="Calibri"/>
    </font>
    <font>
      <b/>
      <sz val="8.0"/>
      <color rgb="FF000000"/>
      <name val="&quot;Open Sans&quot;"/>
    </font>
    <font>
      <b/>
      <sz val="9.0"/>
      <color rgb="FF000000"/>
      <name val="&quot;Open Sans&quot;"/>
    </font>
    <font>
      <color rgb="FF000000"/>
      <name val="Arial"/>
    </font>
    <font>
      <b/>
      <sz val="14.0"/>
      <color theme="1"/>
      <name val="Calibri"/>
      <scheme val="minor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right"/>
    </xf>
    <xf borderId="5" fillId="0" fontId="1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vertical="center"/>
    </xf>
    <xf borderId="0" fillId="2" fontId="4" numFmtId="0" xfId="0" applyAlignment="1" applyFill="1" applyFont="1">
      <alignment horizontal="left" readingOrder="0"/>
    </xf>
    <xf borderId="0" fillId="3" fontId="3" numFmtId="0" xfId="0" applyAlignment="1" applyFill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2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1" fillId="4" fontId="6" numFmtId="49" xfId="0" applyAlignment="1" applyBorder="1" applyFill="1" applyFont="1" applyNumberFormat="1">
      <alignment horizontal="center" readingOrder="0" shrinkToFit="0" vertical="bottom" wrapText="0"/>
    </xf>
    <xf borderId="2" fillId="4" fontId="6" numFmtId="49" xfId="0" applyAlignment="1" applyBorder="1" applyFont="1" applyNumberFormat="1">
      <alignment horizontal="center" readingOrder="0" shrinkToFit="0" vertical="bottom" wrapText="0"/>
    </xf>
    <xf borderId="1" fillId="4" fontId="7" numFmtId="49" xfId="0" applyAlignment="1" applyBorder="1" applyFont="1" applyNumberFormat="1">
      <alignment horizontal="center" readingOrder="0" shrinkToFit="0" wrapText="1"/>
    </xf>
    <xf borderId="0" fillId="0" fontId="3" numFmtId="49" xfId="0" applyFont="1" applyNumberFormat="1"/>
    <xf borderId="8" fillId="5" fontId="6" numFmtId="49" xfId="0" applyAlignment="1" applyBorder="1" applyFill="1" applyFont="1" applyNumberFormat="1">
      <alignment horizontal="center" readingOrder="0" shrinkToFit="0" vertical="bottom" wrapText="0"/>
    </xf>
    <xf borderId="6" fillId="0" fontId="8" numFmtId="49" xfId="0" applyAlignment="1" applyBorder="1" applyFont="1" applyNumberFormat="1">
      <alignment horizontal="right" readingOrder="0" shrinkToFit="0" vertical="bottom" wrapText="0"/>
    </xf>
    <xf borderId="8" fillId="0" fontId="8" numFmtId="49" xfId="0" applyAlignment="1" applyBorder="1" applyFont="1" applyNumberFormat="1">
      <alignment horizontal="center" readingOrder="0" shrinkToFit="0" vertical="bottom" wrapText="0"/>
    </xf>
    <xf borderId="8" fillId="0" fontId="8" numFmtId="49" xfId="0" applyAlignment="1" applyBorder="1" applyFont="1" applyNumberFormat="1">
      <alignment horizontal="right" readingOrder="0" shrinkToFit="0" vertical="bottom" wrapText="0"/>
    </xf>
    <xf borderId="6" fillId="0" fontId="8" numFmtId="49" xfId="0" applyAlignment="1" applyBorder="1" applyFont="1" applyNumberFormat="1">
      <alignment horizontal="center" readingOrder="0" shrinkToFit="0" vertical="bottom" wrapText="0"/>
    </xf>
    <xf quotePrefix="1" borderId="8" fillId="0" fontId="8" numFmtId="49" xfId="0" applyAlignment="1" applyBorder="1" applyFont="1" applyNumberFormat="1">
      <alignment horizontal="center" readingOrder="0" shrinkToFit="0" vertical="bottom" wrapText="0"/>
    </xf>
    <xf borderId="6" fillId="0" fontId="8" numFmtId="49" xfId="0" applyAlignment="1" applyBorder="1" applyFont="1" applyNumberFormat="1">
      <alignment horizontal="right" readingOrder="0" shrinkToFit="0" wrapText="0"/>
    </xf>
    <xf borderId="8" fillId="0" fontId="8" numFmtId="49" xfId="0" applyAlignment="1" applyBorder="1" applyFont="1" applyNumberFormat="1">
      <alignment horizontal="center" readingOrder="0"/>
    </xf>
    <xf borderId="8" fillId="0" fontId="8" numFmtId="49" xfId="0" applyAlignment="1" applyBorder="1" applyFont="1" applyNumberFormat="1">
      <alignment horizontal="center" readingOrder="0" shrinkToFit="0" wrapText="0"/>
    </xf>
    <xf borderId="8" fillId="0" fontId="8" numFmtId="49" xfId="0" applyAlignment="1" applyBorder="1" applyFont="1" applyNumberFormat="1">
      <alignment horizontal="right" readingOrder="0" shrinkToFit="0" wrapText="0"/>
    </xf>
    <xf borderId="6" fillId="0" fontId="8" numFmtId="49" xfId="0" applyAlignment="1" applyBorder="1" applyFont="1" applyNumberFormat="1">
      <alignment horizontal="center" readingOrder="0" shrinkToFit="0" wrapText="0"/>
    </xf>
    <xf quotePrefix="1" borderId="8" fillId="0" fontId="8" numFmtId="49" xfId="0" applyAlignment="1" applyBorder="1" applyFont="1" applyNumberFormat="1">
      <alignment horizontal="center" readingOrder="0" shrinkToFit="0" wrapText="0"/>
    </xf>
    <xf borderId="8" fillId="0" fontId="8" numFmtId="49" xfId="0" applyAlignment="1" applyBorder="1" applyFont="1" applyNumberFormat="1">
      <alignment horizontal="center" readingOrder="0" vertical="bottom"/>
    </xf>
    <xf borderId="8" fillId="0" fontId="8" numFmtId="49" xfId="0" applyAlignment="1" applyBorder="1" applyFont="1" applyNumberFormat="1">
      <alignment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3" width="12.14"/>
    <col customWidth="1" min="4" max="4" width="14.0"/>
    <col customWidth="1" min="5" max="5" width="12.86"/>
    <col customWidth="1" min="6" max="6" width="16.57"/>
    <col customWidth="1" min="7" max="7" width="14.0"/>
    <col customWidth="1" min="8" max="8" width="12.43"/>
    <col customWidth="1" min="9" max="9" width="16.57"/>
    <col customWidth="1" min="10" max="10" width="14.0"/>
    <col customWidth="1" min="11" max="11" width="18.43"/>
    <col customWidth="1" min="12" max="12" width="13.29"/>
    <col customWidth="1" min="13" max="13" width="12.86"/>
    <col customWidth="1" min="14" max="14" width="11.14"/>
    <col customWidth="1" min="15" max="15" width="10.43"/>
    <col customWidth="1" min="16" max="26" width="8.71"/>
  </cols>
  <sheetData>
    <row r="3">
      <c r="B3" s="1" t="s">
        <v>0</v>
      </c>
      <c r="C3" s="2" t="s">
        <v>1</v>
      </c>
      <c r="D3" s="3"/>
      <c r="E3" s="2" t="s">
        <v>2</v>
      </c>
      <c r="F3" s="4"/>
      <c r="G3" s="3"/>
      <c r="H3" s="2" t="s">
        <v>3</v>
      </c>
      <c r="I3" s="4"/>
      <c r="J3" s="3"/>
      <c r="K3" s="2" t="s">
        <v>4</v>
      </c>
      <c r="L3" s="3"/>
    </row>
    <row r="4">
      <c r="B4" s="5"/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</row>
    <row r="5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>
      <c r="B6" s="7" t="s">
        <v>12</v>
      </c>
      <c r="C6" s="7">
        <v>25.8</v>
      </c>
      <c r="D6" s="7">
        <v>20.6</v>
      </c>
      <c r="E6" s="7">
        <v>2.0</v>
      </c>
      <c r="F6" s="7">
        <v>200.0</v>
      </c>
      <c r="G6" s="7">
        <v>400.0</v>
      </c>
      <c r="H6" s="7">
        <v>1.0</v>
      </c>
      <c r="I6" s="7">
        <v>100.0</v>
      </c>
      <c r="J6" s="7">
        <v>100.0</v>
      </c>
      <c r="K6" s="7" t="s">
        <v>13</v>
      </c>
      <c r="L6" s="7">
        <v>237.5</v>
      </c>
    </row>
    <row r="7">
      <c r="B7" s="7" t="s">
        <v>14</v>
      </c>
      <c r="C7" s="7">
        <v>4.43</v>
      </c>
      <c r="D7" s="7">
        <v>8.0</v>
      </c>
      <c r="E7" s="7">
        <v>1.0</v>
      </c>
      <c r="F7" s="7">
        <v>100.0</v>
      </c>
      <c r="G7" s="7">
        <v>100.0</v>
      </c>
      <c r="H7" s="7">
        <v>0.0</v>
      </c>
      <c r="I7" s="7">
        <v>0.0</v>
      </c>
      <c r="J7" s="7">
        <v>0.0</v>
      </c>
      <c r="K7" s="7"/>
      <c r="L7" s="7"/>
    </row>
    <row r="8">
      <c r="B8" s="7" t="s">
        <v>15</v>
      </c>
      <c r="C8" s="7">
        <v>9.66</v>
      </c>
      <c r="D8" s="7">
        <v>17.1</v>
      </c>
      <c r="E8" s="7">
        <v>2.0</v>
      </c>
      <c r="F8" s="7">
        <v>100.0</v>
      </c>
      <c r="G8" s="7">
        <v>100.0</v>
      </c>
      <c r="H8" s="7">
        <v>5.0</v>
      </c>
      <c r="I8" s="7">
        <v>100.0</v>
      </c>
      <c r="J8" s="7">
        <v>500.0</v>
      </c>
      <c r="K8" s="7" t="s">
        <v>16</v>
      </c>
      <c r="L8" s="7">
        <v>1100.0</v>
      </c>
    </row>
    <row r="9">
      <c r="B9" s="7" t="s">
        <v>17</v>
      </c>
      <c r="C9" s="7">
        <v>3.04</v>
      </c>
      <c r="D9" s="7">
        <v>7.0</v>
      </c>
      <c r="E9" s="7">
        <v>1.0</v>
      </c>
      <c r="F9" s="7">
        <v>100.0</v>
      </c>
      <c r="G9" s="7">
        <v>100.0</v>
      </c>
      <c r="H9" s="7">
        <v>1.0</v>
      </c>
      <c r="I9" s="7">
        <v>600.0</v>
      </c>
      <c r="J9" s="7">
        <v>600.0</v>
      </c>
      <c r="K9" s="7" t="s">
        <v>18</v>
      </c>
      <c r="L9" s="7">
        <v>7800.0</v>
      </c>
    </row>
    <row r="10">
      <c r="B10" s="7" t="s">
        <v>19</v>
      </c>
      <c r="C10" s="7">
        <v>7.42</v>
      </c>
      <c r="D10" s="7">
        <v>10.9</v>
      </c>
      <c r="E10" s="7">
        <v>1.0</v>
      </c>
      <c r="F10" s="7">
        <v>100.0</v>
      </c>
      <c r="G10" s="7">
        <v>100.0</v>
      </c>
      <c r="H10" s="7">
        <v>4.0</v>
      </c>
      <c r="I10" s="7">
        <v>100.0</v>
      </c>
      <c r="J10" s="7">
        <v>400.0</v>
      </c>
      <c r="K10" s="7" t="s">
        <v>16</v>
      </c>
      <c r="L10" s="7">
        <v>1100.0</v>
      </c>
    </row>
    <row r="11">
      <c r="B11" s="7" t="s">
        <v>20</v>
      </c>
      <c r="C11" s="7">
        <v>29.13</v>
      </c>
      <c r="D11" s="7">
        <v>25.0</v>
      </c>
      <c r="E11" s="7">
        <v>2.0</v>
      </c>
      <c r="F11" s="7">
        <v>200.0</v>
      </c>
      <c r="G11" s="7">
        <v>400.0</v>
      </c>
      <c r="H11" s="7">
        <v>6.0</v>
      </c>
      <c r="I11" s="7">
        <v>100.0</v>
      </c>
      <c r="J11" s="7">
        <v>600.0</v>
      </c>
      <c r="K11" s="7"/>
      <c r="L11" s="7"/>
    </row>
    <row r="12">
      <c r="B12" s="7" t="s">
        <v>21</v>
      </c>
      <c r="C12" s="7">
        <v>6.63</v>
      </c>
      <c r="D12" s="7">
        <v>10.3</v>
      </c>
      <c r="E12" s="7">
        <v>1.0</v>
      </c>
      <c r="F12" s="7">
        <v>100.0</v>
      </c>
      <c r="G12" s="7">
        <v>100.0</v>
      </c>
      <c r="H12" s="7">
        <v>5.0</v>
      </c>
      <c r="I12" s="8" t="s">
        <v>22</v>
      </c>
      <c r="J12" s="7">
        <v>2000.0</v>
      </c>
      <c r="K12" s="7" t="s">
        <v>23</v>
      </c>
      <c r="L12" s="7">
        <v>1040.0</v>
      </c>
    </row>
    <row r="13">
      <c r="B13" s="9" t="s">
        <v>24</v>
      </c>
      <c r="C13" s="9">
        <v>11.02</v>
      </c>
      <c r="D13" s="9">
        <v>15.4</v>
      </c>
      <c r="E13" s="9">
        <v>2.0</v>
      </c>
      <c r="F13" s="9">
        <v>100.0</v>
      </c>
      <c r="G13" s="9">
        <v>200.0</v>
      </c>
      <c r="H13" s="9">
        <v>1.0</v>
      </c>
      <c r="I13" s="9">
        <v>100.0</v>
      </c>
      <c r="J13" s="9">
        <v>100.0</v>
      </c>
      <c r="K13" s="9"/>
      <c r="L13" s="9"/>
    </row>
    <row r="14">
      <c r="B14" s="7" t="s">
        <v>25</v>
      </c>
      <c r="C14" s="7">
        <v>3.71</v>
      </c>
      <c r="D14" s="7">
        <v>8.1</v>
      </c>
      <c r="E14" s="7">
        <v>1.0</v>
      </c>
      <c r="F14" s="7">
        <v>100.0</v>
      </c>
      <c r="G14" s="7">
        <v>100.0</v>
      </c>
      <c r="H14" s="7">
        <v>1.0</v>
      </c>
      <c r="I14" s="7">
        <v>600.0</v>
      </c>
      <c r="J14" s="7">
        <v>600.0</v>
      </c>
      <c r="K14" s="7" t="s">
        <v>18</v>
      </c>
      <c r="L14" s="7">
        <v>7800.0</v>
      </c>
    </row>
    <row r="15">
      <c r="B15" s="7" t="s">
        <v>26</v>
      </c>
      <c r="C15" s="7">
        <v>1.07</v>
      </c>
      <c r="D15" s="7">
        <v>4.26</v>
      </c>
      <c r="E15" s="7">
        <v>1.0</v>
      </c>
      <c r="F15" s="7">
        <v>100.0</v>
      </c>
      <c r="G15" s="7">
        <v>100.0</v>
      </c>
      <c r="H15" s="7">
        <v>1.0</v>
      </c>
      <c r="I15" s="7">
        <v>600.0</v>
      </c>
      <c r="J15" s="7">
        <v>600.0</v>
      </c>
      <c r="K15" s="7"/>
      <c r="L15" s="7"/>
    </row>
    <row r="16">
      <c r="B16" s="7" t="s">
        <v>27</v>
      </c>
      <c r="C16" s="7">
        <v>61.675</v>
      </c>
      <c r="D16" s="7">
        <v>62.7</v>
      </c>
      <c r="E16" s="7">
        <v>5.0</v>
      </c>
      <c r="F16" s="7">
        <v>100.0</v>
      </c>
      <c r="G16" s="7">
        <v>500.0</v>
      </c>
      <c r="H16" s="7">
        <v>0.0</v>
      </c>
      <c r="I16" s="7">
        <v>0.0</v>
      </c>
      <c r="J16" s="7">
        <v>0.0</v>
      </c>
      <c r="K16" s="7" t="s">
        <v>28</v>
      </c>
      <c r="L16" s="7">
        <v>920.0</v>
      </c>
    </row>
    <row r="17">
      <c r="B17" s="7" t="s">
        <v>29</v>
      </c>
      <c r="C17" s="7">
        <v>2.18</v>
      </c>
      <c r="D17" s="7">
        <v>5.96</v>
      </c>
      <c r="E17" s="7">
        <v>1.0</v>
      </c>
      <c r="F17" s="7">
        <v>100.0</v>
      </c>
      <c r="G17" s="7">
        <v>100.0</v>
      </c>
      <c r="H17" s="7">
        <v>2.0</v>
      </c>
      <c r="I17" s="7">
        <v>600.0</v>
      </c>
      <c r="J17" s="7">
        <v>1200.0</v>
      </c>
      <c r="K17" s="7"/>
      <c r="L17" s="7"/>
    </row>
    <row r="19">
      <c r="B19" s="10"/>
      <c r="C19" s="10"/>
      <c r="E19" s="10"/>
      <c r="G19" s="10"/>
      <c r="H19" s="11"/>
      <c r="I19" s="10"/>
      <c r="J19" s="10"/>
      <c r="K19" s="10"/>
      <c r="L19" s="10"/>
      <c r="M19" s="10"/>
      <c r="N19" s="10"/>
    </row>
    <row r="20">
      <c r="C20" s="10"/>
      <c r="D20" s="10"/>
      <c r="E20" s="10"/>
      <c r="F20" s="10"/>
      <c r="G20" s="10"/>
      <c r="H20" s="10"/>
      <c r="I20" s="10"/>
      <c r="J20" s="10"/>
      <c r="N20" s="12"/>
      <c r="O20" s="12"/>
    </row>
    <row r="21" ht="15.75" customHeight="1">
      <c r="B21" s="13"/>
      <c r="C21" s="13"/>
      <c r="D21" s="10"/>
      <c r="E21" s="13"/>
      <c r="F21" s="13"/>
      <c r="G21" s="10"/>
      <c r="H21" s="13"/>
      <c r="I21" s="10"/>
      <c r="J21" s="13"/>
      <c r="K21" s="10"/>
      <c r="L21" s="10"/>
      <c r="M21" s="10"/>
      <c r="N21" s="10"/>
      <c r="O21" s="10"/>
    </row>
    <row r="22" ht="15.75" customHeight="1"/>
    <row r="23" ht="15.75" customHeight="1"/>
    <row r="24" ht="15.75" customHeight="1"/>
    <row r="25" ht="15.0" customHeight="1">
      <c r="B25" s="1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ht="15.75" customHeight="1"/>
    <row r="27" ht="15.75" customHeight="1"/>
    <row r="28" ht="15.75" customHeight="1"/>
    <row r="29" ht="15.75" customHeight="1">
      <c r="B29" s="13"/>
      <c r="C29" s="13"/>
      <c r="D29" s="13"/>
      <c r="E29" s="13"/>
      <c r="F29" s="13"/>
      <c r="G29" s="13"/>
      <c r="H29" s="13"/>
      <c r="I29" s="13"/>
      <c r="J29" s="13"/>
      <c r="K29" s="10"/>
      <c r="L29" s="10"/>
      <c r="M29" s="10"/>
      <c r="N29" s="10"/>
      <c r="O29" s="1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B36" s="13"/>
      <c r="C36" s="13"/>
      <c r="D36" s="13"/>
      <c r="E36" s="13"/>
      <c r="F36" s="13"/>
      <c r="G36" s="13"/>
      <c r="H36" s="13"/>
      <c r="I36" s="13"/>
      <c r="J36" s="13"/>
      <c r="K36" s="10"/>
      <c r="L36" s="10"/>
      <c r="M36" s="10"/>
      <c r="N36" s="10"/>
      <c r="O36" s="10"/>
    </row>
    <row r="37" ht="15.75" customHeight="1"/>
    <row r="38" ht="15.75" customHeight="1"/>
    <row r="39" ht="15.75" customHeight="1">
      <c r="B39" s="13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ht="15.75" customHeight="1"/>
    <row r="41" ht="15.75" customHeight="1"/>
    <row r="42" ht="15.75" customHeight="1"/>
    <row r="43" ht="15.75" customHeight="1">
      <c r="B43" s="13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ht="15.75" customHeight="1"/>
    <row r="45" ht="15.0" customHeight="1"/>
    <row r="46" ht="15.75" customHeight="1"/>
    <row r="47" ht="15.75" customHeight="1">
      <c r="B47" s="13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ht="15.75" customHeight="1"/>
    <row r="49" ht="15.0" customHeight="1"/>
    <row r="50" ht="15.75" customHeight="1"/>
    <row r="51" ht="15.75" customHeight="1">
      <c r="B51" s="1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ht="15.75" customHeight="1"/>
    <row r="53" ht="15.75" customHeight="1"/>
    <row r="54" ht="15.75" customHeight="1"/>
    <row r="55" ht="15.75" customHeight="1">
      <c r="B55" s="1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ht="15.75" customHeight="1"/>
    <row r="57" ht="15.75" customHeight="1"/>
    <row r="58" ht="15.75" customHeight="1"/>
    <row r="59" ht="15.75" customHeight="1"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ht="15.75" customHeight="1"/>
    <row r="61" ht="15.0" customHeight="1"/>
    <row r="62" ht="15.75" customHeight="1"/>
    <row r="63" ht="15.75" customHeight="1">
      <c r="B63" s="1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ht="15.75" customHeight="1"/>
    <row r="65" ht="15.0" customHeight="1"/>
    <row r="66" ht="15.0" customHeight="1"/>
    <row r="67" ht="15.0" customHeight="1">
      <c r="B67" s="1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ht="15.0" customHeight="1"/>
    <row r="69" ht="15.75" customHeight="1"/>
    <row r="70" ht="15.75" customHeight="1"/>
    <row r="71" ht="15.75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ht="15.75" customHeight="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ht="15.75" customHeight="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ht="15.75" customHeight="1">
      <c r="C74" s="11"/>
    </row>
    <row r="75" ht="15.75" customHeight="1"/>
    <row r="76" ht="27.75" customHeight="1">
      <c r="B76" s="13"/>
    </row>
    <row r="77" ht="27.75" customHeight="1"/>
    <row r="78" ht="27.75" customHeight="1"/>
    <row r="79" ht="27.75" customHeight="1"/>
    <row r="80" ht="27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0">
    <mergeCell ref="G4:G5"/>
    <mergeCell ref="H4:H5"/>
    <mergeCell ref="I4:I5"/>
    <mergeCell ref="J4:J5"/>
    <mergeCell ref="K4:K5"/>
    <mergeCell ref="L4:L5"/>
    <mergeCell ref="K19:K20"/>
    <mergeCell ref="L19:L20"/>
    <mergeCell ref="M19:M20"/>
    <mergeCell ref="N19:O19"/>
    <mergeCell ref="B3:B5"/>
    <mergeCell ref="C3:D3"/>
    <mergeCell ref="E3:G3"/>
    <mergeCell ref="H3:J3"/>
    <mergeCell ref="K3:L3"/>
    <mergeCell ref="C4:C5"/>
    <mergeCell ref="D4:D5"/>
    <mergeCell ref="L21:L24"/>
    <mergeCell ref="M21:M24"/>
    <mergeCell ref="N21:N24"/>
    <mergeCell ref="O21:O24"/>
    <mergeCell ref="D21:D24"/>
    <mergeCell ref="E21:E24"/>
    <mergeCell ref="G21:G24"/>
    <mergeCell ref="H21:H24"/>
    <mergeCell ref="I21:I24"/>
    <mergeCell ref="J21:J24"/>
    <mergeCell ref="K21:K24"/>
    <mergeCell ref="H25:H28"/>
    <mergeCell ref="I25:I28"/>
    <mergeCell ref="J25:J28"/>
    <mergeCell ref="K25:K28"/>
    <mergeCell ref="L25:L28"/>
    <mergeCell ref="M25:M28"/>
    <mergeCell ref="N25:N28"/>
    <mergeCell ref="O25:O28"/>
    <mergeCell ref="E4:E5"/>
    <mergeCell ref="F4:F5"/>
    <mergeCell ref="B19:B20"/>
    <mergeCell ref="C19:D19"/>
    <mergeCell ref="E19:F19"/>
    <mergeCell ref="C21:C24"/>
    <mergeCell ref="F21:F24"/>
    <mergeCell ref="B21:B24"/>
    <mergeCell ref="B25:B28"/>
    <mergeCell ref="C25:C28"/>
    <mergeCell ref="D25:D28"/>
    <mergeCell ref="E25:E28"/>
    <mergeCell ref="F25:F28"/>
    <mergeCell ref="G25:G28"/>
    <mergeCell ref="I29:I35"/>
    <mergeCell ref="J29:J35"/>
    <mergeCell ref="K29:K35"/>
    <mergeCell ref="L29:L35"/>
    <mergeCell ref="M29:M35"/>
    <mergeCell ref="N29:N35"/>
    <mergeCell ref="O29:O35"/>
    <mergeCell ref="B29:B35"/>
    <mergeCell ref="C29:C35"/>
    <mergeCell ref="D29:D35"/>
    <mergeCell ref="E29:E35"/>
    <mergeCell ref="F29:F35"/>
    <mergeCell ref="G29:G35"/>
    <mergeCell ref="H29:H35"/>
    <mergeCell ref="I36:I38"/>
    <mergeCell ref="J36:J38"/>
    <mergeCell ref="K36:K38"/>
    <mergeCell ref="L36:L38"/>
    <mergeCell ref="M36:M38"/>
    <mergeCell ref="N36:N38"/>
    <mergeCell ref="O36:O38"/>
    <mergeCell ref="B36:B38"/>
    <mergeCell ref="C36:C38"/>
    <mergeCell ref="D36:D38"/>
    <mergeCell ref="E36:E38"/>
    <mergeCell ref="F36:F38"/>
    <mergeCell ref="G36:G38"/>
    <mergeCell ref="H36:H38"/>
    <mergeCell ref="I67:I70"/>
    <mergeCell ref="J67:J70"/>
    <mergeCell ref="K67:K70"/>
    <mergeCell ref="L67:L70"/>
    <mergeCell ref="M67:M70"/>
    <mergeCell ref="N67:N70"/>
    <mergeCell ref="O67:O70"/>
    <mergeCell ref="B67:B70"/>
    <mergeCell ref="C67:C70"/>
    <mergeCell ref="D67:D70"/>
    <mergeCell ref="E67:E70"/>
    <mergeCell ref="F67:F70"/>
    <mergeCell ref="G67:G70"/>
    <mergeCell ref="H67:H70"/>
    <mergeCell ref="I39:I42"/>
    <mergeCell ref="J39:J42"/>
    <mergeCell ref="K39:K42"/>
    <mergeCell ref="L39:L42"/>
    <mergeCell ref="M39:M42"/>
    <mergeCell ref="N39:N42"/>
    <mergeCell ref="O39:O42"/>
    <mergeCell ref="B39:B42"/>
    <mergeCell ref="C39:C42"/>
    <mergeCell ref="D39:D42"/>
    <mergeCell ref="E39:E42"/>
    <mergeCell ref="F39:F42"/>
    <mergeCell ref="G39:G42"/>
    <mergeCell ref="H39:H42"/>
    <mergeCell ref="I43:I46"/>
    <mergeCell ref="J43:J46"/>
    <mergeCell ref="K43:K46"/>
    <mergeCell ref="L43:L46"/>
    <mergeCell ref="M43:M46"/>
    <mergeCell ref="N43:N46"/>
    <mergeCell ref="O43:O46"/>
    <mergeCell ref="B43:B46"/>
    <mergeCell ref="C43:C46"/>
    <mergeCell ref="D43:D46"/>
    <mergeCell ref="E43:E46"/>
    <mergeCell ref="F43:F46"/>
    <mergeCell ref="G43:G46"/>
    <mergeCell ref="H43:H46"/>
    <mergeCell ref="I47:I50"/>
    <mergeCell ref="J47:J50"/>
    <mergeCell ref="K47:K50"/>
    <mergeCell ref="L47:L50"/>
    <mergeCell ref="M47:M50"/>
    <mergeCell ref="N47:N50"/>
    <mergeCell ref="O47:O50"/>
    <mergeCell ref="B47:B50"/>
    <mergeCell ref="C47:C50"/>
    <mergeCell ref="D47:D50"/>
    <mergeCell ref="E47:E50"/>
    <mergeCell ref="F47:F50"/>
    <mergeCell ref="G47:G50"/>
    <mergeCell ref="H47:H50"/>
    <mergeCell ref="I51:I54"/>
    <mergeCell ref="J51:J54"/>
    <mergeCell ref="K51:K54"/>
    <mergeCell ref="L51:L54"/>
    <mergeCell ref="M51:M54"/>
    <mergeCell ref="N51:N54"/>
    <mergeCell ref="O51:O54"/>
    <mergeCell ref="B51:B54"/>
    <mergeCell ref="C51:C54"/>
    <mergeCell ref="D51:D54"/>
    <mergeCell ref="E51:E54"/>
    <mergeCell ref="F51:F54"/>
    <mergeCell ref="G51:G54"/>
    <mergeCell ref="H51:H54"/>
    <mergeCell ref="I55:I58"/>
    <mergeCell ref="J55:J58"/>
    <mergeCell ref="K55:K58"/>
    <mergeCell ref="L55:L58"/>
    <mergeCell ref="M55:M58"/>
    <mergeCell ref="N55:N58"/>
    <mergeCell ref="O55:O58"/>
    <mergeCell ref="B55:B58"/>
    <mergeCell ref="C55:C58"/>
    <mergeCell ref="D55:D58"/>
    <mergeCell ref="E55:E58"/>
    <mergeCell ref="F55:F58"/>
    <mergeCell ref="G55:G58"/>
    <mergeCell ref="H55:H58"/>
    <mergeCell ref="I59:I62"/>
    <mergeCell ref="J59:J62"/>
    <mergeCell ref="K59:K62"/>
    <mergeCell ref="L59:L62"/>
    <mergeCell ref="M59:M62"/>
    <mergeCell ref="N59:N62"/>
    <mergeCell ref="O59:O62"/>
    <mergeCell ref="B59:B62"/>
    <mergeCell ref="C59:C62"/>
    <mergeCell ref="D59:D62"/>
    <mergeCell ref="E59:E62"/>
    <mergeCell ref="F59:F62"/>
    <mergeCell ref="G59:G62"/>
    <mergeCell ref="H59:H62"/>
    <mergeCell ref="I63:I66"/>
    <mergeCell ref="J63:J66"/>
    <mergeCell ref="K63:K66"/>
    <mergeCell ref="L63:L66"/>
    <mergeCell ref="M63:M66"/>
    <mergeCell ref="N63:N66"/>
    <mergeCell ref="O63:O66"/>
    <mergeCell ref="B63:B66"/>
    <mergeCell ref="C63:C66"/>
    <mergeCell ref="D63:D66"/>
    <mergeCell ref="E63:E66"/>
    <mergeCell ref="F63:F66"/>
    <mergeCell ref="G63:G66"/>
    <mergeCell ref="H63:H6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14"/>
    <col customWidth="1" min="10" max="10" width="18.0"/>
  </cols>
  <sheetData>
    <row r="2">
      <c r="B2" s="1" t="s">
        <v>30</v>
      </c>
      <c r="C2" s="14" t="s">
        <v>2</v>
      </c>
      <c r="D2" s="3"/>
      <c r="E2" s="14" t="s">
        <v>31</v>
      </c>
      <c r="F2" s="3"/>
      <c r="G2" s="15" t="s">
        <v>4</v>
      </c>
      <c r="H2" s="15" t="s">
        <v>32</v>
      </c>
      <c r="I2" s="15" t="s">
        <v>33</v>
      </c>
      <c r="J2" s="16" t="s">
        <v>34</v>
      </c>
      <c r="K2" s="16" t="s">
        <v>35</v>
      </c>
      <c r="L2" s="16" t="s">
        <v>36</v>
      </c>
      <c r="M2" s="16" t="s">
        <v>37</v>
      </c>
      <c r="N2" s="16" t="s">
        <v>38</v>
      </c>
      <c r="O2" s="16" t="s">
        <v>39</v>
      </c>
      <c r="P2" s="16" t="s">
        <v>40</v>
      </c>
      <c r="Q2" s="16" t="s">
        <v>41</v>
      </c>
      <c r="R2" s="17"/>
      <c r="S2" s="17"/>
      <c r="T2" s="17"/>
      <c r="U2" s="17"/>
    </row>
    <row r="3">
      <c r="B3" s="6"/>
      <c r="C3" s="15" t="s">
        <v>42</v>
      </c>
      <c r="D3" s="15" t="s">
        <v>43</v>
      </c>
      <c r="E3" s="15" t="s">
        <v>42</v>
      </c>
      <c r="F3" s="15" t="s">
        <v>44</v>
      </c>
      <c r="G3" s="15" t="s">
        <v>45</v>
      </c>
      <c r="H3" s="15" t="s">
        <v>45</v>
      </c>
      <c r="I3" s="15" t="s">
        <v>46</v>
      </c>
      <c r="J3" s="16" t="s">
        <v>47</v>
      </c>
      <c r="K3" s="15"/>
      <c r="L3" s="15"/>
      <c r="M3" s="16"/>
      <c r="N3" s="16" t="s">
        <v>47</v>
      </c>
      <c r="O3" s="16" t="s">
        <v>47</v>
      </c>
      <c r="P3" s="16" t="s">
        <v>47</v>
      </c>
      <c r="Q3" s="16"/>
      <c r="R3" s="17"/>
      <c r="S3" s="17"/>
      <c r="T3" s="17"/>
      <c r="U3" s="17"/>
    </row>
    <row r="4">
      <c r="B4" s="18" t="s">
        <v>48</v>
      </c>
      <c r="C4" s="18">
        <v>4.0</v>
      </c>
      <c r="D4" s="1">
        <v>2.0</v>
      </c>
      <c r="E4" s="18">
        <v>6.0</v>
      </c>
      <c r="F4" s="18">
        <v>1.0</v>
      </c>
      <c r="G4" s="1" t="s">
        <v>49</v>
      </c>
      <c r="H4" s="18">
        <v>2000.0</v>
      </c>
      <c r="I4" s="1">
        <v>127.0</v>
      </c>
      <c r="J4" s="18">
        <f>H4/I4</f>
        <v>15.7480315</v>
      </c>
      <c r="K4" s="19">
        <v>0.7</v>
      </c>
      <c r="L4" s="20">
        <v>1.0</v>
      </c>
      <c r="M4" s="20">
        <v>1.0</v>
      </c>
      <c r="N4" s="1">
        <f>J4/(K4*L4*M4)</f>
        <v>22.49718785</v>
      </c>
      <c r="O4" s="20">
        <v>24.0</v>
      </c>
      <c r="P4" s="1">
        <f>O4*M4*L4*K4</f>
        <v>16.8</v>
      </c>
      <c r="Q4" s="19">
        <v>2.5</v>
      </c>
      <c r="R4" s="17"/>
      <c r="S4" s="17"/>
      <c r="T4" s="17"/>
      <c r="U4" s="17"/>
    </row>
    <row r="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7"/>
      <c r="S5" s="17"/>
      <c r="T5" s="17"/>
      <c r="U5" s="17"/>
    </row>
    <row r="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7"/>
      <c r="S6" s="17"/>
      <c r="T6" s="17"/>
      <c r="U6" s="17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7"/>
      <c r="S7" s="17"/>
      <c r="T7" s="17"/>
      <c r="U7" s="17"/>
    </row>
    <row r="8">
      <c r="B8" s="18" t="s">
        <v>50</v>
      </c>
      <c r="C8" s="1">
        <v>4.0</v>
      </c>
      <c r="D8" s="1">
        <v>2.0</v>
      </c>
      <c r="E8" s="1">
        <v>11.0</v>
      </c>
      <c r="F8" s="1" t="s">
        <v>49</v>
      </c>
      <c r="G8" s="1" t="s">
        <v>49</v>
      </c>
      <c r="H8" s="1">
        <v>1900.0</v>
      </c>
      <c r="I8" s="1">
        <v>127.0</v>
      </c>
      <c r="J8" s="1">
        <f>H8/I8</f>
        <v>14.96062992</v>
      </c>
      <c r="K8" s="19">
        <v>0.7</v>
      </c>
      <c r="L8" s="20">
        <v>1.0</v>
      </c>
      <c r="M8" s="19">
        <v>1.0</v>
      </c>
      <c r="N8" s="1">
        <f>J8/(K8*L8*M8)</f>
        <v>21.37232846</v>
      </c>
      <c r="O8" s="19">
        <v>24.0</v>
      </c>
      <c r="P8" s="1">
        <f>O8*M8*L8*K8</f>
        <v>16.8</v>
      </c>
      <c r="Q8" s="19">
        <v>2.5</v>
      </c>
      <c r="R8" s="17"/>
      <c r="S8" s="17"/>
      <c r="T8" s="17"/>
      <c r="U8" s="17"/>
    </row>
    <row r="9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7"/>
      <c r="S9" s="17"/>
      <c r="T9" s="17"/>
      <c r="U9" s="17"/>
    </row>
    <row r="10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7"/>
      <c r="S10" s="17"/>
      <c r="T10" s="17"/>
      <c r="U10" s="17"/>
    </row>
    <row r="1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7"/>
      <c r="S11" s="17"/>
      <c r="T11" s="17"/>
      <c r="U11" s="17"/>
    </row>
    <row r="12">
      <c r="B12" s="18" t="s">
        <v>51</v>
      </c>
      <c r="C12" s="18">
        <v>8.0</v>
      </c>
      <c r="D12" s="18" t="s">
        <v>49</v>
      </c>
      <c r="E12" s="18" t="s">
        <v>49</v>
      </c>
      <c r="F12" s="18">
        <v>2.0</v>
      </c>
      <c r="G12" s="18" t="s">
        <v>49</v>
      </c>
      <c r="H12" s="18">
        <v>2000.0</v>
      </c>
      <c r="I12" s="18">
        <v>127.0</v>
      </c>
      <c r="J12" s="18">
        <f>H12/I12</f>
        <v>15.7480315</v>
      </c>
      <c r="K12" s="20">
        <v>0.7</v>
      </c>
      <c r="L12" s="20">
        <v>1.0</v>
      </c>
      <c r="M12" s="20">
        <v>1.0</v>
      </c>
      <c r="N12" s="18">
        <f>J12/(K12*L12*M12)</f>
        <v>22.49718785</v>
      </c>
      <c r="O12" s="20">
        <v>24.0</v>
      </c>
      <c r="P12" s="18">
        <f>O12*M12*L12*K12</f>
        <v>16.8</v>
      </c>
      <c r="Q12" s="20">
        <v>2.5</v>
      </c>
      <c r="R12" s="17"/>
      <c r="S12" s="17"/>
      <c r="T12" s="17"/>
      <c r="U12" s="17"/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7"/>
      <c r="S13" s="17"/>
      <c r="T13" s="17"/>
      <c r="U13" s="17"/>
    </row>
    <row r="1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7"/>
      <c r="S14" s="17"/>
      <c r="T14" s="17"/>
      <c r="U14" s="17"/>
    </row>
    <row r="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7"/>
      <c r="S15" s="17"/>
      <c r="T15" s="17"/>
      <c r="U15" s="17"/>
    </row>
    <row r="16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7"/>
      <c r="S16" s="17"/>
      <c r="T16" s="17"/>
      <c r="U16" s="17"/>
    </row>
    <row r="1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7"/>
      <c r="S17" s="17"/>
      <c r="T17" s="17"/>
      <c r="U17" s="17"/>
    </row>
    <row r="18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7"/>
      <c r="S18" s="17"/>
      <c r="T18" s="17"/>
      <c r="U18" s="17"/>
    </row>
    <row r="19">
      <c r="B19" s="18" t="s">
        <v>52</v>
      </c>
      <c r="C19" s="18" t="s">
        <v>49</v>
      </c>
      <c r="D19" s="18" t="s">
        <v>49</v>
      </c>
      <c r="E19" s="18" t="s">
        <v>49</v>
      </c>
      <c r="F19" s="18">
        <v>2.0</v>
      </c>
      <c r="G19" s="18" t="s">
        <v>49</v>
      </c>
      <c r="H19" s="18">
        <v>1200.0</v>
      </c>
      <c r="I19" s="18">
        <v>127.0</v>
      </c>
      <c r="J19" s="18">
        <f>H19/I19</f>
        <v>9.448818898</v>
      </c>
      <c r="K19" s="20">
        <v>0.7</v>
      </c>
      <c r="L19" s="20">
        <v>1.0</v>
      </c>
      <c r="M19" s="20">
        <v>1.0</v>
      </c>
      <c r="N19" s="18">
        <f>J19/(K19*L19*M19)</f>
        <v>13.49831271</v>
      </c>
      <c r="O19" s="20">
        <v>14.0</v>
      </c>
      <c r="P19" s="18">
        <f>O19*M19*L19*K19</f>
        <v>9.8</v>
      </c>
      <c r="Q19" s="20">
        <v>1.0</v>
      </c>
      <c r="R19" s="17"/>
      <c r="S19" s="17"/>
      <c r="T19" s="17"/>
      <c r="U19" s="17"/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7"/>
      <c r="S20" s="17"/>
      <c r="T20" s="17"/>
      <c r="U20" s="17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7"/>
      <c r="S21" s="17"/>
      <c r="T21" s="17"/>
      <c r="U21" s="17"/>
    </row>
    <row r="22">
      <c r="B22" s="18" t="s">
        <v>53</v>
      </c>
      <c r="C22" s="1" t="s">
        <v>49</v>
      </c>
      <c r="D22" s="1" t="s">
        <v>49</v>
      </c>
      <c r="E22" s="1" t="s">
        <v>49</v>
      </c>
      <c r="F22" s="1" t="s">
        <v>49</v>
      </c>
      <c r="G22" s="1">
        <v>7800.0</v>
      </c>
      <c r="H22" s="1">
        <v>7800.0</v>
      </c>
      <c r="I22" s="1">
        <v>220.0</v>
      </c>
      <c r="J22" s="1">
        <f>H22/I22</f>
        <v>35.45454545</v>
      </c>
      <c r="K22" s="19">
        <v>0.8</v>
      </c>
      <c r="L22" s="19">
        <v>1.0</v>
      </c>
      <c r="M22" s="19">
        <v>1.0</v>
      </c>
      <c r="N22" s="1">
        <f>J22/(K22*L22*M22)</f>
        <v>44.31818182</v>
      </c>
      <c r="O22" s="19">
        <v>57.0</v>
      </c>
      <c r="P22" s="1">
        <f>O22*M22*L22*K22</f>
        <v>45.6</v>
      </c>
      <c r="Q22" s="19">
        <v>10.0</v>
      </c>
      <c r="R22" s="17"/>
      <c r="S22" s="17"/>
      <c r="T22" s="17"/>
      <c r="U22" s="17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7"/>
      <c r="S23" s="17"/>
      <c r="T23" s="17"/>
      <c r="U23" s="17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7"/>
      <c r="S24" s="17"/>
      <c r="T24" s="17"/>
      <c r="U24" s="17"/>
    </row>
    <row r="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7"/>
      <c r="S25" s="17"/>
      <c r="T25" s="17"/>
      <c r="U25" s="17"/>
    </row>
    <row r="26">
      <c r="B26" s="18" t="s">
        <v>54</v>
      </c>
      <c r="C26" s="1" t="s">
        <v>49</v>
      </c>
      <c r="D26" s="1" t="s">
        <v>49</v>
      </c>
      <c r="E26" s="1" t="s">
        <v>49</v>
      </c>
      <c r="F26" s="1" t="s">
        <v>49</v>
      </c>
      <c r="G26" s="1">
        <v>7800.0</v>
      </c>
      <c r="H26" s="1">
        <v>7800.0</v>
      </c>
      <c r="I26" s="1">
        <v>220.0</v>
      </c>
      <c r="J26" s="1">
        <f>H26/I26</f>
        <v>35.45454545</v>
      </c>
      <c r="K26" s="19">
        <v>0.7</v>
      </c>
      <c r="L26" s="19">
        <v>1.0</v>
      </c>
      <c r="M26" s="19">
        <v>1.0</v>
      </c>
      <c r="N26" s="1">
        <f>J26/(K26*L26*M26)</f>
        <v>50.64935065</v>
      </c>
      <c r="O26" s="19">
        <v>57.0</v>
      </c>
      <c r="P26" s="1">
        <f>O26*M26*L26*K26</f>
        <v>39.9</v>
      </c>
      <c r="Q26" s="19">
        <v>10.0</v>
      </c>
      <c r="R26" s="17"/>
      <c r="S26" s="17"/>
      <c r="T26" s="17"/>
      <c r="U26" s="17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7"/>
      <c r="S27" s="17"/>
      <c r="T27" s="17"/>
      <c r="U27" s="17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7"/>
      <c r="S28" s="17"/>
      <c r="T28" s="17"/>
      <c r="U28" s="17"/>
    </row>
    <row r="29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7"/>
      <c r="S29" s="17"/>
      <c r="T29" s="17"/>
      <c r="U29" s="17"/>
    </row>
    <row r="30">
      <c r="B30" s="18" t="s">
        <v>55</v>
      </c>
      <c r="C30" s="1" t="s">
        <v>49</v>
      </c>
      <c r="D30" s="1" t="s">
        <v>49</v>
      </c>
      <c r="E30" s="1" t="s">
        <v>49</v>
      </c>
      <c r="F30" s="1" t="s">
        <v>49</v>
      </c>
      <c r="G30" s="1">
        <v>1100.0</v>
      </c>
      <c r="H30" s="1">
        <v>1100.0</v>
      </c>
      <c r="I30" s="1">
        <v>220.0</v>
      </c>
      <c r="J30" s="1">
        <f>H30/I30</f>
        <v>5</v>
      </c>
      <c r="K30" s="19">
        <v>0.7</v>
      </c>
      <c r="L30" s="19">
        <v>1.0</v>
      </c>
      <c r="M30" s="19">
        <v>1.0</v>
      </c>
      <c r="N30" s="1">
        <f>J30/(K30*L30*M30)</f>
        <v>7.142857143</v>
      </c>
      <c r="O30" s="19">
        <v>9.0</v>
      </c>
      <c r="P30" s="1">
        <f>O30*M30*L30*K30</f>
        <v>6.3</v>
      </c>
      <c r="Q30" s="19">
        <v>0.5</v>
      </c>
      <c r="R30" s="17"/>
      <c r="S30" s="17"/>
      <c r="T30" s="17"/>
      <c r="U30" s="17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7"/>
      <c r="S31" s="17"/>
      <c r="T31" s="17"/>
      <c r="U31" s="17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7"/>
      <c r="S32" s="17"/>
      <c r="T32" s="17"/>
      <c r="U32" s="17"/>
    </row>
    <row r="3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17"/>
      <c r="S33" s="17"/>
      <c r="T33" s="17"/>
      <c r="U33" s="17"/>
    </row>
    <row r="34">
      <c r="B34" s="18" t="s">
        <v>56</v>
      </c>
      <c r="C34" s="1" t="s">
        <v>49</v>
      </c>
      <c r="D34" s="1" t="s">
        <v>49</v>
      </c>
      <c r="E34" s="1" t="s">
        <v>49</v>
      </c>
      <c r="F34" s="1" t="s">
        <v>49</v>
      </c>
      <c r="G34" s="1">
        <v>1100.0</v>
      </c>
      <c r="H34" s="1">
        <v>1100.0</v>
      </c>
      <c r="I34" s="1">
        <v>220.0</v>
      </c>
      <c r="J34" s="1">
        <f>H34/I34</f>
        <v>5</v>
      </c>
      <c r="K34" s="19">
        <v>0.8</v>
      </c>
      <c r="L34" s="19">
        <v>1.0</v>
      </c>
      <c r="M34" s="19">
        <v>1.0</v>
      </c>
      <c r="N34" s="1">
        <f>J34/(K34*L34*M34)</f>
        <v>6.25</v>
      </c>
      <c r="O34" s="19">
        <v>9.0</v>
      </c>
      <c r="P34" s="1">
        <f>O34*M34*L34*K34</f>
        <v>7.2</v>
      </c>
      <c r="Q34" s="19">
        <v>0.5</v>
      </c>
      <c r="R34" s="17"/>
      <c r="S34" s="17"/>
      <c r="T34" s="17"/>
      <c r="U34" s="17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7"/>
      <c r="S35" s="17"/>
      <c r="T35" s="17"/>
      <c r="U35" s="17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7"/>
      <c r="S36" s="17"/>
      <c r="T36" s="17"/>
      <c r="U36" s="17"/>
    </row>
    <row r="37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7"/>
      <c r="S37" s="17"/>
      <c r="T37" s="17"/>
      <c r="U37" s="17"/>
    </row>
    <row r="38">
      <c r="B38" s="18" t="s">
        <v>57</v>
      </c>
      <c r="C38" s="1" t="s">
        <v>49</v>
      </c>
      <c r="D38" s="1" t="s">
        <v>49</v>
      </c>
      <c r="E38" s="1" t="s">
        <v>49</v>
      </c>
      <c r="F38" s="1" t="s">
        <v>49</v>
      </c>
      <c r="G38" s="1">
        <v>1040.0</v>
      </c>
      <c r="H38" s="1">
        <v>1040.0</v>
      </c>
      <c r="I38" s="1">
        <v>127.0</v>
      </c>
      <c r="J38" s="1">
        <f>H38/I38</f>
        <v>8.188976378</v>
      </c>
      <c r="K38" s="19">
        <v>0.7</v>
      </c>
      <c r="L38" s="19">
        <v>1.0</v>
      </c>
      <c r="M38" s="19">
        <v>1.0</v>
      </c>
      <c r="N38" s="1">
        <f>J38/(K38*L38*M38)</f>
        <v>11.69853768</v>
      </c>
      <c r="O38" s="19">
        <v>14.0</v>
      </c>
      <c r="P38" s="1">
        <f>O38*M38*L38*K38</f>
        <v>9.8</v>
      </c>
      <c r="Q38" s="19">
        <v>1.0</v>
      </c>
      <c r="R38" s="17"/>
      <c r="S38" s="17"/>
      <c r="T38" s="17"/>
      <c r="U38" s="17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7"/>
      <c r="S39" s="17"/>
      <c r="T39" s="17"/>
      <c r="U39" s="17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17"/>
      <c r="S40" s="17"/>
      <c r="T40" s="17"/>
      <c r="U40" s="17"/>
    </row>
    <row r="4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17"/>
      <c r="S41" s="17"/>
      <c r="T41" s="17"/>
      <c r="U41" s="17"/>
    </row>
    <row r="42">
      <c r="B42" s="18" t="s">
        <v>58</v>
      </c>
      <c r="C42" s="1" t="s">
        <v>49</v>
      </c>
      <c r="D42" s="1" t="s">
        <v>49</v>
      </c>
      <c r="E42" s="1">
        <v>2.0</v>
      </c>
      <c r="F42" s="1">
        <v>3.0</v>
      </c>
      <c r="G42" s="1" t="s">
        <v>49</v>
      </c>
      <c r="H42" s="1">
        <v>2000.0</v>
      </c>
      <c r="I42" s="1">
        <v>127.0</v>
      </c>
      <c r="J42" s="1">
        <f>H42/I42</f>
        <v>15.7480315</v>
      </c>
      <c r="K42" s="19">
        <v>0.7</v>
      </c>
      <c r="L42" s="19">
        <v>1.0</v>
      </c>
      <c r="M42" s="19">
        <v>1.0</v>
      </c>
      <c r="N42" s="1">
        <f>J42/(K42*L42*M42)</f>
        <v>22.49718785</v>
      </c>
      <c r="O42" s="19">
        <v>24.0</v>
      </c>
      <c r="P42" s="1">
        <f>O42*M42*L42*K42</f>
        <v>16.8</v>
      </c>
      <c r="Q42" s="19">
        <v>2.5</v>
      </c>
      <c r="R42" s="17"/>
      <c r="S42" s="17"/>
      <c r="T42" s="17"/>
      <c r="U42" s="17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17"/>
      <c r="S43" s="17"/>
      <c r="T43" s="17"/>
      <c r="U43" s="17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17"/>
      <c r="S44" s="17"/>
      <c r="T44" s="17"/>
      <c r="U44" s="17"/>
    </row>
    <row r="4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17"/>
      <c r="S45" s="17"/>
      <c r="T45" s="17"/>
      <c r="U45" s="17"/>
    </row>
    <row r="46">
      <c r="B46" s="18" t="s">
        <v>59</v>
      </c>
      <c r="C46" s="1" t="s">
        <v>49</v>
      </c>
      <c r="D46" s="1" t="s">
        <v>49</v>
      </c>
      <c r="E46" s="1" t="s">
        <v>49</v>
      </c>
      <c r="F46" s="1" t="s">
        <v>49</v>
      </c>
      <c r="G46" s="1">
        <v>237.5</v>
      </c>
      <c r="H46" s="1">
        <v>237.5</v>
      </c>
      <c r="I46" s="1">
        <v>127.0</v>
      </c>
      <c r="J46" s="1">
        <f>H46/I46</f>
        <v>1.87007874</v>
      </c>
      <c r="K46" s="19">
        <v>1.0</v>
      </c>
      <c r="L46" s="19">
        <v>1.0</v>
      </c>
      <c r="M46" s="19">
        <v>1.0</v>
      </c>
      <c r="N46" s="1">
        <f>J46/(K46*L46*M46)</f>
        <v>1.87007874</v>
      </c>
      <c r="O46" s="19">
        <v>9.0</v>
      </c>
      <c r="P46" s="1">
        <f>O46*M46*L46*K46</f>
        <v>9</v>
      </c>
      <c r="Q46" s="19">
        <v>0.5</v>
      </c>
      <c r="R46" s="17"/>
      <c r="S46" s="17"/>
      <c r="T46" s="17"/>
      <c r="U46" s="17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17"/>
      <c r="S47" s="17"/>
      <c r="T47" s="17"/>
      <c r="U47" s="17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7"/>
      <c r="S48" s="17"/>
      <c r="T48" s="17"/>
      <c r="U48" s="17"/>
    </row>
    <row r="49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7"/>
      <c r="S49" s="17"/>
      <c r="T49" s="17"/>
      <c r="U49" s="17"/>
    </row>
    <row r="50">
      <c r="B50" s="18" t="s">
        <v>60</v>
      </c>
      <c r="C50" s="1" t="s">
        <v>49</v>
      </c>
      <c r="D50" s="1" t="s">
        <v>49</v>
      </c>
      <c r="E50" s="1" t="s">
        <v>49</v>
      </c>
      <c r="F50" s="1" t="s">
        <v>49</v>
      </c>
      <c r="G50" s="1">
        <v>920.0</v>
      </c>
      <c r="H50" s="1">
        <v>920.0</v>
      </c>
      <c r="I50" s="1">
        <v>220.0</v>
      </c>
      <c r="J50" s="1">
        <f>H50/I50</f>
        <v>4.181818182</v>
      </c>
      <c r="K50" s="19">
        <v>1.0</v>
      </c>
      <c r="L50" s="19">
        <v>1.0</v>
      </c>
      <c r="M50" s="19">
        <v>1.0</v>
      </c>
      <c r="N50" s="1">
        <f>J50/(K50*L50*M50)</f>
        <v>4.181818182</v>
      </c>
      <c r="O50" s="19">
        <v>9.0</v>
      </c>
      <c r="P50" s="1">
        <f>O50*M50*L50*K50</f>
        <v>9</v>
      </c>
      <c r="Q50" s="19">
        <v>0.5</v>
      </c>
      <c r="R50" s="17"/>
      <c r="S50" s="17"/>
      <c r="T50" s="17"/>
      <c r="U50" s="17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17"/>
      <c r="S51" s="17"/>
      <c r="T51" s="17"/>
      <c r="U51" s="17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17"/>
      <c r="S52" s="17"/>
      <c r="T52" s="17"/>
      <c r="U52" s="17"/>
    </row>
    <row r="5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7"/>
      <c r="S53" s="17"/>
      <c r="T53" s="17"/>
      <c r="U53" s="17"/>
    </row>
    <row r="54">
      <c r="B54" s="15" t="s">
        <v>61</v>
      </c>
      <c r="C54" s="15" t="s">
        <v>49</v>
      </c>
      <c r="D54" s="15" t="s">
        <v>49</v>
      </c>
      <c r="E54" s="15" t="s">
        <v>49</v>
      </c>
      <c r="F54" s="15" t="s">
        <v>49</v>
      </c>
      <c r="G54" s="15" t="s">
        <v>49</v>
      </c>
      <c r="H54" s="15" t="s">
        <v>49</v>
      </c>
      <c r="I54" s="15" t="s">
        <v>49</v>
      </c>
      <c r="J54" s="15" t="s">
        <v>49</v>
      </c>
      <c r="K54" s="15" t="s">
        <v>49</v>
      </c>
      <c r="L54" s="16"/>
      <c r="M54" s="15" t="s">
        <v>49</v>
      </c>
      <c r="N54" s="15" t="s">
        <v>49</v>
      </c>
      <c r="O54" s="15" t="s">
        <v>49</v>
      </c>
      <c r="P54" s="15" t="s">
        <v>49</v>
      </c>
      <c r="Q54" s="15" t="s">
        <v>49</v>
      </c>
      <c r="R54" s="17"/>
      <c r="S54" s="17"/>
      <c r="T54" s="17"/>
      <c r="U54" s="17"/>
    </row>
    <row r="55">
      <c r="B55" s="15" t="s">
        <v>62</v>
      </c>
      <c r="C55" s="15" t="s">
        <v>49</v>
      </c>
      <c r="D55" s="15" t="s">
        <v>49</v>
      </c>
      <c r="E55" s="15" t="s">
        <v>49</v>
      </c>
      <c r="F55" s="15" t="s">
        <v>49</v>
      </c>
      <c r="G55" s="15" t="s">
        <v>49</v>
      </c>
      <c r="H55" s="15" t="s">
        <v>49</v>
      </c>
      <c r="I55" s="15" t="s">
        <v>49</v>
      </c>
      <c r="J55" s="15" t="s">
        <v>49</v>
      </c>
      <c r="K55" s="15" t="s">
        <v>49</v>
      </c>
      <c r="L55" s="15" t="s">
        <v>49</v>
      </c>
      <c r="M55" s="15" t="s">
        <v>49</v>
      </c>
      <c r="N55" s="15" t="s">
        <v>49</v>
      </c>
      <c r="O55" s="15" t="s">
        <v>49</v>
      </c>
      <c r="P55" s="15" t="s">
        <v>49</v>
      </c>
      <c r="Q55" s="15" t="s">
        <v>49</v>
      </c>
      <c r="R55" s="17"/>
      <c r="S55" s="17"/>
      <c r="T55" s="17"/>
      <c r="U55" s="17"/>
    </row>
    <row r="56">
      <c r="B56" s="15" t="s">
        <v>63</v>
      </c>
      <c r="C56" s="15" t="s">
        <v>49</v>
      </c>
      <c r="D56" s="15" t="s">
        <v>49</v>
      </c>
      <c r="E56" s="15" t="s">
        <v>49</v>
      </c>
      <c r="F56" s="15" t="s">
        <v>49</v>
      </c>
      <c r="G56" s="15" t="s">
        <v>49</v>
      </c>
      <c r="H56" s="15" t="s">
        <v>49</v>
      </c>
      <c r="I56" s="15" t="s">
        <v>49</v>
      </c>
      <c r="J56" s="15" t="s">
        <v>49</v>
      </c>
      <c r="K56" s="15" t="s">
        <v>49</v>
      </c>
      <c r="L56" s="15" t="s">
        <v>49</v>
      </c>
      <c r="M56" s="15" t="s">
        <v>49</v>
      </c>
      <c r="N56" s="15" t="s">
        <v>49</v>
      </c>
      <c r="O56" s="15" t="s">
        <v>49</v>
      </c>
      <c r="P56" s="15" t="s">
        <v>49</v>
      </c>
      <c r="Q56" s="15" t="s">
        <v>49</v>
      </c>
      <c r="R56" s="17"/>
      <c r="S56" s="17"/>
      <c r="T56" s="17"/>
      <c r="U56" s="17"/>
    </row>
  </sheetData>
  <mergeCells count="195">
    <mergeCell ref="P12:P18"/>
    <mergeCell ref="Q12:Q18"/>
    <mergeCell ref="I12:I18"/>
    <mergeCell ref="J12:J18"/>
    <mergeCell ref="K12:K18"/>
    <mergeCell ref="L12:L18"/>
    <mergeCell ref="M12:M18"/>
    <mergeCell ref="N12:N18"/>
    <mergeCell ref="O12:O18"/>
    <mergeCell ref="M4:M7"/>
    <mergeCell ref="N4:N7"/>
    <mergeCell ref="O4:O7"/>
    <mergeCell ref="P4:P7"/>
    <mergeCell ref="Q4:Q7"/>
    <mergeCell ref="F4:F7"/>
    <mergeCell ref="G4:G7"/>
    <mergeCell ref="H4:H7"/>
    <mergeCell ref="I4:I7"/>
    <mergeCell ref="J4:J7"/>
    <mergeCell ref="K4:K7"/>
    <mergeCell ref="L4:L7"/>
    <mergeCell ref="B2:B3"/>
    <mergeCell ref="C2:D2"/>
    <mergeCell ref="E2:F2"/>
    <mergeCell ref="B4:B7"/>
    <mergeCell ref="C4:C7"/>
    <mergeCell ref="D4:D7"/>
    <mergeCell ref="E4:E7"/>
    <mergeCell ref="P8:P11"/>
    <mergeCell ref="Q8:Q11"/>
    <mergeCell ref="I8:I11"/>
    <mergeCell ref="J8:J11"/>
    <mergeCell ref="K8:K11"/>
    <mergeCell ref="L8:L11"/>
    <mergeCell ref="M8:M11"/>
    <mergeCell ref="N8:N11"/>
    <mergeCell ref="O8:O11"/>
    <mergeCell ref="B8:B11"/>
    <mergeCell ref="C8:C11"/>
    <mergeCell ref="D8:D11"/>
    <mergeCell ref="E8:E11"/>
    <mergeCell ref="F8:F11"/>
    <mergeCell ref="G8:G11"/>
    <mergeCell ref="H8:H11"/>
    <mergeCell ref="B12:B18"/>
    <mergeCell ref="C12:C18"/>
    <mergeCell ref="D12:D18"/>
    <mergeCell ref="E12:E18"/>
    <mergeCell ref="F12:F18"/>
    <mergeCell ref="G12:G18"/>
    <mergeCell ref="H12:H18"/>
    <mergeCell ref="P26:P29"/>
    <mergeCell ref="Q26:Q29"/>
    <mergeCell ref="I26:I29"/>
    <mergeCell ref="J26:J29"/>
    <mergeCell ref="K26:K29"/>
    <mergeCell ref="L26:L29"/>
    <mergeCell ref="M26:M29"/>
    <mergeCell ref="N26:N29"/>
    <mergeCell ref="O26:O29"/>
    <mergeCell ref="P19:P21"/>
    <mergeCell ref="Q19:Q21"/>
    <mergeCell ref="I19:I21"/>
    <mergeCell ref="J19:J21"/>
    <mergeCell ref="K19:K21"/>
    <mergeCell ref="L19:L21"/>
    <mergeCell ref="M19:M21"/>
    <mergeCell ref="N19:N21"/>
    <mergeCell ref="O19:O21"/>
    <mergeCell ref="B19:B21"/>
    <mergeCell ref="C19:C21"/>
    <mergeCell ref="D19:D21"/>
    <mergeCell ref="E19:E21"/>
    <mergeCell ref="F19:F21"/>
    <mergeCell ref="G19:G21"/>
    <mergeCell ref="H19:H21"/>
    <mergeCell ref="P22:P25"/>
    <mergeCell ref="Q22:Q25"/>
    <mergeCell ref="I22:I25"/>
    <mergeCell ref="J22:J25"/>
    <mergeCell ref="K22:K25"/>
    <mergeCell ref="L22:L25"/>
    <mergeCell ref="M22:M25"/>
    <mergeCell ref="N22:N25"/>
    <mergeCell ref="O22:O25"/>
    <mergeCell ref="B22:B25"/>
    <mergeCell ref="C22:C25"/>
    <mergeCell ref="D22:D25"/>
    <mergeCell ref="E22:E25"/>
    <mergeCell ref="F22:F25"/>
    <mergeCell ref="G22:G25"/>
    <mergeCell ref="H22:H25"/>
    <mergeCell ref="B26:B29"/>
    <mergeCell ref="C26:C29"/>
    <mergeCell ref="D26:D29"/>
    <mergeCell ref="E26:E29"/>
    <mergeCell ref="F26:F29"/>
    <mergeCell ref="G26:G29"/>
    <mergeCell ref="H26:H29"/>
    <mergeCell ref="P38:P41"/>
    <mergeCell ref="Q38:Q41"/>
    <mergeCell ref="I38:I41"/>
    <mergeCell ref="J38:J41"/>
    <mergeCell ref="K38:K41"/>
    <mergeCell ref="L38:L41"/>
    <mergeCell ref="M38:M41"/>
    <mergeCell ref="N38:N41"/>
    <mergeCell ref="O38:O41"/>
    <mergeCell ref="P30:P33"/>
    <mergeCell ref="Q30:Q33"/>
    <mergeCell ref="I30:I33"/>
    <mergeCell ref="J30:J33"/>
    <mergeCell ref="K30:K33"/>
    <mergeCell ref="L30:L33"/>
    <mergeCell ref="M30:M33"/>
    <mergeCell ref="N30:N33"/>
    <mergeCell ref="O30:O33"/>
    <mergeCell ref="B30:B33"/>
    <mergeCell ref="C30:C33"/>
    <mergeCell ref="D30:D33"/>
    <mergeCell ref="E30:E33"/>
    <mergeCell ref="F30:F33"/>
    <mergeCell ref="G30:G33"/>
    <mergeCell ref="H30:H33"/>
    <mergeCell ref="P34:P37"/>
    <mergeCell ref="Q34:Q37"/>
    <mergeCell ref="I34:I37"/>
    <mergeCell ref="J34:J37"/>
    <mergeCell ref="K34:K37"/>
    <mergeCell ref="L34:L37"/>
    <mergeCell ref="M34:M37"/>
    <mergeCell ref="N34:N37"/>
    <mergeCell ref="O34:O37"/>
    <mergeCell ref="B34:B37"/>
    <mergeCell ref="C34:C37"/>
    <mergeCell ref="D34:D37"/>
    <mergeCell ref="E34:E37"/>
    <mergeCell ref="F34:F37"/>
    <mergeCell ref="G34:G37"/>
    <mergeCell ref="H34:H37"/>
    <mergeCell ref="B38:B41"/>
    <mergeCell ref="C38:C41"/>
    <mergeCell ref="D38:D41"/>
    <mergeCell ref="E38:E41"/>
    <mergeCell ref="F38:F41"/>
    <mergeCell ref="G38:G41"/>
    <mergeCell ref="H38:H41"/>
    <mergeCell ref="P50:P53"/>
    <mergeCell ref="Q50:Q53"/>
    <mergeCell ref="I50:I53"/>
    <mergeCell ref="J50:J53"/>
    <mergeCell ref="K50:K53"/>
    <mergeCell ref="L50:L53"/>
    <mergeCell ref="M50:M53"/>
    <mergeCell ref="N50:N53"/>
    <mergeCell ref="O50:O53"/>
    <mergeCell ref="P42:P45"/>
    <mergeCell ref="Q42:Q45"/>
    <mergeCell ref="I42:I45"/>
    <mergeCell ref="J42:J45"/>
    <mergeCell ref="K42:K45"/>
    <mergeCell ref="L42:L45"/>
    <mergeCell ref="M42:M45"/>
    <mergeCell ref="N42:N45"/>
    <mergeCell ref="O42:O45"/>
    <mergeCell ref="B42:B45"/>
    <mergeCell ref="C42:C45"/>
    <mergeCell ref="D42:D45"/>
    <mergeCell ref="E42:E45"/>
    <mergeCell ref="F42:F45"/>
    <mergeCell ref="G42:G45"/>
    <mergeCell ref="H42:H45"/>
    <mergeCell ref="P46:P49"/>
    <mergeCell ref="Q46:Q49"/>
    <mergeCell ref="I46:I49"/>
    <mergeCell ref="J46:J49"/>
    <mergeCell ref="K46:K49"/>
    <mergeCell ref="L46:L49"/>
    <mergeCell ref="M46:M49"/>
    <mergeCell ref="N46:N49"/>
    <mergeCell ref="O46:O49"/>
    <mergeCell ref="B46:B49"/>
    <mergeCell ref="C46:C49"/>
    <mergeCell ref="D46:D49"/>
    <mergeCell ref="E46:E49"/>
    <mergeCell ref="F46:F49"/>
    <mergeCell ref="G46:G49"/>
    <mergeCell ref="H46:H49"/>
    <mergeCell ref="B50:B53"/>
    <mergeCell ref="C50:C53"/>
    <mergeCell ref="D50:D53"/>
    <mergeCell ref="E50:E53"/>
    <mergeCell ref="F50:F53"/>
    <mergeCell ref="G50:G53"/>
    <mergeCell ref="H50:H5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14"/>
  </cols>
  <sheetData>
    <row r="2">
      <c r="B2" s="1" t="s">
        <v>30</v>
      </c>
      <c r="C2" s="14" t="s">
        <v>2</v>
      </c>
      <c r="D2" s="3"/>
      <c r="E2" s="14" t="s">
        <v>31</v>
      </c>
      <c r="F2" s="3"/>
      <c r="G2" s="15" t="s">
        <v>4</v>
      </c>
      <c r="H2" s="21" t="s">
        <v>32</v>
      </c>
      <c r="I2" s="15" t="s">
        <v>33</v>
      </c>
      <c r="J2" s="15" t="s">
        <v>64</v>
      </c>
      <c r="K2" s="1" t="s">
        <v>65</v>
      </c>
      <c r="L2" s="1" t="s">
        <v>66</v>
      </c>
      <c r="M2" s="1" t="s">
        <v>67</v>
      </c>
      <c r="N2" s="14" t="s">
        <v>68</v>
      </c>
      <c r="O2" s="3"/>
    </row>
    <row r="3">
      <c r="B3" s="6"/>
      <c r="C3" s="15" t="s">
        <v>42</v>
      </c>
      <c r="D3" s="15" t="s">
        <v>43</v>
      </c>
      <c r="E3" s="15" t="s">
        <v>42</v>
      </c>
      <c r="F3" s="15" t="s">
        <v>44</v>
      </c>
      <c r="G3" s="15" t="s">
        <v>45</v>
      </c>
      <c r="H3" s="15" t="s">
        <v>45</v>
      </c>
      <c r="I3" s="15" t="s">
        <v>46</v>
      </c>
      <c r="J3" s="15" t="s">
        <v>47</v>
      </c>
      <c r="K3" s="6"/>
      <c r="L3" s="6"/>
      <c r="M3" s="6"/>
      <c r="N3" s="7"/>
      <c r="O3" s="7"/>
    </row>
    <row r="4">
      <c r="B4" s="18" t="s">
        <v>48</v>
      </c>
      <c r="C4" s="18">
        <v>4.0</v>
      </c>
      <c r="D4" s="1">
        <v>2.0</v>
      </c>
      <c r="E4" s="18">
        <v>6.0</v>
      </c>
      <c r="F4" s="18">
        <v>1.0</v>
      </c>
      <c r="G4" s="1" t="s">
        <v>49</v>
      </c>
      <c r="H4" s="18">
        <v>2000.0</v>
      </c>
      <c r="I4" s="1">
        <v>127.0</v>
      </c>
      <c r="J4" s="18">
        <v>15.74</v>
      </c>
      <c r="K4" s="1">
        <v>1.0</v>
      </c>
      <c r="L4" s="19">
        <v>2.5</v>
      </c>
      <c r="M4" s="19">
        <v>16.0</v>
      </c>
      <c r="N4" s="1"/>
      <c r="O4" s="1"/>
    </row>
    <row r="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>
      <c r="B8" s="18" t="s">
        <v>50</v>
      </c>
      <c r="C8" s="1">
        <v>4.0</v>
      </c>
      <c r="D8" s="1">
        <v>2.0</v>
      </c>
      <c r="E8" s="1">
        <v>11.0</v>
      </c>
      <c r="F8" s="1" t="s">
        <v>49</v>
      </c>
      <c r="G8" s="1" t="s">
        <v>49</v>
      </c>
      <c r="H8" s="1">
        <v>1900.0</v>
      </c>
      <c r="I8" s="1">
        <v>127.0</v>
      </c>
      <c r="J8" s="1">
        <v>14.96</v>
      </c>
      <c r="K8" s="1">
        <v>1.0</v>
      </c>
      <c r="L8" s="19">
        <v>2.5</v>
      </c>
      <c r="M8" s="19">
        <v>16.0</v>
      </c>
      <c r="N8" s="1"/>
      <c r="O8" s="1"/>
    </row>
    <row r="9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>
      <c r="B12" s="18" t="s">
        <v>51</v>
      </c>
      <c r="C12" s="18">
        <v>8.0</v>
      </c>
      <c r="D12" s="18" t="s">
        <v>49</v>
      </c>
      <c r="E12" s="18" t="s">
        <v>49</v>
      </c>
      <c r="F12" s="18">
        <v>2.0</v>
      </c>
      <c r="G12" s="18" t="s">
        <v>49</v>
      </c>
      <c r="H12" s="18">
        <v>2000.0</v>
      </c>
      <c r="I12" s="18">
        <v>127.0</v>
      </c>
      <c r="J12" s="18">
        <v>15.74</v>
      </c>
      <c r="K12" s="1">
        <v>1.0</v>
      </c>
      <c r="L12" s="20">
        <v>2.5</v>
      </c>
      <c r="M12" s="19">
        <v>16.0</v>
      </c>
      <c r="N12" s="1"/>
      <c r="O12" s="1"/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B19" s="18" t="s">
        <v>52</v>
      </c>
      <c r="C19" s="18" t="s">
        <v>49</v>
      </c>
      <c r="D19" s="18" t="s">
        <v>49</v>
      </c>
      <c r="E19" s="18" t="s">
        <v>49</v>
      </c>
      <c r="F19" s="18">
        <v>2.0</v>
      </c>
      <c r="G19" s="18" t="s">
        <v>49</v>
      </c>
      <c r="H19" s="18">
        <v>1200.0</v>
      </c>
      <c r="I19" s="18">
        <v>127.0</v>
      </c>
      <c r="J19" s="18">
        <v>9.44</v>
      </c>
      <c r="K19" s="1">
        <v>0.8</v>
      </c>
      <c r="L19" s="20">
        <v>2.5</v>
      </c>
      <c r="M19" s="19">
        <v>10.0</v>
      </c>
      <c r="N19" s="1"/>
      <c r="O19" s="1"/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>
      <c r="B22" s="18" t="s">
        <v>53</v>
      </c>
      <c r="C22" s="1" t="s">
        <v>49</v>
      </c>
      <c r="D22" s="1" t="s">
        <v>49</v>
      </c>
      <c r="E22" s="1" t="s">
        <v>49</v>
      </c>
      <c r="F22" s="1" t="s">
        <v>49</v>
      </c>
      <c r="G22" s="1">
        <v>7800.0</v>
      </c>
      <c r="H22" s="1">
        <v>7800.0</v>
      </c>
      <c r="I22" s="1">
        <v>220.0</v>
      </c>
      <c r="J22" s="1">
        <v>35.45</v>
      </c>
      <c r="K22" s="1">
        <v>1.0</v>
      </c>
      <c r="L22" s="19">
        <v>10.0</v>
      </c>
      <c r="M22" s="19">
        <v>40.0</v>
      </c>
      <c r="N22" s="1"/>
      <c r="O22" s="1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>
      <c r="B26" s="18" t="s">
        <v>54</v>
      </c>
      <c r="C26" s="1" t="s">
        <v>49</v>
      </c>
      <c r="D26" s="1" t="s">
        <v>49</v>
      </c>
      <c r="E26" s="1" t="s">
        <v>49</v>
      </c>
      <c r="F26" s="1" t="s">
        <v>49</v>
      </c>
      <c r="G26" s="1">
        <v>7800.0</v>
      </c>
      <c r="H26" s="1">
        <v>7800.0</v>
      </c>
      <c r="I26" s="1">
        <v>220.0</v>
      </c>
      <c r="J26" s="1">
        <v>35.45</v>
      </c>
      <c r="K26" s="1">
        <v>1.0</v>
      </c>
      <c r="L26" s="19">
        <v>10.0</v>
      </c>
      <c r="M26" s="19">
        <v>40.0</v>
      </c>
      <c r="N26" s="1"/>
      <c r="O26" s="1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>
      <c r="B30" s="18" t="s">
        <v>55</v>
      </c>
      <c r="C30" s="1" t="s">
        <v>49</v>
      </c>
      <c r="D30" s="1" t="s">
        <v>49</v>
      </c>
      <c r="E30" s="1" t="s">
        <v>49</v>
      </c>
      <c r="F30" s="1" t="s">
        <v>49</v>
      </c>
      <c r="G30" s="1">
        <v>1100.0</v>
      </c>
      <c r="H30" s="1">
        <v>1100.0</v>
      </c>
      <c r="I30" s="1">
        <v>220.0</v>
      </c>
      <c r="J30" s="1">
        <v>5.0</v>
      </c>
      <c r="K30" s="1">
        <v>0.8</v>
      </c>
      <c r="L30" s="19">
        <v>2.5</v>
      </c>
      <c r="M30" s="19">
        <v>6.0</v>
      </c>
      <c r="N30" s="1"/>
      <c r="O30" s="1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>
      <c r="B34" s="18" t="s">
        <v>56</v>
      </c>
      <c r="C34" s="1" t="s">
        <v>49</v>
      </c>
      <c r="D34" s="1" t="s">
        <v>49</v>
      </c>
      <c r="E34" s="1" t="s">
        <v>49</v>
      </c>
      <c r="F34" s="1" t="s">
        <v>49</v>
      </c>
      <c r="G34" s="1">
        <v>1100.0</v>
      </c>
      <c r="H34" s="1">
        <v>1100.0</v>
      </c>
      <c r="I34" s="1">
        <v>220.0</v>
      </c>
      <c r="J34" s="1">
        <v>5.0</v>
      </c>
      <c r="K34" s="1">
        <v>0.8</v>
      </c>
      <c r="L34" s="19">
        <v>2.5</v>
      </c>
      <c r="M34" s="19">
        <v>6.0</v>
      </c>
      <c r="N34" s="1"/>
      <c r="O34" s="1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B38" s="18" t="s">
        <v>57</v>
      </c>
      <c r="C38" s="1" t="s">
        <v>49</v>
      </c>
      <c r="D38" s="1" t="s">
        <v>49</v>
      </c>
      <c r="E38" s="1" t="s">
        <v>49</v>
      </c>
      <c r="F38" s="1" t="s">
        <v>49</v>
      </c>
      <c r="G38" s="1">
        <v>1040.0</v>
      </c>
      <c r="H38" s="1">
        <v>1040.0</v>
      </c>
      <c r="I38" s="1">
        <v>127.0</v>
      </c>
      <c r="J38" s="1">
        <v>8.18</v>
      </c>
      <c r="K38" s="1">
        <v>0.8</v>
      </c>
      <c r="L38" s="19">
        <v>2.5</v>
      </c>
      <c r="M38" s="19">
        <v>10.0</v>
      </c>
      <c r="N38" s="1"/>
      <c r="O38" s="1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B42" s="18" t="s">
        <v>58</v>
      </c>
      <c r="C42" s="1" t="s">
        <v>49</v>
      </c>
      <c r="D42" s="1" t="s">
        <v>49</v>
      </c>
      <c r="E42" s="1">
        <v>2.0</v>
      </c>
      <c r="F42" s="1">
        <v>3.0</v>
      </c>
      <c r="G42" s="1" t="s">
        <v>49</v>
      </c>
      <c r="H42" s="1">
        <v>2000.0</v>
      </c>
      <c r="I42" s="1">
        <v>127.0</v>
      </c>
      <c r="J42" s="1">
        <v>15.74</v>
      </c>
      <c r="K42" s="1">
        <v>0.8</v>
      </c>
      <c r="L42" s="19">
        <v>2.5</v>
      </c>
      <c r="M42" s="19">
        <v>16.0</v>
      </c>
      <c r="N42" s="1"/>
      <c r="O42" s="1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B46" s="18" t="s">
        <v>59</v>
      </c>
      <c r="C46" s="1" t="s">
        <v>49</v>
      </c>
      <c r="D46" s="1" t="s">
        <v>49</v>
      </c>
      <c r="E46" s="1" t="s">
        <v>49</v>
      </c>
      <c r="F46" s="1" t="s">
        <v>49</v>
      </c>
      <c r="G46" s="1">
        <v>237.5</v>
      </c>
      <c r="H46" s="1">
        <v>237.5</v>
      </c>
      <c r="I46" s="1">
        <v>127.0</v>
      </c>
      <c r="J46" s="1">
        <v>1.87</v>
      </c>
      <c r="K46" s="1">
        <v>0.8</v>
      </c>
      <c r="L46" s="19">
        <v>2.5</v>
      </c>
      <c r="M46" s="19">
        <v>6.0</v>
      </c>
      <c r="N46" s="1"/>
      <c r="O46" s="1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B50" s="18" t="s">
        <v>60</v>
      </c>
      <c r="C50" s="1" t="s">
        <v>49</v>
      </c>
      <c r="D50" s="1" t="s">
        <v>49</v>
      </c>
      <c r="E50" s="1" t="s">
        <v>49</v>
      </c>
      <c r="F50" s="1" t="s">
        <v>49</v>
      </c>
      <c r="G50" s="1">
        <v>920.0</v>
      </c>
      <c r="H50" s="1">
        <v>920.0</v>
      </c>
      <c r="I50" s="1">
        <v>220.0</v>
      </c>
      <c r="J50" s="1">
        <v>4.18</v>
      </c>
      <c r="K50" s="1">
        <v>0.8</v>
      </c>
      <c r="L50" s="19">
        <v>2.5</v>
      </c>
      <c r="M50" s="19">
        <v>6.0</v>
      </c>
      <c r="N50" s="1"/>
      <c r="O50" s="1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>
      <c r="B54" s="15" t="s">
        <v>61</v>
      </c>
      <c r="C54" s="15" t="s">
        <v>49</v>
      </c>
      <c r="D54" s="15" t="s">
        <v>49</v>
      </c>
      <c r="E54" s="15" t="s">
        <v>49</v>
      </c>
      <c r="F54" s="15" t="s">
        <v>49</v>
      </c>
      <c r="G54" s="15" t="s">
        <v>49</v>
      </c>
      <c r="H54" s="15" t="s">
        <v>49</v>
      </c>
      <c r="I54" s="15" t="s">
        <v>49</v>
      </c>
      <c r="J54" s="15" t="s">
        <v>49</v>
      </c>
      <c r="K54" s="15" t="s">
        <v>49</v>
      </c>
      <c r="L54" s="15" t="s">
        <v>49</v>
      </c>
      <c r="M54" s="15" t="s">
        <v>49</v>
      </c>
      <c r="N54" s="15" t="s">
        <v>49</v>
      </c>
      <c r="O54" s="15" t="s">
        <v>49</v>
      </c>
    </row>
    <row r="55">
      <c r="B55" s="15" t="s">
        <v>62</v>
      </c>
      <c r="C55" s="15" t="s">
        <v>49</v>
      </c>
      <c r="D55" s="15" t="s">
        <v>49</v>
      </c>
      <c r="E55" s="15" t="s">
        <v>49</v>
      </c>
      <c r="F55" s="15" t="s">
        <v>49</v>
      </c>
      <c r="G55" s="15" t="s">
        <v>49</v>
      </c>
      <c r="H55" s="15" t="s">
        <v>49</v>
      </c>
      <c r="I55" s="15" t="s">
        <v>49</v>
      </c>
      <c r="J55" s="15" t="s">
        <v>49</v>
      </c>
      <c r="K55" s="15" t="s">
        <v>49</v>
      </c>
      <c r="L55" s="15" t="s">
        <v>49</v>
      </c>
      <c r="M55" s="15" t="s">
        <v>49</v>
      </c>
      <c r="N55" s="15" t="s">
        <v>49</v>
      </c>
      <c r="O55" s="15" t="s">
        <v>49</v>
      </c>
    </row>
    <row r="56">
      <c r="B56" s="15" t="s">
        <v>63</v>
      </c>
      <c r="C56" s="15" t="s">
        <v>49</v>
      </c>
      <c r="D56" s="15" t="s">
        <v>49</v>
      </c>
      <c r="E56" s="15" t="s">
        <v>49</v>
      </c>
      <c r="F56" s="15" t="s">
        <v>49</v>
      </c>
      <c r="G56" s="15" t="s">
        <v>49</v>
      </c>
      <c r="H56" s="15" t="s">
        <v>49</v>
      </c>
      <c r="I56" s="15" t="s">
        <v>49</v>
      </c>
      <c r="J56" s="15" t="s">
        <v>49</v>
      </c>
      <c r="K56" s="15" t="s">
        <v>49</v>
      </c>
      <c r="L56" s="15" t="s">
        <v>49</v>
      </c>
      <c r="M56" s="15" t="s">
        <v>49</v>
      </c>
      <c r="N56" s="15" t="s">
        <v>49</v>
      </c>
      <c r="O56" s="15" t="s">
        <v>49</v>
      </c>
    </row>
  </sheetData>
  <mergeCells count="175">
    <mergeCell ref="B2:B3"/>
    <mergeCell ref="C2:D2"/>
    <mergeCell ref="E2:F2"/>
    <mergeCell ref="K2:K3"/>
    <mergeCell ref="L2:L3"/>
    <mergeCell ref="M2:M3"/>
    <mergeCell ref="N2:O2"/>
    <mergeCell ref="I4:I7"/>
    <mergeCell ref="J4:J7"/>
    <mergeCell ref="K4:K7"/>
    <mergeCell ref="N4:N7"/>
    <mergeCell ref="O4:O7"/>
    <mergeCell ref="M4:M7"/>
    <mergeCell ref="L4:L7"/>
    <mergeCell ref="C4:C7"/>
    <mergeCell ref="D4:D7"/>
    <mergeCell ref="E4:E7"/>
    <mergeCell ref="F4:F7"/>
    <mergeCell ref="G4:G7"/>
    <mergeCell ref="H4:H7"/>
    <mergeCell ref="B4:B7"/>
    <mergeCell ref="I8:I11"/>
    <mergeCell ref="J8:J11"/>
    <mergeCell ref="K8:K11"/>
    <mergeCell ref="N8:N11"/>
    <mergeCell ref="O8:O11"/>
    <mergeCell ref="M8:M11"/>
    <mergeCell ref="L8:L11"/>
    <mergeCell ref="C8:C11"/>
    <mergeCell ref="D8:D11"/>
    <mergeCell ref="E8:E11"/>
    <mergeCell ref="F8:F11"/>
    <mergeCell ref="G8:G11"/>
    <mergeCell ref="H8:H11"/>
    <mergeCell ref="B8:B11"/>
    <mergeCell ref="I12:I18"/>
    <mergeCell ref="J12:J18"/>
    <mergeCell ref="K12:K18"/>
    <mergeCell ref="N12:N18"/>
    <mergeCell ref="O12:O18"/>
    <mergeCell ref="M12:M18"/>
    <mergeCell ref="L12:L18"/>
    <mergeCell ref="B12:B18"/>
    <mergeCell ref="C12:C18"/>
    <mergeCell ref="D12:D18"/>
    <mergeCell ref="E12:E18"/>
    <mergeCell ref="F12:F18"/>
    <mergeCell ref="G12:G18"/>
    <mergeCell ref="H12:H18"/>
    <mergeCell ref="I30:I33"/>
    <mergeCell ref="J30:J33"/>
    <mergeCell ref="K30:K33"/>
    <mergeCell ref="N30:N33"/>
    <mergeCell ref="O30:O33"/>
    <mergeCell ref="M30:M33"/>
    <mergeCell ref="L30:L33"/>
    <mergeCell ref="B30:B33"/>
    <mergeCell ref="C30:C33"/>
    <mergeCell ref="D30:D33"/>
    <mergeCell ref="E30:E33"/>
    <mergeCell ref="F30:F33"/>
    <mergeCell ref="G30:G33"/>
    <mergeCell ref="H30:H33"/>
    <mergeCell ref="I34:I37"/>
    <mergeCell ref="J34:J37"/>
    <mergeCell ref="K34:K37"/>
    <mergeCell ref="N34:N37"/>
    <mergeCell ref="O34:O37"/>
    <mergeCell ref="M34:M37"/>
    <mergeCell ref="L34:L37"/>
    <mergeCell ref="B34:B37"/>
    <mergeCell ref="C34:C37"/>
    <mergeCell ref="D34:D37"/>
    <mergeCell ref="E34:E37"/>
    <mergeCell ref="F34:F37"/>
    <mergeCell ref="G34:G37"/>
    <mergeCell ref="H34:H37"/>
    <mergeCell ref="I38:I41"/>
    <mergeCell ref="J38:J41"/>
    <mergeCell ref="K38:K41"/>
    <mergeCell ref="N38:N41"/>
    <mergeCell ref="O38:O41"/>
    <mergeCell ref="M38:M41"/>
    <mergeCell ref="L38:L41"/>
    <mergeCell ref="B38:B41"/>
    <mergeCell ref="C38:C41"/>
    <mergeCell ref="D38:D41"/>
    <mergeCell ref="E38:E41"/>
    <mergeCell ref="F38:F41"/>
    <mergeCell ref="G38:G41"/>
    <mergeCell ref="H38:H41"/>
    <mergeCell ref="I42:I45"/>
    <mergeCell ref="J42:J45"/>
    <mergeCell ref="K42:K45"/>
    <mergeCell ref="N42:N45"/>
    <mergeCell ref="O42:O45"/>
    <mergeCell ref="M42:M45"/>
    <mergeCell ref="L42:L45"/>
    <mergeCell ref="B42:B45"/>
    <mergeCell ref="C42:C45"/>
    <mergeCell ref="D42:D45"/>
    <mergeCell ref="E42:E45"/>
    <mergeCell ref="F42:F45"/>
    <mergeCell ref="G42:G45"/>
    <mergeCell ref="H42:H45"/>
    <mergeCell ref="I46:I49"/>
    <mergeCell ref="J46:J49"/>
    <mergeCell ref="K46:K49"/>
    <mergeCell ref="N46:N49"/>
    <mergeCell ref="O46:O49"/>
    <mergeCell ref="M46:M49"/>
    <mergeCell ref="L46:L49"/>
    <mergeCell ref="B46:B49"/>
    <mergeCell ref="C46:C49"/>
    <mergeCell ref="D46:D49"/>
    <mergeCell ref="E46:E49"/>
    <mergeCell ref="F46:F49"/>
    <mergeCell ref="G46:G49"/>
    <mergeCell ref="H46:H49"/>
    <mergeCell ref="I19:I21"/>
    <mergeCell ref="J19:J21"/>
    <mergeCell ref="K19:K21"/>
    <mergeCell ref="N19:N21"/>
    <mergeCell ref="O19:O21"/>
    <mergeCell ref="M19:M21"/>
    <mergeCell ref="L19:L21"/>
    <mergeCell ref="B19:B21"/>
    <mergeCell ref="C19:C21"/>
    <mergeCell ref="D19:D21"/>
    <mergeCell ref="E19:E21"/>
    <mergeCell ref="F19:F21"/>
    <mergeCell ref="G19:G21"/>
    <mergeCell ref="H19:H21"/>
    <mergeCell ref="I22:I25"/>
    <mergeCell ref="J22:J25"/>
    <mergeCell ref="K22:K25"/>
    <mergeCell ref="N22:N25"/>
    <mergeCell ref="O22:O25"/>
    <mergeCell ref="M22:M25"/>
    <mergeCell ref="L22:L25"/>
    <mergeCell ref="B22:B25"/>
    <mergeCell ref="C22:C25"/>
    <mergeCell ref="D22:D25"/>
    <mergeCell ref="E22:E25"/>
    <mergeCell ref="F22:F25"/>
    <mergeCell ref="G22:G25"/>
    <mergeCell ref="H22:H25"/>
    <mergeCell ref="I26:I29"/>
    <mergeCell ref="J26:J29"/>
    <mergeCell ref="K26:K29"/>
    <mergeCell ref="N26:N29"/>
    <mergeCell ref="O26:O29"/>
    <mergeCell ref="M26:M29"/>
    <mergeCell ref="L26:L29"/>
    <mergeCell ref="B26:B29"/>
    <mergeCell ref="C26:C29"/>
    <mergeCell ref="D26:D29"/>
    <mergeCell ref="E26:E29"/>
    <mergeCell ref="F26:F29"/>
    <mergeCell ref="G26:G29"/>
    <mergeCell ref="H26:H29"/>
    <mergeCell ref="I50:I53"/>
    <mergeCell ref="J50:J53"/>
    <mergeCell ref="K50:K53"/>
    <mergeCell ref="N50:N53"/>
    <mergeCell ref="O50:O53"/>
    <mergeCell ref="M50:M53"/>
    <mergeCell ref="L50:L53"/>
    <mergeCell ref="B50:B53"/>
    <mergeCell ref="C50:C53"/>
    <mergeCell ref="D50:D53"/>
    <mergeCell ref="E50:E53"/>
    <mergeCell ref="F50:F53"/>
    <mergeCell ref="G50:G53"/>
    <mergeCell ref="H50:H5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14"/>
    <col customWidth="1" min="3" max="3" width="17.86"/>
  </cols>
  <sheetData>
    <row r="2">
      <c r="B2" s="1" t="s">
        <v>30</v>
      </c>
      <c r="C2" s="20" t="s">
        <v>69</v>
      </c>
    </row>
    <row r="3">
      <c r="B3" s="6"/>
      <c r="C3" s="6"/>
    </row>
    <row r="4">
      <c r="B4" s="18" t="s">
        <v>48</v>
      </c>
      <c r="C4" s="20">
        <v>2.5</v>
      </c>
    </row>
    <row r="5">
      <c r="B5" s="5"/>
      <c r="C5" s="5"/>
    </row>
    <row r="6">
      <c r="B6" s="5"/>
      <c r="C6" s="5"/>
    </row>
    <row r="7">
      <c r="B7" s="6"/>
      <c r="C7" s="6"/>
      <c r="F7" s="22"/>
    </row>
    <row r="8">
      <c r="B8" s="18" t="s">
        <v>50</v>
      </c>
      <c r="C8" s="20">
        <v>2.5</v>
      </c>
    </row>
    <row r="9">
      <c r="B9" s="5"/>
      <c r="C9" s="5"/>
    </row>
    <row r="10">
      <c r="B10" s="5"/>
      <c r="C10" s="5"/>
    </row>
    <row r="11">
      <c r="B11" s="6"/>
      <c r="C11" s="6"/>
    </row>
    <row r="12">
      <c r="B12" s="18" t="s">
        <v>51</v>
      </c>
      <c r="C12" s="20">
        <v>2.5</v>
      </c>
    </row>
    <row r="13">
      <c r="B13" s="5"/>
      <c r="C13" s="5"/>
    </row>
    <row r="14">
      <c r="B14" s="5"/>
      <c r="C14" s="5"/>
    </row>
    <row r="15">
      <c r="B15" s="5"/>
      <c r="C15" s="5"/>
    </row>
    <row r="16">
      <c r="B16" s="5"/>
      <c r="C16" s="5"/>
    </row>
    <row r="17">
      <c r="B17" s="5"/>
      <c r="C17" s="5"/>
    </row>
    <row r="18">
      <c r="B18" s="6"/>
      <c r="C18" s="6"/>
    </row>
    <row r="19">
      <c r="B19" s="18" t="s">
        <v>52</v>
      </c>
      <c r="C19" s="20">
        <v>2.5</v>
      </c>
    </row>
    <row r="20">
      <c r="B20" s="5"/>
      <c r="C20" s="5"/>
    </row>
    <row r="21">
      <c r="B21" s="6"/>
      <c r="C21" s="6"/>
    </row>
    <row r="22">
      <c r="B22" s="18" t="s">
        <v>53</v>
      </c>
      <c r="C22" s="20">
        <v>2.5</v>
      </c>
    </row>
    <row r="23">
      <c r="B23" s="5"/>
      <c r="C23" s="5"/>
    </row>
    <row r="24">
      <c r="B24" s="5"/>
      <c r="C24" s="5"/>
    </row>
    <row r="25">
      <c r="B25" s="6"/>
      <c r="C25" s="6"/>
    </row>
    <row r="26">
      <c r="B26" s="18" t="s">
        <v>54</v>
      </c>
      <c r="C26" s="20">
        <v>2.5</v>
      </c>
    </row>
    <row r="27">
      <c r="B27" s="5"/>
      <c r="C27" s="5"/>
    </row>
    <row r="28">
      <c r="B28" s="5"/>
      <c r="C28" s="5"/>
    </row>
    <row r="29">
      <c r="B29" s="6"/>
      <c r="C29" s="6"/>
    </row>
    <row r="30">
      <c r="B30" s="18" t="s">
        <v>55</v>
      </c>
      <c r="C30" s="20">
        <v>2.5</v>
      </c>
    </row>
    <row r="31">
      <c r="B31" s="5"/>
      <c r="C31" s="5"/>
    </row>
    <row r="32">
      <c r="B32" s="5"/>
      <c r="C32" s="5"/>
    </row>
    <row r="33">
      <c r="B33" s="6"/>
      <c r="C33" s="6"/>
    </row>
    <row r="34">
      <c r="B34" s="18" t="s">
        <v>56</v>
      </c>
      <c r="C34" s="20">
        <v>2.5</v>
      </c>
    </row>
    <row r="35">
      <c r="B35" s="5"/>
      <c r="C35" s="5"/>
    </row>
    <row r="36">
      <c r="B36" s="5"/>
      <c r="C36" s="5"/>
    </row>
    <row r="37">
      <c r="B37" s="6"/>
      <c r="C37" s="6"/>
    </row>
    <row r="38">
      <c r="B38" s="18" t="s">
        <v>57</v>
      </c>
      <c r="C38" s="20">
        <v>2.5</v>
      </c>
    </row>
    <row r="39">
      <c r="B39" s="5"/>
      <c r="C39" s="5"/>
    </row>
    <row r="40">
      <c r="B40" s="5"/>
      <c r="C40" s="5"/>
    </row>
    <row r="41">
      <c r="B41" s="6"/>
      <c r="C41" s="6"/>
    </row>
    <row r="42">
      <c r="B42" s="18" t="s">
        <v>58</v>
      </c>
      <c r="C42" s="20">
        <v>2.5</v>
      </c>
    </row>
    <row r="43">
      <c r="B43" s="5"/>
      <c r="C43" s="5"/>
    </row>
    <row r="44">
      <c r="B44" s="5"/>
      <c r="C44" s="5"/>
    </row>
    <row r="45">
      <c r="B45" s="6"/>
      <c r="C45" s="6"/>
    </row>
    <row r="46">
      <c r="B46" s="18" t="s">
        <v>59</v>
      </c>
      <c r="C46" s="20">
        <v>2.5</v>
      </c>
    </row>
    <row r="47">
      <c r="B47" s="5"/>
      <c r="C47" s="5"/>
    </row>
    <row r="48">
      <c r="B48" s="5"/>
      <c r="C48" s="5"/>
    </row>
    <row r="49">
      <c r="B49" s="6"/>
      <c r="C49" s="6"/>
    </row>
    <row r="50">
      <c r="B50" s="18" t="s">
        <v>60</v>
      </c>
      <c r="C50" s="20">
        <v>2.5</v>
      </c>
    </row>
    <row r="51">
      <c r="B51" s="5"/>
      <c r="C51" s="5"/>
    </row>
    <row r="52">
      <c r="B52" s="5"/>
      <c r="C52" s="5"/>
    </row>
    <row r="53">
      <c r="B53" s="6"/>
      <c r="C53" s="6"/>
    </row>
    <row r="54">
      <c r="B54" s="15" t="s">
        <v>61</v>
      </c>
      <c r="C54" s="15"/>
    </row>
    <row r="55">
      <c r="B55" s="15" t="s">
        <v>62</v>
      </c>
      <c r="C55" s="15"/>
    </row>
    <row r="56">
      <c r="B56" s="15" t="s">
        <v>63</v>
      </c>
      <c r="C56" s="15"/>
    </row>
  </sheetData>
  <mergeCells count="26">
    <mergeCell ref="B2:B3"/>
    <mergeCell ref="C2:C3"/>
    <mergeCell ref="B4:B7"/>
    <mergeCell ref="C4:C7"/>
    <mergeCell ref="B8:B11"/>
    <mergeCell ref="C8:C11"/>
    <mergeCell ref="C12:C18"/>
    <mergeCell ref="B42:B45"/>
    <mergeCell ref="B46:B49"/>
    <mergeCell ref="B50:B53"/>
    <mergeCell ref="B12:B18"/>
    <mergeCell ref="B19:B21"/>
    <mergeCell ref="B22:B25"/>
    <mergeCell ref="B26:B29"/>
    <mergeCell ref="B30:B33"/>
    <mergeCell ref="B34:B37"/>
    <mergeCell ref="B38:B41"/>
    <mergeCell ref="C46:C49"/>
    <mergeCell ref="C50:C53"/>
    <mergeCell ref="C19:C21"/>
    <mergeCell ref="C22:C25"/>
    <mergeCell ref="C26:C29"/>
    <mergeCell ref="C30:C33"/>
    <mergeCell ref="C34:C37"/>
    <mergeCell ref="C38:C41"/>
    <mergeCell ref="C42:C4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7.29"/>
    <col customWidth="1" min="16" max="16" width="17.29"/>
  </cols>
  <sheetData>
    <row r="3">
      <c r="B3" s="23" t="s">
        <v>30</v>
      </c>
      <c r="C3" s="23" t="s">
        <v>70</v>
      </c>
      <c r="D3" s="23" t="s">
        <v>11</v>
      </c>
      <c r="E3" s="23" t="s">
        <v>71</v>
      </c>
      <c r="F3" s="23" t="s">
        <v>72</v>
      </c>
      <c r="G3" s="24" t="s">
        <v>73</v>
      </c>
      <c r="H3" s="24" t="s">
        <v>74</v>
      </c>
      <c r="I3" s="24" t="s">
        <v>75</v>
      </c>
      <c r="J3" s="23" t="s">
        <v>76</v>
      </c>
      <c r="L3" s="23" t="s">
        <v>30</v>
      </c>
      <c r="M3" s="23" t="s">
        <v>70</v>
      </c>
      <c r="N3" s="23" t="s">
        <v>11</v>
      </c>
      <c r="O3" s="23" t="s">
        <v>71</v>
      </c>
      <c r="P3" s="23" t="s">
        <v>72</v>
      </c>
      <c r="Q3" s="24" t="s">
        <v>73</v>
      </c>
      <c r="R3" s="24" t="s">
        <v>74</v>
      </c>
      <c r="S3" s="24" t="s">
        <v>75</v>
      </c>
      <c r="T3" s="23" t="s">
        <v>76</v>
      </c>
    </row>
    <row r="4">
      <c r="B4" s="25">
        <v>1.0</v>
      </c>
      <c r="C4" s="26" t="s">
        <v>77</v>
      </c>
      <c r="D4" s="26">
        <v>2000.0</v>
      </c>
      <c r="E4" s="27">
        <f t="shared" ref="E4:E16" si="1">D4/J4</f>
        <v>15.7480315</v>
      </c>
      <c r="F4" s="26">
        <v>0.002886</v>
      </c>
      <c r="G4" s="26">
        <v>14.3</v>
      </c>
      <c r="H4" s="28">
        <f t="shared" ref="H4:H16" si="2">(G4*F4*E4*100)/J4</f>
        <v>0.5117465435</v>
      </c>
      <c r="I4" s="29">
        <f>H4</f>
        <v>0.5117465435</v>
      </c>
      <c r="J4" s="26">
        <v>127.0</v>
      </c>
      <c r="L4" s="30">
        <v>2.0</v>
      </c>
      <c r="M4" s="26" t="s">
        <v>77</v>
      </c>
      <c r="N4" s="26">
        <v>200.0</v>
      </c>
      <c r="O4" s="27">
        <f t="shared" ref="O4:O19" si="3">N4/T4</f>
        <v>1.57480315</v>
      </c>
      <c r="P4" s="26">
        <v>3.851E-4</v>
      </c>
      <c r="Q4" s="26">
        <v>14.3</v>
      </c>
      <c r="R4" s="28">
        <f t="shared" ref="R4:R19" si="4">(Q4*P4*O4*100)/T4</f>
        <v>0.006828606857</v>
      </c>
      <c r="S4" s="28">
        <f>R4</f>
        <v>0.006828606857</v>
      </c>
      <c r="T4" s="26">
        <v>127.0</v>
      </c>
    </row>
    <row r="5">
      <c r="C5" s="26" t="s">
        <v>78</v>
      </c>
      <c r="D5" s="26">
        <v>600.0</v>
      </c>
      <c r="E5" s="27">
        <f t="shared" si="1"/>
        <v>4.724409449</v>
      </c>
      <c r="F5" s="26">
        <v>6.386E-4</v>
      </c>
      <c r="G5" s="26">
        <v>14.3</v>
      </c>
      <c r="H5" s="28">
        <f t="shared" si="2"/>
        <v>0.03397103354</v>
      </c>
      <c r="I5" s="28">
        <f>H4+H5</f>
        <v>0.545717577</v>
      </c>
      <c r="J5" s="26">
        <v>127.0</v>
      </c>
      <c r="M5" s="26" t="s">
        <v>78</v>
      </c>
      <c r="N5" s="26">
        <v>100.0</v>
      </c>
      <c r="O5" s="27">
        <f t="shared" si="3"/>
        <v>0.7874015748</v>
      </c>
      <c r="P5" s="26">
        <v>0.0013195</v>
      </c>
      <c r="Q5" s="26">
        <v>14.3</v>
      </c>
      <c r="R5" s="28">
        <f t="shared" si="4"/>
        <v>0.0116987104</v>
      </c>
      <c r="S5" s="28">
        <f t="shared" ref="S5:S19" si="5">S4+R5</f>
        <v>0.01852731725</v>
      </c>
      <c r="T5" s="26">
        <v>127.0</v>
      </c>
    </row>
    <row r="6">
      <c r="C6" s="26" t="s">
        <v>79</v>
      </c>
      <c r="D6" s="26">
        <v>200.0</v>
      </c>
      <c r="E6" s="27">
        <f t="shared" si="1"/>
        <v>1.57480315</v>
      </c>
      <c r="F6" s="26">
        <v>0.0017686</v>
      </c>
      <c r="G6" s="26">
        <v>14.3</v>
      </c>
      <c r="H6" s="28">
        <f t="shared" si="2"/>
        <v>0.03136087792</v>
      </c>
      <c r="I6" s="28">
        <f>H4+H5+H6</f>
        <v>0.577078455</v>
      </c>
      <c r="J6" s="26">
        <v>127.0</v>
      </c>
      <c r="M6" s="26" t="s">
        <v>80</v>
      </c>
      <c r="N6" s="26">
        <v>1200.0</v>
      </c>
      <c r="O6" s="27">
        <f t="shared" si="3"/>
        <v>9.448818898</v>
      </c>
      <c r="P6" s="26">
        <v>0.0018158</v>
      </c>
      <c r="Q6" s="26">
        <v>14.3</v>
      </c>
      <c r="R6" s="28">
        <f t="shared" si="4"/>
        <v>0.19318698</v>
      </c>
      <c r="S6" s="28">
        <f t="shared" si="5"/>
        <v>0.2117142972</v>
      </c>
      <c r="T6" s="26">
        <v>127.0</v>
      </c>
    </row>
    <row r="7">
      <c r="C7" s="26" t="s">
        <v>81</v>
      </c>
      <c r="D7" s="26">
        <v>1100.0</v>
      </c>
      <c r="E7" s="27">
        <f t="shared" si="1"/>
        <v>8.661417323</v>
      </c>
      <c r="F7" s="26">
        <v>0.0021102</v>
      </c>
      <c r="G7" s="26">
        <v>14.3</v>
      </c>
      <c r="H7" s="28">
        <f t="shared" si="2"/>
        <v>0.2057997768</v>
      </c>
      <c r="I7" s="28">
        <f>H4+H5+H6+H7</f>
        <v>0.7828782318</v>
      </c>
      <c r="J7" s="26">
        <v>127.0</v>
      </c>
      <c r="M7" s="26" t="s">
        <v>82</v>
      </c>
      <c r="N7" s="26">
        <v>100.0</v>
      </c>
      <c r="O7" s="27">
        <f t="shared" si="3"/>
        <v>0.7874015748</v>
      </c>
      <c r="P7" s="26">
        <v>0.0038279</v>
      </c>
      <c r="Q7" s="26">
        <v>14.3</v>
      </c>
      <c r="R7" s="28">
        <f t="shared" si="4"/>
        <v>0.03393822928</v>
      </c>
      <c r="S7" s="28">
        <f t="shared" si="5"/>
        <v>0.2456525265</v>
      </c>
      <c r="T7" s="26">
        <v>127.0</v>
      </c>
    </row>
    <row r="8">
      <c r="C8" s="26" t="s">
        <v>82</v>
      </c>
      <c r="D8" s="26">
        <v>100.0</v>
      </c>
      <c r="E8" s="27">
        <f t="shared" si="1"/>
        <v>0.7874015748</v>
      </c>
      <c r="F8" s="26">
        <v>8.156E-4</v>
      </c>
      <c r="G8" s="26">
        <v>14.3</v>
      </c>
      <c r="H8" s="28">
        <f t="shared" si="2"/>
        <v>0.007231124062</v>
      </c>
      <c r="I8" s="28">
        <f t="shared" ref="I8:I16" si="6">I7+H8</f>
        <v>0.7901093558</v>
      </c>
      <c r="J8" s="26">
        <v>127.0</v>
      </c>
      <c r="M8" s="26" t="s">
        <v>83</v>
      </c>
      <c r="N8" s="26">
        <v>900.0</v>
      </c>
      <c r="O8" s="27">
        <f t="shared" si="3"/>
        <v>7.086614173</v>
      </c>
      <c r="P8" s="26">
        <v>0.0019127</v>
      </c>
      <c r="Q8" s="26">
        <v>14.3</v>
      </c>
      <c r="R8" s="28">
        <f t="shared" si="4"/>
        <v>0.152622289</v>
      </c>
      <c r="S8" s="28">
        <f t="shared" si="5"/>
        <v>0.3982748155</v>
      </c>
      <c r="T8" s="26">
        <v>127.0</v>
      </c>
    </row>
    <row r="9">
      <c r="C9" s="26" t="s">
        <v>84</v>
      </c>
      <c r="D9" s="26">
        <v>100.0</v>
      </c>
      <c r="E9" s="27">
        <f t="shared" si="1"/>
        <v>0.7874015748</v>
      </c>
      <c r="F9" s="26">
        <v>0.0018662</v>
      </c>
      <c r="G9" s="26">
        <v>14.3</v>
      </c>
      <c r="H9" s="28">
        <f t="shared" si="2"/>
        <v>0.01654576229</v>
      </c>
      <c r="I9" s="28">
        <f t="shared" si="6"/>
        <v>0.8066551181</v>
      </c>
      <c r="J9" s="26">
        <v>127.0</v>
      </c>
      <c r="M9" s="26" t="s">
        <v>84</v>
      </c>
      <c r="N9" s="26">
        <v>200.0</v>
      </c>
      <c r="O9" s="27">
        <f t="shared" si="3"/>
        <v>1.57480315</v>
      </c>
      <c r="P9" s="26">
        <v>0.005372</v>
      </c>
      <c r="Q9" s="26">
        <v>14.3</v>
      </c>
      <c r="R9" s="28">
        <f t="shared" si="4"/>
        <v>0.09525649451</v>
      </c>
      <c r="S9" s="28">
        <f t="shared" si="5"/>
        <v>0.4935313101</v>
      </c>
      <c r="T9" s="26">
        <v>127.0</v>
      </c>
    </row>
    <row r="10">
      <c r="C10" s="26" t="s">
        <v>85</v>
      </c>
      <c r="D10" s="26">
        <v>100.0</v>
      </c>
      <c r="E10" s="27">
        <f t="shared" si="1"/>
        <v>0.7874015748</v>
      </c>
      <c r="F10" s="26">
        <v>0.0012885</v>
      </c>
      <c r="G10" s="26">
        <v>14.3</v>
      </c>
      <c r="H10" s="28">
        <f t="shared" si="2"/>
        <v>0.01142386385</v>
      </c>
      <c r="I10" s="28">
        <f t="shared" si="6"/>
        <v>0.818078982</v>
      </c>
      <c r="J10" s="26">
        <v>127.0</v>
      </c>
      <c r="M10" s="26" t="s">
        <v>86</v>
      </c>
      <c r="N10" s="26">
        <v>100.0</v>
      </c>
      <c r="O10" s="27">
        <f t="shared" si="3"/>
        <v>0.7874015748</v>
      </c>
      <c r="P10" s="26">
        <v>0.0049386</v>
      </c>
      <c r="Q10" s="26">
        <v>14.3</v>
      </c>
      <c r="R10" s="28">
        <f t="shared" si="4"/>
        <v>0.04378571517</v>
      </c>
      <c r="S10" s="28">
        <f t="shared" si="5"/>
        <v>0.5373170252</v>
      </c>
      <c r="T10" s="26">
        <v>127.0</v>
      </c>
    </row>
    <row r="11">
      <c r="C11" s="26" t="s">
        <v>87</v>
      </c>
      <c r="D11" s="26">
        <v>200.0</v>
      </c>
      <c r="E11" s="27">
        <f t="shared" si="1"/>
        <v>1.57480315</v>
      </c>
      <c r="F11" s="26">
        <v>0.0015326</v>
      </c>
      <c r="G11" s="26">
        <v>14.3</v>
      </c>
      <c r="H11" s="28">
        <f t="shared" si="2"/>
        <v>0.02717611755</v>
      </c>
      <c r="I11" s="28">
        <f t="shared" si="6"/>
        <v>0.8452550995</v>
      </c>
      <c r="J11" s="26">
        <v>127.0</v>
      </c>
      <c r="M11" s="26" t="s">
        <v>87</v>
      </c>
      <c r="N11" s="26">
        <v>100.0</v>
      </c>
      <c r="O11" s="27">
        <f t="shared" si="3"/>
        <v>0.7874015748</v>
      </c>
      <c r="P11" s="26">
        <v>0.0022167</v>
      </c>
      <c r="Q11" s="26">
        <v>14.3</v>
      </c>
      <c r="R11" s="28">
        <f t="shared" si="4"/>
        <v>0.01965330151</v>
      </c>
      <c r="S11" s="28">
        <f t="shared" si="5"/>
        <v>0.5569703267</v>
      </c>
      <c r="T11" s="26">
        <v>127.0</v>
      </c>
    </row>
    <row r="12">
      <c r="C12" s="26" t="s">
        <v>88</v>
      </c>
      <c r="D12" s="26">
        <v>600.0</v>
      </c>
      <c r="E12" s="27">
        <f t="shared" si="1"/>
        <v>4.724409449</v>
      </c>
      <c r="F12" s="26">
        <v>0.0026838</v>
      </c>
      <c r="G12" s="26">
        <v>14.3</v>
      </c>
      <c r="H12" s="28">
        <f t="shared" si="2"/>
        <v>0.1427677103</v>
      </c>
      <c r="I12" s="28">
        <f t="shared" si="6"/>
        <v>0.9880228098</v>
      </c>
      <c r="J12" s="26">
        <v>127.0</v>
      </c>
      <c r="M12" s="26" t="s">
        <v>89</v>
      </c>
      <c r="N12" s="26">
        <v>400.0</v>
      </c>
      <c r="O12" s="27">
        <f t="shared" si="3"/>
        <v>3.149606299</v>
      </c>
      <c r="P12" s="26">
        <v>0.0016043</v>
      </c>
      <c r="Q12" s="26">
        <v>14.3</v>
      </c>
      <c r="R12" s="28">
        <f t="shared" si="4"/>
        <v>0.05689500899</v>
      </c>
      <c r="S12" s="28">
        <f t="shared" si="5"/>
        <v>0.6138653357</v>
      </c>
      <c r="T12" s="26">
        <v>127.0</v>
      </c>
    </row>
    <row r="13">
      <c r="C13" s="26" t="s">
        <v>90</v>
      </c>
      <c r="D13" s="26">
        <v>100.0</v>
      </c>
      <c r="E13" s="27">
        <f t="shared" si="1"/>
        <v>0.7874015748</v>
      </c>
      <c r="F13" s="26">
        <v>0.0017124</v>
      </c>
      <c r="G13" s="26">
        <v>14.3</v>
      </c>
      <c r="H13" s="28">
        <f t="shared" si="2"/>
        <v>0.01518216876</v>
      </c>
      <c r="I13" s="28">
        <f t="shared" si="6"/>
        <v>1.003204979</v>
      </c>
      <c r="J13" s="26">
        <v>127.0</v>
      </c>
      <c r="M13" s="26" t="s">
        <v>91</v>
      </c>
      <c r="N13" s="26">
        <v>100.0</v>
      </c>
      <c r="O13" s="27">
        <f t="shared" si="3"/>
        <v>0.7874015748</v>
      </c>
      <c r="P13" s="26">
        <v>0.0022208</v>
      </c>
      <c r="Q13" s="26">
        <v>14.3</v>
      </c>
      <c r="R13" s="28">
        <f t="shared" si="4"/>
        <v>0.01968965218</v>
      </c>
      <c r="S13" s="28">
        <f t="shared" si="5"/>
        <v>0.6335549879</v>
      </c>
      <c r="T13" s="26">
        <v>127.0</v>
      </c>
    </row>
    <row r="14">
      <c r="C14" s="26" t="s">
        <v>92</v>
      </c>
      <c r="D14" s="26">
        <v>500.0</v>
      </c>
      <c r="E14" s="27">
        <f t="shared" si="1"/>
        <v>3.937007874</v>
      </c>
      <c r="F14" s="26">
        <v>0.0025819</v>
      </c>
      <c r="G14" s="26">
        <v>14.3</v>
      </c>
      <c r="H14" s="28">
        <f t="shared" si="2"/>
        <v>0.1144558559</v>
      </c>
      <c r="I14" s="28">
        <f t="shared" si="6"/>
        <v>1.117660835</v>
      </c>
      <c r="J14" s="26">
        <v>127.0</v>
      </c>
      <c r="M14" s="26" t="s">
        <v>93</v>
      </c>
      <c r="N14" s="26">
        <v>200.0</v>
      </c>
      <c r="O14" s="27">
        <f t="shared" si="3"/>
        <v>1.57480315</v>
      </c>
      <c r="P14" s="26">
        <v>0.0023571</v>
      </c>
      <c r="Q14" s="26">
        <v>14.3</v>
      </c>
      <c r="R14" s="28">
        <f t="shared" si="4"/>
        <v>0.04179618079</v>
      </c>
      <c r="S14" s="28">
        <f t="shared" si="5"/>
        <v>0.6753511687</v>
      </c>
      <c r="T14" s="26">
        <v>127.0</v>
      </c>
    </row>
    <row r="15">
      <c r="C15" s="26" t="s">
        <v>94</v>
      </c>
      <c r="D15" s="26">
        <v>300.0</v>
      </c>
      <c r="E15" s="27">
        <f t="shared" si="1"/>
        <v>2.362204724</v>
      </c>
      <c r="F15" s="26">
        <v>0.0018315</v>
      </c>
      <c r="G15" s="26">
        <v>14.3</v>
      </c>
      <c r="H15" s="28">
        <f t="shared" si="2"/>
        <v>0.04871433443</v>
      </c>
      <c r="I15" s="28">
        <f t="shared" si="6"/>
        <v>1.166375169</v>
      </c>
      <c r="J15" s="26">
        <v>127.0</v>
      </c>
      <c r="M15" s="26" t="s">
        <v>95</v>
      </c>
      <c r="N15" s="26">
        <v>100.0</v>
      </c>
      <c r="O15" s="27">
        <f t="shared" si="3"/>
        <v>0.7874015748</v>
      </c>
      <c r="P15" s="26">
        <v>0.0015951</v>
      </c>
      <c r="Q15" s="26">
        <v>14.3</v>
      </c>
      <c r="R15" s="28">
        <f t="shared" si="4"/>
        <v>0.01414218488</v>
      </c>
      <c r="S15" s="28">
        <f t="shared" si="5"/>
        <v>0.6894933536</v>
      </c>
      <c r="T15" s="26">
        <v>127.0</v>
      </c>
    </row>
    <row r="16">
      <c r="C16" s="26" t="s">
        <v>96</v>
      </c>
      <c r="D16" s="26">
        <v>100.0</v>
      </c>
      <c r="E16" s="27">
        <f t="shared" si="1"/>
        <v>0.7874015748</v>
      </c>
      <c r="F16" s="26">
        <v>0.002734</v>
      </c>
      <c r="G16" s="26">
        <v>14.3</v>
      </c>
      <c r="H16" s="28">
        <f t="shared" si="2"/>
        <v>0.02423969248</v>
      </c>
      <c r="I16" s="28">
        <f t="shared" si="6"/>
        <v>1.190614861</v>
      </c>
      <c r="J16" s="26">
        <v>127.0</v>
      </c>
      <c r="M16" s="26" t="s">
        <v>97</v>
      </c>
      <c r="N16" s="26">
        <v>500.0</v>
      </c>
      <c r="O16" s="27">
        <f t="shared" si="3"/>
        <v>3.937007874</v>
      </c>
      <c r="P16" s="26">
        <v>0.0011128</v>
      </c>
      <c r="Q16" s="26">
        <v>14.3</v>
      </c>
      <c r="R16" s="28">
        <f t="shared" si="4"/>
        <v>0.04933052266</v>
      </c>
      <c r="S16" s="28">
        <f t="shared" si="5"/>
        <v>0.7388238762</v>
      </c>
      <c r="T16" s="26">
        <v>127.0</v>
      </c>
    </row>
    <row r="17">
      <c r="B17" s="23" t="s">
        <v>98</v>
      </c>
      <c r="M17" s="26" t="s">
        <v>99</v>
      </c>
      <c r="N17" s="26">
        <v>200.0</v>
      </c>
      <c r="O17" s="27">
        <f t="shared" si="3"/>
        <v>1.57480315</v>
      </c>
      <c r="P17" s="26">
        <v>0.0014664</v>
      </c>
      <c r="Q17" s="26">
        <v>14.3</v>
      </c>
      <c r="R17" s="28">
        <f t="shared" si="4"/>
        <v>0.0260022568</v>
      </c>
      <c r="S17" s="28">
        <f t="shared" si="5"/>
        <v>0.7648261331</v>
      </c>
      <c r="T17" s="26">
        <v>127.0</v>
      </c>
    </row>
    <row r="18">
      <c r="B18" s="23">
        <v>2.5</v>
      </c>
      <c r="M18" s="26" t="s">
        <v>100</v>
      </c>
      <c r="N18" s="26">
        <v>100.0</v>
      </c>
      <c r="O18" s="27">
        <f t="shared" si="3"/>
        <v>0.7874015748</v>
      </c>
      <c r="P18" s="26">
        <v>0.0014954</v>
      </c>
      <c r="Q18" s="26">
        <v>14.3</v>
      </c>
      <c r="R18" s="28">
        <f t="shared" si="4"/>
        <v>0.01325824292</v>
      </c>
      <c r="S18" s="28">
        <f t="shared" si="5"/>
        <v>0.778084376</v>
      </c>
      <c r="T18" s="26">
        <v>127.0</v>
      </c>
    </row>
    <row r="19">
      <c r="M19" s="26" t="s">
        <v>101</v>
      </c>
      <c r="N19" s="26">
        <v>100.0</v>
      </c>
      <c r="O19" s="27">
        <f t="shared" si="3"/>
        <v>0.7874015748</v>
      </c>
      <c r="P19" s="26">
        <v>0.0010769</v>
      </c>
      <c r="Q19" s="26">
        <v>14.3</v>
      </c>
      <c r="R19" s="28">
        <f t="shared" si="4"/>
        <v>0.009547814496</v>
      </c>
      <c r="S19" s="28">
        <f t="shared" si="5"/>
        <v>0.7876321905</v>
      </c>
      <c r="T19" s="26">
        <v>127.0</v>
      </c>
    </row>
    <row r="20">
      <c r="L20" s="23" t="s">
        <v>102</v>
      </c>
    </row>
    <row r="21">
      <c r="L21" s="23">
        <v>2.5</v>
      </c>
    </row>
    <row r="24">
      <c r="B24" s="23" t="s">
        <v>30</v>
      </c>
      <c r="C24" s="23" t="s">
        <v>70</v>
      </c>
      <c r="D24" s="23" t="s">
        <v>11</v>
      </c>
      <c r="E24" s="23" t="s">
        <v>71</v>
      </c>
      <c r="F24" s="23" t="s">
        <v>72</v>
      </c>
      <c r="G24" s="24" t="s">
        <v>73</v>
      </c>
      <c r="H24" s="24" t="s">
        <v>74</v>
      </c>
      <c r="I24" s="24" t="s">
        <v>75</v>
      </c>
      <c r="J24" s="23" t="s">
        <v>76</v>
      </c>
      <c r="L24" s="23" t="s">
        <v>30</v>
      </c>
      <c r="M24" s="23" t="s">
        <v>70</v>
      </c>
      <c r="N24" s="23" t="s">
        <v>11</v>
      </c>
      <c r="O24" s="23" t="s">
        <v>71</v>
      </c>
      <c r="P24" s="23" t="s">
        <v>72</v>
      </c>
      <c r="Q24" s="24" t="s">
        <v>73</v>
      </c>
      <c r="R24" s="24" t="s">
        <v>74</v>
      </c>
      <c r="S24" s="24" t="s">
        <v>75</v>
      </c>
      <c r="T24" s="23" t="s">
        <v>76</v>
      </c>
    </row>
    <row r="25">
      <c r="B25" s="30">
        <v>3.0</v>
      </c>
      <c r="C25" s="26" t="s">
        <v>103</v>
      </c>
      <c r="D25" s="26">
        <v>700.0</v>
      </c>
      <c r="E25" s="27">
        <f t="shared" ref="E25:E34" si="7">D25/J25</f>
        <v>5.511811024</v>
      </c>
      <c r="F25" s="26">
        <v>0.0020553</v>
      </c>
      <c r="G25" s="26">
        <v>14.3</v>
      </c>
      <c r="H25" s="28">
        <f t="shared" ref="H25:H34" si="8">(G25*F25*E25*100)/J25</f>
        <v>0.1275562837</v>
      </c>
      <c r="I25" s="28">
        <f>H25</f>
        <v>0.1275562837</v>
      </c>
      <c r="J25" s="26">
        <v>127.0</v>
      </c>
      <c r="L25" s="30">
        <v>4.0</v>
      </c>
      <c r="M25" s="26" t="s">
        <v>77</v>
      </c>
      <c r="N25" s="26">
        <v>1200.0</v>
      </c>
      <c r="O25" s="27">
        <f t="shared" ref="O25:O26" si="9">N25/T25</f>
        <v>9.448818898</v>
      </c>
      <c r="P25" s="26">
        <v>0.0083748</v>
      </c>
      <c r="Q25" s="26">
        <v>14.3</v>
      </c>
      <c r="R25" s="28">
        <f t="shared" ref="R25:R26" si="10">(Q25*P25*O25*100)/T25</f>
        <v>0.8910135036</v>
      </c>
      <c r="S25" s="28">
        <f>R25</f>
        <v>0.8910135036</v>
      </c>
      <c r="T25" s="26">
        <v>127.0</v>
      </c>
    </row>
    <row r="26">
      <c r="C26" s="26" t="s">
        <v>78</v>
      </c>
      <c r="D26" s="26">
        <v>600.0</v>
      </c>
      <c r="E26" s="27">
        <f t="shared" si="7"/>
        <v>4.724409449</v>
      </c>
      <c r="F26" s="26">
        <v>5.755E-4</v>
      </c>
      <c r="G26" s="26">
        <v>14.3</v>
      </c>
      <c r="H26" s="28">
        <f t="shared" si="8"/>
        <v>0.03061435923</v>
      </c>
      <c r="I26" s="28">
        <f t="shared" ref="I26:I34" si="11">I25+H26</f>
        <v>0.1581706429</v>
      </c>
      <c r="J26" s="26">
        <v>127.0</v>
      </c>
      <c r="M26" s="26" t="s">
        <v>78</v>
      </c>
      <c r="N26" s="26">
        <v>600.0</v>
      </c>
      <c r="O26" s="27">
        <f t="shared" si="9"/>
        <v>4.724409449</v>
      </c>
      <c r="P26" s="26">
        <v>9.502E-4</v>
      </c>
      <c r="Q26" s="26">
        <v>14.3</v>
      </c>
      <c r="R26" s="28">
        <f t="shared" si="10"/>
        <v>0.05054694029</v>
      </c>
      <c r="S26" s="28">
        <f>S25+R26</f>
        <v>0.9415604439</v>
      </c>
      <c r="T26" s="26">
        <v>127.0</v>
      </c>
    </row>
    <row r="27">
      <c r="C27" s="26" t="s">
        <v>80</v>
      </c>
      <c r="D27" s="26">
        <v>1300.0</v>
      </c>
      <c r="E27" s="27">
        <f t="shared" si="7"/>
        <v>10.23622047</v>
      </c>
      <c r="F27" s="26">
        <v>0.005841</v>
      </c>
      <c r="G27" s="26">
        <v>14.3</v>
      </c>
      <c r="H27" s="28">
        <f t="shared" si="8"/>
        <v>0.6732233244</v>
      </c>
      <c r="I27" s="28">
        <f t="shared" si="11"/>
        <v>0.8313939674</v>
      </c>
      <c r="J27" s="26">
        <v>127.0</v>
      </c>
      <c r="L27" s="23" t="s">
        <v>102</v>
      </c>
    </row>
    <row r="28">
      <c r="C28" s="26" t="s">
        <v>82</v>
      </c>
      <c r="D28" s="26">
        <v>1200.0</v>
      </c>
      <c r="E28" s="27">
        <f t="shared" si="7"/>
        <v>9.448818898</v>
      </c>
      <c r="F28" s="26">
        <v>0.0022771</v>
      </c>
      <c r="G28" s="26">
        <v>14.3</v>
      </c>
      <c r="H28" s="28">
        <f t="shared" si="8"/>
        <v>0.2422657077</v>
      </c>
      <c r="I28" s="28">
        <f t="shared" si="11"/>
        <v>1.073659675</v>
      </c>
      <c r="J28" s="26">
        <v>127.0</v>
      </c>
      <c r="L28" s="23">
        <v>2.5</v>
      </c>
    </row>
    <row r="29">
      <c r="C29" s="26" t="s">
        <v>104</v>
      </c>
      <c r="D29" s="26">
        <v>900.0</v>
      </c>
      <c r="E29" s="27">
        <f t="shared" si="7"/>
        <v>7.086614173</v>
      </c>
      <c r="F29" s="26">
        <v>8.501E-4</v>
      </c>
      <c r="G29" s="26">
        <v>14.3</v>
      </c>
      <c r="H29" s="28">
        <f t="shared" si="8"/>
        <v>0.06783301507</v>
      </c>
      <c r="I29" s="28">
        <f t="shared" si="11"/>
        <v>1.14149269</v>
      </c>
      <c r="J29" s="26">
        <v>127.0</v>
      </c>
    </row>
    <row r="30">
      <c r="C30" s="26" t="s">
        <v>84</v>
      </c>
      <c r="D30" s="26">
        <v>300.0</v>
      </c>
      <c r="E30" s="27">
        <f t="shared" si="7"/>
        <v>2.362204724</v>
      </c>
      <c r="F30" s="26">
        <v>0.0015354</v>
      </c>
      <c r="G30" s="26">
        <v>14.3</v>
      </c>
      <c r="H30" s="28">
        <f t="shared" si="8"/>
        <v>0.04083865088</v>
      </c>
      <c r="I30" s="28">
        <f t="shared" si="11"/>
        <v>1.182331341</v>
      </c>
      <c r="J30" s="26">
        <v>127.0</v>
      </c>
    </row>
    <row r="31">
      <c r="C31" s="26" t="s">
        <v>86</v>
      </c>
      <c r="D31" s="26">
        <v>200.0</v>
      </c>
      <c r="E31" s="27">
        <f t="shared" si="7"/>
        <v>1.57480315</v>
      </c>
      <c r="F31" s="26">
        <v>0.0034269</v>
      </c>
      <c r="G31" s="26">
        <v>14.3</v>
      </c>
      <c r="H31" s="28">
        <f t="shared" si="8"/>
        <v>0.06076591233</v>
      </c>
      <c r="I31" s="28">
        <f t="shared" si="11"/>
        <v>1.243097253</v>
      </c>
      <c r="J31" s="26">
        <v>127.0</v>
      </c>
    </row>
    <row r="32">
      <c r="C32" s="26" t="s">
        <v>105</v>
      </c>
      <c r="D32" s="26">
        <v>100.0</v>
      </c>
      <c r="E32" s="27">
        <f t="shared" si="7"/>
        <v>0.7874015748</v>
      </c>
      <c r="F32" s="26">
        <v>0.0044702</v>
      </c>
      <c r="G32" s="26">
        <v>14.3</v>
      </c>
      <c r="H32" s="28">
        <f t="shared" si="8"/>
        <v>0.03963287247</v>
      </c>
      <c r="I32" s="28">
        <f t="shared" si="11"/>
        <v>1.282730126</v>
      </c>
      <c r="J32" s="26">
        <v>127.0</v>
      </c>
    </row>
    <row r="33">
      <c r="C33" s="26" t="s">
        <v>106</v>
      </c>
      <c r="D33" s="26">
        <v>100.0</v>
      </c>
      <c r="E33" s="27">
        <f t="shared" si="7"/>
        <v>0.7874015748</v>
      </c>
      <c r="F33" s="26">
        <v>0.001327</v>
      </c>
      <c r="G33" s="26">
        <v>14.3</v>
      </c>
      <c r="H33" s="28">
        <f t="shared" si="8"/>
        <v>0.01176520553</v>
      </c>
      <c r="I33" s="28">
        <f t="shared" si="11"/>
        <v>1.294495331</v>
      </c>
      <c r="J33" s="26">
        <v>127.0</v>
      </c>
    </row>
    <row r="34">
      <c r="C34" s="26" t="s">
        <v>88</v>
      </c>
      <c r="D34" s="26">
        <v>600.0</v>
      </c>
      <c r="E34" s="27">
        <f t="shared" si="7"/>
        <v>4.724409449</v>
      </c>
      <c r="F34" s="26">
        <v>5.355E-4</v>
      </c>
      <c r="G34" s="26">
        <v>14.3</v>
      </c>
      <c r="H34" s="28">
        <f t="shared" si="8"/>
        <v>0.02848651497</v>
      </c>
      <c r="I34" s="28">
        <f t="shared" si="11"/>
        <v>1.322981846</v>
      </c>
      <c r="J34" s="26">
        <v>127.0</v>
      </c>
    </row>
    <row r="35">
      <c r="B35" s="23" t="s">
        <v>102</v>
      </c>
    </row>
    <row r="36">
      <c r="B36" s="23">
        <v>2.5</v>
      </c>
    </row>
    <row r="39">
      <c r="B39" s="23" t="s">
        <v>30</v>
      </c>
      <c r="C39" s="23" t="s">
        <v>70</v>
      </c>
      <c r="D39" s="23" t="s">
        <v>11</v>
      </c>
      <c r="E39" s="23" t="s">
        <v>71</v>
      </c>
      <c r="F39" s="23" t="s">
        <v>72</v>
      </c>
      <c r="G39" s="24" t="s">
        <v>73</v>
      </c>
      <c r="H39" s="24" t="s">
        <v>74</v>
      </c>
      <c r="I39" s="24" t="s">
        <v>75</v>
      </c>
      <c r="J39" s="23" t="s">
        <v>76</v>
      </c>
      <c r="L39" s="23" t="s">
        <v>30</v>
      </c>
      <c r="M39" s="23" t="s">
        <v>70</v>
      </c>
      <c r="N39" s="23" t="s">
        <v>11</v>
      </c>
      <c r="O39" s="23" t="s">
        <v>71</v>
      </c>
      <c r="P39" s="23" t="s">
        <v>72</v>
      </c>
      <c r="Q39" s="24" t="s">
        <v>73</v>
      </c>
      <c r="R39" s="24" t="s">
        <v>74</v>
      </c>
      <c r="S39" s="24" t="s">
        <v>75</v>
      </c>
      <c r="T39" s="23" t="s">
        <v>76</v>
      </c>
    </row>
    <row r="40">
      <c r="B40" s="26">
        <v>5.0</v>
      </c>
      <c r="C40" s="26" t="s">
        <v>107</v>
      </c>
      <c r="D40" s="26">
        <v>7800.0</v>
      </c>
      <c r="E40" s="27">
        <f>D40/J40</f>
        <v>35.45454545</v>
      </c>
      <c r="F40" s="26">
        <v>0.0028385</v>
      </c>
      <c r="G40" s="26">
        <v>4.23</v>
      </c>
      <c r="H40" s="28">
        <f>(G40*F40*E40*100)/J40</f>
        <v>0.1934989029</v>
      </c>
      <c r="I40" s="28">
        <f>H40</f>
        <v>0.1934989029</v>
      </c>
      <c r="J40" s="26">
        <v>220.0</v>
      </c>
      <c r="L40" s="26">
        <v>6.0</v>
      </c>
      <c r="M40" s="26" t="s">
        <v>77</v>
      </c>
      <c r="N40" s="26">
        <v>7800.0</v>
      </c>
      <c r="O40" s="27">
        <f>N40/T40</f>
        <v>35.45454545</v>
      </c>
      <c r="P40" s="26">
        <v>0.0034318</v>
      </c>
      <c r="Q40" s="26">
        <v>4.23</v>
      </c>
      <c r="R40" s="28">
        <f>(Q40*P40*O40*100)/T40</f>
        <v>0.2339438207</v>
      </c>
      <c r="S40" s="28">
        <f>R40</f>
        <v>0.2339438207</v>
      </c>
      <c r="T40" s="26">
        <v>220.0</v>
      </c>
    </row>
    <row r="41">
      <c r="B41" s="23" t="s">
        <v>102</v>
      </c>
      <c r="L41" s="31" t="s">
        <v>98</v>
      </c>
    </row>
    <row r="42">
      <c r="B42" s="23">
        <v>10.0</v>
      </c>
      <c r="L42" s="31">
        <v>10.0</v>
      </c>
    </row>
    <row r="45">
      <c r="B45" s="23" t="s">
        <v>30</v>
      </c>
      <c r="C45" s="23" t="s">
        <v>70</v>
      </c>
      <c r="D45" s="23" t="s">
        <v>11</v>
      </c>
      <c r="E45" s="23" t="s">
        <v>71</v>
      </c>
      <c r="F45" s="23" t="s">
        <v>72</v>
      </c>
      <c r="G45" s="24" t="s">
        <v>73</v>
      </c>
      <c r="H45" s="24" t="s">
        <v>74</v>
      </c>
      <c r="I45" s="24" t="s">
        <v>75</v>
      </c>
      <c r="J45" s="23" t="s">
        <v>76</v>
      </c>
      <c r="L45" s="23" t="s">
        <v>30</v>
      </c>
      <c r="M45" s="23" t="s">
        <v>70</v>
      </c>
      <c r="N45" s="23" t="s">
        <v>11</v>
      </c>
      <c r="O45" s="23" t="s">
        <v>71</v>
      </c>
      <c r="P45" s="23" t="s">
        <v>72</v>
      </c>
      <c r="Q45" s="24" t="s">
        <v>73</v>
      </c>
      <c r="R45" s="24" t="s">
        <v>74</v>
      </c>
      <c r="S45" s="24" t="s">
        <v>75</v>
      </c>
      <c r="T45" s="23" t="s">
        <v>76</v>
      </c>
    </row>
    <row r="46">
      <c r="B46" s="26">
        <v>7.0</v>
      </c>
      <c r="C46" s="26" t="s">
        <v>77</v>
      </c>
      <c r="D46" s="26">
        <v>1100.0</v>
      </c>
      <c r="E46" s="17">
        <f>D46/J46</f>
        <v>5</v>
      </c>
      <c r="F46" s="26">
        <v>0.0057938</v>
      </c>
      <c r="G46" s="26">
        <v>14.3</v>
      </c>
      <c r="H46" s="17">
        <f>(G46*F46*E46*100)/J46</f>
        <v>0.1882985</v>
      </c>
      <c r="I46" s="17">
        <f>H46</f>
        <v>0.1882985</v>
      </c>
      <c r="J46" s="26">
        <v>220.0</v>
      </c>
      <c r="L46" s="26">
        <v>8.0</v>
      </c>
      <c r="M46" s="26" t="s">
        <v>77</v>
      </c>
      <c r="N46" s="26">
        <v>1100.0</v>
      </c>
      <c r="O46" s="26">
        <v>5.0</v>
      </c>
      <c r="P46" s="26">
        <v>0.0018882</v>
      </c>
      <c r="Q46" s="26">
        <v>14.3</v>
      </c>
      <c r="R46" s="17">
        <f>(Q46*P46*O46*100)/T46</f>
        <v>0.0613665</v>
      </c>
      <c r="S46" s="17">
        <f>R46</f>
        <v>0.0613665</v>
      </c>
      <c r="T46" s="26">
        <v>220.0</v>
      </c>
    </row>
    <row r="47">
      <c r="B47" s="23" t="s">
        <v>102</v>
      </c>
      <c r="L47" s="23" t="s">
        <v>108</v>
      </c>
    </row>
    <row r="48">
      <c r="B48" s="23">
        <v>2.5</v>
      </c>
      <c r="L48" s="23">
        <v>2.5</v>
      </c>
    </row>
    <row r="51">
      <c r="B51" s="23" t="s">
        <v>30</v>
      </c>
      <c r="C51" s="23" t="s">
        <v>70</v>
      </c>
      <c r="D51" s="23" t="s">
        <v>11</v>
      </c>
      <c r="E51" s="23" t="s">
        <v>71</v>
      </c>
      <c r="F51" s="23" t="s">
        <v>72</v>
      </c>
      <c r="G51" s="24" t="s">
        <v>73</v>
      </c>
      <c r="H51" s="24" t="s">
        <v>74</v>
      </c>
      <c r="I51" s="24" t="s">
        <v>75</v>
      </c>
      <c r="J51" s="23" t="s">
        <v>76</v>
      </c>
      <c r="L51" s="23" t="s">
        <v>30</v>
      </c>
      <c r="M51" s="23" t="s">
        <v>70</v>
      </c>
      <c r="N51" s="23" t="s">
        <v>11</v>
      </c>
      <c r="O51" s="23" t="s">
        <v>71</v>
      </c>
      <c r="P51" s="23" t="s">
        <v>72</v>
      </c>
      <c r="Q51" s="24" t="s">
        <v>73</v>
      </c>
      <c r="R51" s="24" t="s">
        <v>74</v>
      </c>
      <c r="S51" s="24" t="s">
        <v>75</v>
      </c>
      <c r="T51" s="23" t="s">
        <v>76</v>
      </c>
    </row>
    <row r="52">
      <c r="B52" s="26">
        <v>9.0</v>
      </c>
      <c r="C52" s="26" t="s">
        <v>77</v>
      </c>
      <c r="D52" s="26">
        <v>1040.0</v>
      </c>
      <c r="E52" s="27">
        <f>D52/J52</f>
        <v>8.188976378</v>
      </c>
      <c r="F52" s="26">
        <v>0.0089155</v>
      </c>
      <c r="G52" s="26">
        <v>14.3</v>
      </c>
      <c r="H52" s="28">
        <f>(G52*F52*E52*100)/J52</f>
        <v>0.8220678033</v>
      </c>
      <c r="I52" s="28">
        <f>H52</f>
        <v>0.8220678033</v>
      </c>
      <c r="J52" s="26">
        <v>127.0</v>
      </c>
      <c r="L52" s="30">
        <v>10.0</v>
      </c>
      <c r="M52" s="26" t="s">
        <v>77</v>
      </c>
      <c r="N52" s="26">
        <v>2000.0</v>
      </c>
      <c r="O52" s="27">
        <f t="shared" ref="O52:O57" si="12">N52/T52</f>
        <v>15.7480315</v>
      </c>
      <c r="P52" s="26">
        <v>0.0074039</v>
      </c>
      <c r="Q52" s="26">
        <v>14.3</v>
      </c>
      <c r="R52" s="28">
        <f t="shared" ref="R52:R57" si="13">(Q52*P52*O52*100)/T52</f>
        <v>1.312862174</v>
      </c>
      <c r="S52" s="28">
        <f>R52</f>
        <v>1.312862174</v>
      </c>
      <c r="T52" s="26">
        <v>127.0</v>
      </c>
    </row>
    <row r="53">
      <c r="B53" s="23" t="s">
        <v>102</v>
      </c>
      <c r="M53" s="26" t="s">
        <v>78</v>
      </c>
      <c r="N53" s="26">
        <v>100.0</v>
      </c>
      <c r="O53" s="27">
        <f t="shared" si="12"/>
        <v>0.7874015748</v>
      </c>
      <c r="P53" s="26">
        <v>5.891E-4</v>
      </c>
      <c r="Q53" s="26">
        <v>14.3</v>
      </c>
      <c r="R53" s="28">
        <f t="shared" si="13"/>
        <v>0.005222971046</v>
      </c>
      <c r="S53" s="28">
        <f t="shared" ref="S53:S57" si="14">S52+R53</f>
        <v>1.318085145</v>
      </c>
      <c r="T53" s="26">
        <v>127.0</v>
      </c>
    </row>
    <row r="54">
      <c r="B54" s="23">
        <v>2.5</v>
      </c>
      <c r="M54" s="26" t="s">
        <v>79</v>
      </c>
      <c r="N54" s="26">
        <v>700.0</v>
      </c>
      <c r="O54" s="27">
        <f t="shared" si="12"/>
        <v>5.511811024</v>
      </c>
      <c r="P54" s="26">
        <v>0.0011399</v>
      </c>
      <c r="Q54" s="26">
        <v>14.3</v>
      </c>
      <c r="R54" s="28">
        <f t="shared" si="13"/>
        <v>0.07074461529</v>
      </c>
      <c r="S54" s="28">
        <f t="shared" si="14"/>
        <v>1.38882976</v>
      </c>
      <c r="T54" s="26">
        <v>127.0</v>
      </c>
    </row>
    <row r="55">
      <c r="M55" s="26" t="s">
        <v>82</v>
      </c>
      <c r="N55" s="26">
        <v>600.0</v>
      </c>
      <c r="O55" s="27">
        <f t="shared" si="12"/>
        <v>4.724409449</v>
      </c>
      <c r="P55" s="26">
        <v>0.0014013</v>
      </c>
      <c r="Q55" s="26">
        <v>14.3</v>
      </c>
      <c r="R55" s="28">
        <f t="shared" si="13"/>
        <v>0.07454370389</v>
      </c>
      <c r="S55" s="28">
        <f t="shared" si="14"/>
        <v>1.463373464</v>
      </c>
      <c r="T55" s="26">
        <v>127.0</v>
      </c>
    </row>
    <row r="56">
      <c r="M56" s="26" t="s">
        <v>81</v>
      </c>
      <c r="N56" s="26">
        <v>1200.0</v>
      </c>
      <c r="O56" s="27">
        <f t="shared" si="12"/>
        <v>9.448818898</v>
      </c>
      <c r="P56" s="26">
        <v>7.046E-4</v>
      </c>
      <c r="Q56" s="26">
        <v>14.3</v>
      </c>
      <c r="R56" s="28">
        <f t="shared" si="13"/>
        <v>0.07496395313</v>
      </c>
      <c r="S56" s="28">
        <f t="shared" si="14"/>
        <v>1.538337417</v>
      </c>
      <c r="T56" s="26">
        <v>127.0</v>
      </c>
    </row>
    <row r="57">
      <c r="M57" s="26" t="s">
        <v>84</v>
      </c>
      <c r="N57" s="26">
        <v>600.0</v>
      </c>
      <c r="O57" s="27">
        <f t="shared" si="12"/>
        <v>4.724409449</v>
      </c>
      <c r="P57" s="26">
        <v>0.0010507</v>
      </c>
      <c r="Q57" s="26">
        <v>14.3</v>
      </c>
      <c r="R57" s="28">
        <f t="shared" si="13"/>
        <v>0.05589314899</v>
      </c>
      <c r="S57" s="28">
        <f t="shared" si="14"/>
        <v>1.594230566</v>
      </c>
      <c r="T57" s="26">
        <v>127.0</v>
      </c>
    </row>
    <row r="58">
      <c r="L58" s="23" t="s">
        <v>102</v>
      </c>
    </row>
    <row r="59">
      <c r="L59" s="23">
        <v>2.5</v>
      </c>
    </row>
    <row r="62">
      <c r="B62" s="23" t="s">
        <v>30</v>
      </c>
      <c r="C62" s="23" t="s">
        <v>70</v>
      </c>
      <c r="D62" s="23" t="s">
        <v>11</v>
      </c>
      <c r="E62" s="23" t="s">
        <v>71</v>
      </c>
      <c r="F62" s="23" t="s">
        <v>72</v>
      </c>
      <c r="G62" s="24" t="s">
        <v>73</v>
      </c>
      <c r="H62" s="24" t="s">
        <v>74</v>
      </c>
      <c r="I62" s="24" t="s">
        <v>75</v>
      </c>
      <c r="J62" s="23" t="s">
        <v>76</v>
      </c>
      <c r="L62" s="23" t="s">
        <v>30</v>
      </c>
      <c r="M62" s="23" t="s">
        <v>70</v>
      </c>
      <c r="N62" s="23" t="s">
        <v>11</v>
      </c>
      <c r="O62" s="23" t="s">
        <v>71</v>
      </c>
      <c r="P62" s="23" t="s">
        <v>72</v>
      </c>
      <c r="Q62" s="24" t="s">
        <v>73</v>
      </c>
      <c r="R62" s="24" t="s">
        <v>74</v>
      </c>
      <c r="S62" s="24" t="s">
        <v>75</v>
      </c>
      <c r="T62" s="23" t="s">
        <v>76</v>
      </c>
    </row>
    <row r="63">
      <c r="B63" s="26">
        <v>11.0</v>
      </c>
      <c r="C63" s="26" t="s">
        <v>77</v>
      </c>
      <c r="D63" s="26">
        <v>237.5</v>
      </c>
      <c r="E63" s="17">
        <f>D63/J63</f>
        <v>1.87007874</v>
      </c>
      <c r="F63" s="26">
        <v>0.0103991</v>
      </c>
      <c r="G63" s="26">
        <v>14.3</v>
      </c>
      <c r="H63" s="28">
        <f>(G63*F63*E63*100)/J63</f>
        <v>0.2189716869</v>
      </c>
      <c r="I63" s="28">
        <f>H63</f>
        <v>0.2189716869</v>
      </c>
      <c r="J63" s="26">
        <v>127.0</v>
      </c>
      <c r="L63" s="26">
        <v>12.0</v>
      </c>
      <c r="M63" s="26" t="s">
        <v>77</v>
      </c>
      <c r="N63" s="26">
        <v>920.0</v>
      </c>
      <c r="O63" s="17">
        <f>N63/T63</f>
        <v>4.181818182</v>
      </c>
      <c r="P63" s="26">
        <v>0.01089</v>
      </c>
      <c r="Q63" s="26">
        <v>14.3</v>
      </c>
      <c r="R63" s="17">
        <f>(Q63*P63*O63*100)/T63</f>
        <v>0.29601</v>
      </c>
      <c r="S63" s="17">
        <f>R63</f>
        <v>0.29601</v>
      </c>
      <c r="T63" s="26">
        <v>220.0</v>
      </c>
    </row>
    <row r="64">
      <c r="B64" s="23" t="s">
        <v>102</v>
      </c>
      <c r="L64" s="23" t="s">
        <v>102</v>
      </c>
    </row>
    <row r="65">
      <c r="B65" s="23">
        <v>2.5</v>
      </c>
      <c r="L65" s="23">
        <v>2.5</v>
      </c>
    </row>
  </sheetData>
  <mergeCells count="29">
    <mergeCell ref="L41:T41"/>
    <mergeCell ref="L42:T42"/>
    <mergeCell ref="B36:J36"/>
    <mergeCell ref="B35:J35"/>
    <mergeCell ref="L25:L26"/>
    <mergeCell ref="L28:T28"/>
    <mergeCell ref="L27:T27"/>
    <mergeCell ref="B4:B16"/>
    <mergeCell ref="B17:J17"/>
    <mergeCell ref="B18:J18"/>
    <mergeCell ref="L4:L19"/>
    <mergeCell ref="L20:T20"/>
    <mergeCell ref="L21:T21"/>
    <mergeCell ref="B25:B34"/>
    <mergeCell ref="B41:J41"/>
    <mergeCell ref="B42:J42"/>
    <mergeCell ref="L58:T58"/>
    <mergeCell ref="L59:T59"/>
    <mergeCell ref="B64:J64"/>
    <mergeCell ref="B65:J65"/>
    <mergeCell ref="L64:T64"/>
    <mergeCell ref="L65:T65"/>
    <mergeCell ref="B47:J47"/>
    <mergeCell ref="B48:J48"/>
    <mergeCell ref="L47:T47"/>
    <mergeCell ref="L48:T48"/>
    <mergeCell ref="B53:J53"/>
    <mergeCell ref="B54:J54"/>
    <mergeCell ref="L52:L5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2" t="s">
        <v>109</v>
      </c>
      <c r="B1" s="32" t="s">
        <v>0</v>
      </c>
      <c r="C1" s="32" t="s">
        <v>110</v>
      </c>
      <c r="D1" s="33" t="s">
        <v>111</v>
      </c>
      <c r="E1" s="4"/>
      <c r="F1" s="4"/>
      <c r="G1" s="34" t="s">
        <v>112</v>
      </c>
      <c r="H1" s="34" t="s">
        <v>113</v>
      </c>
      <c r="I1" s="34" t="s">
        <v>114</v>
      </c>
      <c r="J1" s="34" t="s">
        <v>115</v>
      </c>
      <c r="K1" s="34" t="s">
        <v>116</v>
      </c>
      <c r="L1" s="34" t="s">
        <v>117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>
      <c r="A2" s="6"/>
      <c r="B2" s="6"/>
      <c r="C2" s="6"/>
      <c r="D2" s="36" t="s">
        <v>118</v>
      </c>
      <c r="E2" s="36" t="s">
        <v>119</v>
      </c>
      <c r="F2" s="36" t="s">
        <v>120</v>
      </c>
      <c r="G2" s="6"/>
      <c r="H2" s="6"/>
      <c r="I2" s="6"/>
      <c r="J2" s="6"/>
      <c r="K2" s="6"/>
      <c r="L2" s="6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>
      <c r="A3" s="37" t="s">
        <v>121</v>
      </c>
      <c r="B3" s="38" t="s">
        <v>122</v>
      </c>
      <c r="C3" s="38" t="s">
        <v>123</v>
      </c>
      <c r="D3" s="39" t="s">
        <v>124</v>
      </c>
      <c r="E3" s="39" t="s">
        <v>125</v>
      </c>
      <c r="F3" s="39"/>
      <c r="G3" s="40"/>
      <c r="H3" s="39"/>
      <c r="I3" s="39"/>
      <c r="J3" s="39" t="s">
        <v>126</v>
      </c>
      <c r="K3" s="39" t="s">
        <v>127</v>
      </c>
      <c r="L3" s="41" t="s">
        <v>128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>
      <c r="A4" s="37" t="s">
        <v>129</v>
      </c>
      <c r="B4" s="38" t="s">
        <v>122</v>
      </c>
      <c r="C4" s="38" t="s">
        <v>130</v>
      </c>
      <c r="D4" s="39"/>
      <c r="E4" s="39" t="s">
        <v>125</v>
      </c>
      <c r="F4" s="39"/>
      <c r="G4" s="40"/>
      <c r="H4" s="39"/>
      <c r="I4" s="39"/>
      <c r="J4" s="39" t="s">
        <v>126</v>
      </c>
      <c r="K4" s="39" t="s">
        <v>127</v>
      </c>
      <c r="L4" s="41" t="s">
        <v>128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>
      <c r="A5" s="37" t="s">
        <v>125</v>
      </c>
      <c r="B5" s="38" t="s">
        <v>122</v>
      </c>
      <c r="C5" s="38" t="s">
        <v>121</v>
      </c>
      <c r="D5" s="39" t="s">
        <v>124</v>
      </c>
      <c r="E5" s="39"/>
      <c r="F5" s="39"/>
      <c r="G5" s="40"/>
      <c r="H5" s="39"/>
      <c r="I5" s="39"/>
      <c r="J5" s="39" t="s">
        <v>126</v>
      </c>
      <c r="K5" s="39" t="s">
        <v>127</v>
      </c>
      <c r="L5" s="41" t="s">
        <v>128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>
      <c r="A6" s="37" t="s">
        <v>124</v>
      </c>
      <c r="B6" s="38" t="s">
        <v>122</v>
      </c>
      <c r="C6" s="38" t="s">
        <v>121</v>
      </c>
      <c r="D6" s="39" t="s">
        <v>125</v>
      </c>
      <c r="E6" s="39"/>
      <c r="F6" s="39"/>
      <c r="G6" s="40"/>
      <c r="H6" s="39"/>
      <c r="I6" s="39"/>
      <c r="J6" s="39" t="s">
        <v>126</v>
      </c>
      <c r="K6" s="39" t="s">
        <v>127</v>
      </c>
      <c r="L6" s="41" t="s">
        <v>128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>
      <c r="A7" s="37" t="s">
        <v>131</v>
      </c>
      <c r="B7" s="38" t="s">
        <v>132</v>
      </c>
      <c r="C7" s="38" t="s">
        <v>133</v>
      </c>
      <c r="D7" s="39" t="s">
        <v>131</v>
      </c>
      <c r="E7" s="39"/>
      <c r="F7" s="39"/>
      <c r="G7" s="40"/>
      <c r="H7" s="39"/>
      <c r="I7" s="39"/>
      <c r="J7" s="39" t="s">
        <v>126</v>
      </c>
      <c r="K7" s="39" t="s">
        <v>127</v>
      </c>
      <c r="L7" s="41" t="s">
        <v>128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>
      <c r="A8" s="37" t="s">
        <v>130</v>
      </c>
      <c r="B8" s="38" t="s">
        <v>132</v>
      </c>
      <c r="C8" s="38" t="s">
        <v>121</v>
      </c>
      <c r="D8" s="39" t="s">
        <v>125</v>
      </c>
      <c r="E8" s="39"/>
      <c r="F8" s="39"/>
      <c r="G8" s="40"/>
      <c r="H8" s="39"/>
      <c r="I8" s="39"/>
      <c r="J8" s="39" t="s">
        <v>126</v>
      </c>
      <c r="K8" s="39" t="s">
        <v>127</v>
      </c>
      <c r="L8" s="41" t="s">
        <v>128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>
      <c r="A9" s="37" t="s">
        <v>134</v>
      </c>
      <c r="B9" s="38" t="s">
        <v>132</v>
      </c>
      <c r="C9" s="38" t="s">
        <v>121</v>
      </c>
      <c r="D9" s="39" t="s">
        <v>124</v>
      </c>
      <c r="E9" s="39"/>
      <c r="F9" s="39"/>
      <c r="G9" s="40"/>
      <c r="H9" s="39"/>
      <c r="I9" s="39"/>
      <c r="J9" s="39" t="s">
        <v>126</v>
      </c>
      <c r="K9" s="39" t="s">
        <v>127</v>
      </c>
      <c r="L9" s="41" t="s">
        <v>128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>
      <c r="A10" s="37"/>
      <c r="B10" s="38" t="s">
        <v>132</v>
      </c>
      <c r="C10" s="38" t="s">
        <v>134</v>
      </c>
      <c r="D10" s="39" t="s">
        <v>125</v>
      </c>
      <c r="E10" s="39"/>
      <c r="F10" s="39"/>
      <c r="G10" s="40"/>
      <c r="H10" s="39"/>
      <c r="I10" s="39"/>
      <c r="J10" s="39" t="s">
        <v>126</v>
      </c>
      <c r="K10" s="39" t="s">
        <v>127</v>
      </c>
      <c r="L10" s="41" t="s">
        <v>128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>
      <c r="A11" s="37"/>
      <c r="B11" s="38" t="s">
        <v>135</v>
      </c>
      <c r="C11" s="38" t="s">
        <v>121</v>
      </c>
      <c r="D11" s="39" t="s">
        <v>125</v>
      </c>
      <c r="E11" s="39"/>
      <c r="F11" s="39"/>
      <c r="G11" s="40"/>
      <c r="H11" s="39"/>
      <c r="I11" s="39"/>
      <c r="J11" s="39" t="s">
        <v>126</v>
      </c>
      <c r="K11" s="39" t="s">
        <v>127</v>
      </c>
      <c r="L11" s="41" t="s">
        <v>128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>
      <c r="A12" s="37"/>
      <c r="B12" s="38" t="s">
        <v>135</v>
      </c>
      <c r="C12" s="38" t="s">
        <v>121</v>
      </c>
      <c r="D12" s="39" t="s">
        <v>129</v>
      </c>
      <c r="E12" s="39"/>
      <c r="F12" s="39"/>
      <c r="G12" s="40"/>
      <c r="H12" s="39"/>
      <c r="I12" s="39"/>
      <c r="J12" s="39" t="s">
        <v>126</v>
      </c>
      <c r="K12" s="39" t="s">
        <v>127</v>
      </c>
      <c r="L12" s="41" t="s">
        <v>128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>
      <c r="A13" s="37"/>
      <c r="B13" s="38" t="s">
        <v>136</v>
      </c>
      <c r="C13" s="38" t="s">
        <v>121</v>
      </c>
      <c r="D13" s="39" t="s">
        <v>125</v>
      </c>
      <c r="E13" s="39"/>
      <c r="F13" s="39"/>
      <c r="G13" s="40"/>
      <c r="H13" s="39"/>
      <c r="I13" s="39"/>
      <c r="J13" s="39" t="s">
        <v>126</v>
      </c>
      <c r="K13" s="39" t="s">
        <v>127</v>
      </c>
      <c r="L13" s="41" t="s">
        <v>128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>
      <c r="A14" s="37"/>
      <c r="B14" s="38" t="s">
        <v>136</v>
      </c>
      <c r="C14" s="38" t="s">
        <v>121</v>
      </c>
      <c r="D14" s="39" t="s">
        <v>130</v>
      </c>
      <c r="E14" s="39"/>
      <c r="F14" s="39"/>
      <c r="G14" s="40"/>
      <c r="H14" s="39"/>
      <c r="I14" s="39"/>
      <c r="J14" s="39" t="s">
        <v>126</v>
      </c>
      <c r="K14" s="39" t="s">
        <v>127</v>
      </c>
      <c r="L14" s="41" t="s">
        <v>128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>
      <c r="A15" s="37"/>
      <c r="B15" s="38" t="s">
        <v>137</v>
      </c>
      <c r="C15" s="38" t="s">
        <v>138</v>
      </c>
      <c r="D15" s="39" t="s">
        <v>134</v>
      </c>
      <c r="E15" s="39"/>
      <c r="F15" s="39"/>
      <c r="G15" s="40"/>
      <c r="H15" s="39"/>
      <c r="I15" s="39"/>
      <c r="J15" s="39" t="s">
        <v>126</v>
      </c>
      <c r="K15" s="39" t="s">
        <v>127</v>
      </c>
      <c r="L15" s="41" t="s">
        <v>128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>
      <c r="A16" s="37"/>
      <c r="B16" s="38" t="s">
        <v>137</v>
      </c>
      <c r="C16" s="38" t="s">
        <v>139</v>
      </c>
      <c r="D16" s="39" t="s">
        <v>131</v>
      </c>
      <c r="E16" s="39"/>
      <c r="F16" s="39"/>
      <c r="G16" s="40"/>
      <c r="H16" s="39"/>
      <c r="I16" s="39"/>
      <c r="J16" s="39" t="s">
        <v>126</v>
      </c>
      <c r="K16" s="39" t="s">
        <v>127</v>
      </c>
      <c r="L16" s="41" t="s">
        <v>128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>
      <c r="A17" s="37"/>
      <c r="B17" s="38" t="s">
        <v>137</v>
      </c>
      <c r="C17" s="38" t="s">
        <v>140</v>
      </c>
      <c r="D17" s="39" t="s">
        <v>119</v>
      </c>
      <c r="E17" s="39"/>
      <c r="F17" s="39"/>
      <c r="G17" s="40"/>
      <c r="H17" s="39"/>
      <c r="I17" s="39"/>
      <c r="J17" s="39" t="s">
        <v>126</v>
      </c>
      <c r="K17" s="39" t="s">
        <v>127</v>
      </c>
      <c r="L17" s="41" t="s">
        <v>128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>
      <c r="A18" s="37"/>
      <c r="B18" s="38" t="s">
        <v>137</v>
      </c>
      <c r="C18" s="38" t="s">
        <v>129</v>
      </c>
      <c r="D18" s="39" t="s">
        <v>130</v>
      </c>
      <c r="E18" s="39"/>
      <c r="F18" s="39"/>
      <c r="G18" s="40"/>
      <c r="H18" s="39"/>
      <c r="I18" s="39"/>
      <c r="J18" s="39" t="s">
        <v>126</v>
      </c>
      <c r="K18" s="39" t="s">
        <v>127</v>
      </c>
      <c r="L18" s="41" t="s">
        <v>128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>
      <c r="A19" s="37"/>
      <c r="B19" s="38" t="s">
        <v>137</v>
      </c>
      <c r="C19" s="38" t="s">
        <v>129</v>
      </c>
      <c r="D19" s="39" t="s">
        <v>124</v>
      </c>
      <c r="E19" s="39"/>
      <c r="F19" s="39"/>
      <c r="G19" s="40"/>
      <c r="H19" s="39"/>
      <c r="I19" s="39"/>
      <c r="J19" s="39" t="s">
        <v>126</v>
      </c>
      <c r="K19" s="39" t="s">
        <v>127</v>
      </c>
      <c r="L19" s="41" t="s">
        <v>128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>
      <c r="A20" s="37"/>
      <c r="B20" s="38" t="s">
        <v>137</v>
      </c>
      <c r="C20" s="38" t="s">
        <v>129</v>
      </c>
      <c r="D20" s="39" t="s">
        <v>125</v>
      </c>
      <c r="E20" s="39"/>
      <c r="F20" s="39"/>
      <c r="G20" s="40"/>
      <c r="H20" s="39"/>
      <c r="I20" s="39"/>
      <c r="J20" s="39" t="s">
        <v>126</v>
      </c>
      <c r="K20" s="39" t="s">
        <v>127</v>
      </c>
      <c r="L20" s="41" t="s">
        <v>128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>
      <c r="A21" s="37"/>
      <c r="B21" s="38" t="s">
        <v>141</v>
      </c>
      <c r="C21" s="38" t="s">
        <v>142</v>
      </c>
      <c r="D21" s="39" t="s">
        <v>131</v>
      </c>
      <c r="E21" s="39"/>
      <c r="F21" s="39"/>
      <c r="G21" s="40"/>
      <c r="H21" s="39"/>
      <c r="I21" s="39"/>
      <c r="J21" s="39" t="s">
        <v>126</v>
      </c>
      <c r="K21" s="39" t="s">
        <v>127</v>
      </c>
      <c r="L21" s="41" t="s">
        <v>128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>
      <c r="A22" s="42"/>
      <c r="B22" s="43"/>
      <c r="C22" s="44" t="s">
        <v>142</v>
      </c>
      <c r="D22" s="45" t="s">
        <v>130</v>
      </c>
      <c r="E22" s="45"/>
      <c r="F22" s="45"/>
      <c r="G22" s="46"/>
      <c r="H22" s="39"/>
      <c r="I22" s="45"/>
      <c r="J22" s="45" t="s">
        <v>126</v>
      </c>
      <c r="K22" s="45" t="s">
        <v>127</v>
      </c>
      <c r="L22" s="47" t="s">
        <v>128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>
      <c r="A23" s="37"/>
      <c r="B23" s="38"/>
      <c r="C23" s="38" t="s">
        <v>125</v>
      </c>
      <c r="D23" s="39" t="s">
        <v>124</v>
      </c>
      <c r="E23" s="39"/>
      <c r="F23" s="39"/>
      <c r="G23" s="40"/>
      <c r="H23" s="39"/>
      <c r="I23" s="39"/>
      <c r="J23" s="39" t="s">
        <v>126</v>
      </c>
      <c r="K23" s="39" t="s">
        <v>127</v>
      </c>
      <c r="L23" s="41" t="s">
        <v>128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>
      <c r="A24" s="37"/>
      <c r="B24" s="38"/>
      <c r="C24" s="38" t="s">
        <v>125</v>
      </c>
      <c r="D24" s="39" t="s">
        <v>131</v>
      </c>
      <c r="E24" s="39"/>
      <c r="F24" s="39"/>
      <c r="G24" s="40"/>
      <c r="H24" s="39"/>
      <c r="I24" s="39"/>
      <c r="J24" s="39" t="s">
        <v>126</v>
      </c>
      <c r="K24" s="39" t="s">
        <v>127</v>
      </c>
      <c r="L24" s="41" t="s">
        <v>128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>
      <c r="A25" s="37"/>
      <c r="B25" s="38"/>
      <c r="C25" s="38" t="s">
        <v>124</v>
      </c>
      <c r="D25" s="39"/>
      <c r="E25" s="39"/>
      <c r="F25" s="39"/>
      <c r="G25" s="40"/>
      <c r="H25" s="39"/>
      <c r="I25" s="39"/>
      <c r="J25" s="39" t="s">
        <v>126</v>
      </c>
      <c r="K25" s="39" t="s">
        <v>127</v>
      </c>
      <c r="L25" s="41" t="s">
        <v>128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>
      <c r="A26" s="37"/>
      <c r="B26" s="38"/>
      <c r="C26" s="38"/>
      <c r="D26" s="39"/>
      <c r="E26" s="39"/>
      <c r="F26" s="39"/>
      <c r="G26" s="40"/>
      <c r="H26" s="39"/>
      <c r="I26" s="39"/>
      <c r="J26" s="39" t="s">
        <v>126</v>
      </c>
      <c r="K26" s="39" t="s">
        <v>127</v>
      </c>
      <c r="L26" s="41" t="s">
        <v>128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>
      <c r="A27" s="37"/>
      <c r="B27" s="38"/>
      <c r="C27" s="38"/>
      <c r="D27" s="39"/>
      <c r="E27" s="39"/>
      <c r="F27" s="39"/>
      <c r="G27" s="40"/>
      <c r="H27" s="39"/>
      <c r="I27" s="39"/>
      <c r="J27" s="39" t="s">
        <v>126</v>
      </c>
      <c r="K27" s="39" t="s">
        <v>127</v>
      </c>
      <c r="L27" s="41" t="s">
        <v>128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>
      <c r="A28" s="37"/>
      <c r="B28" s="38"/>
      <c r="C28" s="38"/>
      <c r="D28" s="39"/>
      <c r="E28" s="39"/>
      <c r="F28" s="39"/>
      <c r="G28" s="40"/>
      <c r="H28" s="39"/>
      <c r="I28" s="39"/>
      <c r="J28" s="39" t="s">
        <v>126</v>
      </c>
      <c r="K28" s="39" t="s">
        <v>127</v>
      </c>
      <c r="L28" s="41" t="s">
        <v>128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>
      <c r="A29" s="37"/>
      <c r="B29" s="48"/>
      <c r="C29" s="44"/>
      <c r="D29" s="45"/>
      <c r="E29" s="45"/>
      <c r="F29" s="45"/>
      <c r="G29" s="46"/>
      <c r="H29" s="39"/>
      <c r="I29" s="45"/>
      <c r="J29" s="45" t="s">
        <v>126</v>
      </c>
      <c r="K29" s="45" t="s">
        <v>127</v>
      </c>
      <c r="L29" s="47" t="s">
        <v>128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>
      <c r="A30" s="37"/>
      <c r="B30" s="38"/>
      <c r="C30" s="38"/>
      <c r="D30" s="39"/>
      <c r="E30" s="39"/>
      <c r="F30" s="39"/>
      <c r="G30" s="40"/>
      <c r="H30" s="39"/>
      <c r="I30" s="39"/>
      <c r="J30" s="39" t="s">
        <v>126</v>
      </c>
      <c r="K30" s="39" t="s">
        <v>127</v>
      </c>
      <c r="L30" s="41" t="s">
        <v>128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>
      <c r="A31" s="37"/>
      <c r="B31" s="38"/>
      <c r="C31" s="38"/>
      <c r="D31" s="39"/>
      <c r="E31" s="39"/>
      <c r="F31" s="39"/>
      <c r="G31" s="40"/>
      <c r="H31" s="39"/>
      <c r="I31" s="39"/>
      <c r="J31" s="39" t="s">
        <v>126</v>
      </c>
      <c r="K31" s="39" t="s">
        <v>127</v>
      </c>
      <c r="L31" s="41" t="s">
        <v>128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>
      <c r="A32" s="37"/>
      <c r="B32" s="38"/>
      <c r="C32" s="38"/>
      <c r="D32" s="39"/>
      <c r="E32" s="39"/>
      <c r="F32" s="39"/>
      <c r="G32" s="40"/>
      <c r="H32" s="39"/>
      <c r="I32" s="39"/>
      <c r="J32" s="39" t="s">
        <v>126</v>
      </c>
      <c r="K32" s="39" t="s">
        <v>127</v>
      </c>
      <c r="L32" s="41" t="s">
        <v>128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>
      <c r="A33" s="37"/>
      <c r="B33" s="38"/>
      <c r="C33" s="38"/>
      <c r="D33" s="39"/>
      <c r="E33" s="39"/>
      <c r="F33" s="39"/>
      <c r="G33" s="40"/>
      <c r="H33" s="39"/>
      <c r="I33" s="39"/>
      <c r="J33" s="39" t="s">
        <v>126</v>
      </c>
      <c r="K33" s="39" t="s">
        <v>127</v>
      </c>
      <c r="L33" s="41" t="s">
        <v>128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>
      <c r="A34" s="37"/>
      <c r="B34" s="38"/>
      <c r="C34" s="38"/>
      <c r="D34" s="39"/>
      <c r="E34" s="39"/>
      <c r="F34" s="39"/>
      <c r="G34" s="40"/>
      <c r="H34" s="39"/>
      <c r="I34" s="39"/>
      <c r="J34" s="39" t="s">
        <v>126</v>
      </c>
      <c r="K34" s="39" t="s">
        <v>127</v>
      </c>
      <c r="L34" s="41" t="s">
        <v>128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>
      <c r="A35" s="37"/>
      <c r="B35" s="38"/>
      <c r="C35" s="38"/>
      <c r="D35" s="39"/>
      <c r="E35" s="39"/>
      <c r="F35" s="39"/>
      <c r="G35" s="40"/>
      <c r="H35" s="39"/>
      <c r="I35" s="39"/>
      <c r="J35" s="39" t="s">
        <v>126</v>
      </c>
      <c r="K35" s="39" t="s">
        <v>127</v>
      </c>
      <c r="L35" s="41" t="s">
        <v>128</v>
      </c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>
      <c r="A36" s="37"/>
      <c r="B36" s="38"/>
      <c r="C36" s="38"/>
      <c r="D36" s="39"/>
      <c r="E36" s="39"/>
      <c r="F36" s="39"/>
      <c r="G36" s="40"/>
      <c r="H36" s="39"/>
      <c r="I36" s="39"/>
      <c r="J36" s="39" t="s">
        <v>126</v>
      </c>
      <c r="K36" s="39" t="s">
        <v>127</v>
      </c>
      <c r="L36" s="41" t="s">
        <v>128</v>
      </c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>
      <c r="A37" s="37"/>
      <c r="B37" s="38"/>
      <c r="C37" s="38"/>
      <c r="D37" s="39"/>
      <c r="E37" s="39"/>
      <c r="F37" s="39"/>
      <c r="G37" s="40"/>
      <c r="H37" s="39"/>
      <c r="I37" s="39"/>
      <c r="J37" s="39" t="s">
        <v>126</v>
      </c>
      <c r="K37" s="39" t="s">
        <v>127</v>
      </c>
      <c r="L37" s="41" t="s">
        <v>128</v>
      </c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>
      <c r="A38" s="37"/>
      <c r="B38" s="38"/>
      <c r="C38" s="38"/>
      <c r="D38" s="39"/>
      <c r="E38" s="39"/>
      <c r="F38" s="39"/>
      <c r="G38" s="40"/>
      <c r="H38" s="39"/>
      <c r="I38" s="39"/>
      <c r="J38" s="39" t="s">
        <v>126</v>
      </c>
      <c r="K38" s="39" t="s">
        <v>127</v>
      </c>
      <c r="L38" s="41" t="s">
        <v>128</v>
      </c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>
      <c r="A39" s="37"/>
      <c r="B39" s="38"/>
      <c r="C39" s="38"/>
      <c r="D39" s="39"/>
      <c r="E39" s="39"/>
      <c r="F39" s="39"/>
      <c r="G39" s="40"/>
      <c r="H39" s="39"/>
      <c r="I39" s="39"/>
      <c r="J39" s="39" t="s">
        <v>126</v>
      </c>
      <c r="K39" s="39" t="s">
        <v>127</v>
      </c>
      <c r="L39" s="41" t="s">
        <v>128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>
      <c r="A40" s="37"/>
      <c r="B40" s="38"/>
      <c r="C40" s="38"/>
      <c r="D40" s="39"/>
      <c r="E40" s="39"/>
      <c r="F40" s="39"/>
      <c r="G40" s="40"/>
      <c r="H40" s="39"/>
      <c r="I40" s="39"/>
      <c r="J40" s="39" t="s">
        <v>126</v>
      </c>
      <c r="K40" s="39" t="s">
        <v>127</v>
      </c>
      <c r="L40" s="41" t="s">
        <v>128</v>
      </c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>
      <c r="A41" s="37"/>
      <c r="B41" s="38"/>
      <c r="C41" s="38"/>
      <c r="D41" s="39"/>
      <c r="E41" s="39"/>
      <c r="F41" s="39"/>
      <c r="G41" s="40"/>
      <c r="H41" s="39"/>
      <c r="I41" s="39"/>
      <c r="J41" s="39" t="s">
        <v>126</v>
      </c>
      <c r="K41" s="39" t="s">
        <v>127</v>
      </c>
      <c r="L41" s="41" t="s">
        <v>128</v>
      </c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>
      <c r="A42" s="37"/>
      <c r="B42" s="38"/>
      <c r="C42" s="38"/>
      <c r="D42" s="39"/>
      <c r="E42" s="39"/>
      <c r="F42" s="39"/>
      <c r="G42" s="40"/>
      <c r="H42" s="39"/>
      <c r="I42" s="39"/>
      <c r="J42" s="39" t="s">
        <v>126</v>
      </c>
      <c r="K42" s="39" t="s">
        <v>127</v>
      </c>
      <c r="L42" s="41" t="s">
        <v>128</v>
      </c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>
      <c r="A43" s="37"/>
      <c r="B43" s="38"/>
      <c r="C43" s="38"/>
      <c r="D43" s="39"/>
      <c r="E43" s="39"/>
      <c r="F43" s="39"/>
      <c r="G43" s="40"/>
      <c r="H43" s="39"/>
      <c r="I43" s="39"/>
      <c r="J43" s="39" t="s">
        <v>126</v>
      </c>
      <c r="K43" s="39" t="s">
        <v>127</v>
      </c>
      <c r="L43" s="41" t="s">
        <v>128</v>
      </c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>
      <c r="A44" s="37"/>
      <c r="B44" s="38"/>
      <c r="C44" s="38"/>
      <c r="D44" s="39"/>
      <c r="E44" s="39"/>
      <c r="F44" s="39"/>
      <c r="G44" s="40"/>
      <c r="H44" s="39"/>
      <c r="I44" s="39"/>
      <c r="J44" s="39" t="s">
        <v>126</v>
      </c>
      <c r="K44" s="39" t="s">
        <v>127</v>
      </c>
      <c r="L44" s="41" t="s">
        <v>128</v>
      </c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</row>
    <row r="45">
      <c r="A45" s="37"/>
      <c r="B45" s="38"/>
      <c r="C45" s="38"/>
      <c r="D45" s="39"/>
      <c r="E45" s="39"/>
      <c r="F45" s="39"/>
      <c r="G45" s="40"/>
      <c r="H45" s="39"/>
      <c r="I45" s="39"/>
      <c r="J45" s="39" t="s">
        <v>126</v>
      </c>
      <c r="K45" s="39" t="s">
        <v>127</v>
      </c>
      <c r="L45" s="41" t="s">
        <v>128</v>
      </c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</row>
    <row r="46">
      <c r="A46" s="37"/>
      <c r="B46" s="38"/>
      <c r="C46" s="38"/>
      <c r="D46" s="39"/>
      <c r="E46" s="39"/>
      <c r="F46" s="39"/>
      <c r="G46" s="40"/>
      <c r="H46" s="39"/>
      <c r="I46" s="39"/>
      <c r="J46" s="39" t="s">
        <v>126</v>
      </c>
      <c r="K46" s="39" t="s">
        <v>127</v>
      </c>
      <c r="L46" s="41" t="s">
        <v>128</v>
      </c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</row>
    <row r="47">
      <c r="A47" s="37"/>
      <c r="B47" s="38"/>
      <c r="C47" s="38"/>
      <c r="D47" s="39"/>
      <c r="E47" s="39"/>
      <c r="F47" s="39"/>
      <c r="G47" s="40"/>
      <c r="H47" s="39"/>
      <c r="I47" s="39"/>
      <c r="J47" s="39" t="s">
        <v>126</v>
      </c>
      <c r="K47" s="39" t="s">
        <v>127</v>
      </c>
      <c r="L47" s="41" t="s">
        <v>128</v>
      </c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</row>
    <row r="48">
      <c r="A48" s="37"/>
      <c r="B48" s="43"/>
      <c r="C48" s="44"/>
      <c r="D48" s="45"/>
      <c r="E48" s="45"/>
      <c r="F48" s="45"/>
      <c r="G48" s="46"/>
      <c r="H48" s="39"/>
      <c r="I48" s="45"/>
      <c r="J48" s="45" t="s">
        <v>126</v>
      </c>
      <c r="K48" s="45" t="s">
        <v>127</v>
      </c>
      <c r="L48" s="47" t="s">
        <v>128</v>
      </c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</row>
    <row r="49">
      <c r="A49" s="37"/>
      <c r="B49" s="49"/>
      <c r="C49" s="38"/>
      <c r="D49" s="39"/>
      <c r="E49" s="39"/>
      <c r="F49" s="39"/>
      <c r="G49" s="40"/>
      <c r="H49" s="39"/>
      <c r="I49" s="39"/>
      <c r="J49" s="39" t="s">
        <v>126</v>
      </c>
      <c r="K49" s="39" t="s">
        <v>127</v>
      </c>
      <c r="L49" s="41" t="s">
        <v>128</v>
      </c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>
      <c r="A50" s="37"/>
      <c r="B50" s="49"/>
      <c r="C50" s="38"/>
      <c r="D50" s="39"/>
      <c r="E50" s="39"/>
      <c r="F50" s="39"/>
      <c r="G50" s="40"/>
      <c r="H50" s="39"/>
      <c r="I50" s="39"/>
      <c r="J50" s="39" t="s">
        <v>126</v>
      </c>
      <c r="K50" s="39" t="s">
        <v>127</v>
      </c>
      <c r="L50" s="41" t="s">
        <v>128</v>
      </c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</row>
    <row r="51">
      <c r="A51" s="37"/>
      <c r="B51" s="49"/>
      <c r="C51" s="38"/>
      <c r="D51" s="39"/>
      <c r="E51" s="39"/>
      <c r="F51" s="39"/>
      <c r="G51" s="40"/>
      <c r="H51" s="39"/>
      <c r="I51" s="39"/>
      <c r="J51" s="39" t="s">
        <v>126</v>
      </c>
      <c r="K51" s="39" t="s">
        <v>127</v>
      </c>
      <c r="L51" s="41" t="s">
        <v>128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</row>
    <row r="52">
      <c r="A52" s="37"/>
      <c r="B52" s="49"/>
      <c r="C52" s="38"/>
      <c r="D52" s="39"/>
      <c r="E52" s="39"/>
      <c r="F52" s="39"/>
      <c r="G52" s="40"/>
      <c r="H52" s="39"/>
      <c r="I52" s="39"/>
      <c r="J52" s="39" t="s">
        <v>126</v>
      </c>
      <c r="K52" s="39" t="s">
        <v>127</v>
      </c>
      <c r="L52" s="41" t="s">
        <v>128</v>
      </c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</row>
    <row r="53">
      <c r="A53" s="37"/>
      <c r="B53" s="49"/>
      <c r="C53" s="38"/>
      <c r="D53" s="39"/>
      <c r="E53" s="39"/>
      <c r="F53" s="39"/>
      <c r="G53" s="40"/>
      <c r="H53" s="39"/>
      <c r="I53" s="39"/>
      <c r="J53" s="39" t="s">
        <v>126</v>
      </c>
      <c r="K53" s="39" t="s">
        <v>127</v>
      </c>
      <c r="L53" s="41" t="s">
        <v>128</v>
      </c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</row>
  </sheetData>
  <mergeCells count="10">
    <mergeCell ref="J1:J2"/>
    <mergeCell ref="K1:K2"/>
    <mergeCell ref="L1:L2"/>
    <mergeCell ref="A1:A2"/>
    <mergeCell ref="B1:B2"/>
    <mergeCell ref="C1:C2"/>
    <mergeCell ref="D1:F1"/>
    <mergeCell ref="G1:G2"/>
    <mergeCell ref="H1:H2"/>
    <mergeCell ref="I1:I2"/>
  </mergeCells>
  <conditionalFormatting sqref="C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43"/>
    <col customWidth="1" min="3" max="3" width="22.0"/>
  </cols>
  <sheetData>
    <row r="2">
      <c r="B2" s="50" t="s">
        <v>143</v>
      </c>
    </row>
    <row r="3">
      <c r="B3" s="51" t="s">
        <v>144</v>
      </c>
      <c r="D3" s="52" t="s">
        <v>145</v>
      </c>
    </row>
    <row r="4">
      <c r="B4" s="53" t="s">
        <v>146</v>
      </c>
      <c r="D4" s="26">
        <v>2400.0</v>
      </c>
    </row>
    <row r="5">
      <c r="B5" s="26" t="s">
        <v>147</v>
      </c>
      <c r="D5" s="26">
        <v>6700.0</v>
      </c>
    </row>
    <row r="6">
      <c r="B6" s="30" t="s">
        <v>148</v>
      </c>
      <c r="C6" s="26" t="s">
        <v>149</v>
      </c>
      <c r="D6" s="26">
        <v>7800.0</v>
      </c>
    </row>
    <row r="7">
      <c r="C7" s="26" t="s">
        <v>150</v>
      </c>
      <c r="D7" s="26">
        <v>7800.0</v>
      </c>
    </row>
    <row r="8">
      <c r="C8" s="26" t="s">
        <v>151</v>
      </c>
      <c r="D8" s="26">
        <v>1100.0</v>
      </c>
    </row>
    <row r="9">
      <c r="C9" s="26" t="s">
        <v>152</v>
      </c>
      <c r="D9" s="26">
        <v>1100.0</v>
      </c>
    </row>
    <row r="10">
      <c r="C10" s="26" t="s">
        <v>23</v>
      </c>
      <c r="D10" s="26">
        <v>1040.0</v>
      </c>
    </row>
    <row r="11">
      <c r="C11" s="26" t="s">
        <v>153</v>
      </c>
      <c r="D11" s="26">
        <v>237.5</v>
      </c>
    </row>
    <row r="12">
      <c r="C12" s="26" t="s">
        <v>154</v>
      </c>
      <c r="D12" s="26">
        <v>920.0</v>
      </c>
    </row>
    <row r="13">
      <c r="B13" s="52" t="s">
        <v>155</v>
      </c>
      <c r="D13" s="54">
        <f>SUM(D4:D12)</f>
        <v>29097.5</v>
      </c>
    </row>
  </sheetData>
  <mergeCells count="6">
    <mergeCell ref="B2:E2"/>
    <mergeCell ref="B5:C5"/>
    <mergeCell ref="B4:C4"/>
    <mergeCell ref="B3:C3"/>
    <mergeCell ref="B6:B12"/>
    <mergeCell ref="B13:C1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2023-04-14T14:06:16Z</dcterms:created>
  <dc:creator>Pâmela Sian</dc:creator>
</cp:coreProperties>
</file>