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cuments\Github\Covid-Brasil-Daily\Sheets\"/>
    </mc:Choice>
  </mc:AlternateContent>
  <xr:revisionPtr revIDLastSave="0" documentId="13_ncr:1_{FF31C16E-1B65-4103-B9F4-38384E03DF26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metrics" sheetId="1" r:id="rId1"/>
    <sheet name="metrics (2)" sheetId="3" r:id="rId2"/>
    <sheet name="Hyper" sheetId="4" r:id="rId3"/>
    <sheet name="Planilha2" sheetId="6" r:id="rId4"/>
    <sheet name="Planilha4" sheetId="8" r:id="rId5"/>
  </sheets>
  <definedNames>
    <definedName name="_xlnm._FilterDatabase" localSheetId="4" hidden="1">Planilha4!$M$13:$N$13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8" l="1"/>
  <c r="C31" i="8"/>
  <c r="D31" i="8"/>
  <c r="E31" i="8"/>
  <c r="F31" i="8"/>
  <c r="G31" i="8"/>
  <c r="H31" i="8"/>
  <c r="I31" i="8"/>
  <c r="J31" i="8"/>
  <c r="A31" i="8"/>
  <c r="AI44" i="6"/>
  <c r="AI43" i="6"/>
  <c r="AI42" i="6"/>
  <c r="AI41" i="6"/>
  <c r="AI40" i="6"/>
  <c r="AJ41" i="6"/>
  <c r="AJ42" i="6"/>
  <c r="AJ43" i="6"/>
  <c r="AJ44" i="6"/>
  <c r="AI45" i="6"/>
  <c r="AJ45" i="6"/>
  <c r="AJ40" i="6"/>
  <c r="AI12" i="6"/>
  <c r="AJ12" i="6"/>
  <c r="AI13" i="6"/>
  <c r="AJ13" i="6"/>
  <c r="AI14" i="6"/>
  <c r="AJ14" i="6"/>
  <c r="AI15" i="6"/>
  <c r="AJ15" i="6"/>
  <c r="AJ11" i="6"/>
  <c r="AJ10" i="6"/>
  <c r="AI11" i="6"/>
  <c r="AI10" i="6"/>
  <c r="Y59" i="6"/>
  <c r="X59" i="6"/>
  <c r="Z59" i="6"/>
  <c r="AA59" i="6"/>
  <c r="AB59" i="6"/>
  <c r="Y60" i="6"/>
  <c r="X60" i="6"/>
  <c r="Z60" i="6"/>
  <c r="AA60" i="6"/>
  <c r="AB60" i="6"/>
  <c r="Y61" i="6"/>
  <c r="X61" i="6"/>
  <c r="Z61" i="6"/>
  <c r="AA61" i="6"/>
  <c r="AB61" i="6"/>
  <c r="Y62" i="6"/>
  <c r="X62" i="6"/>
  <c r="Z62" i="6"/>
  <c r="AA62" i="6"/>
  <c r="AB62" i="6"/>
  <c r="T59" i="6"/>
  <c r="S59" i="6"/>
  <c r="U59" i="6"/>
  <c r="V59" i="6"/>
  <c r="T60" i="6"/>
  <c r="S60" i="6"/>
  <c r="U60" i="6"/>
  <c r="V60" i="6"/>
  <c r="T61" i="6"/>
  <c r="S61" i="6"/>
  <c r="U61" i="6"/>
  <c r="V61" i="6"/>
  <c r="T62" i="6"/>
  <c r="S62" i="6"/>
  <c r="U62" i="6"/>
  <c r="V62" i="6"/>
  <c r="W60" i="6"/>
  <c r="W61" i="6"/>
  <c r="W62" i="6"/>
  <c r="W59" i="6"/>
  <c r="T55" i="6"/>
  <c r="S55" i="6"/>
  <c r="U55" i="6"/>
  <c r="V55" i="6"/>
  <c r="W55" i="6"/>
  <c r="T56" i="6"/>
  <c r="S56" i="6"/>
  <c r="U56" i="6"/>
  <c r="V56" i="6"/>
  <c r="W56" i="6"/>
  <c r="T57" i="6"/>
  <c r="S57" i="6"/>
  <c r="U57" i="6"/>
  <c r="V57" i="6"/>
  <c r="W57" i="6"/>
  <c r="T58" i="6"/>
  <c r="S58" i="6"/>
  <c r="U58" i="6"/>
  <c r="V58" i="6"/>
  <c r="W58" i="6"/>
  <c r="X55" i="6"/>
  <c r="Z55" i="6"/>
  <c r="AA55" i="6"/>
  <c r="AB55" i="6"/>
  <c r="X56" i="6"/>
  <c r="Z56" i="6"/>
  <c r="AA56" i="6"/>
  <c r="AB56" i="6"/>
  <c r="X57" i="6"/>
  <c r="Z57" i="6"/>
  <c r="AA57" i="6"/>
  <c r="AB57" i="6"/>
  <c r="X58" i="6"/>
  <c r="Z58" i="6"/>
  <c r="AA58" i="6"/>
  <c r="AB58" i="6"/>
  <c r="Y56" i="6"/>
  <c r="Y57" i="6"/>
  <c r="Y58" i="6"/>
  <c r="Y55" i="6"/>
  <c r="U53" i="6"/>
  <c r="V53" i="6"/>
  <c r="W53" i="6"/>
  <c r="Y53" i="6"/>
  <c r="X53" i="6"/>
  <c r="Z53" i="6"/>
  <c r="AA53" i="6"/>
  <c r="AB53" i="6"/>
  <c r="U54" i="6"/>
  <c r="V54" i="6"/>
  <c r="W54" i="6"/>
  <c r="Y54" i="6"/>
  <c r="X54" i="6"/>
  <c r="Z54" i="6"/>
  <c r="AA54" i="6"/>
  <c r="AB54" i="6"/>
  <c r="T53" i="6"/>
  <c r="T54" i="6"/>
  <c r="S54" i="6"/>
  <c r="S53" i="6"/>
  <c r="S51" i="6"/>
  <c r="U51" i="6"/>
  <c r="V51" i="6"/>
  <c r="W51" i="6"/>
  <c r="Y51" i="6"/>
  <c r="X51" i="6"/>
  <c r="Z51" i="6"/>
  <c r="AA51" i="6"/>
  <c r="AB51" i="6"/>
  <c r="S52" i="6"/>
  <c r="U52" i="6"/>
  <c r="V52" i="6"/>
  <c r="W52" i="6"/>
  <c r="Y52" i="6"/>
  <c r="X52" i="6"/>
  <c r="Z52" i="6"/>
  <c r="AA52" i="6"/>
  <c r="AB52" i="6"/>
  <c r="T52" i="6"/>
  <c r="T51" i="6"/>
  <c r="T49" i="6"/>
  <c r="S49" i="6"/>
  <c r="U49" i="6"/>
  <c r="V49" i="6"/>
  <c r="W49" i="6"/>
  <c r="T50" i="6"/>
  <c r="S50" i="6"/>
  <c r="U50" i="6"/>
  <c r="V50" i="6"/>
  <c r="W50" i="6"/>
  <c r="X49" i="6"/>
  <c r="Z49" i="6"/>
  <c r="AA49" i="6"/>
  <c r="AB49" i="6"/>
  <c r="X50" i="6"/>
  <c r="Z50" i="6"/>
  <c r="AA50" i="6"/>
  <c r="AB50" i="6"/>
  <c r="Y50" i="6"/>
  <c r="Y49" i="6"/>
  <c r="T47" i="6"/>
  <c r="S47" i="6"/>
  <c r="U47" i="6"/>
  <c r="V47" i="6"/>
  <c r="W47" i="6"/>
  <c r="Y47" i="6"/>
  <c r="X47" i="6"/>
  <c r="Z47" i="6"/>
  <c r="AA47" i="6"/>
  <c r="AB47" i="6"/>
  <c r="T48" i="6"/>
  <c r="S48" i="6"/>
  <c r="U48" i="6"/>
  <c r="V48" i="6"/>
  <c r="W48" i="6"/>
  <c r="Y48" i="6"/>
  <c r="X48" i="6"/>
  <c r="Z48" i="6"/>
  <c r="AA48" i="6"/>
  <c r="AB48" i="6"/>
  <c r="U45" i="6"/>
  <c r="V45" i="6"/>
  <c r="W45" i="6"/>
  <c r="Y45" i="6"/>
  <c r="X45" i="6"/>
  <c r="Z45" i="6"/>
  <c r="AA45" i="6"/>
  <c r="AB45" i="6"/>
  <c r="U46" i="6"/>
  <c r="V46" i="6"/>
  <c r="W46" i="6"/>
  <c r="Y46" i="6"/>
  <c r="X46" i="6"/>
  <c r="Z46" i="6"/>
  <c r="AA46" i="6"/>
  <c r="AB46" i="6"/>
  <c r="T45" i="6"/>
  <c r="T46" i="6"/>
  <c r="S46" i="6"/>
  <c r="S45" i="6"/>
  <c r="T43" i="6"/>
  <c r="S43" i="6"/>
  <c r="U43" i="6"/>
  <c r="V43" i="6"/>
  <c r="W43" i="6"/>
  <c r="T44" i="6"/>
  <c r="S44" i="6"/>
  <c r="U44" i="6"/>
  <c r="V44" i="6"/>
  <c r="W44" i="6"/>
  <c r="X43" i="6"/>
  <c r="Z43" i="6"/>
  <c r="AA43" i="6"/>
  <c r="AB43" i="6"/>
  <c r="X44" i="6"/>
  <c r="Z44" i="6"/>
  <c r="AA44" i="6"/>
  <c r="AB44" i="6"/>
  <c r="Y44" i="6"/>
  <c r="Y43" i="6"/>
  <c r="S39" i="6"/>
  <c r="U39" i="6"/>
  <c r="V39" i="6"/>
  <c r="W39" i="6"/>
  <c r="Y39" i="6"/>
  <c r="X39" i="6"/>
  <c r="Z39" i="6"/>
  <c r="AA39" i="6"/>
  <c r="AB39" i="6"/>
  <c r="S40" i="6"/>
  <c r="U40" i="6"/>
  <c r="V40" i="6"/>
  <c r="W40" i="6"/>
  <c r="Y40" i="6"/>
  <c r="X40" i="6"/>
  <c r="Z40" i="6"/>
  <c r="AA40" i="6"/>
  <c r="AB40" i="6"/>
  <c r="S41" i="6"/>
  <c r="U41" i="6"/>
  <c r="V41" i="6"/>
  <c r="W41" i="6"/>
  <c r="Y41" i="6"/>
  <c r="X41" i="6"/>
  <c r="Z41" i="6"/>
  <c r="AA41" i="6"/>
  <c r="AB41" i="6"/>
  <c r="S42" i="6"/>
  <c r="U42" i="6"/>
  <c r="V42" i="6"/>
  <c r="W42" i="6"/>
  <c r="Y42" i="6"/>
  <c r="X42" i="6"/>
  <c r="Z42" i="6"/>
  <c r="AA42" i="6"/>
  <c r="AB42" i="6"/>
  <c r="T40" i="6"/>
  <c r="T41" i="6"/>
  <c r="T42" i="6"/>
  <c r="T39" i="6"/>
  <c r="U33" i="6"/>
  <c r="V33" i="6"/>
  <c r="W33" i="6"/>
  <c r="Y33" i="6"/>
  <c r="X33" i="6"/>
  <c r="Z33" i="6"/>
  <c r="AA33" i="6"/>
  <c r="AB33" i="6"/>
  <c r="U34" i="6"/>
  <c r="V34" i="6"/>
  <c r="W34" i="6"/>
  <c r="Y34" i="6"/>
  <c r="X34" i="6"/>
  <c r="Z34" i="6"/>
  <c r="AA34" i="6"/>
  <c r="AB34" i="6"/>
  <c r="U35" i="6"/>
  <c r="V35" i="6"/>
  <c r="W35" i="6"/>
  <c r="Y35" i="6"/>
  <c r="X35" i="6"/>
  <c r="Z35" i="6"/>
  <c r="AA35" i="6"/>
  <c r="AB35" i="6"/>
  <c r="U36" i="6"/>
  <c r="V36" i="6"/>
  <c r="W36" i="6"/>
  <c r="Y36" i="6"/>
  <c r="X36" i="6"/>
  <c r="Z36" i="6"/>
  <c r="AA36" i="6"/>
  <c r="AB36" i="6"/>
  <c r="U37" i="6"/>
  <c r="V37" i="6"/>
  <c r="W37" i="6"/>
  <c r="Y37" i="6"/>
  <c r="X37" i="6"/>
  <c r="Z37" i="6"/>
  <c r="AA37" i="6"/>
  <c r="AB37" i="6"/>
  <c r="U38" i="6"/>
  <c r="V38" i="6"/>
  <c r="W38" i="6"/>
  <c r="Y38" i="6"/>
  <c r="X38" i="6"/>
  <c r="Z38" i="6"/>
  <c r="AA38" i="6"/>
  <c r="AB38" i="6"/>
  <c r="T33" i="6"/>
  <c r="T34" i="6"/>
  <c r="T35" i="6"/>
  <c r="T36" i="6"/>
  <c r="T37" i="6"/>
  <c r="T38" i="6"/>
  <c r="S34" i="6"/>
  <c r="S35" i="6"/>
  <c r="S36" i="6"/>
  <c r="S37" i="6"/>
  <c r="S38" i="6"/>
  <c r="S33" i="6"/>
  <c r="AB32" i="6"/>
  <c r="AA32" i="6"/>
  <c r="Z32" i="6"/>
  <c r="X32" i="6"/>
  <c r="Y32" i="6"/>
  <c r="W32" i="6"/>
  <c r="V32" i="6"/>
  <c r="U32" i="6"/>
  <c r="S32" i="6"/>
  <c r="T32" i="6"/>
  <c r="AB31" i="6"/>
  <c r="AA31" i="6"/>
  <c r="Z31" i="6"/>
  <c r="X31" i="6"/>
  <c r="Y31" i="6"/>
  <c r="W31" i="6"/>
  <c r="V31" i="6"/>
  <c r="U31" i="6"/>
  <c r="S31" i="6"/>
  <c r="T31" i="6"/>
  <c r="AC31" i="6" s="1"/>
  <c r="AB30" i="6"/>
  <c r="AA30" i="6"/>
  <c r="Z30" i="6"/>
  <c r="X30" i="6"/>
  <c r="Y30" i="6"/>
  <c r="W30" i="6"/>
  <c r="V30" i="6"/>
  <c r="U30" i="6"/>
  <c r="S30" i="6"/>
  <c r="T30" i="6"/>
  <c r="AB29" i="6"/>
  <c r="AA29" i="6"/>
  <c r="Z29" i="6"/>
  <c r="X29" i="6"/>
  <c r="Y29" i="6"/>
  <c r="W29" i="6"/>
  <c r="V29" i="6"/>
  <c r="U29" i="6"/>
  <c r="S29" i="6"/>
  <c r="T29" i="6"/>
  <c r="AD29" i="6" s="1"/>
  <c r="AB28" i="6"/>
  <c r="AA28" i="6"/>
  <c r="Z28" i="6"/>
  <c r="X28" i="6"/>
  <c r="Y28" i="6"/>
  <c r="W28" i="6"/>
  <c r="V28" i="6"/>
  <c r="U28" i="6"/>
  <c r="S28" i="6"/>
  <c r="T28" i="6"/>
  <c r="AB27" i="6"/>
  <c r="AA27" i="6"/>
  <c r="Z27" i="6"/>
  <c r="X27" i="6"/>
  <c r="Y27" i="6"/>
  <c r="W27" i="6"/>
  <c r="V27" i="6"/>
  <c r="U27" i="6"/>
  <c r="S27" i="6"/>
  <c r="T27" i="6"/>
  <c r="AC27" i="6" s="1"/>
  <c r="T21" i="6"/>
  <c r="S21" i="6"/>
  <c r="U21" i="6"/>
  <c r="V21" i="6"/>
  <c r="W21" i="6"/>
  <c r="T22" i="6"/>
  <c r="S22" i="6"/>
  <c r="U22" i="6"/>
  <c r="V22" i="6"/>
  <c r="W22" i="6"/>
  <c r="T23" i="6"/>
  <c r="S23" i="6"/>
  <c r="U23" i="6"/>
  <c r="V23" i="6"/>
  <c r="W23" i="6"/>
  <c r="T24" i="6"/>
  <c r="S24" i="6"/>
  <c r="U24" i="6"/>
  <c r="V24" i="6"/>
  <c r="W24" i="6"/>
  <c r="T25" i="6"/>
  <c r="S25" i="6"/>
  <c r="U25" i="6"/>
  <c r="V25" i="6"/>
  <c r="W25" i="6"/>
  <c r="T26" i="6"/>
  <c r="S26" i="6"/>
  <c r="U26" i="6"/>
  <c r="V26" i="6"/>
  <c r="W26" i="6"/>
  <c r="X21" i="6"/>
  <c r="Z21" i="6"/>
  <c r="AA21" i="6"/>
  <c r="AB21" i="6"/>
  <c r="X22" i="6"/>
  <c r="Z22" i="6"/>
  <c r="AA22" i="6"/>
  <c r="AB22" i="6"/>
  <c r="X23" i="6"/>
  <c r="Z23" i="6"/>
  <c r="AA23" i="6"/>
  <c r="AB23" i="6"/>
  <c r="X24" i="6"/>
  <c r="Z24" i="6"/>
  <c r="AA24" i="6"/>
  <c r="AB24" i="6"/>
  <c r="X25" i="6"/>
  <c r="Z25" i="6"/>
  <c r="AA25" i="6"/>
  <c r="AB25" i="6"/>
  <c r="X26" i="6"/>
  <c r="Z26" i="6"/>
  <c r="AA26" i="6"/>
  <c r="AB26" i="6"/>
  <c r="Y22" i="6"/>
  <c r="Y23" i="6"/>
  <c r="Y24" i="6"/>
  <c r="Y25" i="6"/>
  <c r="Y26" i="6"/>
  <c r="Y21" i="6"/>
  <c r="T19" i="6"/>
  <c r="S19" i="6"/>
  <c r="U19" i="6"/>
  <c r="V19" i="6"/>
  <c r="T20" i="6"/>
  <c r="S20" i="6"/>
  <c r="U20" i="6"/>
  <c r="V20" i="6"/>
  <c r="Y19" i="6"/>
  <c r="X19" i="6"/>
  <c r="Z19" i="6"/>
  <c r="AA19" i="6"/>
  <c r="AB19" i="6"/>
  <c r="Y20" i="6"/>
  <c r="X20" i="6"/>
  <c r="Z20" i="6"/>
  <c r="AA20" i="6"/>
  <c r="AB20" i="6"/>
  <c r="W20" i="6"/>
  <c r="W19" i="6"/>
  <c r="S15" i="6"/>
  <c r="U15" i="6"/>
  <c r="V15" i="6"/>
  <c r="W15" i="6"/>
  <c r="Y15" i="6"/>
  <c r="X15" i="6"/>
  <c r="Z15" i="6"/>
  <c r="AA15" i="6"/>
  <c r="AB15" i="6"/>
  <c r="S16" i="6"/>
  <c r="U16" i="6"/>
  <c r="V16" i="6"/>
  <c r="W16" i="6"/>
  <c r="Y16" i="6"/>
  <c r="X16" i="6"/>
  <c r="Z16" i="6"/>
  <c r="AA16" i="6"/>
  <c r="AB16" i="6"/>
  <c r="S17" i="6"/>
  <c r="U17" i="6"/>
  <c r="V17" i="6"/>
  <c r="W17" i="6"/>
  <c r="Y17" i="6"/>
  <c r="X17" i="6"/>
  <c r="Z17" i="6"/>
  <c r="AA17" i="6"/>
  <c r="AB17" i="6"/>
  <c r="S18" i="6"/>
  <c r="U18" i="6"/>
  <c r="V18" i="6"/>
  <c r="W18" i="6"/>
  <c r="Y18" i="6"/>
  <c r="X18" i="6"/>
  <c r="Z18" i="6"/>
  <c r="AA18" i="6"/>
  <c r="AB18" i="6"/>
  <c r="T16" i="6"/>
  <c r="T17" i="6"/>
  <c r="T18" i="6"/>
  <c r="T15" i="6"/>
  <c r="T10" i="6"/>
  <c r="S10" i="6"/>
  <c r="U10" i="6"/>
  <c r="V10" i="6"/>
  <c r="W10" i="6"/>
  <c r="Y10" i="6"/>
  <c r="X10" i="6"/>
  <c r="Z10" i="6"/>
  <c r="AA10" i="6"/>
  <c r="AB10" i="6"/>
  <c r="T11" i="6"/>
  <c r="S11" i="6"/>
  <c r="U11" i="6"/>
  <c r="V11" i="6"/>
  <c r="W11" i="6"/>
  <c r="Y11" i="6"/>
  <c r="X11" i="6"/>
  <c r="Z11" i="6"/>
  <c r="AA11" i="6"/>
  <c r="AB11" i="6"/>
  <c r="T12" i="6"/>
  <c r="S12" i="6"/>
  <c r="U12" i="6"/>
  <c r="V12" i="6"/>
  <c r="W12" i="6"/>
  <c r="Y12" i="6"/>
  <c r="X12" i="6"/>
  <c r="Z12" i="6"/>
  <c r="AA12" i="6"/>
  <c r="AB12" i="6"/>
  <c r="T13" i="6"/>
  <c r="S13" i="6"/>
  <c r="U13" i="6"/>
  <c r="V13" i="6"/>
  <c r="W13" i="6"/>
  <c r="Y13" i="6"/>
  <c r="X13" i="6"/>
  <c r="Z13" i="6"/>
  <c r="AA13" i="6"/>
  <c r="AB13" i="6"/>
  <c r="T14" i="6"/>
  <c r="S14" i="6"/>
  <c r="U14" i="6"/>
  <c r="V14" i="6"/>
  <c r="W14" i="6"/>
  <c r="Y14" i="6"/>
  <c r="X14" i="6"/>
  <c r="Z14" i="6"/>
  <c r="AA14" i="6"/>
  <c r="AB14" i="6"/>
  <c r="S9" i="6"/>
  <c r="U9" i="6"/>
  <c r="V9" i="6"/>
  <c r="W9" i="6"/>
  <c r="Y9" i="6"/>
  <c r="X9" i="6"/>
  <c r="Z9" i="6"/>
  <c r="AA9" i="6"/>
  <c r="AB9" i="6"/>
  <c r="T9" i="6"/>
  <c r="T4" i="6"/>
  <c r="S4" i="6"/>
  <c r="U4" i="6"/>
  <c r="V4" i="6"/>
  <c r="W4" i="6"/>
  <c r="Y4" i="6"/>
  <c r="X4" i="6"/>
  <c r="Z4" i="6"/>
  <c r="AA4" i="6"/>
  <c r="AB4" i="6"/>
  <c r="T5" i="6"/>
  <c r="S5" i="6"/>
  <c r="U5" i="6"/>
  <c r="V5" i="6"/>
  <c r="W5" i="6"/>
  <c r="Y5" i="6"/>
  <c r="X5" i="6"/>
  <c r="Z5" i="6"/>
  <c r="AA5" i="6"/>
  <c r="AB5" i="6"/>
  <c r="T6" i="6"/>
  <c r="S6" i="6"/>
  <c r="U6" i="6"/>
  <c r="V6" i="6"/>
  <c r="W6" i="6"/>
  <c r="Y6" i="6"/>
  <c r="X6" i="6"/>
  <c r="Z6" i="6"/>
  <c r="AA6" i="6"/>
  <c r="AB6" i="6"/>
  <c r="T7" i="6"/>
  <c r="S7" i="6"/>
  <c r="U7" i="6"/>
  <c r="V7" i="6"/>
  <c r="W7" i="6"/>
  <c r="Y7" i="6"/>
  <c r="X7" i="6"/>
  <c r="Z7" i="6"/>
  <c r="AA7" i="6"/>
  <c r="AB7" i="6"/>
  <c r="T8" i="6"/>
  <c r="S8" i="6"/>
  <c r="U8" i="6"/>
  <c r="V8" i="6"/>
  <c r="W8" i="6"/>
  <c r="Y8" i="6"/>
  <c r="X8" i="6"/>
  <c r="Z8" i="6"/>
  <c r="AA8" i="6"/>
  <c r="AB8" i="6"/>
  <c r="S3" i="6"/>
  <c r="U3" i="6"/>
  <c r="V3" i="6"/>
  <c r="W3" i="6"/>
  <c r="Y3" i="6"/>
  <c r="X3" i="6"/>
  <c r="Z3" i="6"/>
  <c r="AA3" i="6"/>
  <c r="AB3" i="6"/>
  <c r="T3" i="6"/>
  <c r="AD42" i="6" l="1"/>
  <c r="AD26" i="6"/>
  <c r="AD22" i="6"/>
  <c r="AC32" i="6"/>
  <c r="AD38" i="6"/>
  <c r="AD34" i="6"/>
  <c r="AD41" i="6"/>
  <c r="AC44" i="6"/>
  <c r="AD46" i="6"/>
  <c r="AD50" i="6"/>
  <c r="AD52" i="6"/>
  <c r="AC56" i="6"/>
  <c r="AD17" i="6"/>
  <c r="AC28" i="6"/>
  <c r="AD30" i="6"/>
  <c r="AD7" i="6"/>
  <c r="AC5" i="6"/>
  <c r="AC13" i="6"/>
  <c r="AD11" i="6"/>
  <c r="AC17" i="6"/>
  <c r="AD15" i="6"/>
  <c r="AD23" i="6"/>
  <c r="AD27" i="6"/>
  <c r="AC30" i="6"/>
  <c r="AD31" i="6"/>
  <c r="AC42" i="6"/>
  <c r="AD39" i="6"/>
  <c r="AC50" i="6"/>
  <c r="AD51" i="6"/>
  <c r="AD53" i="6"/>
  <c r="AD55" i="6"/>
  <c r="AC62" i="6"/>
  <c r="AC61" i="6"/>
  <c r="AC60" i="6"/>
  <c r="AC3" i="6"/>
  <c r="AC9" i="6"/>
  <c r="AD25" i="6"/>
  <c r="AD33" i="6"/>
  <c r="AD3" i="6"/>
  <c r="AD9" i="6"/>
  <c r="AC15" i="6"/>
  <c r="AC36" i="6"/>
  <c r="AC39" i="6"/>
  <c r="AD48" i="6"/>
  <c r="AC51" i="6"/>
  <c r="AC58" i="6"/>
  <c r="AD6" i="6"/>
  <c r="AC4" i="6"/>
  <c r="AD14" i="6"/>
  <c r="AC12" i="6"/>
  <c r="AD10" i="6"/>
  <c r="AC19" i="6"/>
  <c r="AD37" i="6"/>
  <c r="AC34" i="6"/>
  <c r="AC24" i="6"/>
  <c r="AC7" i="6"/>
  <c r="AD5" i="6"/>
  <c r="AD13" i="6"/>
  <c r="AC11" i="6"/>
  <c r="AD18" i="6"/>
  <c r="AC23" i="6"/>
  <c r="AC35" i="6"/>
  <c r="AC48" i="6"/>
  <c r="AC52" i="6"/>
  <c r="AC57" i="6"/>
  <c r="AD54" i="6"/>
  <c r="AC8" i="6"/>
  <c r="AC16" i="6"/>
  <c r="AC20" i="6"/>
  <c r="AD21" i="6"/>
  <c r="AC38" i="6"/>
  <c r="AD35" i="6"/>
  <c r="AC40" i="6"/>
  <c r="AD43" i="6"/>
  <c r="AD45" i="6"/>
  <c r="AC46" i="6"/>
  <c r="AD47" i="6"/>
  <c r="AD49" i="6"/>
  <c r="AC54" i="6"/>
  <c r="AC59" i="6"/>
  <c r="AD19" i="6"/>
  <c r="AD60" i="6"/>
  <c r="AD56" i="6"/>
  <c r="AD44" i="6"/>
  <c r="AD40" i="6"/>
  <c r="AD36" i="6"/>
  <c r="AD32" i="6"/>
  <c r="AD28" i="6"/>
  <c r="AD24" i="6"/>
  <c r="AD20" i="6"/>
  <c r="AD16" i="6"/>
  <c r="AD12" i="6"/>
  <c r="AD8" i="6"/>
  <c r="AD4" i="6"/>
  <c r="AC55" i="6"/>
  <c r="AC47" i="6"/>
  <c r="AC43" i="6"/>
  <c r="AC26" i="6"/>
  <c r="AC22" i="6"/>
  <c r="AC18" i="6"/>
  <c r="AC14" i="6"/>
  <c r="AC10" i="6"/>
  <c r="AC6" i="6"/>
  <c r="AC25" i="6"/>
  <c r="AC21" i="6"/>
  <c r="AD62" i="6"/>
  <c r="AD58" i="6"/>
  <c r="AC53" i="6"/>
  <c r="AC49" i="6"/>
  <c r="AC45" i="6"/>
  <c r="AC41" i="6"/>
  <c r="AC37" i="6"/>
  <c r="AC33" i="6"/>
  <c r="AC29" i="6"/>
  <c r="AD59" i="6"/>
  <c r="AD61" i="6"/>
  <c r="AD57" i="6"/>
</calcChain>
</file>

<file path=xl/sharedStrings.xml><?xml version="1.0" encoding="utf-8"?>
<sst xmlns="http://schemas.openxmlformats.org/spreadsheetml/2006/main" count="795" uniqueCount="66">
  <si>
    <t>knn</t>
  </si>
  <si>
    <t>NA</t>
  </si>
  <si>
    <t>svmLinear</t>
  </si>
  <si>
    <t>cubist</t>
  </si>
  <si>
    <t>brnn</t>
  </si>
  <si>
    <t>qrf</t>
  </si>
  <si>
    <t>sMAPE</t>
  </si>
  <si>
    <t>RRMSE</t>
  </si>
  <si>
    <t>R2</t>
  </si>
  <si>
    <t>AM</t>
  </si>
  <si>
    <t>CE</t>
  </si>
  <si>
    <t>RJ</t>
  </si>
  <si>
    <t>SP</t>
  </si>
  <si>
    <t>1 step ahead</t>
  </si>
  <si>
    <t>3 steps ahead</t>
  </si>
  <si>
    <t>6 steps ahead</t>
  </si>
  <si>
    <t>single</t>
  </si>
  <si>
    <t>Model</t>
  </si>
  <si>
    <t>State</t>
  </si>
  <si>
    <t>CA</t>
  </si>
  <si>
    <t>IL</t>
  </si>
  <si>
    <t>MA</t>
  </si>
  <si>
    <t>NJ</t>
  </si>
  <si>
    <t>NY</t>
  </si>
  <si>
    <t>PA</t>
  </si>
  <si>
    <t>VMD</t>
  </si>
  <si>
    <t>PE</t>
  </si>
  <si>
    <t>One-step-ahead</t>
  </si>
  <si>
    <t>Three-steps-ahead</t>
  </si>
  <si>
    <t>Six-steps-ahead</t>
  </si>
  <si>
    <t>$k$-NN</t>
  </si>
  <si>
    <t>VMD--$k$-NN</t>
  </si>
  <si>
    <t>SVR</t>
  </si>
  <si>
    <t>VMD--SVR</t>
  </si>
  <si>
    <t>BRNN</t>
  </si>
  <si>
    <t>QRF</t>
  </si>
  <si>
    <t>CUBIST</t>
  </si>
  <si>
    <t>VMD--CUBIST</t>
  </si>
  <si>
    <t>VMD--BRNN</t>
  </si>
  <si>
    <t>VMD--QRF</t>
  </si>
  <si>
    <t>Country</t>
  </si>
  <si>
    <t>BRA</t>
  </si>
  <si>
    <t>Criteria</t>
  </si>
  <si>
    <t>Forecating Horizon</t>
  </si>
  <si>
    <t>ODA</t>
  </si>
  <si>
    <t>TDA</t>
  </si>
  <si>
    <t>SDA</t>
  </si>
  <si>
    <t>USA</t>
  </si>
  <si>
    <t>Cost</t>
  </si>
  <si>
    <t>Component</t>
  </si>
  <si>
    <t>IMF$_1$</t>
  </si>
  <si>
    <t>IMF$_2$</t>
  </si>
  <si>
    <t>IMF$_3$</t>
  </si>
  <si>
    <t>IMF$_4$</t>
  </si>
  <si>
    <t>IMF$_5$</t>
  </si>
  <si>
    <t>Non-decomposed</t>
  </si>
  <si>
    <t>\# of Neighbors</t>
  </si>
  <si>
    <t>\# of Committees</t>
  </si>
  <si>
    <t>\# of Instances</t>
  </si>
  <si>
    <t>\# of Neurons</t>
  </si>
  <si>
    <t>\# of Randomly
Selected Predictors</t>
  </si>
  <si>
    <t>KNN</t>
  </si>
  <si>
    <t>VMD--KNN</t>
  </si>
  <si>
    <t>MIN</t>
  </si>
  <si>
    <t>MAX</t>
  </si>
  <si>
    <t>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</si>
</sst>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164" fontId="0" fillId="33" borderId="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0" fontId="0" fillId="0" borderId="26" xfId="0" applyBorder="1" applyAlignment="1">
      <alignment horizontal="left"/>
    </xf>
    <xf numFmtId="164" fontId="0" fillId="0" borderId="27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0" fontId="0" fillId="0" borderId="36" xfId="0" applyBorder="1" applyAlignment="1">
      <alignment horizontal="left"/>
    </xf>
    <xf numFmtId="164" fontId="0" fillId="0" borderId="37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2" xfId="42" applyNumberFormat="1" applyFont="1" applyBorder="1" applyAlignment="1">
      <alignment horizontal="center"/>
    </xf>
    <xf numFmtId="10" fontId="0" fillId="0" borderId="0" xfId="42" applyNumberFormat="1" applyFont="1" applyBorder="1" applyAlignment="1">
      <alignment horizontal="center"/>
    </xf>
    <xf numFmtId="10" fontId="0" fillId="0" borderId="14" xfId="42" applyNumberFormat="1" applyFont="1" applyBorder="1" applyAlignment="1">
      <alignment horizontal="center"/>
    </xf>
    <xf numFmtId="10" fontId="0" fillId="0" borderId="10" xfId="42" applyNumberFormat="1" applyFont="1" applyBorder="1" applyAlignment="1">
      <alignment horizontal="center"/>
    </xf>
    <xf numFmtId="10" fontId="0" fillId="0" borderId="27" xfId="42" applyNumberFormat="1" applyFont="1" applyBorder="1" applyAlignment="1">
      <alignment horizontal="center"/>
    </xf>
    <xf numFmtId="10" fontId="0" fillId="0" borderId="28" xfId="42" applyNumberFormat="1" applyFont="1" applyBorder="1" applyAlignment="1">
      <alignment horizontal="center"/>
    </xf>
    <xf numFmtId="10" fontId="0" fillId="0" borderId="26" xfId="42" applyNumberFormat="1" applyFont="1" applyBorder="1" applyAlignment="1">
      <alignment horizontal="center"/>
    </xf>
    <xf numFmtId="10" fontId="0" fillId="0" borderId="16" xfId="42" applyNumberFormat="1" applyFont="1" applyBorder="1" applyAlignment="1">
      <alignment horizontal="center"/>
    </xf>
    <xf numFmtId="10" fontId="0" fillId="0" borderId="15" xfId="42" applyNumberFormat="1" applyFont="1" applyBorder="1" applyAlignment="1">
      <alignment horizontal="center"/>
    </xf>
    <xf numFmtId="10" fontId="0" fillId="0" borderId="17" xfId="42" applyNumberFormat="1" applyFont="1" applyBorder="1" applyAlignment="1">
      <alignment horizontal="center"/>
    </xf>
    <xf numFmtId="10" fontId="0" fillId="0" borderId="11" xfId="42" applyNumberFormat="1" applyFont="1" applyBorder="1" applyAlignment="1">
      <alignment horizontal="center"/>
    </xf>
    <xf numFmtId="10" fontId="0" fillId="0" borderId="13" xfId="42" applyNumberFormat="1" applyFont="1" applyBorder="1" applyAlignment="1">
      <alignment horizontal="center"/>
    </xf>
    <xf numFmtId="10" fontId="0" fillId="33" borderId="0" xfId="42" applyNumberFormat="1" applyFont="1" applyFill="1" applyBorder="1" applyAlignment="1">
      <alignment horizontal="center"/>
    </xf>
    <xf numFmtId="10" fontId="0" fillId="33" borderId="14" xfId="42" applyNumberFormat="1" applyFont="1" applyFill="1" applyBorder="1" applyAlignment="1">
      <alignment horizontal="center"/>
    </xf>
    <xf numFmtId="10" fontId="0" fillId="33" borderId="10" xfId="42" applyNumberFormat="1" applyFont="1" applyFill="1" applyBorder="1" applyAlignment="1">
      <alignment horizontal="center"/>
    </xf>
    <xf numFmtId="10" fontId="0" fillId="0" borderId="37" xfId="42" applyNumberFormat="1" applyFont="1" applyBorder="1" applyAlignment="1">
      <alignment horizontal="center"/>
    </xf>
    <xf numFmtId="10" fontId="0" fillId="0" borderId="38" xfId="42" applyNumberFormat="1" applyFont="1" applyBorder="1" applyAlignment="1">
      <alignment horizontal="center"/>
    </xf>
    <xf numFmtId="10" fontId="0" fillId="0" borderId="36" xfId="42" applyNumberFormat="1" applyFont="1" applyBorder="1" applyAlignment="1">
      <alignment horizontal="center"/>
    </xf>
    <xf numFmtId="10" fontId="0" fillId="0" borderId="14" xfId="42" applyNumberFormat="1" applyFont="1" applyFill="1" applyBorder="1" applyAlignment="1">
      <alignment horizontal="center"/>
    </xf>
    <xf numFmtId="10" fontId="0" fillId="0" borderId="0" xfId="42" applyNumberFormat="1" applyFont="1" applyFill="1" applyBorder="1" applyAlignment="1">
      <alignment horizontal="center"/>
    </xf>
    <xf numFmtId="10" fontId="0" fillId="0" borderId="0" xfId="42" applyNumberFormat="1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10" fontId="0" fillId="0" borderId="0" xfId="42" applyNumberFormat="1" applyFont="1" applyBorder="1" applyAlignment="1">
      <alignment horizontal="center" vertical="center"/>
    </xf>
    <xf numFmtId="10" fontId="0" fillId="0" borderId="16" xfId="42" applyNumberFormat="1" applyFont="1" applyBorder="1" applyAlignment="1">
      <alignment horizontal="center" vertical="center"/>
    </xf>
    <xf numFmtId="10" fontId="0" fillId="33" borderId="0" xfId="42" applyNumberFormat="1" applyFont="1" applyFill="1" applyBorder="1" applyAlignment="1">
      <alignment horizontal="center" vertical="center"/>
    </xf>
    <xf numFmtId="10" fontId="0" fillId="0" borderId="12" xfId="42" applyNumberFormat="1" applyFont="1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  <xf numFmtId="10" fontId="0" fillId="0" borderId="17" xfId="42" applyNumberFormat="1" applyFont="1" applyBorder="1" applyAlignment="1">
      <alignment horizontal="center" vertical="center"/>
    </xf>
    <xf numFmtId="10" fontId="0" fillId="0" borderId="13" xfId="42" applyNumberFormat="1" applyFont="1" applyBorder="1" applyAlignment="1">
      <alignment horizontal="center" vertical="center"/>
    </xf>
    <xf numFmtId="10" fontId="0" fillId="33" borderId="12" xfId="42" applyNumberFormat="1" applyFont="1" applyFill="1" applyBorder="1" applyAlignment="1">
      <alignment horizontal="center" vertical="center"/>
    </xf>
    <xf numFmtId="10" fontId="0" fillId="33" borderId="16" xfId="42" applyNumberFormat="1" applyFont="1" applyFill="1" applyBorder="1" applyAlignment="1">
      <alignment horizontal="center" vertical="center"/>
    </xf>
    <xf numFmtId="10" fontId="0" fillId="33" borderId="16" xfId="42" applyNumberFormat="1" applyFont="1" applyFill="1" applyBorder="1" applyAlignment="1">
      <alignment horizontal="center"/>
    </xf>
    <xf numFmtId="10" fontId="0" fillId="33" borderId="12" xfId="42" applyNumberFormat="1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33" borderId="17" xfId="42" applyNumberFormat="1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21" xfId="42" applyNumberFormat="1" applyFont="1" applyBorder="1" applyAlignment="1">
      <alignment horizontal="center"/>
    </xf>
    <xf numFmtId="10" fontId="0" fillId="0" borderId="22" xfId="42" applyNumberFormat="1" applyFont="1" applyBorder="1" applyAlignment="1">
      <alignment horizontal="center"/>
    </xf>
    <xf numFmtId="10" fontId="0" fillId="0" borderId="20" xfId="42" applyNumberFormat="1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2" xfId="42" applyNumberFormat="1" applyFont="1" applyFill="1" applyBorder="1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33" borderId="16" xfId="0" applyNumberFormat="1" applyFill="1" applyBorder="1" applyAlignment="1">
      <alignment horizontal="center"/>
    </xf>
    <xf numFmtId="10" fontId="0" fillId="33" borderId="10" xfId="0" applyNumberFormat="1" applyFill="1" applyBorder="1" applyAlignment="1">
      <alignment horizontal="center"/>
    </xf>
    <xf numFmtId="10" fontId="0" fillId="33" borderId="17" xfId="0" applyNumberFormat="1" applyFill="1" applyBorder="1" applyAlignment="1">
      <alignment horizontal="center"/>
    </xf>
    <xf numFmtId="10" fontId="0" fillId="34" borderId="0" xfId="0" applyNumberFormat="1" applyFill="1" applyAlignment="1">
      <alignment horizontal="center"/>
    </xf>
    <xf numFmtId="10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showGridLines="0" zoomScale="70" zoomScaleNormal="70" workbookViewId="0">
      <selection activeCell="R32" sqref="R32"/>
    </sheetView>
  </sheetViews>
  <sheetFormatPr defaultRowHeight="15" x14ac:dyDescent="0.25"/>
  <cols>
    <col min="1" max="1" width="6.42578125" style="1" bestFit="1" customWidth="1"/>
    <col min="2" max="2" width="6.85546875" style="1" bestFit="1" customWidth="1"/>
    <col min="3" max="3" width="11" style="2" bestFit="1" customWidth="1"/>
    <col min="4" max="4" width="8.140625" style="1" bestFit="1" customWidth="1"/>
    <col min="5" max="5" width="8.5703125" style="1" bestFit="1" customWidth="1"/>
    <col min="6" max="7" width="8.140625" style="12" bestFit="1" customWidth="1"/>
    <col min="8" max="8" width="8.5703125" style="12" bestFit="1" customWidth="1"/>
    <col min="9" max="10" width="8.140625" style="12" bestFit="1" customWidth="1"/>
    <col min="11" max="11" width="8.5703125" style="1" bestFit="1" customWidth="1"/>
    <col min="12" max="12" width="8.140625" style="1" bestFit="1" customWidth="1"/>
    <col min="13" max="13" width="10.28515625" style="1" customWidth="1"/>
    <col min="14" max="14" width="6.42578125" style="1" bestFit="1" customWidth="1"/>
    <col min="15" max="15" width="6.85546875" style="1" bestFit="1" customWidth="1"/>
    <col min="16" max="16" width="11" style="1" bestFit="1" customWidth="1"/>
    <col min="17" max="17" width="8.140625" style="1" bestFit="1" customWidth="1"/>
    <col min="18" max="18" width="8.5703125" style="1" bestFit="1" customWidth="1"/>
    <col min="19" max="20" width="8.140625" style="1" bestFit="1" customWidth="1"/>
    <col min="21" max="21" width="8.5703125" style="1" bestFit="1" customWidth="1"/>
    <col min="22" max="23" width="8.140625" style="1" bestFit="1" customWidth="1"/>
    <col min="24" max="24" width="8.5703125" style="1" bestFit="1" customWidth="1"/>
    <col min="25" max="25" width="8.140625" style="1" bestFit="1" customWidth="1"/>
    <col min="26" max="26" width="10.28515625" style="1" customWidth="1"/>
    <col min="27" max="125" width="9.140625" style="1"/>
    <col min="126" max="126" width="8.7109375" style="1" customWidth="1"/>
    <col min="127" max="16384" width="9.140625" style="1"/>
  </cols>
  <sheetData>
    <row r="1" spans="1:25" x14ac:dyDescent="0.25">
      <c r="A1" s="100" t="s">
        <v>18</v>
      </c>
      <c r="B1" s="105" t="s">
        <v>17</v>
      </c>
      <c r="C1" s="106"/>
      <c r="D1" s="103" t="s">
        <v>13</v>
      </c>
      <c r="E1" s="103"/>
      <c r="F1" s="104"/>
      <c r="G1" s="102" t="s">
        <v>14</v>
      </c>
      <c r="H1" s="103"/>
      <c r="I1" s="104"/>
      <c r="J1" s="103" t="s">
        <v>15</v>
      </c>
      <c r="K1" s="103"/>
      <c r="L1" s="104"/>
      <c r="N1" s="100" t="s">
        <v>18</v>
      </c>
      <c r="O1" s="105" t="s">
        <v>17</v>
      </c>
      <c r="P1" s="106"/>
      <c r="Q1" s="103" t="s">
        <v>13</v>
      </c>
      <c r="R1" s="103"/>
      <c r="S1" s="104"/>
      <c r="T1" s="102" t="s">
        <v>14</v>
      </c>
      <c r="U1" s="103"/>
      <c r="V1" s="104"/>
      <c r="W1" s="103" t="s">
        <v>15</v>
      </c>
      <c r="X1" s="103"/>
      <c r="Y1" s="104"/>
    </row>
    <row r="2" spans="1:25" ht="15.75" thickBot="1" x14ac:dyDescent="0.3">
      <c r="A2" s="98"/>
      <c r="B2" s="107"/>
      <c r="C2" s="108"/>
      <c r="D2" s="10" t="s">
        <v>6</v>
      </c>
      <c r="E2" s="12" t="s">
        <v>7</v>
      </c>
      <c r="F2" s="3" t="s">
        <v>8</v>
      </c>
      <c r="G2" s="11" t="s">
        <v>6</v>
      </c>
      <c r="H2" s="12" t="s">
        <v>7</v>
      </c>
      <c r="I2" s="3" t="s">
        <v>8</v>
      </c>
      <c r="J2" s="12" t="s">
        <v>6</v>
      </c>
      <c r="K2" s="12" t="s">
        <v>7</v>
      </c>
      <c r="L2" s="3" t="s">
        <v>8</v>
      </c>
      <c r="N2" s="99"/>
      <c r="O2" s="109"/>
      <c r="P2" s="110"/>
      <c r="Q2" s="16" t="s">
        <v>6</v>
      </c>
      <c r="R2" s="12" t="s">
        <v>7</v>
      </c>
      <c r="S2" s="3" t="s">
        <v>8</v>
      </c>
      <c r="T2" s="11" t="s">
        <v>6</v>
      </c>
      <c r="U2" s="12" t="s">
        <v>7</v>
      </c>
      <c r="V2" s="3" t="s">
        <v>8</v>
      </c>
      <c r="W2" s="12" t="s">
        <v>6</v>
      </c>
      <c r="X2" s="12" t="s">
        <v>7</v>
      </c>
      <c r="Y2" s="3" t="s">
        <v>8</v>
      </c>
    </row>
    <row r="3" spans="1:25" x14ac:dyDescent="0.25">
      <c r="A3" s="94" t="s">
        <v>9</v>
      </c>
      <c r="B3" s="97" t="s">
        <v>16</v>
      </c>
      <c r="C3" s="23" t="s">
        <v>0</v>
      </c>
      <c r="D3" s="24">
        <v>0.50919411889057498</v>
      </c>
      <c r="E3" s="24">
        <v>0.73920162901443598</v>
      </c>
      <c r="F3" s="25">
        <v>3.4042308390710499E-2</v>
      </c>
      <c r="G3" s="26">
        <v>0.52370351205285504</v>
      </c>
      <c r="H3" s="24">
        <v>0.77135399179485198</v>
      </c>
      <c r="I3" s="25">
        <v>0.36631916665861802</v>
      </c>
      <c r="J3" s="24">
        <v>0.637964259887429</v>
      </c>
      <c r="K3" s="24">
        <v>1.0285119909151801</v>
      </c>
      <c r="L3" s="27">
        <v>0.46746258485627501</v>
      </c>
      <c r="N3" s="94" t="s">
        <v>19</v>
      </c>
      <c r="O3" s="97" t="s">
        <v>16</v>
      </c>
      <c r="P3" s="23" t="s">
        <v>0</v>
      </c>
      <c r="Q3" s="24">
        <v>0.26373935611346999</v>
      </c>
      <c r="R3" s="24">
        <v>0.31308473106586199</v>
      </c>
      <c r="S3" s="25">
        <v>1.81782532425114E-3</v>
      </c>
      <c r="T3" s="26">
        <v>0.288672279731569</v>
      </c>
      <c r="U3" s="24">
        <v>0.35105087061060197</v>
      </c>
      <c r="V3" s="25">
        <v>0.58336431495320196</v>
      </c>
      <c r="W3" s="24">
        <v>0.30847446540928602</v>
      </c>
      <c r="X3" s="24">
        <v>0.38038504890081398</v>
      </c>
      <c r="Y3" s="27">
        <v>0.86551749581307502</v>
      </c>
    </row>
    <row r="4" spans="1:25" x14ac:dyDescent="0.25">
      <c r="A4" s="95"/>
      <c r="B4" s="98"/>
      <c r="C4" s="18" t="s">
        <v>2</v>
      </c>
      <c r="D4" s="5">
        <v>5.3951855531245402E-2</v>
      </c>
      <c r="E4" s="5">
        <v>5.5908431993460302E-2</v>
      </c>
      <c r="F4" s="4">
        <v>0.95542320587634</v>
      </c>
      <c r="G4" s="14">
        <v>7.6540220004426202E-2</v>
      </c>
      <c r="H4" s="5">
        <v>9.1997753965154597E-2</v>
      </c>
      <c r="I4" s="4">
        <v>0.88947636994569002</v>
      </c>
      <c r="J4" s="5">
        <v>0.144789137581226</v>
      </c>
      <c r="K4" s="5">
        <v>0.166169903789952</v>
      </c>
      <c r="L4" s="28">
        <v>0.96353271061375501</v>
      </c>
      <c r="N4" s="95"/>
      <c r="O4" s="98"/>
      <c r="P4" s="18" t="s">
        <v>2</v>
      </c>
      <c r="Q4" s="5">
        <v>1.8000599497357699E-2</v>
      </c>
      <c r="R4" s="5">
        <v>1.95843812021354E-2</v>
      </c>
      <c r="S4" s="4">
        <v>0.98426597381150305</v>
      </c>
      <c r="T4" s="14">
        <v>2.3959460398202102E-2</v>
      </c>
      <c r="U4" s="5">
        <v>2.9685468133720999E-2</v>
      </c>
      <c r="V4" s="4">
        <v>0.99333409937436601</v>
      </c>
      <c r="W4" s="5">
        <v>2.41437072366626E-2</v>
      </c>
      <c r="X4" s="5">
        <v>3.0096489309339801E-2</v>
      </c>
      <c r="Y4" s="28">
        <v>0.9940922503331</v>
      </c>
    </row>
    <row r="5" spans="1:25" x14ac:dyDescent="0.25">
      <c r="A5" s="95"/>
      <c r="B5" s="98"/>
      <c r="C5" s="18" t="s">
        <v>3</v>
      </c>
      <c r="D5" s="5">
        <v>5.3403370908630898E-2</v>
      </c>
      <c r="E5" s="5">
        <v>5.8824036514350801E-2</v>
      </c>
      <c r="F5" s="4">
        <v>0.942258905592679</v>
      </c>
      <c r="G5" s="14">
        <v>8.8559305181654099E-2</v>
      </c>
      <c r="H5" s="5">
        <v>0.110544700957127</v>
      </c>
      <c r="I5" s="4">
        <v>0.84831736768005395</v>
      </c>
      <c r="J5" s="5">
        <v>0.19153347516569499</v>
      </c>
      <c r="K5" s="5">
        <v>0.233058257054538</v>
      </c>
      <c r="L5" s="28">
        <v>0.96923537126721304</v>
      </c>
      <c r="N5" s="95"/>
      <c r="O5" s="98"/>
      <c r="P5" s="18" t="s">
        <v>3</v>
      </c>
      <c r="Q5" s="5">
        <v>9.0019381506710894E-3</v>
      </c>
      <c r="R5" s="5">
        <v>9.5822272684062404E-3</v>
      </c>
      <c r="S5" s="4">
        <v>0.98171252546084897</v>
      </c>
      <c r="T5" s="14">
        <v>1.09542205836706E-2</v>
      </c>
      <c r="U5" s="5">
        <v>1.22427070753255E-2</v>
      </c>
      <c r="V5" s="4">
        <v>0.99048833975935202</v>
      </c>
      <c r="W5" s="5">
        <v>1.8749287239335499E-2</v>
      </c>
      <c r="X5" s="5">
        <v>2.1836818441866201E-2</v>
      </c>
      <c r="Y5" s="28">
        <v>0.99550302869229901</v>
      </c>
    </row>
    <row r="6" spans="1:25" x14ac:dyDescent="0.25">
      <c r="A6" s="95"/>
      <c r="B6" s="98"/>
      <c r="C6" s="18" t="s">
        <v>4</v>
      </c>
      <c r="D6" s="5">
        <v>0.11591560446141699</v>
      </c>
      <c r="E6" s="5">
        <v>0.129568602363061</v>
      </c>
      <c r="F6" s="4">
        <v>0.95952481384896304</v>
      </c>
      <c r="G6" s="14">
        <v>0.14539633703858201</v>
      </c>
      <c r="H6" s="5">
        <v>0.17001100950124701</v>
      </c>
      <c r="I6" s="4">
        <v>0.85453108640438302</v>
      </c>
      <c r="J6" s="5">
        <v>0.19624307112785899</v>
      </c>
      <c r="K6" s="5">
        <v>0.241142104443653</v>
      </c>
      <c r="L6" s="28">
        <v>0.94451262023978599</v>
      </c>
      <c r="N6" s="95"/>
      <c r="O6" s="98"/>
      <c r="P6" s="18" t="s">
        <v>4</v>
      </c>
      <c r="Q6" s="20">
        <v>5.6345617354984102E-3</v>
      </c>
      <c r="R6" s="20">
        <v>7.2827599173621903E-3</v>
      </c>
      <c r="S6" s="21">
        <v>0.98115210678492304</v>
      </c>
      <c r="T6" s="22">
        <v>6.6198739412789299E-3</v>
      </c>
      <c r="U6" s="20">
        <v>7.80442533854448E-3</v>
      </c>
      <c r="V6" s="21">
        <v>0.99235634674797901</v>
      </c>
      <c r="W6" s="20">
        <v>6.2011614135385404E-3</v>
      </c>
      <c r="X6" s="20">
        <v>7.1737544412320501E-3</v>
      </c>
      <c r="Y6" s="31">
        <v>0.99419506069092101</v>
      </c>
    </row>
    <row r="7" spans="1:25" x14ac:dyDescent="0.25">
      <c r="A7" s="95"/>
      <c r="B7" s="99"/>
      <c r="C7" s="19" t="s">
        <v>5</v>
      </c>
      <c r="D7" s="8">
        <v>0.45986515667682898</v>
      </c>
      <c r="E7" s="8">
        <v>0.65168824204227405</v>
      </c>
      <c r="F7" s="9">
        <v>3.4042308390710499E-2</v>
      </c>
      <c r="G7" s="15">
        <v>0.45986515667682898</v>
      </c>
      <c r="H7" s="8">
        <v>0.65168824204227405</v>
      </c>
      <c r="I7" s="9">
        <v>3.4042308390710499E-2</v>
      </c>
      <c r="J7" s="8">
        <v>0.45986515667682898</v>
      </c>
      <c r="K7" s="8">
        <v>0.65168824204227405</v>
      </c>
      <c r="L7" s="29">
        <v>3.4042308390710499E-2</v>
      </c>
      <c r="N7" s="95"/>
      <c r="O7" s="99"/>
      <c r="P7" s="19" t="s">
        <v>5</v>
      </c>
      <c r="Q7" s="8">
        <v>0.190521656171972</v>
      </c>
      <c r="R7" s="8">
        <v>0.22123120647938599</v>
      </c>
      <c r="S7" s="9" t="s">
        <v>1</v>
      </c>
      <c r="T7" s="15">
        <v>0.190521656171972</v>
      </c>
      <c r="U7" s="8">
        <v>0.22123120647938599</v>
      </c>
      <c r="V7" s="9" t="s">
        <v>1</v>
      </c>
      <c r="W7" s="8">
        <v>0.190521656171972</v>
      </c>
      <c r="X7" s="8">
        <v>0.22123120647938599</v>
      </c>
      <c r="Y7" s="29" t="s">
        <v>1</v>
      </c>
    </row>
    <row r="8" spans="1:25" x14ac:dyDescent="0.25">
      <c r="A8" s="95"/>
      <c r="B8" s="100" t="s">
        <v>25</v>
      </c>
      <c r="C8" s="17" t="s">
        <v>0</v>
      </c>
      <c r="D8" s="5">
        <v>0.38169740558897203</v>
      </c>
      <c r="E8" s="6">
        <v>0.50100668187894504</v>
      </c>
      <c r="F8" s="7">
        <v>0.23667036586930601</v>
      </c>
      <c r="G8" s="13">
        <v>0.51728045823748803</v>
      </c>
      <c r="H8" s="6">
        <v>0.75866434622174606</v>
      </c>
      <c r="I8" s="7">
        <v>1.4629636988141801E-2</v>
      </c>
      <c r="J8" s="6">
        <v>0.63529185279002998</v>
      </c>
      <c r="K8" s="6">
        <v>1.0253057306167199</v>
      </c>
      <c r="L8" s="30">
        <v>0.44582178662058197</v>
      </c>
      <c r="N8" s="95"/>
      <c r="O8" s="100" t="s">
        <v>25</v>
      </c>
      <c r="P8" s="17" t="s">
        <v>0</v>
      </c>
      <c r="Q8" s="5">
        <v>0.24225599379105001</v>
      </c>
      <c r="R8" s="6">
        <v>0.28420026680080301</v>
      </c>
      <c r="S8" s="7">
        <v>0.21846163691173401</v>
      </c>
      <c r="T8" s="13">
        <v>0.25625457525762502</v>
      </c>
      <c r="U8" s="6">
        <v>0.30437812471254699</v>
      </c>
      <c r="V8" s="7">
        <v>0.23741977587169499</v>
      </c>
      <c r="W8" s="6">
        <v>0.26231270173807503</v>
      </c>
      <c r="X8" s="6">
        <v>0.313130657457518</v>
      </c>
      <c r="Y8" s="30">
        <v>0.52956663290165096</v>
      </c>
    </row>
    <row r="9" spans="1:25" x14ac:dyDescent="0.25">
      <c r="A9" s="95"/>
      <c r="B9" s="98"/>
      <c r="C9" s="18" t="s">
        <v>2</v>
      </c>
      <c r="D9" s="5">
        <v>4.2966266589534501E-2</v>
      </c>
      <c r="E9" s="5">
        <v>5.1147659820163102E-2</v>
      </c>
      <c r="F9" s="4">
        <v>0.96758452040020404</v>
      </c>
      <c r="G9" s="14">
        <v>9.5832838574144E-2</v>
      </c>
      <c r="H9" s="5">
        <v>0.119888416134472</v>
      </c>
      <c r="I9" s="4">
        <v>0.80952662064315495</v>
      </c>
      <c r="J9" s="5">
        <v>0.18677677908579099</v>
      </c>
      <c r="K9" s="5">
        <v>0.24828561932132101</v>
      </c>
      <c r="L9" s="28">
        <v>0.91353701546388699</v>
      </c>
      <c r="N9" s="95"/>
      <c r="O9" s="98"/>
      <c r="P9" s="18" t="s">
        <v>2</v>
      </c>
      <c r="Q9" s="5">
        <v>3.5960673597789497E-2</v>
      </c>
      <c r="R9" s="5">
        <v>3.75581458341641E-2</v>
      </c>
      <c r="S9" s="4">
        <v>0.97198444995475697</v>
      </c>
      <c r="T9" s="14">
        <v>6.11026323684443E-2</v>
      </c>
      <c r="U9" s="5">
        <v>6.7371795435696394E-2</v>
      </c>
      <c r="V9" s="4">
        <v>0.81692320428855403</v>
      </c>
      <c r="W9" s="5">
        <v>0.107493781309921</v>
      </c>
      <c r="X9" s="5">
        <v>0.12375857066290299</v>
      </c>
      <c r="Y9" s="28">
        <v>0.86185729026257096</v>
      </c>
    </row>
    <row r="10" spans="1:25" x14ac:dyDescent="0.25">
      <c r="A10" s="95"/>
      <c r="B10" s="98"/>
      <c r="C10" s="18" t="s">
        <v>3</v>
      </c>
      <c r="D10" s="5">
        <v>3.31036393641276E-2</v>
      </c>
      <c r="E10" s="5">
        <v>4.2528346831053297E-2</v>
      </c>
      <c r="F10" s="4">
        <v>0.97025864140237095</v>
      </c>
      <c r="G10" s="14">
        <v>6.0928415271566498E-2</v>
      </c>
      <c r="H10" s="5">
        <v>7.77488237342292E-2</v>
      </c>
      <c r="I10" s="4">
        <v>0.90259414153002604</v>
      </c>
      <c r="J10" s="5">
        <v>0.11259002382638</v>
      </c>
      <c r="K10" s="5">
        <v>0.145012162538454</v>
      </c>
      <c r="L10" s="28">
        <v>0.97399509532498796</v>
      </c>
      <c r="N10" s="95"/>
      <c r="O10" s="98"/>
      <c r="P10" s="18" t="s">
        <v>3</v>
      </c>
      <c r="Q10" s="5">
        <v>8.0465722787803201E-3</v>
      </c>
      <c r="R10" s="5">
        <v>1.0717527164958799E-2</v>
      </c>
      <c r="S10" s="4">
        <v>0.97261439016791196</v>
      </c>
      <c r="T10" s="14">
        <v>6.94187610289716E-3</v>
      </c>
      <c r="U10" s="5">
        <v>8.3534070009052205E-3</v>
      </c>
      <c r="V10" s="4">
        <v>0.97521577455624497</v>
      </c>
      <c r="W10" s="5">
        <v>1.2054285980694E-2</v>
      </c>
      <c r="X10" s="5">
        <v>1.39616263727637E-2</v>
      </c>
      <c r="Y10" s="28">
        <v>0.98918098983892799</v>
      </c>
    </row>
    <row r="11" spans="1:25" x14ac:dyDescent="0.25">
      <c r="A11" s="95"/>
      <c r="B11" s="98"/>
      <c r="C11" s="18" t="s">
        <v>4</v>
      </c>
      <c r="D11" s="20">
        <v>2.0038216325011501E-2</v>
      </c>
      <c r="E11" s="20">
        <v>3.8334612283088799E-2</v>
      </c>
      <c r="F11" s="21">
        <v>0.95734670404951505</v>
      </c>
      <c r="G11" s="22">
        <v>2.6825866040249401E-2</v>
      </c>
      <c r="H11" s="20">
        <v>5.1752007849187098E-2</v>
      </c>
      <c r="I11" s="21">
        <v>0.92111320540224695</v>
      </c>
      <c r="J11" s="20">
        <v>3.6697213486489397E-2</v>
      </c>
      <c r="K11" s="20">
        <v>6.2853494929439396E-2</v>
      </c>
      <c r="L11" s="31">
        <v>0.92257028960364396</v>
      </c>
      <c r="N11" s="95"/>
      <c r="O11" s="98"/>
      <c r="P11" s="18" t="s">
        <v>4</v>
      </c>
      <c r="Q11" s="5">
        <v>2.1904839116289099E-2</v>
      </c>
      <c r="R11" s="5">
        <v>2.6341405697277599E-2</v>
      </c>
      <c r="S11" s="4">
        <v>0.96039047163899405</v>
      </c>
      <c r="T11" s="14">
        <v>4.6585726327426497E-2</v>
      </c>
      <c r="U11" s="5">
        <v>6.0797806421476398E-2</v>
      </c>
      <c r="V11" s="4">
        <v>0.54508283334134799</v>
      </c>
      <c r="W11" s="5">
        <v>8.2038048974061306E-2</v>
      </c>
      <c r="X11" s="5">
        <v>0.108639727629589</v>
      </c>
      <c r="Y11" s="28">
        <v>0.10061170690551199</v>
      </c>
    </row>
    <row r="12" spans="1:25" ht="15.75" thickBot="1" x14ac:dyDescent="0.3">
      <c r="A12" s="96"/>
      <c r="B12" s="101"/>
      <c r="C12" s="32" t="s">
        <v>5</v>
      </c>
      <c r="D12" s="33">
        <v>0.20323119727442199</v>
      </c>
      <c r="E12" s="33">
        <v>0.23545137847570899</v>
      </c>
      <c r="F12" s="34">
        <v>0.88919804165704097</v>
      </c>
      <c r="G12" s="35">
        <v>0.24927951327710099</v>
      </c>
      <c r="H12" s="33">
        <v>0.302497609883637</v>
      </c>
      <c r="I12" s="34">
        <v>0.62642885697550799</v>
      </c>
      <c r="J12" s="33">
        <v>0.38352402536630298</v>
      </c>
      <c r="K12" s="33">
        <v>0.52678622157140798</v>
      </c>
      <c r="L12" s="36">
        <v>0.10757958951650801</v>
      </c>
      <c r="N12" s="96"/>
      <c r="O12" s="101"/>
      <c r="P12" s="32" t="s">
        <v>5</v>
      </c>
      <c r="Q12" s="33">
        <v>0.11444924265838199</v>
      </c>
      <c r="R12" s="33">
        <v>0.12871729036972199</v>
      </c>
      <c r="S12" s="34">
        <v>0.78361428885041495</v>
      </c>
      <c r="T12" s="35">
        <v>0.13065042050815701</v>
      </c>
      <c r="U12" s="33">
        <v>0.146211317136764</v>
      </c>
      <c r="V12" s="34">
        <v>0.64982920868208005</v>
      </c>
      <c r="W12" s="33">
        <v>0.15887017082429</v>
      </c>
      <c r="X12" s="33">
        <v>0.18436355422654299</v>
      </c>
      <c r="Y12" s="36">
        <v>0.40524515401606198</v>
      </c>
    </row>
    <row r="13" spans="1:25" x14ac:dyDescent="0.25">
      <c r="A13" s="94" t="s">
        <v>10</v>
      </c>
      <c r="B13" s="97" t="s">
        <v>16</v>
      </c>
      <c r="C13" s="23" t="s">
        <v>0</v>
      </c>
      <c r="D13" s="24">
        <v>0.53327717341908498</v>
      </c>
      <c r="E13" s="24">
        <v>0.78051235412825104</v>
      </c>
      <c r="F13" s="25">
        <v>0.40000788194803399</v>
      </c>
      <c r="G13" s="26">
        <v>0.55233317129208104</v>
      </c>
      <c r="H13" s="24">
        <v>0.82591331123105904</v>
      </c>
      <c r="I13" s="25">
        <v>3.22225039435822E-4</v>
      </c>
      <c r="J13" s="24">
        <v>0.56751525016100801</v>
      </c>
      <c r="K13" s="24">
        <v>0.86220854968472105</v>
      </c>
      <c r="L13" s="27">
        <v>0.12785090426743001</v>
      </c>
      <c r="N13" s="94" t="s">
        <v>20</v>
      </c>
      <c r="O13" s="97" t="s">
        <v>16</v>
      </c>
      <c r="P13" s="23" t="s">
        <v>0</v>
      </c>
      <c r="Q13" s="24">
        <v>0.34257413018187699</v>
      </c>
      <c r="R13" s="24">
        <v>0.44210130629866701</v>
      </c>
      <c r="S13" s="25">
        <v>2.3608509608913999E-2</v>
      </c>
      <c r="T13" s="26">
        <v>0.36631717060427099</v>
      </c>
      <c r="U13" s="24">
        <v>0.47862315986453702</v>
      </c>
      <c r="V13" s="25">
        <v>0.20751157209579599</v>
      </c>
      <c r="W13" s="24">
        <v>0.52636632634802205</v>
      </c>
      <c r="X13" s="24">
        <v>0.78460710242238396</v>
      </c>
      <c r="Y13" s="27">
        <v>0.76694780439367805</v>
      </c>
    </row>
    <row r="14" spans="1:25" x14ac:dyDescent="0.25">
      <c r="A14" s="95"/>
      <c r="B14" s="98"/>
      <c r="C14" s="18" t="s">
        <v>2</v>
      </c>
      <c r="D14" s="5">
        <v>5.4879737823936799E-2</v>
      </c>
      <c r="E14" s="5">
        <v>5.5185908474848902E-2</v>
      </c>
      <c r="F14" s="4">
        <v>0.97041342917104301</v>
      </c>
      <c r="G14" s="14">
        <v>8.4586069965468705E-2</v>
      </c>
      <c r="H14" s="5">
        <v>8.8527990290815095E-2</v>
      </c>
      <c r="I14" s="4">
        <v>0.978062197716144</v>
      </c>
      <c r="J14" s="5">
        <v>0.14359091850967401</v>
      </c>
      <c r="K14" s="5">
        <v>0.16852174436363601</v>
      </c>
      <c r="L14" s="28">
        <v>0.968487452359726</v>
      </c>
      <c r="N14" s="95"/>
      <c r="O14" s="98"/>
      <c r="P14" s="18" t="s">
        <v>2</v>
      </c>
      <c r="Q14" s="5">
        <v>3.0511551212833301E-2</v>
      </c>
      <c r="R14" s="5">
        <v>3.1279984740080598E-2</v>
      </c>
      <c r="S14" s="4">
        <v>0.99531625635929699</v>
      </c>
      <c r="T14" s="14">
        <v>4.7311191086299297E-2</v>
      </c>
      <c r="U14" s="5">
        <v>5.1807984180720398E-2</v>
      </c>
      <c r="V14" s="4">
        <v>0.96255728578729205</v>
      </c>
      <c r="W14" s="5">
        <v>8.0969931516068197E-2</v>
      </c>
      <c r="X14" s="5">
        <v>9.5322947475778796E-2</v>
      </c>
      <c r="Y14" s="28">
        <v>0.99837576719126797</v>
      </c>
    </row>
    <row r="15" spans="1:25" x14ac:dyDescent="0.25">
      <c r="A15" s="95"/>
      <c r="B15" s="98"/>
      <c r="C15" s="18" t="s">
        <v>3</v>
      </c>
      <c r="D15" s="5">
        <v>2.70208835177514E-2</v>
      </c>
      <c r="E15" s="5">
        <v>3.8886173023958498E-2</v>
      </c>
      <c r="F15" s="4">
        <v>0.96727807130138899</v>
      </c>
      <c r="G15" s="14">
        <v>4.2377498384154298E-2</v>
      </c>
      <c r="H15" s="5">
        <v>4.2623827146144599E-2</v>
      </c>
      <c r="I15" s="4">
        <v>0.97829449707614602</v>
      </c>
      <c r="J15" s="5">
        <v>5.9064305761835398E-2</v>
      </c>
      <c r="K15" s="5">
        <v>6.62088164756197E-2</v>
      </c>
      <c r="L15" s="28">
        <v>0.968929753607081</v>
      </c>
      <c r="N15" s="95"/>
      <c r="O15" s="98"/>
      <c r="P15" s="18" t="s">
        <v>3</v>
      </c>
      <c r="Q15" s="20">
        <v>5.4228666102077603E-3</v>
      </c>
      <c r="R15" s="20">
        <v>9.2137682228426408E-3</v>
      </c>
      <c r="S15" s="21">
        <v>0.99293155853116299</v>
      </c>
      <c r="T15" s="22">
        <v>1.04902428970389E-2</v>
      </c>
      <c r="U15" s="20">
        <v>1.50963309419349E-2</v>
      </c>
      <c r="V15" s="21">
        <v>0.98587340154384195</v>
      </c>
      <c r="W15" s="5">
        <v>2.5831167394076999E-2</v>
      </c>
      <c r="X15" s="5">
        <v>3.0045198828684401E-2</v>
      </c>
      <c r="Y15" s="28">
        <v>0.99510751459151203</v>
      </c>
    </row>
    <row r="16" spans="1:25" x14ac:dyDescent="0.25">
      <c r="A16" s="95"/>
      <c r="B16" s="98"/>
      <c r="C16" s="18" t="s">
        <v>4</v>
      </c>
      <c r="D16" s="5">
        <v>7.9713541907946203E-2</v>
      </c>
      <c r="E16" s="5">
        <v>9.4760920322637193E-2</v>
      </c>
      <c r="F16" s="4">
        <v>0.97647173775015705</v>
      </c>
      <c r="G16" s="14">
        <v>0.13174683211444499</v>
      </c>
      <c r="H16" s="5">
        <v>0.16461711410357999</v>
      </c>
      <c r="I16" s="4">
        <v>0.92601106522959298</v>
      </c>
      <c r="J16" s="5">
        <v>0.16688732804588199</v>
      </c>
      <c r="K16" s="5">
        <v>0.21778670566904301</v>
      </c>
      <c r="L16" s="28">
        <v>0.95538411284624003</v>
      </c>
      <c r="N16" s="95"/>
      <c r="O16" s="98"/>
      <c r="P16" s="18" t="s">
        <v>4</v>
      </c>
      <c r="Q16" s="5">
        <v>1.07279642301213E-2</v>
      </c>
      <c r="R16" s="5">
        <v>1.24292277490904E-2</v>
      </c>
      <c r="S16" s="4">
        <v>0.98968034884615996</v>
      </c>
      <c r="T16" s="14">
        <v>1.8387581584378102E-2</v>
      </c>
      <c r="U16" s="5">
        <v>2.38691478235501E-2</v>
      </c>
      <c r="V16" s="4">
        <v>0.98824485536689299</v>
      </c>
      <c r="W16" s="5">
        <v>2.89239721844682E-2</v>
      </c>
      <c r="X16" s="5">
        <v>3.77701126651021E-2</v>
      </c>
      <c r="Y16" s="28">
        <v>0.99559570918504503</v>
      </c>
    </row>
    <row r="17" spans="1:25" x14ac:dyDescent="0.25">
      <c r="A17" s="95"/>
      <c r="B17" s="99"/>
      <c r="C17" s="19" t="s">
        <v>5</v>
      </c>
      <c r="D17" s="8">
        <v>0.45424036182946997</v>
      </c>
      <c r="E17" s="8">
        <v>0.64863804954472504</v>
      </c>
      <c r="F17" s="9" t="s">
        <v>1</v>
      </c>
      <c r="G17" s="15">
        <v>0.45424036182946997</v>
      </c>
      <c r="H17" s="8">
        <v>0.64863804954472504</v>
      </c>
      <c r="I17" s="9" t="s">
        <v>1</v>
      </c>
      <c r="J17" s="8">
        <v>0.45424036182946997</v>
      </c>
      <c r="K17" s="8">
        <v>0.64863804954472504</v>
      </c>
      <c r="L17" s="29" t="s">
        <v>1</v>
      </c>
      <c r="N17" s="95"/>
      <c r="O17" s="99"/>
      <c r="P17" s="19" t="s">
        <v>5</v>
      </c>
      <c r="Q17" s="8">
        <v>0.25044789858754801</v>
      </c>
      <c r="R17" s="8">
        <v>0.31312371236973702</v>
      </c>
      <c r="S17" s="9" t="s">
        <v>1</v>
      </c>
      <c r="T17" s="15">
        <v>0.25044789858754801</v>
      </c>
      <c r="U17" s="8">
        <v>0.31312371236973702</v>
      </c>
      <c r="V17" s="9" t="s">
        <v>1</v>
      </c>
      <c r="W17" s="8">
        <v>0.25044789858754801</v>
      </c>
      <c r="X17" s="8">
        <v>0.31312371236973702</v>
      </c>
      <c r="Y17" s="29" t="s">
        <v>1</v>
      </c>
    </row>
    <row r="18" spans="1:25" x14ac:dyDescent="0.25">
      <c r="A18" s="95"/>
      <c r="B18" s="100" t="s">
        <v>25</v>
      </c>
      <c r="C18" s="17" t="s">
        <v>0</v>
      </c>
      <c r="D18" s="5">
        <v>0.407503917631233</v>
      </c>
      <c r="E18" s="6">
        <v>0.56192712572194503</v>
      </c>
      <c r="F18" s="7">
        <v>0.10182749069527899</v>
      </c>
      <c r="G18" s="13">
        <v>0.52975748512270904</v>
      </c>
      <c r="H18" s="6">
        <v>0.79732534227326002</v>
      </c>
      <c r="I18" s="7">
        <v>2.86070863526178E-2</v>
      </c>
      <c r="J18" s="6">
        <v>0.625397034477156</v>
      </c>
      <c r="K18" s="6">
        <v>1.0164412141171499</v>
      </c>
      <c r="L18" s="30">
        <v>0.48779425914414298</v>
      </c>
      <c r="N18" s="95"/>
      <c r="O18" s="100" t="s">
        <v>25</v>
      </c>
      <c r="P18" s="17" t="s">
        <v>0</v>
      </c>
      <c r="Q18" s="5">
        <v>0.43710700877250902</v>
      </c>
      <c r="R18" s="6">
        <v>0.60632079259239002</v>
      </c>
      <c r="S18" s="7">
        <v>8.3243317598294203E-2</v>
      </c>
      <c r="T18" s="13">
        <v>0.492248191003896</v>
      </c>
      <c r="U18" s="6">
        <v>0.705491400627687</v>
      </c>
      <c r="V18" s="7">
        <v>0.35976231357208999</v>
      </c>
      <c r="W18" s="6">
        <v>0.67541141793903603</v>
      </c>
      <c r="X18" s="6">
        <v>1.07768328699875</v>
      </c>
      <c r="Y18" s="30">
        <v>0.64880428909291299</v>
      </c>
    </row>
    <row r="19" spans="1:25" x14ac:dyDescent="0.25">
      <c r="A19" s="95"/>
      <c r="B19" s="98"/>
      <c r="C19" s="18" t="s">
        <v>2</v>
      </c>
      <c r="D19" s="5">
        <v>3.2633824102782601E-2</v>
      </c>
      <c r="E19" s="5">
        <v>3.84697103195955E-2</v>
      </c>
      <c r="F19" s="4">
        <v>0.99264486137672403</v>
      </c>
      <c r="G19" s="14">
        <v>8.0316901847241606E-2</v>
      </c>
      <c r="H19" s="5">
        <v>9.5714580794434498E-2</v>
      </c>
      <c r="I19" s="4">
        <v>0.93996194449144499</v>
      </c>
      <c r="J19" s="5">
        <v>0.16201273767656901</v>
      </c>
      <c r="K19" s="5">
        <v>0.220428235605061</v>
      </c>
      <c r="L19" s="28">
        <v>0.95430854591841396</v>
      </c>
      <c r="N19" s="95"/>
      <c r="O19" s="98"/>
      <c r="P19" s="18" t="s">
        <v>2</v>
      </c>
      <c r="Q19" s="5">
        <v>3.80099879977479E-2</v>
      </c>
      <c r="R19" s="5">
        <v>4.49211601604168E-2</v>
      </c>
      <c r="S19" s="4">
        <v>0.99655609180968396</v>
      </c>
      <c r="T19" s="14">
        <v>6.9847243935585002E-2</v>
      </c>
      <c r="U19" s="5">
        <v>8.5321733398371694E-2</v>
      </c>
      <c r="V19" s="4">
        <v>0.85405570104959805</v>
      </c>
      <c r="W19" s="5">
        <v>0.12430459356309401</v>
      </c>
      <c r="X19" s="5">
        <v>0.162661202153283</v>
      </c>
      <c r="Y19" s="28">
        <v>0.67887013270304697</v>
      </c>
    </row>
    <row r="20" spans="1:25" x14ac:dyDescent="0.25">
      <c r="A20" s="95"/>
      <c r="B20" s="98"/>
      <c r="C20" s="18" t="s">
        <v>3</v>
      </c>
      <c r="D20" s="20">
        <v>1.8299263049623399E-2</v>
      </c>
      <c r="E20" s="20">
        <v>2.0887381132018899E-2</v>
      </c>
      <c r="F20" s="21">
        <v>0.99213412483039298</v>
      </c>
      <c r="G20" s="22">
        <v>1.22842144881374E-2</v>
      </c>
      <c r="H20" s="20">
        <v>1.4147012213936E-2</v>
      </c>
      <c r="I20" s="21">
        <v>0.99608010167790395</v>
      </c>
      <c r="J20" s="20">
        <v>1.8171156103411301E-2</v>
      </c>
      <c r="K20" s="20">
        <v>2.0842106586468099E-2</v>
      </c>
      <c r="L20" s="31">
        <v>0.99409158780991402</v>
      </c>
      <c r="N20" s="95"/>
      <c r="O20" s="98"/>
      <c r="P20" s="18" t="s">
        <v>3</v>
      </c>
      <c r="Q20" s="5">
        <v>1.8280631809132801E-2</v>
      </c>
      <c r="R20" s="5">
        <v>2.6254801999202999E-2</v>
      </c>
      <c r="S20" s="4">
        <v>0.97916213624845205</v>
      </c>
      <c r="T20" s="14">
        <v>1.55033569188047E-2</v>
      </c>
      <c r="U20" s="5">
        <v>2.07297655999817E-2</v>
      </c>
      <c r="V20" s="4">
        <v>0.99015488949934805</v>
      </c>
      <c r="W20" s="20">
        <v>1.4223598763077499E-2</v>
      </c>
      <c r="X20" s="20">
        <v>2.0371676407674101E-2</v>
      </c>
      <c r="Y20" s="31">
        <v>0.97879244748000205</v>
      </c>
    </row>
    <row r="21" spans="1:25" x14ac:dyDescent="0.25">
      <c r="A21" s="95"/>
      <c r="B21" s="98"/>
      <c r="C21" s="18" t="s">
        <v>4</v>
      </c>
      <c r="D21" s="5">
        <v>2.5537081998407402E-2</v>
      </c>
      <c r="E21" s="5">
        <v>3.5234046272452302E-2</v>
      </c>
      <c r="F21" s="4">
        <v>0.98976940421628701</v>
      </c>
      <c r="G21" s="14">
        <v>3.4590012603616903E-2</v>
      </c>
      <c r="H21" s="5">
        <v>5.35108725317174E-2</v>
      </c>
      <c r="I21" s="4">
        <v>0.97111207928778198</v>
      </c>
      <c r="J21" s="5">
        <v>5.0804443264759101E-2</v>
      </c>
      <c r="K21" s="5">
        <v>7.7050303495625305E-2</v>
      </c>
      <c r="L21" s="28">
        <v>0.96401194589880601</v>
      </c>
      <c r="N21" s="95"/>
      <c r="O21" s="98"/>
      <c r="P21" s="18" t="s">
        <v>4</v>
      </c>
      <c r="Q21" s="5">
        <v>3.1553326836125301E-2</v>
      </c>
      <c r="R21" s="5">
        <v>4.43042367565653E-2</v>
      </c>
      <c r="S21" s="4">
        <v>0.97932008924027703</v>
      </c>
      <c r="T21" s="14">
        <v>6.3319203248891204E-2</v>
      </c>
      <c r="U21" s="5">
        <v>8.9474862147372505E-2</v>
      </c>
      <c r="V21" s="4">
        <v>0.64000697908277004</v>
      </c>
      <c r="W21" s="5">
        <v>0.11029766565214601</v>
      </c>
      <c r="X21" s="5">
        <v>0.15663965157991799</v>
      </c>
      <c r="Y21" s="28">
        <v>2.21908859108974E-2</v>
      </c>
    </row>
    <row r="22" spans="1:25" ht="15.75" thickBot="1" x14ac:dyDescent="0.3">
      <c r="A22" s="96"/>
      <c r="B22" s="101"/>
      <c r="C22" s="32" t="s">
        <v>5</v>
      </c>
      <c r="D22" s="33">
        <v>0.178226398458046</v>
      </c>
      <c r="E22" s="33">
        <v>0.20562306419437101</v>
      </c>
      <c r="F22" s="34">
        <v>0.98172840625499602</v>
      </c>
      <c r="G22" s="35">
        <v>0.22641895333769799</v>
      </c>
      <c r="H22" s="33">
        <v>0.26695800129830999</v>
      </c>
      <c r="I22" s="34">
        <v>0.86294064208622401</v>
      </c>
      <c r="J22" s="33">
        <v>0.357077795052821</v>
      </c>
      <c r="K22" s="33">
        <v>0.49397030843091499</v>
      </c>
      <c r="L22" s="36">
        <v>0.138680693527263</v>
      </c>
      <c r="N22" s="96"/>
      <c r="O22" s="101"/>
      <c r="P22" s="32" t="s">
        <v>5</v>
      </c>
      <c r="Q22" s="33">
        <v>0.17742654883938599</v>
      </c>
      <c r="R22" s="33">
        <v>0.214990832787786</v>
      </c>
      <c r="S22" s="34">
        <v>0.55715265418818105</v>
      </c>
      <c r="T22" s="35">
        <v>0.19412121331464799</v>
      </c>
      <c r="U22" s="33">
        <v>0.230840011924941</v>
      </c>
      <c r="V22" s="34">
        <v>0.91059588133848801</v>
      </c>
      <c r="W22" s="33">
        <v>0.2361020974512</v>
      </c>
      <c r="X22" s="33">
        <v>0.295938232877964</v>
      </c>
      <c r="Y22" s="36">
        <v>2.1510068588571E-3</v>
      </c>
    </row>
    <row r="23" spans="1:25" x14ac:dyDescent="0.25">
      <c r="A23" s="94" t="s">
        <v>26</v>
      </c>
      <c r="B23" s="97" t="s">
        <v>16</v>
      </c>
      <c r="C23" s="23" t="s">
        <v>0</v>
      </c>
      <c r="D23" s="24">
        <v>0.54968703399999996</v>
      </c>
      <c r="E23" s="24">
        <v>0.83800654200000002</v>
      </c>
      <c r="F23" s="25">
        <v>5.8102712000000001E-2</v>
      </c>
      <c r="G23" s="26">
        <v>0.60185824600000004</v>
      </c>
      <c r="H23" s="24">
        <v>0.94202069799999999</v>
      </c>
      <c r="I23" s="25">
        <v>9.962762E-3</v>
      </c>
      <c r="J23" s="24">
        <v>0.61087504100000001</v>
      </c>
      <c r="K23" s="24">
        <v>0.96218366600000005</v>
      </c>
      <c r="L23" s="27">
        <v>1.7313579999999999E-2</v>
      </c>
      <c r="N23" s="94" t="s">
        <v>21</v>
      </c>
      <c r="O23" s="97" t="s">
        <v>16</v>
      </c>
      <c r="P23" s="23" t="s">
        <v>0</v>
      </c>
      <c r="Q23" s="24">
        <v>0.30789838052984497</v>
      </c>
      <c r="R23" s="24">
        <v>0.39302801310472302</v>
      </c>
      <c r="S23" s="25">
        <v>1.8393178378545601E-2</v>
      </c>
      <c r="T23" s="26">
        <v>0.315182997029473</v>
      </c>
      <c r="U23" s="24">
        <v>0.40646234272108001</v>
      </c>
      <c r="V23" s="25">
        <v>5.5845206250818201E-2</v>
      </c>
      <c r="W23" s="24">
        <v>0.32542101702714799</v>
      </c>
      <c r="X23" s="24">
        <v>0.42304534385475201</v>
      </c>
      <c r="Y23" s="27">
        <v>0.392848865346133</v>
      </c>
    </row>
    <row r="24" spans="1:25" x14ac:dyDescent="0.25">
      <c r="A24" s="95"/>
      <c r="B24" s="98"/>
      <c r="C24" s="18" t="s">
        <v>2</v>
      </c>
      <c r="D24" s="5">
        <v>1.2196346E-2</v>
      </c>
      <c r="E24" s="5">
        <v>1.8564456999999999E-2</v>
      </c>
      <c r="F24" s="4">
        <v>0.99456144800000001</v>
      </c>
      <c r="G24" s="14">
        <v>1.4168985E-2</v>
      </c>
      <c r="H24" s="5">
        <v>2.328736E-2</v>
      </c>
      <c r="I24" s="4">
        <v>0.99296992699999997</v>
      </c>
      <c r="J24" s="20">
        <v>1.0545394E-2</v>
      </c>
      <c r="K24" s="20">
        <v>1.8058762999999999E-2</v>
      </c>
      <c r="L24" s="31">
        <v>0.993218194</v>
      </c>
      <c r="N24" s="95"/>
      <c r="O24" s="98"/>
      <c r="P24" s="18" t="s">
        <v>2</v>
      </c>
      <c r="Q24" s="5">
        <v>3.00782428818747E-2</v>
      </c>
      <c r="R24" s="5">
        <v>3.5905427975301898E-2</v>
      </c>
      <c r="S24" s="4">
        <v>0.93335348640272597</v>
      </c>
      <c r="T24" s="14">
        <v>3.3547058145688799E-2</v>
      </c>
      <c r="U24" s="5">
        <v>4.5809472931007997E-2</v>
      </c>
      <c r="V24" s="4">
        <v>0.901526956306963</v>
      </c>
      <c r="W24" s="5">
        <v>6.9174033667749504E-2</v>
      </c>
      <c r="X24" s="5">
        <v>8.1823435822428806E-2</v>
      </c>
      <c r="Y24" s="28">
        <v>0.927843842327292</v>
      </c>
    </row>
    <row r="25" spans="1:25" x14ac:dyDescent="0.25">
      <c r="A25" s="95"/>
      <c r="B25" s="98"/>
      <c r="C25" s="18" t="s">
        <v>3</v>
      </c>
      <c r="D25" s="20">
        <v>1.1366088E-2</v>
      </c>
      <c r="E25" s="20">
        <v>1.3594192E-2</v>
      </c>
      <c r="F25" s="21">
        <v>0.99456511400000003</v>
      </c>
      <c r="G25" s="22">
        <v>1.0635594999999999E-2</v>
      </c>
      <c r="H25" s="20">
        <v>1.3856258999999999E-2</v>
      </c>
      <c r="I25" s="21">
        <v>0.99505209699999997</v>
      </c>
      <c r="J25" s="5">
        <v>2.0823365E-2</v>
      </c>
      <c r="K25" s="5">
        <v>2.5284160999999999E-2</v>
      </c>
      <c r="L25" s="28">
        <v>0.99640912000000004</v>
      </c>
      <c r="N25" s="95"/>
      <c r="O25" s="98"/>
      <c r="P25" s="18" t="s">
        <v>3</v>
      </c>
      <c r="Q25" s="38">
        <v>2.4485891525913E-2</v>
      </c>
      <c r="R25" s="38">
        <v>3.4640871925445398E-2</v>
      </c>
      <c r="S25" s="39">
        <v>0.93906922103470802</v>
      </c>
      <c r="T25" s="14">
        <v>3.4108514790243002E-2</v>
      </c>
      <c r="U25" s="5">
        <v>5.3395239525157998E-2</v>
      </c>
      <c r="V25" s="4">
        <v>0.86047908163643205</v>
      </c>
      <c r="W25" s="5">
        <v>8.9818634645719694E-2</v>
      </c>
      <c r="X25" s="5">
        <v>0.109849895061671</v>
      </c>
      <c r="Y25" s="28">
        <v>0.88309403141280796</v>
      </c>
    </row>
    <row r="26" spans="1:25" x14ac:dyDescent="0.25">
      <c r="A26" s="95"/>
      <c r="B26" s="98"/>
      <c r="C26" s="18" t="s">
        <v>4</v>
      </c>
      <c r="D26" s="5">
        <v>0.104285954</v>
      </c>
      <c r="E26" s="5">
        <v>0.13536302</v>
      </c>
      <c r="F26" s="4">
        <v>0.96145567600000004</v>
      </c>
      <c r="G26" s="14">
        <v>0.122064717</v>
      </c>
      <c r="H26" s="5">
        <v>0.16568650200000001</v>
      </c>
      <c r="I26" s="4">
        <v>0.90118783499999999</v>
      </c>
      <c r="J26" s="5">
        <v>0.15320589400000001</v>
      </c>
      <c r="K26" s="5">
        <v>0.21339613800000001</v>
      </c>
      <c r="L26" s="28">
        <v>0.92901753499999995</v>
      </c>
      <c r="N26" s="95"/>
      <c r="O26" s="98"/>
      <c r="P26" s="18" t="s">
        <v>4</v>
      </c>
      <c r="Q26" s="20">
        <v>1.9032485446448599E-2</v>
      </c>
      <c r="R26" s="20">
        <v>2.4205156619177499E-2</v>
      </c>
      <c r="S26" s="21">
        <v>0.94786577559545404</v>
      </c>
      <c r="T26" s="22">
        <v>1.5941888364319898E-2</v>
      </c>
      <c r="U26" s="20">
        <v>2.38832115139903E-2</v>
      </c>
      <c r="V26" s="21">
        <v>0.939581031516734</v>
      </c>
      <c r="W26" s="5">
        <v>4.3842158471389003E-2</v>
      </c>
      <c r="X26" s="5">
        <v>5.33392624685795E-2</v>
      </c>
      <c r="Y26" s="28">
        <v>0.97893072389561298</v>
      </c>
    </row>
    <row r="27" spans="1:25" ht="15.75" thickBot="1" x14ac:dyDescent="0.3">
      <c r="A27" s="95"/>
      <c r="B27" s="99"/>
      <c r="C27" s="19" t="s">
        <v>5</v>
      </c>
      <c r="D27" s="8">
        <v>0.45267807700000001</v>
      </c>
      <c r="E27" s="8">
        <v>0.66033048299999997</v>
      </c>
      <c r="F27" s="9" t="s">
        <v>1</v>
      </c>
      <c r="G27" s="15">
        <v>0.45267807700000001</v>
      </c>
      <c r="H27" s="8">
        <v>0.66033048299999997</v>
      </c>
      <c r="I27" s="9" t="s">
        <v>1</v>
      </c>
      <c r="J27" s="8">
        <v>0.45267807700000001</v>
      </c>
      <c r="K27" s="8">
        <v>0.66033048299999997</v>
      </c>
      <c r="L27" s="29" t="s">
        <v>1</v>
      </c>
      <c r="N27" s="95"/>
      <c r="O27" s="99"/>
      <c r="P27" s="19" t="s">
        <v>5</v>
      </c>
      <c r="Q27" s="8">
        <v>0.28070254652631599</v>
      </c>
      <c r="R27" s="8">
        <v>0.35697385218120198</v>
      </c>
      <c r="S27" s="9" t="s">
        <v>1</v>
      </c>
      <c r="T27" s="15">
        <v>0.28070254652631599</v>
      </c>
      <c r="U27" s="8">
        <v>0.35697385218120198</v>
      </c>
      <c r="V27" s="9" t="s">
        <v>1</v>
      </c>
      <c r="W27" s="8">
        <v>0.28070254652631599</v>
      </c>
      <c r="X27" s="8">
        <v>0.35697385218120198</v>
      </c>
      <c r="Y27" s="29" t="s">
        <v>1</v>
      </c>
    </row>
    <row r="28" spans="1:25" x14ac:dyDescent="0.25">
      <c r="A28" s="95"/>
      <c r="B28" s="100" t="s">
        <v>25</v>
      </c>
      <c r="C28" s="23" t="s">
        <v>0</v>
      </c>
      <c r="D28" s="24">
        <v>0.37563160049782102</v>
      </c>
      <c r="E28" s="24">
        <v>0.51605524489047006</v>
      </c>
      <c r="F28" s="25">
        <v>0.592954747414695</v>
      </c>
      <c r="G28" s="26">
        <v>0.44047852318921898</v>
      </c>
      <c r="H28" s="24">
        <v>0.62589392070523597</v>
      </c>
      <c r="I28" s="25">
        <v>7.4490421519653904E-2</v>
      </c>
      <c r="J28" s="24">
        <v>0.48272848888092401</v>
      </c>
      <c r="K28" s="24">
        <v>0.711904669597206</v>
      </c>
      <c r="L28" s="27">
        <v>1.3011889749642301E-6</v>
      </c>
      <c r="N28" s="95"/>
      <c r="O28" s="100" t="s">
        <v>25</v>
      </c>
      <c r="P28" s="17" t="s">
        <v>0</v>
      </c>
      <c r="Q28" s="5">
        <v>0.266671172830446</v>
      </c>
      <c r="R28" s="6">
        <v>0.33785348063281101</v>
      </c>
      <c r="S28" s="7">
        <v>2.10155654393143E-2</v>
      </c>
      <c r="T28" s="13">
        <v>0.31466288611958299</v>
      </c>
      <c r="U28" s="6">
        <v>0.408654270512955</v>
      </c>
      <c r="V28" s="7">
        <v>2.144647165128E-2</v>
      </c>
      <c r="W28" s="6">
        <v>0.35518748678188</v>
      </c>
      <c r="X28" s="6">
        <v>0.47498544881507498</v>
      </c>
      <c r="Y28" s="30">
        <v>0.55460809623355101</v>
      </c>
    </row>
    <row r="29" spans="1:25" x14ac:dyDescent="0.25">
      <c r="A29" s="95"/>
      <c r="B29" s="98"/>
      <c r="C29" s="18" t="s">
        <v>2</v>
      </c>
      <c r="D29" s="5">
        <v>1.9610378693353098E-2</v>
      </c>
      <c r="E29" s="5">
        <v>2.6508835741893499E-2</v>
      </c>
      <c r="F29" s="4">
        <v>0.99430347838419697</v>
      </c>
      <c r="G29" s="14">
        <v>6.1102704423935499E-2</v>
      </c>
      <c r="H29" s="5">
        <v>7.9366281804538599E-2</v>
      </c>
      <c r="I29" s="4">
        <v>0.92846139935830496</v>
      </c>
      <c r="J29" s="5">
        <v>0.127645825738606</v>
      </c>
      <c r="K29" s="5">
        <v>0.17236116881293401</v>
      </c>
      <c r="L29" s="28">
        <v>0.99866776167086402</v>
      </c>
      <c r="N29" s="95"/>
      <c r="O29" s="98"/>
      <c r="P29" s="18" t="s">
        <v>2</v>
      </c>
      <c r="Q29" s="5">
        <v>3.9100012301446802E-2</v>
      </c>
      <c r="R29" s="5">
        <v>4.7655073426414903E-2</v>
      </c>
      <c r="S29" s="4">
        <v>0.980781243268664</v>
      </c>
      <c r="T29" s="14">
        <v>7.1218030503283902E-2</v>
      </c>
      <c r="U29" s="5">
        <v>8.8226714503747194E-2</v>
      </c>
      <c r="V29" s="4">
        <v>0.81265344780625304</v>
      </c>
      <c r="W29" s="5">
        <v>0.13852684598602499</v>
      </c>
      <c r="X29" s="5">
        <v>0.181317871412812</v>
      </c>
      <c r="Y29" s="28">
        <v>0.97137920302011205</v>
      </c>
    </row>
    <row r="30" spans="1:25" x14ac:dyDescent="0.25">
      <c r="A30" s="95"/>
      <c r="B30" s="98"/>
      <c r="C30" s="18" t="s">
        <v>3</v>
      </c>
      <c r="D30" s="5">
        <v>2.0923105185004599E-2</v>
      </c>
      <c r="E30" s="5">
        <v>2.3914171250196299E-2</v>
      </c>
      <c r="F30" s="4">
        <v>0.99142709396515805</v>
      </c>
      <c r="G30" s="14">
        <v>1.7830257549889001E-2</v>
      </c>
      <c r="H30" s="5">
        <v>2.1111678252411399E-2</v>
      </c>
      <c r="I30" s="4">
        <v>0.99340302181147799</v>
      </c>
      <c r="J30" s="5">
        <v>2.1642333704416501E-2</v>
      </c>
      <c r="K30" s="5">
        <v>3.0777804997304599E-2</v>
      </c>
      <c r="L30" s="28">
        <v>0.99322812439906705</v>
      </c>
      <c r="N30" s="95"/>
      <c r="O30" s="98"/>
      <c r="P30" s="18" t="s">
        <v>3</v>
      </c>
      <c r="Q30" s="5">
        <v>2.6488718328607001E-2</v>
      </c>
      <c r="R30" s="5">
        <v>2.6899732638072299E-2</v>
      </c>
      <c r="S30" s="4">
        <v>0.99058108121132604</v>
      </c>
      <c r="T30" s="37">
        <v>2.3405408079429601E-2</v>
      </c>
      <c r="U30" s="38">
        <v>2.4082486663305602E-2</v>
      </c>
      <c r="V30" s="39">
        <v>0.97227530488105796</v>
      </c>
      <c r="W30" s="20">
        <v>3.0842128978660802E-2</v>
      </c>
      <c r="X30" s="20">
        <v>3.1567596835371498E-2</v>
      </c>
      <c r="Y30" s="31">
        <v>0.981016010364405</v>
      </c>
    </row>
    <row r="31" spans="1:25" x14ac:dyDescent="0.25">
      <c r="A31" s="95"/>
      <c r="B31" s="98"/>
      <c r="C31" s="18" t="s">
        <v>4</v>
      </c>
      <c r="D31" s="5">
        <v>2.5448981098698899E-2</v>
      </c>
      <c r="E31" s="5">
        <v>3.31561719177908E-2</v>
      </c>
      <c r="F31" s="4">
        <v>0.98206049133961604</v>
      </c>
      <c r="G31" s="14">
        <v>3.2951595714899903E-2</v>
      </c>
      <c r="H31" s="5">
        <v>4.3688244763975398E-2</v>
      </c>
      <c r="I31" s="4">
        <v>0.96629268079961805</v>
      </c>
      <c r="J31" s="5">
        <v>3.2805829076670102E-2</v>
      </c>
      <c r="K31" s="5">
        <v>4.1519577557742798E-2</v>
      </c>
      <c r="L31" s="28">
        <v>0.96476766037820505</v>
      </c>
      <c r="N31" s="95"/>
      <c r="O31" s="98"/>
      <c r="P31" s="18" t="s">
        <v>4</v>
      </c>
      <c r="Q31" s="5">
        <v>4.5094475279016902E-2</v>
      </c>
      <c r="R31" s="5">
        <v>5.3949980965312401E-2</v>
      </c>
      <c r="S31" s="4">
        <v>0.99267503324060502</v>
      </c>
      <c r="T31" s="14">
        <v>8.2487997756027304E-2</v>
      </c>
      <c r="U31" s="5">
        <v>0.108625379943388</v>
      </c>
      <c r="V31" s="4">
        <v>0.57075391229375105</v>
      </c>
      <c r="W31" s="5">
        <v>0.146479171469867</v>
      </c>
      <c r="X31" s="5">
        <v>0.20166350970091501</v>
      </c>
      <c r="Y31" s="28">
        <v>0.280054054182029</v>
      </c>
    </row>
    <row r="32" spans="1:25" ht="15.75" thickBot="1" x14ac:dyDescent="0.3">
      <c r="A32" s="96"/>
      <c r="B32" s="101"/>
      <c r="C32" s="19" t="s">
        <v>5</v>
      </c>
      <c r="D32" s="8">
        <v>0.26687510030584</v>
      </c>
      <c r="E32" s="8">
        <v>0.32538121788872898</v>
      </c>
      <c r="F32" s="9">
        <v>0.94784020799361202</v>
      </c>
      <c r="G32" s="15">
        <v>0.30826710153238401</v>
      </c>
      <c r="H32" s="8">
        <v>0.402074950200693</v>
      </c>
      <c r="I32" s="9">
        <v>0.68578786166192696</v>
      </c>
      <c r="J32" s="8">
        <v>0.39066624736246702</v>
      </c>
      <c r="K32" s="8">
        <v>0.55221096982175499</v>
      </c>
      <c r="L32" s="29">
        <v>0.37920187083165902</v>
      </c>
      <c r="N32" s="96"/>
      <c r="O32" s="101"/>
      <c r="P32" s="32" t="s">
        <v>5</v>
      </c>
      <c r="Q32" s="33">
        <v>0.17486875454359199</v>
      </c>
      <c r="R32" s="33">
        <v>0.216869808371768</v>
      </c>
      <c r="S32" s="34">
        <v>0.80270866970602195</v>
      </c>
      <c r="T32" s="35">
        <v>0.198318172693526</v>
      </c>
      <c r="U32" s="33">
        <v>0.24209117649322701</v>
      </c>
      <c r="V32" s="34">
        <v>0.71326555892940302</v>
      </c>
      <c r="W32" s="33">
        <v>0.226644351477129</v>
      </c>
      <c r="X32" s="33">
        <v>0.28561114972915402</v>
      </c>
      <c r="Y32" s="36">
        <v>0.42244640822482199</v>
      </c>
    </row>
    <row r="33" spans="1:25" x14ac:dyDescent="0.25">
      <c r="A33" s="94" t="s">
        <v>11</v>
      </c>
      <c r="B33" s="97" t="s">
        <v>16</v>
      </c>
      <c r="C33" s="23" t="s">
        <v>0</v>
      </c>
      <c r="D33" s="24">
        <v>0.34697505920606603</v>
      </c>
      <c r="E33" s="24">
        <v>0.463814133385268</v>
      </c>
      <c r="F33" s="25">
        <v>0.18123562678486099</v>
      </c>
      <c r="G33" s="26">
        <v>0.349466171264803</v>
      </c>
      <c r="H33" s="24">
        <v>0.46805439232014301</v>
      </c>
      <c r="I33" s="25">
        <v>0.53648917484806702</v>
      </c>
      <c r="J33" s="24">
        <v>0.349466171264803</v>
      </c>
      <c r="K33" s="24">
        <v>0.46805439232014301</v>
      </c>
      <c r="L33" s="27">
        <v>0.53648917484806702</v>
      </c>
      <c r="N33" s="94" t="s">
        <v>22</v>
      </c>
      <c r="O33" s="97" t="s">
        <v>16</v>
      </c>
      <c r="P33" s="23" t="s">
        <v>0</v>
      </c>
      <c r="Q33" s="24">
        <v>0.214138940940578</v>
      </c>
      <c r="R33" s="24">
        <v>0.249343540219502</v>
      </c>
      <c r="S33" s="25">
        <v>2.6839869239054502E-3</v>
      </c>
      <c r="T33" s="26">
        <v>0.22030033634010401</v>
      </c>
      <c r="U33" s="24">
        <v>0.25811953620606598</v>
      </c>
      <c r="V33" s="25">
        <v>1.50336366283639E-2</v>
      </c>
      <c r="W33" s="24">
        <v>0.23761363480415401</v>
      </c>
      <c r="X33" s="24">
        <v>0.28324662914825899</v>
      </c>
      <c r="Y33" s="27">
        <v>0.210422647112364</v>
      </c>
    </row>
    <row r="34" spans="1:25" x14ac:dyDescent="0.25">
      <c r="A34" s="95"/>
      <c r="B34" s="98"/>
      <c r="C34" s="18" t="s">
        <v>2</v>
      </c>
      <c r="D34" s="5">
        <v>3.5436148545179597E-2</v>
      </c>
      <c r="E34" s="5">
        <v>4.6161496995593E-2</v>
      </c>
      <c r="F34" s="4">
        <v>0.966367934019005</v>
      </c>
      <c r="G34" s="14">
        <v>5.3432542574384199E-2</v>
      </c>
      <c r="H34" s="5">
        <v>6.7152091924656696E-2</v>
      </c>
      <c r="I34" s="4">
        <v>0.95365153971091599</v>
      </c>
      <c r="J34" s="5">
        <v>7.5692706072485599E-2</v>
      </c>
      <c r="K34" s="5">
        <v>9.8336349773579704E-2</v>
      </c>
      <c r="L34" s="28">
        <v>0.96446619230684905</v>
      </c>
      <c r="N34" s="95"/>
      <c r="O34" s="98"/>
      <c r="P34" s="18" t="s">
        <v>2</v>
      </c>
      <c r="Q34" s="5">
        <v>9.3741778222813706E-3</v>
      </c>
      <c r="R34" s="5">
        <v>1.03052774377806E-2</v>
      </c>
      <c r="S34" s="4">
        <v>0.98206476935445597</v>
      </c>
      <c r="T34" s="14">
        <v>1.0859739306032E-2</v>
      </c>
      <c r="U34" s="5">
        <v>1.17241974745654E-2</v>
      </c>
      <c r="V34" s="4">
        <v>0.98643661377699499</v>
      </c>
      <c r="W34" s="5">
        <v>9.4381394913122807E-3</v>
      </c>
      <c r="X34" s="5">
        <v>1.142529768879E-2</v>
      </c>
      <c r="Y34" s="28">
        <v>0.98533440409314399</v>
      </c>
    </row>
    <row r="35" spans="1:25" x14ac:dyDescent="0.25">
      <c r="A35" s="95"/>
      <c r="B35" s="98"/>
      <c r="C35" s="18" t="s">
        <v>3</v>
      </c>
      <c r="D35" s="5">
        <v>3.6518914918727302E-2</v>
      </c>
      <c r="E35" s="5">
        <v>4.3679945177239103E-2</v>
      </c>
      <c r="F35" s="4">
        <v>0.93266340963229999</v>
      </c>
      <c r="G35" s="14">
        <v>5.6187375605972603E-2</v>
      </c>
      <c r="H35" s="5">
        <v>7.0031073073332395E-2</v>
      </c>
      <c r="I35" s="4">
        <v>0.92743170794888996</v>
      </c>
      <c r="J35" s="5">
        <v>8.9475738363185994E-2</v>
      </c>
      <c r="K35" s="5">
        <v>0.114043241972483</v>
      </c>
      <c r="L35" s="28">
        <v>0.96537445985496295</v>
      </c>
      <c r="N35" s="95"/>
      <c r="O35" s="98"/>
      <c r="P35" s="18" t="s">
        <v>3</v>
      </c>
      <c r="Q35" s="20">
        <v>8.7528028276444708E-3</v>
      </c>
      <c r="R35" s="20">
        <v>9.3383706926612794E-3</v>
      </c>
      <c r="S35" s="21">
        <v>0.99134891691434501</v>
      </c>
      <c r="T35" s="14">
        <v>1.25048696813553E-2</v>
      </c>
      <c r="U35" s="5">
        <v>1.4826504054496601E-2</v>
      </c>
      <c r="V35" s="4">
        <v>0.98784673793797495</v>
      </c>
      <c r="W35" s="5">
        <v>1.99243227197691E-2</v>
      </c>
      <c r="X35" s="5">
        <v>2.3967975439591099E-2</v>
      </c>
      <c r="Y35" s="28">
        <v>0.99809339853574897</v>
      </c>
    </row>
    <row r="36" spans="1:25" x14ac:dyDescent="0.25">
      <c r="A36" s="95"/>
      <c r="B36" s="98"/>
      <c r="C36" s="18" t="s">
        <v>4</v>
      </c>
      <c r="D36" s="5">
        <v>4.86797014281449E-2</v>
      </c>
      <c r="E36" s="5">
        <v>5.8226445098295498E-2</v>
      </c>
      <c r="F36" s="4">
        <v>0.900174874120657</v>
      </c>
      <c r="G36" s="14">
        <v>6.6846192809891805E-2</v>
      </c>
      <c r="H36" s="5">
        <v>9.2321181815143399E-2</v>
      </c>
      <c r="I36" s="4">
        <v>0.86384015504442901</v>
      </c>
      <c r="J36" s="5">
        <v>9.3801389439932104E-2</v>
      </c>
      <c r="K36" s="5">
        <v>0.12726624068772999</v>
      </c>
      <c r="L36" s="28">
        <v>0.91749258773214104</v>
      </c>
      <c r="N36" s="95"/>
      <c r="O36" s="98"/>
      <c r="P36" s="18" t="s">
        <v>4</v>
      </c>
      <c r="Q36" s="5">
        <v>9.7355034832552895E-3</v>
      </c>
      <c r="R36" s="5">
        <v>1.00998977041624E-2</v>
      </c>
      <c r="S36" s="4">
        <v>0.95359835525108805</v>
      </c>
      <c r="T36" s="22">
        <v>5.4607862806773603E-3</v>
      </c>
      <c r="U36" s="20">
        <v>6.2450306182543101E-3</v>
      </c>
      <c r="V36" s="21">
        <v>0.99448692300775698</v>
      </c>
      <c r="W36" s="5">
        <v>1.0241140241245001E-2</v>
      </c>
      <c r="X36" s="5">
        <v>1.26767460412809E-2</v>
      </c>
      <c r="Y36" s="28">
        <v>0.98899884924721104</v>
      </c>
    </row>
    <row r="37" spans="1:25" x14ac:dyDescent="0.25">
      <c r="A37" s="95"/>
      <c r="B37" s="99"/>
      <c r="C37" s="19" t="s">
        <v>5</v>
      </c>
      <c r="D37" s="8">
        <v>0.28704576774193402</v>
      </c>
      <c r="E37" s="8">
        <v>0.38055247615739002</v>
      </c>
      <c r="F37" s="9" t="s">
        <v>1</v>
      </c>
      <c r="G37" s="15">
        <v>0.28704576774193402</v>
      </c>
      <c r="H37" s="8">
        <v>0.38055247615739002</v>
      </c>
      <c r="I37" s="9" t="s">
        <v>1</v>
      </c>
      <c r="J37" s="8">
        <v>0.28704576774193402</v>
      </c>
      <c r="K37" s="8">
        <v>0.38055247615739002</v>
      </c>
      <c r="L37" s="29" t="s">
        <v>1</v>
      </c>
      <c r="N37" s="95"/>
      <c r="O37" s="99"/>
      <c r="P37" s="19" t="s">
        <v>5</v>
      </c>
      <c r="Q37" s="8">
        <v>0.17866365055014299</v>
      </c>
      <c r="R37" s="8">
        <v>0.203795828705327</v>
      </c>
      <c r="S37" s="9">
        <v>0.14986334284725</v>
      </c>
      <c r="T37" s="15">
        <v>0.18197197701362899</v>
      </c>
      <c r="U37" s="8">
        <v>0.20817848153975699</v>
      </c>
      <c r="V37" s="9">
        <v>0.14986334284725</v>
      </c>
      <c r="W37" s="8">
        <v>0.18197197701362899</v>
      </c>
      <c r="X37" s="8">
        <v>0.20817848153975699</v>
      </c>
      <c r="Y37" s="29">
        <v>0.14986334284725</v>
      </c>
    </row>
    <row r="38" spans="1:25" x14ac:dyDescent="0.25">
      <c r="A38" s="95"/>
      <c r="B38" s="100" t="s">
        <v>25</v>
      </c>
      <c r="C38" s="17" t="s">
        <v>0</v>
      </c>
      <c r="D38" s="5">
        <v>0.168790512982497</v>
      </c>
      <c r="E38" s="6">
        <v>0.21616559725498299</v>
      </c>
      <c r="F38" s="7">
        <v>0.89655829380627605</v>
      </c>
      <c r="G38" s="13">
        <v>0.186881021334836</v>
      </c>
      <c r="H38" s="6">
        <v>0.239335172297754</v>
      </c>
      <c r="I38" s="7">
        <v>0.76815990654308497</v>
      </c>
      <c r="J38" s="6">
        <v>0.21922348991138599</v>
      </c>
      <c r="K38" s="6">
        <v>0.28992846054301902</v>
      </c>
      <c r="L38" s="30">
        <v>0.69485189885569798</v>
      </c>
      <c r="N38" s="95"/>
      <c r="O38" s="100" t="s">
        <v>25</v>
      </c>
      <c r="P38" s="17" t="s">
        <v>0</v>
      </c>
      <c r="Q38" s="5">
        <v>0.25403900673687702</v>
      </c>
      <c r="R38" s="6">
        <v>0.308678520749463</v>
      </c>
      <c r="S38" s="7">
        <v>1.05485290433153E-3</v>
      </c>
      <c r="T38" s="13">
        <v>0.28617734209379903</v>
      </c>
      <c r="U38" s="6">
        <v>0.35627097267955699</v>
      </c>
      <c r="V38" s="7">
        <v>3.6345139930438197E-2</v>
      </c>
      <c r="W38" s="6">
        <v>0.35122145869365701</v>
      </c>
      <c r="X38" s="6">
        <v>0.45468276366544402</v>
      </c>
      <c r="Y38" s="30">
        <v>0.38412163159024598</v>
      </c>
    </row>
    <row r="39" spans="1:25" x14ac:dyDescent="0.25">
      <c r="A39" s="95"/>
      <c r="B39" s="98"/>
      <c r="C39" s="18" t="s">
        <v>2</v>
      </c>
      <c r="D39" s="5">
        <v>3.8023659672413002E-2</v>
      </c>
      <c r="E39" s="5">
        <v>5.2398926854625098E-2</v>
      </c>
      <c r="F39" s="4">
        <v>0.93365775477176405</v>
      </c>
      <c r="G39" s="14">
        <v>7.6735267651931602E-2</v>
      </c>
      <c r="H39" s="5">
        <v>9.8755304895822099E-2</v>
      </c>
      <c r="I39" s="4">
        <v>0.81691591657700002</v>
      </c>
      <c r="J39" s="5">
        <v>0.14240494426695</v>
      </c>
      <c r="K39" s="5">
        <v>0.192707919124465</v>
      </c>
      <c r="L39" s="28">
        <v>0.86270091595958198</v>
      </c>
      <c r="N39" s="95"/>
      <c r="O39" s="98"/>
      <c r="P39" s="18" t="s">
        <v>2</v>
      </c>
      <c r="Q39" s="5">
        <v>3.7831989223943298E-2</v>
      </c>
      <c r="R39" s="5">
        <v>3.9167287210629599E-2</v>
      </c>
      <c r="S39" s="4">
        <v>0.98012501154907505</v>
      </c>
      <c r="T39" s="14">
        <v>6.7533111638361801E-2</v>
      </c>
      <c r="U39" s="5">
        <v>7.4749616613890402E-2</v>
      </c>
      <c r="V39" s="4">
        <v>0.71493313487704102</v>
      </c>
      <c r="W39" s="5">
        <v>0.12345473066288599</v>
      </c>
      <c r="X39" s="5">
        <v>0.14704507246731199</v>
      </c>
      <c r="Y39" s="28">
        <v>0.924095190581676</v>
      </c>
    </row>
    <row r="40" spans="1:25" x14ac:dyDescent="0.25">
      <c r="A40" s="95"/>
      <c r="B40" s="98"/>
      <c r="C40" s="18" t="s">
        <v>3</v>
      </c>
      <c r="D40" s="20">
        <v>3.0542893527643802E-2</v>
      </c>
      <c r="E40" s="20">
        <v>3.6018488532263603E-2</v>
      </c>
      <c r="F40" s="21">
        <v>0.92932911536419205</v>
      </c>
      <c r="G40" s="22">
        <v>2.72684706319389E-2</v>
      </c>
      <c r="H40" s="20">
        <v>3.30404297160398E-2</v>
      </c>
      <c r="I40" s="21">
        <v>0.94030363059089395</v>
      </c>
      <c r="J40" s="20">
        <v>3.0232671150534299E-2</v>
      </c>
      <c r="K40" s="20">
        <v>3.9489266726159301E-2</v>
      </c>
      <c r="L40" s="31">
        <v>0.94116220321094701</v>
      </c>
      <c r="N40" s="95"/>
      <c r="O40" s="98"/>
      <c r="P40" s="18" t="s">
        <v>3</v>
      </c>
      <c r="Q40" s="5">
        <v>9.8533268805409292E-3</v>
      </c>
      <c r="R40" s="5">
        <v>1.32444771149499E-2</v>
      </c>
      <c r="S40" s="4">
        <v>0.95705873295301702</v>
      </c>
      <c r="T40" s="14">
        <v>8.3114231634004807E-3</v>
      </c>
      <c r="U40" s="5">
        <v>1.2092308871540201E-2</v>
      </c>
      <c r="V40" s="4">
        <v>0.97204872282933696</v>
      </c>
      <c r="W40" s="20">
        <v>9.0831715716977006E-3</v>
      </c>
      <c r="X40" s="20">
        <v>1.22653493476406E-2</v>
      </c>
      <c r="Y40" s="31">
        <v>0.97876039751817201</v>
      </c>
    </row>
    <row r="41" spans="1:25" x14ac:dyDescent="0.25">
      <c r="A41" s="95"/>
      <c r="B41" s="98"/>
      <c r="C41" s="18" t="s">
        <v>4</v>
      </c>
      <c r="D41" s="5">
        <v>3.6077235165028802E-2</v>
      </c>
      <c r="E41" s="5">
        <v>5.3221368621798E-2</v>
      </c>
      <c r="F41" s="4">
        <v>0.90616297597163298</v>
      </c>
      <c r="G41" s="14">
        <v>5.5781935471501697E-2</v>
      </c>
      <c r="H41" s="5">
        <v>9.0168482943903894E-2</v>
      </c>
      <c r="I41" s="4">
        <v>0.728549566107761</v>
      </c>
      <c r="J41" s="5">
        <v>7.6690121218731894E-2</v>
      </c>
      <c r="K41" s="5">
        <v>0.123517589364423</v>
      </c>
      <c r="L41" s="28">
        <v>0.68616219834910497</v>
      </c>
      <c r="N41" s="95"/>
      <c r="O41" s="98"/>
      <c r="P41" s="18" t="s">
        <v>4</v>
      </c>
      <c r="Q41" s="5">
        <v>1.6277284806324101E-2</v>
      </c>
      <c r="R41" s="5">
        <v>2.1795272652391399E-2</v>
      </c>
      <c r="S41" s="4">
        <v>0.9695347990698</v>
      </c>
      <c r="T41" s="14">
        <v>3.51780691326435E-2</v>
      </c>
      <c r="U41" s="5">
        <v>4.73642164166461E-2</v>
      </c>
      <c r="V41" s="4">
        <v>0.64815120758294598</v>
      </c>
      <c r="W41" s="5">
        <v>6.53685149845942E-2</v>
      </c>
      <c r="X41" s="5">
        <v>8.9516591436234097E-2</v>
      </c>
      <c r="Y41" s="28">
        <v>0.157208975813487</v>
      </c>
    </row>
    <row r="42" spans="1:25" ht="15.75" thickBot="1" x14ac:dyDescent="0.3">
      <c r="A42" s="96"/>
      <c r="B42" s="101"/>
      <c r="C42" s="32" t="s">
        <v>5</v>
      </c>
      <c r="D42" s="33">
        <v>0.15867477947477701</v>
      </c>
      <c r="E42" s="33">
        <v>0.196430347873008</v>
      </c>
      <c r="F42" s="34">
        <v>0.77791504402096401</v>
      </c>
      <c r="G42" s="35">
        <v>0.20510471430847599</v>
      </c>
      <c r="H42" s="33">
        <v>0.255137305382312</v>
      </c>
      <c r="I42" s="34">
        <v>0.59554260267690395</v>
      </c>
      <c r="J42" s="33">
        <v>0.281007362271741</v>
      </c>
      <c r="K42" s="33">
        <v>0.37477176990997102</v>
      </c>
      <c r="L42" s="36">
        <v>0.23938016723459399</v>
      </c>
      <c r="N42" s="96"/>
      <c r="O42" s="101"/>
      <c r="P42" s="32" t="s">
        <v>5</v>
      </c>
      <c r="Q42" s="33">
        <v>9.8832025032138199E-2</v>
      </c>
      <c r="R42" s="33">
        <v>0.10986615244975401</v>
      </c>
      <c r="S42" s="34">
        <v>0.89816783783519105</v>
      </c>
      <c r="T42" s="35">
        <v>0.111676147021394</v>
      </c>
      <c r="U42" s="33">
        <v>0.123580308462877</v>
      </c>
      <c r="V42" s="34">
        <v>0.76111790238424104</v>
      </c>
      <c r="W42" s="33">
        <v>0.13198332823903999</v>
      </c>
      <c r="X42" s="33">
        <v>0.15093012688929999</v>
      </c>
      <c r="Y42" s="36">
        <v>0.80972726315888699</v>
      </c>
    </row>
    <row r="43" spans="1:25" x14ac:dyDescent="0.25">
      <c r="A43" s="94" t="s">
        <v>12</v>
      </c>
      <c r="B43" s="97" t="s">
        <v>16</v>
      </c>
      <c r="C43" s="23" t="s">
        <v>0</v>
      </c>
      <c r="D43" s="24">
        <v>0.298540394452669</v>
      </c>
      <c r="E43" s="24">
        <v>0.39706202873739399</v>
      </c>
      <c r="F43" s="25" t="s">
        <v>1</v>
      </c>
      <c r="G43" s="26">
        <v>0.298540394452669</v>
      </c>
      <c r="H43" s="24">
        <v>0.39706202873739399</v>
      </c>
      <c r="I43" s="25" t="s">
        <v>1</v>
      </c>
      <c r="J43" s="24">
        <v>0.32047751915405498</v>
      </c>
      <c r="K43" s="24">
        <v>0.431597963034759</v>
      </c>
      <c r="L43" s="27">
        <v>9.2119603424923105E-2</v>
      </c>
      <c r="N43" s="94" t="s">
        <v>23</v>
      </c>
      <c r="O43" s="97" t="s">
        <v>16</v>
      </c>
      <c r="P43" s="23" t="s">
        <v>0</v>
      </c>
      <c r="Q43" s="24">
        <v>0.16813238029002101</v>
      </c>
      <c r="R43" s="24">
        <v>0.19881630280661</v>
      </c>
      <c r="S43" s="25">
        <v>0.31701166110758799</v>
      </c>
      <c r="T43" s="26">
        <v>0.18229082199701599</v>
      </c>
      <c r="U43" s="24">
        <v>0.22356920904000599</v>
      </c>
      <c r="V43" s="25">
        <v>0.30407953265291798</v>
      </c>
      <c r="W43" s="24">
        <v>0.210206407983027</v>
      </c>
      <c r="X43" s="24">
        <v>0.26692386063568901</v>
      </c>
      <c r="Y43" s="27">
        <v>0.42763982381293603</v>
      </c>
    </row>
    <row r="44" spans="1:25" x14ac:dyDescent="0.25">
      <c r="A44" s="95"/>
      <c r="B44" s="98"/>
      <c r="C44" s="18" t="s">
        <v>2</v>
      </c>
      <c r="D44" s="5">
        <v>2.81377998568151E-2</v>
      </c>
      <c r="E44" s="5">
        <v>4.2152190749076397E-2</v>
      </c>
      <c r="F44" s="4">
        <v>0.94222813944186301</v>
      </c>
      <c r="G44" s="14">
        <v>3.1718831917385497E-2</v>
      </c>
      <c r="H44" s="5">
        <v>4.7446475379508801E-2</v>
      </c>
      <c r="I44" s="4">
        <v>0.937644549924323</v>
      </c>
      <c r="J44" s="5">
        <v>5.9469994386507997E-2</v>
      </c>
      <c r="K44" s="5">
        <v>8.1920171779451004E-2</v>
      </c>
      <c r="L44" s="28">
        <v>0.97935312708583799</v>
      </c>
      <c r="N44" s="95"/>
      <c r="O44" s="98"/>
      <c r="P44" s="18" t="s">
        <v>2</v>
      </c>
      <c r="Q44" s="5">
        <v>1.0232210079846701E-2</v>
      </c>
      <c r="R44" s="5">
        <v>1.2336422027377E-2</v>
      </c>
      <c r="S44" s="4">
        <v>0.93734625918465897</v>
      </c>
      <c r="T44" s="22">
        <v>9.1988089428628999E-3</v>
      </c>
      <c r="U44" s="20">
        <v>1.27478873669803E-2</v>
      </c>
      <c r="V44" s="21">
        <v>0.93654814370622097</v>
      </c>
      <c r="W44" s="20">
        <v>1.7546022384646101E-2</v>
      </c>
      <c r="X44" s="20">
        <v>2.0544213851038499E-2</v>
      </c>
      <c r="Y44" s="31">
        <v>0.95145449816401295</v>
      </c>
    </row>
    <row r="45" spans="1:25" x14ac:dyDescent="0.25">
      <c r="A45" s="95"/>
      <c r="B45" s="98"/>
      <c r="C45" s="18" t="s">
        <v>3</v>
      </c>
      <c r="D45" s="5">
        <v>3.5768134690053202E-2</v>
      </c>
      <c r="E45" s="5">
        <v>4.8166373011725001E-2</v>
      </c>
      <c r="F45" s="4">
        <v>0.92319602698555703</v>
      </c>
      <c r="G45" s="14">
        <v>4.56228206672337E-2</v>
      </c>
      <c r="H45" s="5">
        <v>6.4504313037524394E-2</v>
      </c>
      <c r="I45" s="4">
        <v>0.85092072487023696</v>
      </c>
      <c r="J45" s="5">
        <v>0.112858474117133</v>
      </c>
      <c r="K45" s="5">
        <v>0.14915978722178</v>
      </c>
      <c r="L45" s="28">
        <v>0.97542991433069004</v>
      </c>
      <c r="N45" s="95"/>
      <c r="O45" s="98"/>
      <c r="P45" s="18" t="s">
        <v>3</v>
      </c>
      <c r="Q45" s="5">
        <v>1.2589947268668E-2</v>
      </c>
      <c r="R45" s="5">
        <v>1.4275435588281701E-2</v>
      </c>
      <c r="S45" s="4">
        <v>0.97352867047079905</v>
      </c>
      <c r="T45" s="14">
        <v>2.2026065495609499E-2</v>
      </c>
      <c r="U45" s="5">
        <v>2.6856027083640901E-2</v>
      </c>
      <c r="V45" s="4">
        <v>0.86704241401998206</v>
      </c>
      <c r="W45" s="5">
        <v>4.5411992316636902E-2</v>
      </c>
      <c r="X45" s="5">
        <v>5.3037229034072202E-2</v>
      </c>
      <c r="Y45" s="28">
        <v>0.96746709856732904</v>
      </c>
    </row>
    <row r="46" spans="1:25" x14ac:dyDescent="0.25">
      <c r="A46" s="95"/>
      <c r="B46" s="98"/>
      <c r="C46" s="18" t="s">
        <v>4</v>
      </c>
      <c r="D46" s="5">
        <v>4.6987904272030701E-2</v>
      </c>
      <c r="E46" s="5">
        <v>6.8101686979155293E-2</v>
      </c>
      <c r="F46" s="4">
        <v>0.91128630984063896</v>
      </c>
      <c r="G46" s="14">
        <v>6.4374052262511597E-2</v>
      </c>
      <c r="H46" s="5">
        <v>9.6161302536492105E-2</v>
      </c>
      <c r="I46" s="4">
        <v>0.766543050881765</v>
      </c>
      <c r="J46" s="5">
        <v>0.106667611046349</v>
      </c>
      <c r="K46" s="5">
        <v>0.14649945494525901</v>
      </c>
      <c r="L46" s="28">
        <v>0.95632472506206501</v>
      </c>
      <c r="N46" s="95"/>
      <c r="O46" s="98"/>
      <c r="P46" s="18" t="s">
        <v>4</v>
      </c>
      <c r="Q46" s="5">
        <v>3.2643584206351398E-2</v>
      </c>
      <c r="R46" s="5">
        <v>3.6257808512084898E-2</v>
      </c>
      <c r="S46" s="4">
        <v>0.94272295051343102</v>
      </c>
      <c r="T46" s="14">
        <v>5.3970277034097597E-2</v>
      </c>
      <c r="U46" s="5">
        <v>6.4325700183515799E-2</v>
      </c>
      <c r="V46" s="4">
        <v>0.53071125387556295</v>
      </c>
      <c r="W46" s="5">
        <v>7.6400035003549902E-2</v>
      </c>
      <c r="X46" s="5">
        <v>9.3683017384063302E-2</v>
      </c>
      <c r="Y46" s="28">
        <v>0.44238308585552399</v>
      </c>
    </row>
    <row r="47" spans="1:25" x14ac:dyDescent="0.25">
      <c r="A47" s="95"/>
      <c r="B47" s="99"/>
      <c r="C47" s="19" t="s">
        <v>5</v>
      </c>
      <c r="D47" s="8">
        <v>0.26119682466777999</v>
      </c>
      <c r="E47" s="8">
        <v>0.34830641819542901</v>
      </c>
      <c r="F47" s="9" t="s">
        <v>1</v>
      </c>
      <c r="G47" s="15">
        <v>0.26119682466777999</v>
      </c>
      <c r="H47" s="8">
        <v>0.34830641819542901</v>
      </c>
      <c r="I47" s="9" t="s">
        <v>1</v>
      </c>
      <c r="J47" s="8">
        <v>0.26119682466777999</v>
      </c>
      <c r="K47" s="8">
        <v>0.34830641819542901</v>
      </c>
      <c r="L47" s="29" t="s">
        <v>1</v>
      </c>
      <c r="N47" s="95"/>
      <c r="O47" s="99"/>
      <c r="P47" s="19" t="s">
        <v>5</v>
      </c>
      <c r="Q47" s="8">
        <v>0.120913900422604</v>
      </c>
      <c r="R47" s="8">
        <v>0.13636563913154401</v>
      </c>
      <c r="S47" s="9">
        <v>0.18051163219611699</v>
      </c>
      <c r="T47" s="15">
        <v>0.120913900422604</v>
      </c>
      <c r="U47" s="8">
        <v>0.13636563913154401</v>
      </c>
      <c r="V47" s="9">
        <v>0.18051163219611699</v>
      </c>
      <c r="W47" s="8">
        <v>0.120913900422604</v>
      </c>
      <c r="X47" s="8">
        <v>0.13636563913154401</v>
      </c>
      <c r="Y47" s="29">
        <v>0.18051163219611699</v>
      </c>
    </row>
    <row r="48" spans="1:25" x14ac:dyDescent="0.25">
      <c r="A48" s="95"/>
      <c r="B48" s="100" t="s">
        <v>25</v>
      </c>
      <c r="C48" s="17" t="s">
        <v>0</v>
      </c>
      <c r="D48" s="5">
        <v>0.32580538304029799</v>
      </c>
      <c r="E48" s="6">
        <v>0.43821448928607298</v>
      </c>
      <c r="F48" s="7">
        <v>2.5658553284533701E-3</v>
      </c>
      <c r="G48" s="13">
        <v>0.37205355216542102</v>
      </c>
      <c r="H48" s="6">
        <v>0.52391898494883005</v>
      </c>
      <c r="I48" s="7">
        <v>0.78941858465082304</v>
      </c>
      <c r="J48" s="6">
        <v>0.40670761163090502</v>
      </c>
      <c r="K48" s="6">
        <v>0.58444035758396395</v>
      </c>
      <c r="L48" s="30">
        <v>0.54030178860496203</v>
      </c>
      <c r="N48" s="95"/>
      <c r="O48" s="100" t="s">
        <v>25</v>
      </c>
      <c r="P48" s="17" t="s">
        <v>0</v>
      </c>
      <c r="Q48" s="5">
        <v>0.18436901191160501</v>
      </c>
      <c r="R48" s="6">
        <v>0.23441973891572601</v>
      </c>
      <c r="S48" s="7">
        <v>0.32851927742369902</v>
      </c>
      <c r="T48" s="13">
        <v>0.213370627954096</v>
      </c>
      <c r="U48" s="6">
        <v>0.279135054804864</v>
      </c>
      <c r="V48" s="7">
        <v>0.32974611837361101</v>
      </c>
      <c r="W48" s="6">
        <v>0.240630887462394</v>
      </c>
      <c r="X48" s="6">
        <v>0.313779388613939</v>
      </c>
      <c r="Y48" s="30">
        <v>0.54224960393205202</v>
      </c>
    </row>
    <row r="49" spans="1:25" x14ac:dyDescent="0.25">
      <c r="A49" s="95"/>
      <c r="B49" s="98"/>
      <c r="C49" s="18" t="s">
        <v>2</v>
      </c>
      <c r="D49" s="5">
        <v>3.9106771089478999E-2</v>
      </c>
      <c r="E49" s="5">
        <v>5.0616442115670297E-2</v>
      </c>
      <c r="F49" s="4">
        <v>0.96068198940067495</v>
      </c>
      <c r="G49" s="14">
        <v>6.64690713649361E-2</v>
      </c>
      <c r="H49" s="5">
        <v>8.7262418816276E-2</v>
      </c>
      <c r="I49" s="4">
        <v>0.85455121377450205</v>
      </c>
      <c r="J49" s="5">
        <v>0.11818455096178899</v>
      </c>
      <c r="K49" s="5">
        <v>0.157758349890462</v>
      </c>
      <c r="L49" s="28">
        <v>0.90126823268322598</v>
      </c>
      <c r="N49" s="95"/>
      <c r="O49" s="98"/>
      <c r="P49" s="18" t="s">
        <v>2</v>
      </c>
      <c r="Q49" s="5">
        <v>3.2741711598871702E-2</v>
      </c>
      <c r="R49" s="5">
        <v>3.3761945520227203E-2</v>
      </c>
      <c r="S49" s="4">
        <v>0.98709161019147795</v>
      </c>
      <c r="T49" s="14">
        <v>5.8524064080041301E-2</v>
      </c>
      <c r="U49" s="5">
        <v>6.6238864535199393E-2</v>
      </c>
      <c r="V49" s="4">
        <v>0.62259915329400894</v>
      </c>
      <c r="W49" s="5">
        <v>0.109681857053657</v>
      </c>
      <c r="X49" s="5">
        <v>0.12925041373673199</v>
      </c>
      <c r="Y49" s="28">
        <v>0.98294041515622399</v>
      </c>
    </row>
    <row r="50" spans="1:25" x14ac:dyDescent="0.25">
      <c r="A50" s="95"/>
      <c r="B50" s="98"/>
      <c r="C50" s="18" t="s">
        <v>3</v>
      </c>
      <c r="D50" s="20">
        <v>2.56975801572203E-2</v>
      </c>
      <c r="E50" s="20">
        <v>4.2188001750425398E-2</v>
      </c>
      <c r="F50" s="21">
        <v>0.952622828914236</v>
      </c>
      <c r="G50" s="22">
        <v>2.7864080439181101E-2</v>
      </c>
      <c r="H50" s="20">
        <v>4.6209213936944403E-2</v>
      </c>
      <c r="I50" s="21">
        <v>0.93982859904551896</v>
      </c>
      <c r="J50" s="20">
        <v>2.4177833881349801E-2</v>
      </c>
      <c r="K50" s="20">
        <v>4.0970266953074298E-2</v>
      </c>
      <c r="L50" s="31">
        <v>0.94000704511851196</v>
      </c>
      <c r="N50" s="95"/>
      <c r="O50" s="98"/>
      <c r="P50" s="18" t="s">
        <v>3</v>
      </c>
      <c r="Q50" s="20">
        <v>8.4043070538631394E-3</v>
      </c>
      <c r="R50" s="20">
        <v>9.1558987660289703E-3</v>
      </c>
      <c r="S50" s="21">
        <v>0.99565899563048399</v>
      </c>
      <c r="T50" s="37">
        <v>1.0966065049826499E-2</v>
      </c>
      <c r="U50" s="38">
        <v>1.3822940957038199E-2</v>
      </c>
      <c r="V50" s="39">
        <v>0.91494205107409199</v>
      </c>
      <c r="W50" s="5">
        <v>3.0456478340872801E-2</v>
      </c>
      <c r="X50" s="5">
        <v>3.6532018239177497E-2</v>
      </c>
      <c r="Y50" s="28">
        <v>0.99559368702361395</v>
      </c>
    </row>
    <row r="51" spans="1:25" x14ac:dyDescent="0.25">
      <c r="A51" s="95"/>
      <c r="B51" s="98"/>
      <c r="C51" s="18" t="s">
        <v>4</v>
      </c>
      <c r="D51" s="5">
        <v>3.7309381120483397E-2</v>
      </c>
      <c r="E51" s="5">
        <v>5.8481359037179499E-2</v>
      </c>
      <c r="F51" s="4">
        <v>0.95664026245320899</v>
      </c>
      <c r="G51" s="14">
        <v>6.1357839547801801E-2</v>
      </c>
      <c r="H51" s="5">
        <v>0.100395759261492</v>
      </c>
      <c r="I51" s="4">
        <v>0.76830081769554304</v>
      </c>
      <c r="J51" s="5">
        <v>8.7115813632645797E-2</v>
      </c>
      <c r="K51" s="5">
        <v>0.136823848492613</v>
      </c>
      <c r="L51" s="28">
        <v>0.65027641101654399</v>
      </c>
      <c r="N51" s="95"/>
      <c r="O51" s="98"/>
      <c r="P51" s="18" t="s">
        <v>4</v>
      </c>
      <c r="Q51" s="5">
        <v>1.4601784218759699E-2</v>
      </c>
      <c r="R51" s="5">
        <v>1.63614693069771E-2</v>
      </c>
      <c r="S51" s="4">
        <v>0.99391879302691599</v>
      </c>
      <c r="T51" s="14">
        <v>2.7582959772967701E-2</v>
      </c>
      <c r="U51" s="5">
        <v>3.3085982006307801E-2</v>
      </c>
      <c r="V51" s="4">
        <v>0.82406666090357805</v>
      </c>
      <c r="W51" s="5">
        <v>5.2269252678657001E-2</v>
      </c>
      <c r="X51" s="5">
        <v>6.6470637174205399E-2</v>
      </c>
      <c r="Y51" s="28">
        <v>3.1159558017189201E-3</v>
      </c>
    </row>
    <row r="52" spans="1:25" ht="15.75" thickBot="1" x14ac:dyDescent="0.3">
      <c r="A52" s="96"/>
      <c r="B52" s="101"/>
      <c r="C52" s="32" t="s">
        <v>5</v>
      </c>
      <c r="D52" s="33">
        <v>0.20393757113349401</v>
      </c>
      <c r="E52" s="33">
        <v>0.27352908488601302</v>
      </c>
      <c r="F52" s="34">
        <v>0.49188619218378399</v>
      </c>
      <c r="G52" s="35">
        <v>0.21952550429770701</v>
      </c>
      <c r="H52" s="33">
        <v>0.29471476177832401</v>
      </c>
      <c r="I52" s="34">
        <v>0.29018758016000701</v>
      </c>
      <c r="J52" s="33">
        <v>0.230153408678307</v>
      </c>
      <c r="K52" s="33">
        <v>0.31183937742540502</v>
      </c>
      <c r="L52" s="36">
        <v>0.65334222479999804</v>
      </c>
      <c r="N52" s="96"/>
      <c r="O52" s="101"/>
      <c r="P52" s="32" t="s">
        <v>5</v>
      </c>
      <c r="Q52" s="33">
        <v>5.5102889179599997E-2</v>
      </c>
      <c r="R52" s="33">
        <v>6.2958554557668703E-2</v>
      </c>
      <c r="S52" s="34">
        <v>0.98027583858811196</v>
      </c>
      <c r="T52" s="35">
        <v>6.3928793378620702E-2</v>
      </c>
      <c r="U52" s="33">
        <v>7.2778283153533796E-2</v>
      </c>
      <c r="V52" s="34">
        <v>0.68817466374355196</v>
      </c>
      <c r="W52" s="33">
        <v>7.9603201097582496E-2</v>
      </c>
      <c r="X52" s="33">
        <v>9.3222772767950296E-2</v>
      </c>
      <c r="Y52" s="36">
        <v>0.50065173600118396</v>
      </c>
    </row>
    <row r="53" spans="1:25" x14ac:dyDescent="0.25">
      <c r="N53" s="94" t="s">
        <v>24</v>
      </c>
      <c r="O53" s="97" t="s">
        <v>16</v>
      </c>
      <c r="P53" s="23" t="s">
        <v>0</v>
      </c>
      <c r="Q53" s="24">
        <v>0.233067892729097</v>
      </c>
      <c r="R53" s="24">
        <v>0.275446964365825</v>
      </c>
      <c r="S53" s="25">
        <v>0.46061261522770303</v>
      </c>
      <c r="T53" s="26">
        <v>0.24636067200106301</v>
      </c>
      <c r="U53" s="24">
        <v>0.29582661003576499</v>
      </c>
      <c r="V53" s="25">
        <v>0.56603761053179802</v>
      </c>
      <c r="W53" s="24">
        <v>0.27385733115347699</v>
      </c>
      <c r="X53" s="24">
        <v>0.33943804772574898</v>
      </c>
      <c r="Y53" s="27">
        <v>0.83106331777847497</v>
      </c>
    </row>
    <row r="54" spans="1:25" x14ac:dyDescent="0.25">
      <c r="N54" s="95"/>
      <c r="O54" s="98"/>
      <c r="P54" s="18" t="s">
        <v>2</v>
      </c>
      <c r="Q54" s="5">
        <v>1.4582673740164601E-2</v>
      </c>
      <c r="R54" s="5">
        <v>1.6267230637661799E-2</v>
      </c>
      <c r="S54" s="4">
        <v>0.97923678572832096</v>
      </c>
      <c r="T54" s="14">
        <v>2.0026942416256299E-2</v>
      </c>
      <c r="U54" s="5">
        <v>2.5004511559820301E-2</v>
      </c>
      <c r="V54" s="4">
        <v>0.99072041285027801</v>
      </c>
      <c r="W54" s="5">
        <v>2.0363393905875399E-2</v>
      </c>
      <c r="X54" s="5">
        <v>2.57528340575475E-2</v>
      </c>
      <c r="Y54" s="28">
        <v>0.98922080914865096</v>
      </c>
    </row>
    <row r="55" spans="1:25" x14ac:dyDescent="0.25">
      <c r="N55" s="95"/>
      <c r="O55" s="98"/>
      <c r="P55" s="18" t="s">
        <v>3</v>
      </c>
      <c r="Q55" s="5">
        <v>1.9394330340218102E-2</v>
      </c>
      <c r="R55" s="5">
        <v>2.43495878285706E-2</v>
      </c>
      <c r="S55" s="4">
        <v>0.929504605359462</v>
      </c>
      <c r="T55" s="14">
        <v>4.10613560880169E-2</v>
      </c>
      <c r="U55" s="5">
        <v>4.56377676012494E-2</v>
      </c>
      <c r="V55" s="4">
        <v>0.89919229202487805</v>
      </c>
      <c r="W55" s="5">
        <v>6.0183543739319299E-2</v>
      </c>
      <c r="X55" s="5">
        <v>6.7661937232238303E-2</v>
      </c>
      <c r="Y55" s="28">
        <v>0.96320694501726201</v>
      </c>
    </row>
    <row r="56" spans="1:25" x14ac:dyDescent="0.25">
      <c r="N56" s="95"/>
      <c r="O56" s="98"/>
      <c r="P56" s="18" t="s">
        <v>4</v>
      </c>
      <c r="Q56" s="5">
        <v>3.2590663813358303E-2</v>
      </c>
      <c r="R56" s="5">
        <v>3.8876936410728501E-2</v>
      </c>
      <c r="S56" s="4">
        <v>0.86309541855821503</v>
      </c>
      <c r="T56" s="14">
        <v>0.110814783225111</v>
      </c>
      <c r="U56" s="5">
        <v>0.13191424023060899</v>
      </c>
      <c r="V56" s="4">
        <v>0.18718992648615301</v>
      </c>
      <c r="W56" s="5">
        <v>0.211382523866468</v>
      </c>
      <c r="X56" s="5">
        <v>0.27159265514056902</v>
      </c>
      <c r="Y56" s="28">
        <v>0.91062657498323796</v>
      </c>
    </row>
    <row r="57" spans="1:25" x14ac:dyDescent="0.25">
      <c r="N57" s="95"/>
      <c r="O57" s="99"/>
      <c r="P57" s="19" t="s">
        <v>5</v>
      </c>
      <c r="Q57" s="8">
        <v>0.20775760954414901</v>
      </c>
      <c r="R57" s="8">
        <v>0.24274537749588901</v>
      </c>
      <c r="S57" s="9" t="s">
        <v>1</v>
      </c>
      <c r="T57" s="15">
        <v>0.20775760954414901</v>
      </c>
      <c r="U57" s="8">
        <v>0.24274537749588901</v>
      </c>
      <c r="V57" s="9" t="s">
        <v>1</v>
      </c>
      <c r="W57" s="8">
        <v>0.20775760954414901</v>
      </c>
      <c r="X57" s="8">
        <v>0.24274537749588901</v>
      </c>
      <c r="Y57" s="29" t="s">
        <v>1</v>
      </c>
    </row>
    <row r="58" spans="1:25" x14ac:dyDescent="0.25">
      <c r="N58" s="95"/>
      <c r="O58" s="100" t="s">
        <v>25</v>
      </c>
      <c r="P58" s="17" t="s">
        <v>0</v>
      </c>
      <c r="Q58" s="5">
        <v>0.27797347314756699</v>
      </c>
      <c r="R58" s="6">
        <v>0.33297313022547298</v>
      </c>
      <c r="S58" s="7">
        <v>1.3075826104646699E-4</v>
      </c>
      <c r="T58" s="13">
        <v>0.34073159650166102</v>
      </c>
      <c r="U58" s="6">
        <v>0.425629597967005</v>
      </c>
      <c r="V58" s="7">
        <v>4.4457503466065099E-2</v>
      </c>
      <c r="W58" s="6">
        <v>0.42194038722284199</v>
      </c>
      <c r="X58" s="6">
        <v>0.56133585877880399</v>
      </c>
      <c r="Y58" s="30">
        <v>0.75605496517632498</v>
      </c>
    </row>
    <row r="59" spans="1:25" x14ac:dyDescent="0.25">
      <c r="N59" s="95"/>
      <c r="O59" s="98"/>
      <c r="P59" s="18" t="s">
        <v>2</v>
      </c>
      <c r="Q59" s="5">
        <v>3.4134037832906097E-2</v>
      </c>
      <c r="R59" s="5">
        <v>3.63400241952163E-2</v>
      </c>
      <c r="S59" s="4">
        <v>0.96057770694045097</v>
      </c>
      <c r="T59" s="14">
        <v>6.0154727272195098E-2</v>
      </c>
      <c r="U59" s="5">
        <v>6.7509115677029594E-2</v>
      </c>
      <c r="V59" s="4">
        <v>0.78241041440271297</v>
      </c>
      <c r="W59" s="5">
        <v>0.109655285746348</v>
      </c>
      <c r="X59" s="5">
        <v>0.12892546988901399</v>
      </c>
      <c r="Y59" s="28">
        <v>0.66980519721773002</v>
      </c>
    </row>
    <row r="60" spans="1:25" x14ac:dyDescent="0.25">
      <c r="N60" s="95"/>
      <c r="O60" s="98"/>
      <c r="P60" s="18" t="s">
        <v>3</v>
      </c>
      <c r="Q60" s="20">
        <v>1.41808847144948E-2</v>
      </c>
      <c r="R60" s="20">
        <v>2.18472582123324E-2</v>
      </c>
      <c r="S60" s="21">
        <v>0.95140881489774198</v>
      </c>
      <c r="T60" s="22">
        <v>1.6460111208323601E-2</v>
      </c>
      <c r="U60" s="20">
        <v>2.5999213045380099E-2</v>
      </c>
      <c r="V60" s="21">
        <v>0.931872881943553</v>
      </c>
      <c r="W60" s="20">
        <v>1.6019161095530601E-2</v>
      </c>
      <c r="X60" s="20">
        <v>2.4585030161273499E-2</v>
      </c>
      <c r="Y60" s="31">
        <v>0.94920927011992295</v>
      </c>
    </row>
    <row r="61" spans="1:25" x14ac:dyDescent="0.25">
      <c r="N61" s="95"/>
      <c r="O61" s="98"/>
      <c r="P61" s="18" t="s">
        <v>4</v>
      </c>
      <c r="Q61" s="5">
        <v>2.5442453182591699E-2</v>
      </c>
      <c r="R61" s="5">
        <v>2.9926525363366499E-2</v>
      </c>
      <c r="S61" s="4">
        <v>0.97671963949528495</v>
      </c>
      <c r="T61" s="14">
        <v>5.5535699386608302E-2</v>
      </c>
      <c r="U61" s="5">
        <v>7.0399721510711097E-2</v>
      </c>
      <c r="V61" s="4">
        <v>0.51416896011386504</v>
      </c>
      <c r="W61" s="5">
        <v>9.8911865060801907E-2</v>
      </c>
      <c r="X61" s="5">
        <v>0.12943194243667899</v>
      </c>
      <c r="Y61" s="28">
        <v>0.48206335459361899</v>
      </c>
    </row>
    <row r="62" spans="1:25" ht="15.75" thickBot="1" x14ac:dyDescent="0.3">
      <c r="N62" s="96"/>
      <c r="O62" s="101"/>
      <c r="P62" s="32" t="s">
        <v>5</v>
      </c>
      <c r="Q62" s="33">
        <v>0.12432158447024599</v>
      </c>
      <c r="R62" s="33">
        <v>0.13784293576859899</v>
      </c>
      <c r="S62" s="34">
        <v>0.816624050281333</v>
      </c>
      <c r="T62" s="35">
        <v>0.13826040967568401</v>
      </c>
      <c r="U62" s="33">
        <v>0.153798558845849</v>
      </c>
      <c r="V62" s="34">
        <v>0.67712909050519898</v>
      </c>
      <c r="W62" s="33">
        <v>0.16161338491966701</v>
      </c>
      <c r="X62" s="33">
        <v>0.184501503625008</v>
      </c>
      <c r="Y62" s="36">
        <v>0.71791654262811999</v>
      </c>
    </row>
  </sheetData>
  <mergeCells count="43">
    <mergeCell ref="D1:F1"/>
    <mergeCell ref="G1:I1"/>
    <mergeCell ref="J1:L1"/>
    <mergeCell ref="O1:P2"/>
    <mergeCell ref="Q1:S1"/>
    <mergeCell ref="B3:B7"/>
    <mergeCell ref="B8:B12"/>
    <mergeCell ref="A3:A12"/>
    <mergeCell ref="B1:C2"/>
    <mergeCell ref="A1:A2"/>
    <mergeCell ref="N13:N22"/>
    <mergeCell ref="O13:O17"/>
    <mergeCell ref="O18:O22"/>
    <mergeCell ref="B48:B52"/>
    <mergeCell ref="A13:A22"/>
    <mergeCell ref="A23:A32"/>
    <mergeCell ref="A33:A42"/>
    <mergeCell ref="A43:A52"/>
    <mergeCell ref="N23:N32"/>
    <mergeCell ref="B18:B22"/>
    <mergeCell ref="B23:B27"/>
    <mergeCell ref="B28:B32"/>
    <mergeCell ref="B33:B37"/>
    <mergeCell ref="B38:B42"/>
    <mergeCell ref="B43:B47"/>
    <mergeCell ref="B13:B17"/>
    <mergeCell ref="T1:V1"/>
    <mergeCell ref="W1:Y1"/>
    <mergeCell ref="N3:N12"/>
    <mergeCell ref="O3:O7"/>
    <mergeCell ref="O8:O12"/>
    <mergeCell ref="N1:N2"/>
    <mergeCell ref="N53:N62"/>
    <mergeCell ref="O53:O57"/>
    <mergeCell ref="O58:O62"/>
    <mergeCell ref="O23:O27"/>
    <mergeCell ref="O28:O32"/>
    <mergeCell ref="N33:N42"/>
    <mergeCell ref="O33:O37"/>
    <mergeCell ref="O38:O42"/>
    <mergeCell ref="N43:N52"/>
    <mergeCell ref="O43:O47"/>
    <mergeCell ref="O48:O52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24D8-E4D5-4E75-945B-A7FDD884E836}">
  <dimension ref="A1:Z102"/>
  <sheetViews>
    <sheetView showGridLines="0" topLeftCell="D1" zoomScale="90" zoomScaleNormal="90" workbookViewId="0">
      <selection activeCell="L1" sqref="L1:Y1048576"/>
    </sheetView>
  </sheetViews>
  <sheetFormatPr defaultRowHeight="15" x14ac:dyDescent="0.25"/>
  <cols>
    <col min="1" max="1" width="9.140625" style="43"/>
    <col min="2" max="2" width="6.42578125" style="1" bestFit="1" customWidth="1"/>
    <col min="3" max="3" width="15.28515625" style="2" bestFit="1" customWidth="1"/>
    <col min="4" max="4" width="8.140625" style="64" bestFit="1" customWidth="1"/>
    <col min="5" max="5" width="8.5703125" style="64" bestFit="1" customWidth="1"/>
    <col min="6" max="6" width="8.140625" style="45" bestFit="1" customWidth="1"/>
    <col min="7" max="7" width="8.5703125" style="45" bestFit="1" customWidth="1"/>
    <col min="8" max="8" width="8.140625" style="45" bestFit="1" customWidth="1"/>
    <col min="9" max="9" width="8.5703125" style="64" bestFit="1" customWidth="1"/>
    <col min="10" max="10" width="10.28515625" style="1" customWidth="1"/>
    <col min="11" max="11" width="9.140625" style="1"/>
    <col min="12" max="13" width="9.140625" style="65"/>
    <col min="14" max="14" width="11.28515625" style="65" customWidth="1"/>
    <col min="15" max="15" width="9.140625" style="65"/>
    <col min="16" max="16" width="7.140625" style="65" bestFit="1" customWidth="1"/>
    <col min="17" max="17" width="7.42578125" style="65" bestFit="1" customWidth="1"/>
    <col min="18" max="18" width="8.5703125" style="65" bestFit="1" customWidth="1"/>
    <col min="19" max="19" width="7.42578125" style="68" bestFit="1" customWidth="1"/>
    <col min="20" max="20" width="7.42578125" style="65" bestFit="1" customWidth="1"/>
    <col min="21" max="21" width="12.85546875" style="65" bestFit="1" customWidth="1"/>
    <col min="22" max="22" width="11.85546875" style="65" bestFit="1" customWidth="1"/>
    <col min="23" max="23" width="13.42578125" style="65" bestFit="1" customWidth="1"/>
    <col min="24" max="24" width="10.28515625" style="65" bestFit="1" customWidth="1"/>
    <col min="25" max="25" width="10.140625" style="65" bestFit="1" customWidth="1"/>
    <col min="27" max="111" width="9.140625" style="1"/>
    <col min="112" max="112" width="8.7109375" style="1" customWidth="1"/>
    <col min="113" max="16384" width="9.140625" style="1"/>
  </cols>
  <sheetData>
    <row r="1" spans="1:25" x14ac:dyDescent="0.25">
      <c r="A1" s="114" t="s">
        <v>40</v>
      </c>
      <c r="B1" s="106" t="s">
        <v>18</v>
      </c>
      <c r="C1" s="106" t="s">
        <v>17</v>
      </c>
      <c r="D1" s="119" t="s">
        <v>27</v>
      </c>
      <c r="E1" s="119"/>
      <c r="F1" s="120" t="s">
        <v>28</v>
      </c>
      <c r="G1" s="121"/>
      <c r="H1" s="119" t="s">
        <v>29</v>
      </c>
      <c r="I1" s="119"/>
      <c r="L1" s="115" t="s">
        <v>40</v>
      </c>
      <c r="M1" s="115" t="s">
        <v>18</v>
      </c>
      <c r="N1" s="116" t="s">
        <v>43</v>
      </c>
      <c r="O1" s="106" t="s">
        <v>42</v>
      </c>
      <c r="P1" s="109" t="s">
        <v>17</v>
      </c>
      <c r="Q1" s="111"/>
      <c r="R1" s="111"/>
      <c r="S1" s="111"/>
      <c r="T1" s="111"/>
      <c r="U1" s="111"/>
      <c r="V1" s="111"/>
      <c r="W1" s="111"/>
      <c r="X1" s="111"/>
      <c r="Y1" s="111"/>
    </row>
    <row r="2" spans="1:25" ht="15.75" thickBot="1" x14ac:dyDescent="0.3">
      <c r="A2" s="114"/>
      <c r="B2" s="108"/>
      <c r="C2" s="108"/>
      <c r="D2" s="44" t="s">
        <v>6</v>
      </c>
      <c r="E2" s="45" t="s">
        <v>7</v>
      </c>
      <c r="F2" s="46" t="s">
        <v>6</v>
      </c>
      <c r="G2" s="47" t="s">
        <v>7</v>
      </c>
      <c r="H2" s="45" t="s">
        <v>6</v>
      </c>
      <c r="I2" s="45" t="s">
        <v>7</v>
      </c>
      <c r="L2" s="111"/>
      <c r="M2" s="111"/>
      <c r="N2" s="117"/>
      <c r="O2" s="110"/>
      <c r="P2" s="69" t="s">
        <v>36</v>
      </c>
      <c r="Q2" s="69" t="s">
        <v>34</v>
      </c>
      <c r="R2" s="69" t="s">
        <v>61</v>
      </c>
      <c r="S2" s="69" t="s">
        <v>35</v>
      </c>
      <c r="T2" s="88" t="s">
        <v>32</v>
      </c>
      <c r="U2" s="69" t="s">
        <v>37</v>
      </c>
      <c r="V2" s="69" t="s">
        <v>38</v>
      </c>
      <c r="W2" s="69" t="s">
        <v>62</v>
      </c>
      <c r="X2" s="69" t="s">
        <v>39</v>
      </c>
      <c r="Y2" s="69" t="s">
        <v>33</v>
      </c>
    </row>
    <row r="3" spans="1:25" x14ac:dyDescent="0.25">
      <c r="A3" s="114" t="s">
        <v>41</v>
      </c>
      <c r="B3" s="112" t="s">
        <v>9</v>
      </c>
      <c r="C3" s="23" t="s">
        <v>30</v>
      </c>
      <c r="D3" s="48">
        <v>0.50919411889057498</v>
      </c>
      <c r="E3" s="48">
        <v>0.73920162901443598</v>
      </c>
      <c r="F3" s="49">
        <v>0.52370351205285504</v>
      </c>
      <c r="G3" s="50">
        <v>0.77135399179485198</v>
      </c>
      <c r="H3" s="48">
        <v>0.637964259887429</v>
      </c>
      <c r="I3" s="48">
        <v>1.0285119909151801</v>
      </c>
      <c r="L3" s="118" t="s">
        <v>41</v>
      </c>
      <c r="M3" s="115" t="s">
        <v>9</v>
      </c>
      <c r="N3" s="115" t="s">
        <v>44</v>
      </c>
      <c r="O3" s="55" t="s">
        <v>6</v>
      </c>
      <c r="P3" s="75">
        <v>5.3403370908630898E-2</v>
      </c>
      <c r="Q3" s="75">
        <v>0.11591560446141699</v>
      </c>
      <c r="R3" s="75">
        <v>0.50919411889057498</v>
      </c>
      <c r="S3" s="75">
        <v>0.45986515667682898</v>
      </c>
      <c r="T3" s="78">
        <v>5.3951855531245402E-2</v>
      </c>
      <c r="U3" s="75">
        <v>3.31036393641276E-2</v>
      </c>
      <c r="V3" s="79">
        <v>2.0038216325011501E-2</v>
      </c>
      <c r="W3" s="75">
        <v>0.38169740558897203</v>
      </c>
      <c r="X3" s="75">
        <v>0.20323119727442199</v>
      </c>
      <c r="Y3" s="75">
        <v>4.2966266589534501E-2</v>
      </c>
    </row>
    <row r="4" spans="1:25" x14ac:dyDescent="0.25">
      <c r="A4" s="114"/>
      <c r="B4" s="108"/>
      <c r="C4" s="18" t="s">
        <v>32</v>
      </c>
      <c r="D4" s="45">
        <v>5.3951855531245402E-2</v>
      </c>
      <c r="E4" s="45">
        <v>5.5908431993460302E-2</v>
      </c>
      <c r="F4" s="46">
        <v>7.6540220004426202E-2</v>
      </c>
      <c r="G4" s="47">
        <v>9.1997753965154597E-2</v>
      </c>
      <c r="H4" s="45">
        <v>0.144789137581226</v>
      </c>
      <c r="I4" s="45">
        <v>0.166169903789952</v>
      </c>
      <c r="L4" s="118"/>
      <c r="M4" s="118"/>
      <c r="N4" s="118"/>
      <c r="O4" s="47" t="s">
        <v>7</v>
      </c>
      <c r="P4" s="72">
        <v>5.8824036514350801E-2</v>
      </c>
      <c r="Q4" s="72">
        <v>0.129568602363061</v>
      </c>
      <c r="R4" s="72">
        <v>0.73920162901443598</v>
      </c>
      <c r="S4" s="72">
        <v>0.65168824204227405</v>
      </c>
      <c r="T4" s="76">
        <v>5.5908431993460302E-2</v>
      </c>
      <c r="U4" s="72">
        <v>4.2528346831053297E-2</v>
      </c>
      <c r="V4" s="74">
        <v>3.8334612283088799E-2</v>
      </c>
      <c r="W4" s="72">
        <v>0.50100668187894504</v>
      </c>
      <c r="X4" s="72">
        <v>0.23545137847570899</v>
      </c>
      <c r="Y4" s="72">
        <v>5.1147659820163102E-2</v>
      </c>
    </row>
    <row r="5" spans="1:25" x14ac:dyDescent="0.25">
      <c r="A5" s="114"/>
      <c r="B5" s="108"/>
      <c r="C5" s="18" t="s">
        <v>36</v>
      </c>
      <c r="D5" s="45">
        <v>5.3403370908630898E-2</v>
      </c>
      <c r="E5" s="45">
        <v>5.8824036514350801E-2</v>
      </c>
      <c r="F5" s="46">
        <v>8.8559305181654099E-2</v>
      </c>
      <c r="G5" s="47">
        <v>0.110544700957127</v>
      </c>
      <c r="H5" s="45">
        <v>0.19153347516569499</v>
      </c>
      <c r="I5" s="45">
        <v>0.233058257054538</v>
      </c>
      <c r="L5" s="118"/>
      <c r="M5" s="118"/>
      <c r="N5" s="118" t="s">
        <v>45</v>
      </c>
      <c r="O5" s="47" t="s">
        <v>6</v>
      </c>
      <c r="P5" s="72">
        <v>8.8559305181654099E-2</v>
      </c>
      <c r="Q5" s="72">
        <v>0.14539633703858201</v>
      </c>
      <c r="R5" s="72">
        <v>0.52370351205285504</v>
      </c>
      <c r="S5" s="72">
        <v>0.45986515667682898</v>
      </c>
      <c r="T5" s="76">
        <v>7.6540220004426202E-2</v>
      </c>
      <c r="U5" s="72">
        <v>6.0928415271566498E-2</v>
      </c>
      <c r="V5" s="74">
        <v>2.6825866040249401E-2</v>
      </c>
      <c r="W5" s="72">
        <v>0.51728045823748803</v>
      </c>
      <c r="X5" s="72">
        <v>0.24927951327710099</v>
      </c>
      <c r="Y5" s="72">
        <v>9.5832838574144E-2</v>
      </c>
    </row>
    <row r="6" spans="1:25" x14ac:dyDescent="0.25">
      <c r="A6" s="114"/>
      <c r="B6" s="108"/>
      <c r="C6" s="18" t="s">
        <v>34</v>
      </c>
      <c r="D6" s="45">
        <v>0.11591560446141699</v>
      </c>
      <c r="E6" s="45">
        <v>0.129568602363061</v>
      </c>
      <c r="F6" s="46">
        <v>0.14539633703858201</v>
      </c>
      <c r="G6" s="47">
        <v>0.17001100950124701</v>
      </c>
      <c r="H6" s="45">
        <v>0.19624307112785899</v>
      </c>
      <c r="I6" s="45">
        <v>0.241142104443653</v>
      </c>
      <c r="L6" s="118"/>
      <c r="M6" s="118"/>
      <c r="N6" s="118"/>
      <c r="O6" s="47" t="s">
        <v>7</v>
      </c>
      <c r="P6" s="72">
        <v>0.110544700957127</v>
      </c>
      <c r="Q6" s="72">
        <v>0.17001100950124701</v>
      </c>
      <c r="R6" s="72">
        <v>0.77135399179485198</v>
      </c>
      <c r="S6" s="72">
        <v>0.65168824204227405</v>
      </c>
      <c r="T6" s="76">
        <v>9.1997753965154597E-2</v>
      </c>
      <c r="U6" s="72">
        <v>7.77488237342292E-2</v>
      </c>
      <c r="V6" s="74">
        <v>5.1752007849187098E-2</v>
      </c>
      <c r="W6" s="72">
        <v>0.75866434622174606</v>
      </c>
      <c r="X6" s="72">
        <v>0.302497609883637</v>
      </c>
      <c r="Y6" s="72">
        <v>0.119888416134472</v>
      </c>
    </row>
    <row r="7" spans="1:25" x14ac:dyDescent="0.25">
      <c r="A7" s="114"/>
      <c r="B7" s="108"/>
      <c r="C7" s="19" t="s">
        <v>35</v>
      </c>
      <c r="D7" s="51">
        <v>0.45986515667682898</v>
      </c>
      <c r="E7" s="51">
        <v>0.65168824204227405</v>
      </c>
      <c r="F7" s="52">
        <v>0.45986515667682898</v>
      </c>
      <c r="G7" s="53">
        <v>0.65168824204227405</v>
      </c>
      <c r="H7" s="51">
        <v>0.45986515667682898</v>
      </c>
      <c r="I7" s="51">
        <v>0.65168824204227405</v>
      </c>
      <c r="L7" s="118"/>
      <c r="M7" s="118"/>
      <c r="N7" s="118" t="s">
        <v>46</v>
      </c>
      <c r="O7" s="47" t="s">
        <v>6</v>
      </c>
      <c r="P7" s="72">
        <v>0.19153347516569499</v>
      </c>
      <c r="Q7" s="72">
        <v>0.19624307112785899</v>
      </c>
      <c r="R7" s="72">
        <v>0.637964259887429</v>
      </c>
      <c r="S7" s="72">
        <v>0.45986515667682898</v>
      </c>
      <c r="T7" s="76">
        <v>0.144789137581226</v>
      </c>
      <c r="U7" s="72">
        <v>0.11259002382638</v>
      </c>
      <c r="V7" s="74">
        <v>3.6697213486489397E-2</v>
      </c>
      <c r="W7" s="72">
        <v>0.63529185279002998</v>
      </c>
      <c r="X7" s="72">
        <v>0.38352402536630298</v>
      </c>
      <c r="Y7" s="72">
        <v>0.18677677908579099</v>
      </c>
    </row>
    <row r="8" spans="1:25" x14ac:dyDescent="0.25">
      <c r="A8" s="114"/>
      <c r="B8" s="108"/>
      <c r="C8" s="17" t="s">
        <v>31</v>
      </c>
      <c r="D8" s="45">
        <v>0.38169740558897203</v>
      </c>
      <c r="E8" s="44">
        <v>0.50100668187894504</v>
      </c>
      <c r="F8" s="54">
        <v>0.51728045823748803</v>
      </c>
      <c r="G8" s="55">
        <v>0.75866434622174606</v>
      </c>
      <c r="H8" s="44">
        <v>0.63529185279002998</v>
      </c>
      <c r="I8" s="44">
        <v>1.0253057306167199</v>
      </c>
      <c r="L8" s="118"/>
      <c r="M8" s="111"/>
      <c r="N8" s="111"/>
      <c r="O8" s="53" t="s">
        <v>7</v>
      </c>
      <c r="P8" s="73">
        <v>0.233058257054538</v>
      </c>
      <c r="Q8" s="73">
        <v>0.241142104443653</v>
      </c>
      <c r="R8" s="73">
        <v>1.0285119909151801</v>
      </c>
      <c r="S8" s="73">
        <v>0.65168824204227405</v>
      </c>
      <c r="T8" s="77">
        <v>0.166169903789952</v>
      </c>
      <c r="U8" s="73">
        <v>0.145012162538454</v>
      </c>
      <c r="V8" s="80">
        <v>6.2853494929439396E-2</v>
      </c>
      <c r="W8" s="73">
        <v>1.0253057306167199</v>
      </c>
      <c r="X8" s="73">
        <v>0.52678622157140798</v>
      </c>
      <c r="Y8" s="73">
        <v>0.24828561932132101</v>
      </c>
    </row>
    <row r="9" spans="1:25" x14ac:dyDescent="0.25">
      <c r="A9" s="114"/>
      <c r="B9" s="108"/>
      <c r="C9" s="18" t="s">
        <v>33</v>
      </c>
      <c r="D9" s="45">
        <v>4.2966266589534501E-2</v>
      </c>
      <c r="E9" s="45">
        <v>5.1147659820163102E-2</v>
      </c>
      <c r="F9" s="46">
        <v>9.5832838574144E-2</v>
      </c>
      <c r="G9" s="47">
        <v>0.119888416134472</v>
      </c>
      <c r="H9" s="45">
        <v>0.18677677908579099</v>
      </c>
      <c r="I9" s="45">
        <v>0.24828561932132101</v>
      </c>
      <c r="L9" s="118"/>
      <c r="M9" s="115" t="s">
        <v>10</v>
      </c>
      <c r="N9" s="115" t="s">
        <v>44</v>
      </c>
      <c r="O9" s="55" t="s">
        <v>6</v>
      </c>
      <c r="P9" s="75">
        <v>2.70208835177514E-2</v>
      </c>
      <c r="Q9" s="75">
        <v>7.9713541907946203E-2</v>
      </c>
      <c r="R9" s="75">
        <v>0.53327717341908498</v>
      </c>
      <c r="S9" s="72">
        <v>0.45424036182946997</v>
      </c>
      <c r="T9" s="78">
        <v>5.4879737823936799E-2</v>
      </c>
      <c r="U9" s="79">
        <v>1.8299263049623399E-2</v>
      </c>
      <c r="V9" s="75">
        <v>2.5537081998407402E-2</v>
      </c>
      <c r="W9" s="75">
        <v>0.407503917631233</v>
      </c>
      <c r="X9" s="75">
        <v>0.178226398458046</v>
      </c>
      <c r="Y9" s="75">
        <v>3.2633824102782601E-2</v>
      </c>
    </row>
    <row r="10" spans="1:25" x14ac:dyDescent="0.25">
      <c r="A10" s="114"/>
      <c r="B10" s="108"/>
      <c r="C10" s="18" t="s">
        <v>37</v>
      </c>
      <c r="D10" s="45">
        <v>3.31036393641276E-2</v>
      </c>
      <c r="E10" s="45">
        <v>4.2528346831053297E-2</v>
      </c>
      <c r="F10" s="46">
        <v>6.0928415271566498E-2</v>
      </c>
      <c r="G10" s="47">
        <v>7.77488237342292E-2</v>
      </c>
      <c r="H10" s="45">
        <v>0.11259002382638</v>
      </c>
      <c r="I10" s="45">
        <v>0.145012162538454</v>
      </c>
      <c r="L10" s="118"/>
      <c r="M10" s="118"/>
      <c r="N10" s="118"/>
      <c r="O10" s="47" t="s">
        <v>7</v>
      </c>
      <c r="P10" s="72">
        <v>3.8886173023958498E-2</v>
      </c>
      <c r="Q10" s="72">
        <v>9.4760920322637193E-2</v>
      </c>
      <c r="R10" s="72">
        <v>0.78051235412825104</v>
      </c>
      <c r="S10" s="72">
        <v>0.64863804954472504</v>
      </c>
      <c r="T10" s="76">
        <v>5.5185908474848902E-2</v>
      </c>
      <c r="U10" s="74">
        <v>2.0887381132018899E-2</v>
      </c>
      <c r="V10" s="72">
        <v>3.5234046272452302E-2</v>
      </c>
      <c r="W10" s="72">
        <v>0.56192712572194503</v>
      </c>
      <c r="X10" s="72">
        <v>0.20562306419437101</v>
      </c>
      <c r="Y10" s="72">
        <v>3.84697103195955E-2</v>
      </c>
    </row>
    <row r="11" spans="1:25" x14ac:dyDescent="0.25">
      <c r="A11" s="114"/>
      <c r="B11" s="108"/>
      <c r="C11" s="18" t="s">
        <v>38</v>
      </c>
      <c r="D11" s="56">
        <v>2.0038216325011501E-2</v>
      </c>
      <c r="E11" s="56">
        <v>3.8334612283088799E-2</v>
      </c>
      <c r="F11" s="57">
        <v>2.6825866040249401E-2</v>
      </c>
      <c r="G11" s="58">
        <v>5.1752007849187098E-2</v>
      </c>
      <c r="H11" s="56">
        <v>3.6697213486489397E-2</v>
      </c>
      <c r="I11" s="56">
        <v>6.2853494929439396E-2</v>
      </c>
      <c r="L11" s="118"/>
      <c r="M11" s="118"/>
      <c r="N11" s="118" t="s">
        <v>45</v>
      </c>
      <c r="O11" s="47" t="s">
        <v>6</v>
      </c>
      <c r="P11" s="72">
        <v>4.2377498384154298E-2</v>
      </c>
      <c r="Q11" s="72">
        <v>0.13174683211444499</v>
      </c>
      <c r="R11" s="72">
        <v>0.55233317129208104</v>
      </c>
      <c r="S11" s="72">
        <v>0.45424036182946997</v>
      </c>
      <c r="T11" s="76">
        <v>8.4586069965468705E-2</v>
      </c>
      <c r="U11" s="74">
        <v>1.22842144881374E-2</v>
      </c>
      <c r="V11" s="72">
        <v>3.4590012603616903E-2</v>
      </c>
      <c r="W11" s="72">
        <v>0.52975748512270904</v>
      </c>
      <c r="X11" s="72">
        <v>0.22641895333769799</v>
      </c>
      <c r="Y11" s="72">
        <v>8.0316901847241606E-2</v>
      </c>
    </row>
    <row r="12" spans="1:25" ht="15.75" thickBot="1" x14ac:dyDescent="0.3">
      <c r="A12" s="114"/>
      <c r="B12" s="113"/>
      <c r="C12" s="32" t="s">
        <v>39</v>
      </c>
      <c r="D12" s="59">
        <v>0.20323119727442199</v>
      </c>
      <c r="E12" s="59">
        <v>0.23545137847570899</v>
      </c>
      <c r="F12" s="60">
        <v>0.24927951327710099</v>
      </c>
      <c r="G12" s="61">
        <v>0.302497609883637</v>
      </c>
      <c r="H12" s="59">
        <v>0.38352402536630298</v>
      </c>
      <c r="I12" s="59">
        <v>0.52678622157140798</v>
      </c>
      <c r="L12" s="118"/>
      <c r="M12" s="118"/>
      <c r="N12" s="118"/>
      <c r="O12" s="47" t="s">
        <v>7</v>
      </c>
      <c r="P12" s="72">
        <v>4.2623827146144599E-2</v>
      </c>
      <c r="Q12" s="72">
        <v>0.16461711410357999</v>
      </c>
      <c r="R12" s="72">
        <v>0.82591331123105904</v>
      </c>
      <c r="S12" s="72">
        <v>0.64863804954472504</v>
      </c>
      <c r="T12" s="76">
        <v>8.8527990290815095E-2</v>
      </c>
      <c r="U12" s="74">
        <v>1.4147012213936E-2</v>
      </c>
      <c r="V12" s="72">
        <v>5.35108725317174E-2</v>
      </c>
      <c r="W12" s="72">
        <v>0.79732534227326002</v>
      </c>
      <c r="X12" s="72">
        <v>0.26695800129830999</v>
      </c>
      <c r="Y12" s="72">
        <v>9.5714580794434498E-2</v>
      </c>
    </row>
    <row r="13" spans="1:25" x14ac:dyDescent="0.25">
      <c r="A13" s="114"/>
      <c r="B13" s="112" t="s">
        <v>10</v>
      </c>
      <c r="C13" s="23" t="s">
        <v>30</v>
      </c>
      <c r="D13" s="48">
        <v>0.53327717341908498</v>
      </c>
      <c r="E13" s="48">
        <v>0.78051235412825104</v>
      </c>
      <c r="F13" s="49">
        <v>0.55233317129208104</v>
      </c>
      <c r="G13" s="50">
        <v>0.82591331123105904</v>
      </c>
      <c r="H13" s="48">
        <v>0.56751525016100801</v>
      </c>
      <c r="I13" s="48">
        <v>0.86220854968472105</v>
      </c>
      <c r="L13" s="118"/>
      <c r="M13" s="118"/>
      <c r="N13" s="118" t="s">
        <v>46</v>
      </c>
      <c r="O13" s="47" t="s">
        <v>6</v>
      </c>
      <c r="P13" s="72">
        <v>5.9064305761835398E-2</v>
      </c>
      <c r="Q13" s="72">
        <v>0.16688732804588199</v>
      </c>
      <c r="R13" s="72">
        <v>0.56751525016100801</v>
      </c>
      <c r="S13" s="72">
        <v>0.45424036182946997</v>
      </c>
      <c r="T13" s="76">
        <v>0.14359091850967401</v>
      </c>
      <c r="U13" s="74">
        <v>1.8171156103411301E-2</v>
      </c>
      <c r="V13" s="72">
        <v>5.0804443264759101E-2</v>
      </c>
      <c r="W13" s="72">
        <v>0.625397034477156</v>
      </c>
      <c r="X13" s="72">
        <v>0.357077795052821</v>
      </c>
      <c r="Y13" s="72">
        <v>0.16201273767656901</v>
      </c>
    </row>
    <row r="14" spans="1:25" x14ac:dyDescent="0.25">
      <c r="A14" s="114"/>
      <c r="B14" s="108"/>
      <c r="C14" s="18" t="s">
        <v>32</v>
      </c>
      <c r="D14" s="45">
        <v>5.4879737823936799E-2</v>
      </c>
      <c r="E14" s="45">
        <v>5.5185908474848902E-2</v>
      </c>
      <c r="F14" s="46">
        <v>8.4586069965468705E-2</v>
      </c>
      <c r="G14" s="47">
        <v>8.8527990290815095E-2</v>
      </c>
      <c r="H14" s="45">
        <v>0.14359091850967401</v>
      </c>
      <c r="I14" s="45">
        <v>0.16852174436363601</v>
      </c>
      <c r="L14" s="118"/>
      <c r="M14" s="111"/>
      <c r="N14" s="111"/>
      <c r="O14" s="53" t="s">
        <v>7</v>
      </c>
      <c r="P14" s="73">
        <v>6.62088164756197E-2</v>
      </c>
      <c r="Q14" s="73">
        <v>0.21778670566904301</v>
      </c>
      <c r="R14" s="73">
        <v>0.86220854968472105</v>
      </c>
      <c r="S14" s="72">
        <v>0.64863804954472504</v>
      </c>
      <c r="T14" s="77">
        <v>0.16852174436363601</v>
      </c>
      <c r="U14" s="80">
        <v>2.0842106586468099E-2</v>
      </c>
      <c r="V14" s="73">
        <v>7.7050303495625305E-2</v>
      </c>
      <c r="W14" s="73">
        <v>1.0164412141171499</v>
      </c>
      <c r="X14" s="73">
        <v>0.49397030843091499</v>
      </c>
      <c r="Y14" s="73">
        <v>0.220428235605061</v>
      </c>
    </row>
    <row r="15" spans="1:25" x14ac:dyDescent="0.25">
      <c r="A15" s="114"/>
      <c r="B15" s="108"/>
      <c r="C15" s="18" t="s">
        <v>36</v>
      </c>
      <c r="D15" s="45">
        <v>2.70208835177514E-2</v>
      </c>
      <c r="E15" s="45">
        <v>3.8886173023958498E-2</v>
      </c>
      <c r="F15" s="46">
        <v>4.2377498384154298E-2</v>
      </c>
      <c r="G15" s="47">
        <v>4.2623827146144599E-2</v>
      </c>
      <c r="H15" s="45">
        <v>5.9064305761835398E-2</v>
      </c>
      <c r="I15" s="45">
        <v>6.62088164756197E-2</v>
      </c>
      <c r="L15" s="118"/>
      <c r="M15" s="115" t="s">
        <v>26</v>
      </c>
      <c r="N15" s="115" t="s">
        <v>44</v>
      </c>
      <c r="O15" s="55" t="s">
        <v>6</v>
      </c>
      <c r="P15" s="82">
        <v>1.1366088E-2</v>
      </c>
      <c r="Q15" s="44">
        <v>0.104285954</v>
      </c>
      <c r="R15" s="44">
        <v>0.54968703399999996</v>
      </c>
      <c r="S15" s="44">
        <v>0.45267807700000001</v>
      </c>
      <c r="T15" s="55">
        <v>1.2196346E-2</v>
      </c>
      <c r="U15" s="44">
        <v>2.0923105185004599E-2</v>
      </c>
      <c r="V15" s="44">
        <v>2.5448981098698899E-2</v>
      </c>
      <c r="W15" s="44">
        <v>0.37563160049782102</v>
      </c>
      <c r="X15" s="44">
        <v>0.26687510030584</v>
      </c>
      <c r="Y15" s="44">
        <v>1.9610378693353098E-2</v>
      </c>
    </row>
    <row r="16" spans="1:25" x14ac:dyDescent="0.25">
      <c r="A16" s="114"/>
      <c r="B16" s="108"/>
      <c r="C16" s="18" t="s">
        <v>34</v>
      </c>
      <c r="D16" s="45">
        <v>7.9713541907946203E-2</v>
      </c>
      <c r="E16" s="45">
        <v>9.4760920322637193E-2</v>
      </c>
      <c r="F16" s="46">
        <v>0.13174683211444499</v>
      </c>
      <c r="G16" s="47">
        <v>0.16461711410357999</v>
      </c>
      <c r="H16" s="45">
        <v>0.16688732804588199</v>
      </c>
      <c r="I16" s="45">
        <v>0.21778670566904301</v>
      </c>
      <c r="L16" s="118"/>
      <c r="M16" s="118"/>
      <c r="N16" s="118"/>
      <c r="O16" s="47" t="s">
        <v>7</v>
      </c>
      <c r="P16" s="56">
        <v>1.3594192E-2</v>
      </c>
      <c r="Q16" s="45">
        <v>0.13536302</v>
      </c>
      <c r="R16" s="45">
        <v>0.83800654200000002</v>
      </c>
      <c r="S16" s="45">
        <v>0.66033048299999997</v>
      </c>
      <c r="T16" s="47">
        <v>1.8564456999999999E-2</v>
      </c>
      <c r="U16" s="45">
        <v>2.3914171250196299E-2</v>
      </c>
      <c r="V16" s="45">
        <v>3.31561719177908E-2</v>
      </c>
      <c r="W16" s="45">
        <v>0.51605524489047006</v>
      </c>
      <c r="X16" s="45">
        <v>0.32538121788872898</v>
      </c>
      <c r="Y16" s="45">
        <v>2.6508835741893499E-2</v>
      </c>
    </row>
    <row r="17" spans="1:25" x14ac:dyDescent="0.25">
      <c r="A17" s="114"/>
      <c r="B17" s="108"/>
      <c r="C17" s="19" t="s">
        <v>35</v>
      </c>
      <c r="D17" s="51">
        <v>0.45424036182946997</v>
      </c>
      <c r="E17" s="51">
        <v>0.64863804954472504</v>
      </c>
      <c r="F17" s="52">
        <v>0.45424036182946997</v>
      </c>
      <c r="G17" s="53">
        <v>0.64863804954472504</v>
      </c>
      <c r="H17" s="51">
        <v>0.45424036182946997</v>
      </c>
      <c r="I17" s="51">
        <v>0.64863804954472504</v>
      </c>
      <c r="L17" s="118"/>
      <c r="M17" s="118"/>
      <c r="N17" s="118" t="s">
        <v>45</v>
      </c>
      <c r="O17" s="47" t="s">
        <v>6</v>
      </c>
      <c r="P17" s="56">
        <v>1.0635594999999999E-2</v>
      </c>
      <c r="Q17" s="45">
        <v>0.122064717</v>
      </c>
      <c r="R17" s="45">
        <v>0.60185824600000004</v>
      </c>
      <c r="S17" s="45">
        <v>0.45267807700000001</v>
      </c>
      <c r="T17" s="47">
        <v>1.4168985E-2</v>
      </c>
      <c r="U17" s="45">
        <v>1.7830257549889001E-2</v>
      </c>
      <c r="V17" s="45">
        <v>3.2951595714899903E-2</v>
      </c>
      <c r="W17" s="45">
        <v>0.44047852318921898</v>
      </c>
      <c r="X17" s="45">
        <v>0.30826710153238401</v>
      </c>
      <c r="Y17" s="45">
        <v>6.1102704423935499E-2</v>
      </c>
    </row>
    <row r="18" spans="1:25" x14ac:dyDescent="0.25">
      <c r="A18" s="114"/>
      <c r="B18" s="108"/>
      <c r="C18" s="17" t="s">
        <v>31</v>
      </c>
      <c r="D18" s="45">
        <v>0.407503917631233</v>
      </c>
      <c r="E18" s="44">
        <v>0.56192712572194503</v>
      </c>
      <c r="F18" s="54">
        <v>0.52975748512270904</v>
      </c>
      <c r="G18" s="55">
        <v>0.79732534227326002</v>
      </c>
      <c r="H18" s="44">
        <v>0.625397034477156</v>
      </c>
      <c r="I18" s="44">
        <v>1.0164412141171499</v>
      </c>
      <c r="L18" s="118"/>
      <c r="M18" s="118"/>
      <c r="N18" s="118"/>
      <c r="O18" s="47" t="s">
        <v>7</v>
      </c>
      <c r="P18" s="56">
        <v>1.3856258999999999E-2</v>
      </c>
      <c r="Q18" s="45">
        <v>0.16568650200000001</v>
      </c>
      <c r="R18" s="45">
        <v>0.94202069799999999</v>
      </c>
      <c r="S18" s="45">
        <v>0.66033048299999997</v>
      </c>
      <c r="T18" s="47">
        <v>2.328736E-2</v>
      </c>
      <c r="U18" s="45">
        <v>2.1111678252411399E-2</v>
      </c>
      <c r="V18" s="45">
        <v>4.3688244763975398E-2</v>
      </c>
      <c r="W18" s="45">
        <v>0.62589392070523597</v>
      </c>
      <c r="X18" s="45">
        <v>0.402074950200693</v>
      </c>
      <c r="Y18" s="45">
        <v>7.9366281804538599E-2</v>
      </c>
    </row>
    <row r="19" spans="1:25" x14ac:dyDescent="0.25">
      <c r="A19" s="114"/>
      <c r="B19" s="108"/>
      <c r="C19" s="18" t="s">
        <v>33</v>
      </c>
      <c r="D19" s="45">
        <v>3.2633824102782601E-2</v>
      </c>
      <c r="E19" s="45">
        <v>3.84697103195955E-2</v>
      </c>
      <c r="F19" s="46">
        <v>8.0316901847241606E-2</v>
      </c>
      <c r="G19" s="47">
        <v>9.5714580794434498E-2</v>
      </c>
      <c r="H19" s="45">
        <v>0.16201273767656901</v>
      </c>
      <c r="I19" s="45">
        <v>0.220428235605061</v>
      </c>
      <c r="L19" s="118"/>
      <c r="M19" s="118"/>
      <c r="N19" s="118" t="s">
        <v>46</v>
      </c>
      <c r="O19" s="47" t="s">
        <v>6</v>
      </c>
      <c r="P19" s="45">
        <v>2.0823365E-2</v>
      </c>
      <c r="Q19" s="45">
        <v>0.15320589400000001</v>
      </c>
      <c r="R19" s="45">
        <v>0.61087504100000001</v>
      </c>
      <c r="S19" s="45">
        <v>0.45267807700000001</v>
      </c>
      <c r="T19" s="58">
        <v>1.0545394E-2</v>
      </c>
      <c r="U19" s="45">
        <v>2.1642333704416501E-2</v>
      </c>
      <c r="V19" s="45">
        <v>3.2805829076670102E-2</v>
      </c>
      <c r="W19" s="45">
        <v>0.48272848888092401</v>
      </c>
      <c r="X19" s="45">
        <v>0.39066624736246702</v>
      </c>
      <c r="Y19" s="45">
        <v>0.127645825738606</v>
      </c>
    </row>
    <row r="20" spans="1:25" x14ac:dyDescent="0.25">
      <c r="A20" s="114"/>
      <c r="B20" s="108"/>
      <c r="C20" s="18" t="s">
        <v>37</v>
      </c>
      <c r="D20" s="56">
        <v>1.8299263049623399E-2</v>
      </c>
      <c r="E20" s="56">
        <v>2.0887381132018899E-2</v>
      </c>
      <c r="F20" s="57">
        <v>1.22842144881374E-2</v>
      </c>
      <c r="G20" s="58">
        <v>1.4147012213936E-2</v>
      </c>
      <c r="H20" s="56">
        <v>1.8171156103411301E-2</v>
      </c>
      <c r="I20" s="56">
        <v>2.0842106586468099E-2</v>
      </c>
      <c r="L20" s="118"/>
      <c r="M20" s="111"/>
      <c r="N20" s="111"/>
      <c r="O20" s="53" t="s">
        <v>7</v>
      </c>
      <c r="P20" s="51">
        <v>2.5284160999999999E-2</v>
      </c>
      <c r="Q20" s="51">
        <v>0.21339613800000001</v>
      </c>
      <c r="R20" s="51">
        <v>0.96218366600000005</v>
      </c>
      <c r="S20" s="51">
        <v>0.66033048299999997</v>
      </c>
      <c r="T20" s="93">
        <v>1.8058762999999999E-2</v>
      </c>
      <c r="U20" s="51">
        <v>3.0777804997304599E-2</v>
      </c>
      <c r="V20" s="51">
        <v>4.1519577557742798E-2</v>
      </c>
      <c r="W20" s="51">
        <v>0.711904669597206</v>
      </c>
      <c r="X20" s="51">
        <v>0.55221096982175499</v>
      </c>
      <c r="Y20" s="51">
        <v>0.17236116881293401</v>
      </c>
    </row>
    <row r="21" spans="1:25" x14ac:dyDescent="0.25">
      <c r="A21" s="114"/>
      <c r="B21" s="108"/>
      <c r="C21" s="18" t="s">
        <v>38</v>
      </c>
      <c r="D21" s="45">
        <v>2.5537081998407402E-2</v>
      </c>
      <c r="E21" s="45">
        <v>3.5234046272452302E-2</v>
      </c>
      <c r="F21" s="46">
        <v>3.4590012603616903E-2</v>
      </c>
      <c r="G21" s="47">
        <v>5.35108725317174E-2</v>
      </c>
      <c r="H21" s="45">
        <v>5.0804443264759101E-2</v>
      </c>
      <c r="I21" s="45">
        <v>7.7050303495625305E-2</v>
      </c>
      <c r="L21" s="118"/>
      <c r="M21" s="115" t="s">
        <v>11</v>
      </c>
      <c r="N21" s="115" t="s">
        <v>44</v>
      </c>
      <c r="O21" s="55" t="s">
        <v>6</v>
      </c>
      <c r="P21" s="44">
        <v>3.6518914918727302E-2</v>
      </c>
      <c r="Q21" s="44">
        <v>4.86797014281449E-2</v>
      </c>
      <c r="R21" s="44">
        <v>0.34697505920606603</v>
      </c>
      <c r="S21" s="44">
        <v>0.28704576774193402</v>
      </c>
      <c r="T21" s="55">
        <v>3.5436148545179597E-2</v>
      </c>
      <c r="U21" s="82">
        <v>3.0542893527643802E-2</v>
      </c>
      <c r="V21" s="44">
        <v>3.6077235165028802E-2</v>
      </c>
      <c r="W21" s="44">
        <v>0.168790512982497</v>
      </c>
      <c r="X21" s="44">
        <v>0.15867477947477701</v>
      </c>
      <c r="Y21" s="44">
        <v>3.8023659672413002E-2</v>
      </c>
    </row>
    <row r="22" spans="1:25" ht="15.75" thickBot="1" x14ac:dyDescent="0.3">
      <c r="A22" s="114"/>
      <c r="B22" s="113"/>
      <c r="C22" s="32" t="s">
        <v>39</v>
      </c>
      <c r="D22" s="59">
        <v>0.178226398458046</v>
      </c>
      <c r="E22" s="59">
        <v>0.20562306419437101</v>
      </c>
      <c r="F22" s="60">
        <v>0.22641895333769799</v>
      </c>
      <c r="G22" s="61">
        <v>0.26695800129830999</v>
      </c>
      <c r="H22" s="59">
        <v>0.357077795052821</v>
      </c>
      <c r="I22" s="59">
        <v>0.49397030843091499</v>
      </c>
      <c r="L22" s="118"/>
      <c r="M22" s="118"/>
      <c r="N22" s="118"/>
      <c r="O22" s="47" t="s">
        <v>7</v>
      </c>
      <c r="P22" s="45">
        <v>4.3679945177239103E-2</v>
      </c>
      <c r="Q22" s="45">
        <v>5.8226445098295498E-2</v>
      </c>
      <c r="R22" s="45">
        <v>0.463814133385268</v>
      </c>
      <c r="S22" s="45">
        <v>0.38055247615739002</v>
      </c>
      <c r="T22" s="47">
        <v>4.6161496995593E-2</v>
      </c>
      <c r="U22" s="56">
        <v>3.6018488532263603E-2</v>
      </c>
      <c r="V22" s="45">
        <v>5.3221368621798E-2</v>
      </c>
      <c r="W22" s="45">
        <v>0.21616559725498299</v>
      </c>
      <c r="X22" s="45">
        <v>0.196430347873008</v>
      </c>
      <c r="Y22" s="45">
        <v>5.2398926854625098E-2</v>
      </c>
    </row>
    <row r="23" spans="1:25" x14ac:dyDescent="0.25">
      <c r="A23" s="114"/>
      <c r="B23" s="112" t="s">
        <v>26</v>
      </c>
      <c r="C23" s="23" t="s">
        <v>30</v>
      </c>
      <c r="D23" s="48">
        <v>0.54968703399999996</v>
      </c>
      <c r="E23" s="48">
        <v>0.83800654200000002</v>
      </c>
      <c r="F23" s="49">
        <v>0.60185824600000004</v>
      </c>
      <c r="G23" s="50">
        <v>0.94202069799999999</v>
      </c>
      <c r="H23" s="48">
        <v>0.61087504100000001</v>
      </c>
      <c r="I23" s="48">
        <v>0.96218366600000005</v>
      </c>
      <c r="L23" s="118"/>
      <c r="M23" s="118"/>
      <c r="N23" s="118" t="s">
        <v>45</v>
      </c>
      <c r="O23" s="47" t="s">
        <v>6</v>
      </c>
      <c r="P23" s="45">
        <v>5.6187375605972603E-2</v>
      </c>
      <c r="Q23" s="45">
        <v>6.6846192809891805E-2</v>
      </c>
      <c r="R23" s="45">
        <v>0.349466171264803</v>
      </c>
      <c r="S23" s="45">
        <v>0.28704576774193402</v>
      </c>
      <c r="T23" s="47">
        <v>5.3432542574384199E-2</v>
      </c>
      <c r="U23" s="56">
        <v>2.72684706319389E-2</v>
      </c>
      <c r="V23" s="45">
        <v>5.5781935471501697E-2</v>
      </c>
      <c r="W23" s="45">
        <v>0.186881021334836</v>
      </c>
      <c r="X23" s="45">
        <v>0.20510471430847599</v>
      </c>
      <c r="Y23" s="45">
        <v>7.6735267651931602E-2</v>
      </c>
    </row>
    <row r="24" spans="1:25" x14ac:dyDescent="0.25">
      <c r="A24" s="114"/>
      <c r="B24" s="108"/>
      <c r="C24" s="18" t="s">
        <v>32</v>
      </c>
      <c r="D24" s="45">
        <v>1.2196346E-2</v>
      </c>
      <c r="E24" s="45">
        <v>1.8564456999999999E-2</v>
      </c>
      <c r="F24" s="46">
        <v>1.4168985E-2</v>
      </c>
      <c r="G24" s="47">
        <v>2.328736E-2</v>
      </c>
      <c r="H24" s="56">
        <v>1.0545394E-2</v>
      </c>
      <c r="I24" s="56">
        <v>1.8058762999999999E-2</v>
      </c>
      <c r="L24" s="118"/>
      <c r="M24" s="118"/>
      <c r="N24" s="118"/>
      <c r="O24" s="47" t="s">
        <v>7</v>
      </c>
      <c r="P24" s="45">
        <v>7.0031073073332395E-2</v>
      </c>
      <c r="Q24" s="45">
        <v>9.2321181815143399E-2</v>
      </c>
      <c r="R24" s="45">
        <v>0.46805439232014301</v>
      </c>
      <c r="S24" s="45">
        <v>0.38055247615739002</v>
      </c>
      <c r="T24" s="47">
        <v>6.7152091924656696E-2</v>
      </c>
      <c r="U24" s="56">
        <v>3.30404297160398E-2</v>
      </c>
      <c r="V24" s="45">
        <v>9.0168482943903894E-2</v>
      </c>
      <c r="W24" s="45">
        <v>0.239335172297754</v>
      </c>
      <c r="X24" s="45">
        <v>0.255137305382312</v>
      </c>
      <c r="Y24" s="45">
        <v>9.8755304895822099E-2</v>
      </c>
    </row>
    <row r="25" spans="1:25" x14ac:dyDescent="0.25">
      <c r="A25" s="114"/>
      <c r="B25" s="108"/>
      <c r="C25" s="18" t="s">
        <v>36</v>
      </c>
      <c r="D25" s="56">
        <v>1.1366088E-2</v>
      </c>
      <c r="E25" s="56">
        <v>1.3594192E-2</v>
      </c>
      <c r="F25" s="57">
        <v>1.0635594999999999E-2</v>
      </c>
      <c r="G25" s="58">
        <v>1.3856258999999999E-2</v>
      </c>
      <c r="H25" s="45">
        <v>2.0823365E-2</v>
      </c>
      <c r="I25" s="45">
        <v>2.5284160999999999E-2</v>
      </c>
      <c r="L25" s="118"/>
      <c r="M25" s="118"/>
      <c r="N25" s="118" t="s">
        <v>46</v>
      </c>
      <c r="O25" s="47" t="s">
        <v>6</v>
      </c>
      <c r="P25" s="45">
        <v>8.9475738363185994E-2</v>
      </c>
      <c r="Q25" s="45">
        <v>9.3801389439932104E-2</v>
      </c>
      <c r="R25" s="45">
        <v>0.349466171264803</v>
      </c>
      <c r="S25" s="45">
        <v>0.28704576774193402</v>
      </c>
      <c r="T25" s="47">
        <v>7.5692706072485599E-2</v>
      </c>
      <c r="U25" s="56">
        <v>3.0232671150534299E-2</v>
      </c>
      <c r="V25" s="45">
        <v>7.6690121218731894E-2</v>
      </c>
      <c r="W25" s="45">
        <v>0.21922348991138599</v>
      </c>
      <c r="X25" s="45">
        <v>0.281007362271741</v>
      </c>
      <c r="Y25" s="45">
        <v>0.14240494426695</v>
      </c>
    </row>
    <row r="26" spans="1:25" x14ac:dyDescent="0.25">
      <c r="A26" s="114"/>
      <c r="B26" s="108"/>
      <c r="C26" s="18" t="s">
        <v>34</v>
      </c>
      <c r="D26" s="45">
        <v>0.104285954</v>
      </c>
      <c r="E26" s="45">
        <v>0.13536302</v>
      </c>
      <c r="F26" s="46">
        <v>0.122064717</v>
      </c>
      <c r="G26" s="47">
        <v>0.16568650200000001</v>
      </c>
      <c r="H26" s="45">
        <v>0.15320589400000001</v>
      </c>
      <c r="I26" s="45">
        <v>0.21339613800000001</v>
      </c>
      <c r="L26" s="118"/>
      <c r="M26" s="111"/>
      <c r="N26" s="111"/>
      <c r="O26" s="53" t="s">
        <v>7</v>
      </c>
      <c r="P26" s="51">
        <v>0.114043241972483</v>
      </c>
      <c r="Q26" s="51">
        <v>0.12726624068772999</v>
      </c>
      <c r="R26" s="51">
        <v>0.46805439232014301</v>
      </c>
      <c r="S26" s="51">
        <v>0.38055247615739002</v>
      </c>
      <c r="T26" s="53">
        <v>9.8336349773579704E-2</v>
      </c>
      <c r="U26" s="81">
        <v>3.9489266726159301E-2</v>
      </c>
      <c r="V26" s="51">
        <v>0.123517589364423</v>
      </c>
      <c r="W26" s="51">
        <v>0.28992846054301902</v>
      </c>
      <c r="X26" s="51">
        <v>0.37477176990997102</v>
      </c>
      <c r="Y26" s="51">
        <v>0.192707919124465</v>
      </c>
    </row>
    <row r="27" spans="1:25" ht="15.75" thickBot="1" x14ac:dyDescent="0.3">
      <c r="A27" s="114"/>
      <c r="B27" s="108"/>
      <c r="C27" s="19" t="s">
        <v>35</v>
      </c>
      <c r="D27" s="51">
        <v>0.45267807700000001</v>
      </c>
      <c r="E27" s="51">
        <v>0.66033048299999997</v>
      </c>
      <c r="F27" s="52">
        <v>0.45267807700000001</v>
      </c>
      <c r="G27" s="53">
        <v>0.66033048299999997</v>
      </c>
      <c r="H27" s="51">
        <v>0.45267807700000001</v>
      </c>
      <c r="I27" s="51">
        <v>0.66033048299999997</v>
      </c>
      <c r="L27" s="118"/>
      <c r="M27" s="115" t="s">
        <v>12</v>
      </c>
      <c r="N27" s="115" t="s">
        <v>44</v>
      </c>
      <c r="O27" s="55" t="s">
        <v>6</v>
      </c>
      <c r="P27" s="44">
        <v>3.5768134690053202E-2</v>
      </c>
      <c r="Q27" s="44">
        <v>4.6987904272030701E-2</v>
      </c>
      <c r="R27" s="44">
        <v>0.298540394452669</v>
      </c>
      <c r="S27" s="44">
        <v>0.26119682466777999</v>
      </c>
      <c r="T27" s="55">
        <v>2.81377998568151E-2</v>
      </c>
      <c r="U27" s="82">
        <v>2.56975801572203E-2</v>
      </c>
      <c r="V27" s="44">
        <v>3.7309381120483397E-2</v>
      </c>
      <c r="W27" s="44">
        <v>0.32580538304029799</v>
      </c>
      <c r="X27" s="44">
        <v>0.20393757113349401</v>
      </c>
      <c r="Y27" s="44">
        <v>3.9106771089478999E-2</v>
      </c>
    </row>
    <row r="28" spans="1:25" x14ac:dyDescent="0.25">
      <c r="A28" s="114"/>
      <c r="B28" s="108"/>
      <c r="C28" s="17" t="s">
        <v>31</v>
      </c>
      <c r="D28" s="48">
        <v>0.37563160049782102</v>
      </c>
      <c r="E28" s="48">
        <v>0.51605524489047006</v>
      </c>
      <c r="F28" s="49">
        <v>0.44047852318921898</v>
      </c>
      <c r="G28" s="50">
        <v>0.62589392070523597</v>
      </c>
      <c r="H28" s="48">
        <v>0.48272848888092401</v>
      </c>
      <c r="I28" s="48">
        <v>0.711904669597206</v>
      </c>
      <c r="L28" s="118"/>
      <c r="M28" s="118"/>
      <c r="N28" s="118"/>
      <c r="O28" s="47" t="s">
        <v>7</v>
      </c>
      <c r="P28" s="45">
        <v>4.8166373011725001E-2</v>
      </c>
      <c r="Q28" s="45">
        <v>6.8101686979155293E-2</v>
      </c>
      <c r="R28" s="45">
        <v>0.39706202873739399</v>
      </c>
      <c r="S28" s="45">
        <v>0.34830641819542901</v>
      </c>
      <c r="T28" s="47">
        <v>4.2152190749076397E-2</v>
      </c>
      <c r="U28" s="56">
        <v>4.2188001750425398E-2</v>
      </c>
      <c r="V28" s="45">
        <v>5.8481359037179499E-2</v>
      </c>
      <c r="W28" s="45">
        <v>0.43821448928607298</v>
      </c>
      <c r="X28" s="45">
        <v>0.27352908488601302</v>
      </c>
      <c r="Y28" s="45">
        <v>5.0616442115670297E-2</v>
      </c>
    </row>
    <row r="29" spans="1:25" x14ac:dyDescent="0.25">
      <c r="A29" s="114"/>
      <c r="B29" s="108"/>
      <c r="C29" s="18" t="s">
        <v>33</v>
      </c>
      <c r="D29" s="45">
        <v>1.9610378693353098E-2</v>
      </c>
      <c r="E29" s="45">
        <v>2.6508835741893499E-2</v>
      </c>
      <c r="F29" s="46">
        <v>6.1102704423935499E-2</v>
      </c>
      <c r="G29" s="47">
        <v>7.9366281804538599E-2</v>
      </c>
      <c r="H29" s="45">
        <v>0.127645825738606</v>
      </c>
      <c r="I29" s="45">
        <v>0.17236116881293401</v>
      </c>
      <c r="L29" s="118"/>
      <c r="M29" s="118"/>
      <c r="N29" s="118" t="s">
        <v>45</v>
      </c>
      <c r="O29" s="47" t="s">
        <v>6</v>
      </c>
      <c r="P29" s="45">
        <v>4.56228206672337E-2</v>
      </c>
      <c r="Q29" s="45">
        <v>6.4374052262511597E-2</v>
      </c>
      <c r="R29" s="45">
        <v>0.298540394452669</v>
      </c>
      <c r="S29" s="45">
        <v>0.26119682466777999</v>
      </c>
      <c r="T29" s="47">
        <v>3.1718831917385497E-2</v>
      </c>
      <c r="U29" s="56">
        <v>2.7864080439181101E-2</v>
      </c>
      <c r="V29" s="45">
        <v>6.1357839547801801E-2</v>
      </c>
      <c r="W29" s="45">
        <v>0.37205355216542102</v>
      </c>
      <c r="X29" s="45">
        <v>0.21952550429770701</v>
      </c>
      <c r="Y29" s="45">
        <v>6.64690713649361E-2</v>
      </c>
    </row>
    <row r="30" spans="1:25" x14ac:dyDescent="0.25">
      <c r="A30" s="114"/>
      <c r="B30" s="108"/>
      <c r="C30" s="18" t="s">
        <v>37</v>
      </c>
      <c r="D30" s="45">
        <v>2.0923105185004599E-2</v>
      </c>
      <c r="E30" s="45">
        <v>2.3914171250196299E-2</v>
      </c>
      <c r="F30" s="46">
        <v>1.7830257549889001E-2</v>
      </c>
      <c r="G30" s="47">
        <v>2.1111678252411399E-2</v>
      </c>
      <c r="H30" s="45">
        <v>2.1642333704416501E-2</v>
      </c>
      <c r="I30" s="45">
        <v>3.0777804997304599E-2</v>
      </c>
      <c r="L30" s="118"/>
      <c r="M30" s="118"/>
      <c r="N30" s="118"/>
      <c r="O30" s="47" t="s">
        <v>7</v>
      </c>
      <c r="P30" s="45">
        <v>6.4504313037524394E-2</v>
      </c>
      <c r="Q30" s="45">
        <v>9.6161302536492105E-2</v>
      </c>
      <c r="R30" s="45">
        <v>0.39706202873739399</v>
      </c>
      <c r="S30" s="45">
        <v>0.34830641819542901</v>
      </c>
      <c r="T30" s="47">
        <v>4.7446475379508801E-2</v>
      </c>
      <c r="U30" s="56">
        <v>4.6209213936944403E-2</v>
      </c>
      <c r="V30" s="45">
        <v>0.100395759261492</v>
      </c>
      <c r="W30" s="45">
        <v>0.52391898494883005</v>
      </c>
      <c r="X30" s="45">
        <v>0.29471476177832401</v>
      </c>
      <c r="Y30" s="45">
        <v>8.7262418816276E-2</v>
      </c>
    </row>
    <row r="31" spans="1:25" x14ac:dyDescent="0.25">
      <c r="A31" s="114"/>
      <c r="B31" s="108"/>
      <c r="C31" s="18" t="s">
        <v>38</v>
      </c>
      <c r="D31" s="45">
        <v>2.5448981098698899E-2</v>
      </c>
      <c r="E31" s="45">
        <v>3.31561719177908E-2</v>
      </c>
      <c r="F31" s="46">
        <v>3.2951595714899903E-2</v>
      </c>
      <c r="G31" s="47">
        <v>4.3688244763975398E-2</v>
      </c>
      <c r="H31" s="45">
        <v>3.2805829076670102E-2</v>
      </c>
      <c r="I31" s="45">
        <v>4.1519577557742798E-2</v>
      </c>
      <c r="L31" s="118"/>
      <c r="M31" s="118"/>
      <c r="N31" s="118" t="s">
        <v>46</v>
      </c>
      <c r="O31" s="47" t="s">
        <v>6</v>
      </c>
      <c r="P31" s="45">
        <v>0.112858474117133</v>
      </c>
      <c r="Q31" s="45">
        <v>0.106667611046349</v>
      </c>
      <c r="R31" s="45">
        <v>0.32047751915405498</v>
      </c>
      <c r="S31" s="45">
        <v>0.26119682466777999</v>
      </c>
      <c r="T31" s="47">
        <v>5.9469994386507997E-2</v>
      </c>
      <c r="U31" s="56">
        <v>2.4177833881349801E-2</v>
      </c>
      <c r="V31" s="45">
        <v>8.7115813632645797E-2</v>
      </c>
      <c r="W31" s="45">
        <v>0.40670761163090502</v>
      </c>
      <c r="X31" s="45">
        <v>0.230153408678307</v>
      </c>
      <c r="Y31" s="45">
        <v>0.11818455096178899</v>
      </c>
    </row>
    <row r="32" spans="1:25" ht="15.75" thickBot="1" x14ac:dyDescent="0.3">
      <c r="A32" s="114"/>
      <c r="B32" s="113"/>
      <c r="C32" s="32" t="s">
        <v>39</v>
      </c>
      <c r="D32" s="51">
        <v>0.26687510030584</v>
      </c>
      <c r="E32" s="51">
        <v>0.32538121788872898</v>
      </c>
      <c r="F32" s="52">
        <v>0.30826710153238401</v>
      </c>
      <c r="G32" s="53">
        <v>0.402074950200693</v>
      </c>
      <c r="H32" s="51">
        <v>0.39066624736246702</v>
      </c>
      <c r="I32" s="51">
        <v>0.55221096982175499</v>
      </c>
      <c r="L32" s="118"/>
      <c r="M32" s="111"/>
      <c r="N32" s="111"/>
      <c r="O32" s="53" t="s">
        <v>7</v>
      </c>
      <c r="P32" s="51">
        <v>0.14915978722178</v>
      </c>
      <c r="Q32" s="51">
        <v>0.14649945494525901</v>
      </c>
      <c r="R32" s="51">
        <v>0.431597963034759</v>
      </c>
      <c r="S32" s="51">
        <v>0.34830641819542901</v>
      </c>
      <c r="T32" s="53">
        <v>8.1920171779451004E-2</v>
      </c>
      <c r="U32" s="81">
        <v>4.0970266953074298E-2</v>
      </c>
      <c r="V32" s="51">
        <v>0.136823848492613</v>
      </c>
      <c r="W32" s="51">
        <v>0.58444035758396395</v>
      </c>
      <c r="X32" s="51">
        <v>0.31183937742540502</v>
      </c>
      <c r="Y32" s="51">
        <v>0.157758349890462</v>
      </c>
    </row>
    <row r="33" spans="1:25" x14ac:dyDescent="0.25">
      <c r="A33" s="114"/>
      <c r="B33" s="112" t="s">
        <v>11</v>
      </c>
      <c r="C33" s="23" t="s">
        <v>30</v>
      </c>
      <c r="D33" s="48">
        <v>0.34697505920606603</v>
      </c>
      <c r="E33" s="48">
        <v>0.463814133385268</v>
      </c>
      <c r="F33" s="49">
        <v>0.349466171264803</v>
      </c>
      <c r="G33" s="50">
        <v>0.46805439232014301</v>
      </c>
      <c r="H33" s="48">
        <v>0.349466171264803</v>
      </c>
      <c r="I33" s="48">
        <v>0.46805439232014301</v>
      </c>
      <c r="L33" s="115" t="s">
        <v>47</v>
      </c>
      <c r="M33" s="115" t="s">
        <v>19</v>
      </c>
      <c r="N33" s="115" t="s">
        <v>44</v>
      </c>
      <c r="O33" s="55" t="s">
        <v>6</v>
      </c>
      <c r="P33" s="44">
        <v>9.0019381506710894E-3</v>
      </c>
      <c r="Q33" s="82">
        <v>5.6345617354984102E-3</v>
      </c>
      <c r="R33" s="44">
        <v>0.26373935611346999</v>
      </c>
      <c r="S33" s="44">
        <v>0.190521656171972</v>
      </c>
      <c r="T33" s="55">
        <v>1.8000599497357699E-2</v>
      </c>
      <c r="U33" s="44">
        <v>8.0465722787803201E-3</v>
      </c>
      <c r="V33" s="44">
        <v>2.1904839116289099E-2</v>
      </c>
      <c r="W33" s="44">
        <v>0.24225599379105001</v>
      </c>
      <c r="X33" s="44">
        <v>0.11444924265838199</v>
      </c>
      <c r="Y33" s="44">
        <v>3.5960673597789497E-2</v>
      </c>
    </row>
    <row r="34" spans="1:25" x14ac:dyDescent="0.25">
      <c r="A34" s="114"/>
      <c r="B34" s="108"/>
      <c r="C34" s="18" t="s">
        <v>32</v>
      </c>
      <c r="D34" s="45">
        <v>3.5436148545179597E-2</v>
      </c>
      <c r="E34" s="45">
        <v>4.6161496995593E-2</v>
      </c>
      <c r="F34" s="46">
        <v>5.3432542574384199E-2</v>
      </c>
      <c r="G34" s="47">
        <v>6.7152091924656696E-2</v>
      </c>
      <c r="H34" s="45">
        <v>7.5692706072485599E-2</v>
      </c>
      <c r="I34" s="45">
        <v>9.8336349773579704E-2</v>
      </c>
      <c r="L34" s="118"/>
      <c r="M34" s="118"/>
      <c r="N34" s="118"/>
      <c r="O34" s="47" t="s">
        <v>7</v>
      </c>
      <c r="P34" s="45">
        <v>9.5822272684062404E-3</v>
      </c>
      <c r="Q34" s="56">
        <v>7.2827599173621903E-3</v>
      </c>
      <c r="R34" s="45">
        <v>0.31308473106586199</v>
      </c>
      <c r="S34" s="45">
        <v>0.22123120647938599</v>
      </c>
      <c r="T34" s="47">
        <v>1.95843812021354E-2</v>
      </c>
      <c r="U34" s="45">
        <v>1.0717527164958799E-2</v>
      </c>
      <c r="V34" s="45">
        <v>2.6341405697277599E-2</v>
      </c>
      <c r="W34" s="45">
        <v>0.28420026680080301</v>
      </c>
      <c r="X34" s="45">
        <v>0.12871729036972199</v>
      </c>
      <c r="Y34" s="45">
        <v>3.75581458341641E-2</v>
      </c>
    </row>
    <row r="35" spans="1:25" x14ac:dyDescent="0.25">
      <c r="A35" s="114"/>
      <c r="B35" s="108"/>
      <c r="C35" s="18" t="s">
        <v>36</v>
      </c>
      <c r="D35" s="45">
        <v>3.6518914918727302E-2</v>
      </c>
      <c r="E35" s="45">
        <v>4.3679945177239103E-2</v>
      </c>
      <c r="F35" s="46">
        <v>5.6187375605972603E-2</v>
      </c>
      <c r="G35" s="47">
        <v>7.0031073073332395E-2</v>
      </c>
      <c r="H35" s="45">
        <v>8.9475738363185994E-2</v>
      </c>
      <c r="I35" s="45">
        <v>0.114043241972483</v>
      </c>
      <c r="L35" s="118"/>
      <c r="M35" s="118"/>
      <c r="N35" s="118" t="s">
        <v>45</v>
      </c>
      <c r="O35" s="47" t="s">
        <v>6</v>
      </c>
      <c r="P35" s="45">
        <v>1.09542205836706E-2</v>
      </c>
      <c r="Q35" s="56">
        <v>6.6198739412789299E-3</v>
      </c>
      <c r="R35" s="45">
        <v>0.288672279731569</v>
      </c>
      <c r="S35" s="45">
        <v>0.190521656171972</v>
      </c>
      <c r="T35" s="47">
        <v>2.3959460398202102E-2</v>
      </c>
      <c r="U35" s="45">
        <v>6.94187610289716E-3</v>
      </c>
      <c r="V35" s="45">
        <v>4.6585726327426497E-2</v>
      </c>
      <c r="W35" s="45">
        <v>0.25625457525762502</v>
      </c>
      <c r="X35" s="45">
        <v>0.13065042050815701</v>
      </c>
      <c r="Y35" s="45">
        <v>6.11026323684443E-2</v>
      </c>
    </row>
    <row r="36" spans="1:25" x14ac:dyDescent="0.25">
      <c r="A36" s="114"/>
      <c r="B36" s="108"/>
      <c r="C36" s="18" t="s">
        <v>34</v>
      </c>
      <c r="D36" s="45">
        <v>4.86797014281449E-2</v>
      </c>
      <c r="E36" s="45">
        <v>5.8226445098295498E-2</v>
      </c>
      <c r="F36" s="46">
        <v>6.6846192809891805E-2</v>
      </c>
      <c r="G36" s="47">
        <v>9.2321181815143399E-2</v>
      </c>
      <c r="H36" s="45">
        <v>9.3801389439932104E-2</v>
      </c>
      <c r="I36" s="45">
        <v>0.12726624068772999</v>
      </c>
      <c r="L36" s="118"/>
      <c r="M36" s="118"/>
      <c r="N36" s="118"/>
      <c r="O36" s="47" t="s">
        <v>7</v>
      </c>
      <c r="P36" s="45">
        <v>1.22427070753255E-2</v>
      </c>
      <c r="Q36" s="56">
        <v>7.80442533854448E-3</v>
      </c>
      <c r="R36" s="45">
        <v>0.35105087061060197</v>
      </c>
      <c r="S36" s="45">
        <v>0.22123120647938599</v>
      </c>
      <c r="T36" s="47">
        <v>2.9685468133720999E-2</v>
      </c>
      <c r="U36" s="45">
        <v>8.3534070009052205E-3</v>
      </c>
      <c r="V36" s="45">
        <v>6.0797806421476398E-2</v>
      </c>
      <c r="W36" s="45">
        <v>0.30437812471254699</v>
      </c>
      <c r="X36" s="45">
        <v>0.146211317136764</v>
      </c>
      <c r="Y36" s="45">
        <v>6.7371795435696394E-2</v>
      </c>
    </row>
    <row r="37" spans="1:25" x14ac:dyDescent="0.25">
      <c r="A37" s="114"/>
      <c r="B37" s="108"/>
      <c r="C37" s="19" t="s">
        <v>35</v>
      </c>
      <c r="D37" s="51">
        <v>0.28704576774193402</v>
      </c>
      <c r="E37" s="51">
        <v>0.38055247615739002</v>
      </c>
      <c r="F37" s="52">
        <v>0.28704576774193402</v>
      </c>
      <c r="G37" s="53">
        <v>0.38055247615739002</v>
      </c>
      <c r="H37" s="51">
        <v>0.28704576774193402</v>
      </c>
      <c r="I37" s="51">
        <v>0.38055247615739002</v>
      </c>
      <c r="L37" s="118"/>
      <c r="M37" s="118"/>
      <c r="N37" s="118" t="s">
        <v>46</v>
      </c>
      <c r="O37" s="47" t="s">
        <v>6</v>
      </c>
      <c r="P37" s="45">
        <v>1.8749287239335499E-2</v>
      </c>
      <c r="Q37" s="56">
        <v>6.2011614135385404E-3</v>
      </c>
      <c r="R37" s="45">
        <v>0.30847446540928602</v>
      </c>
      <c r="S37" s="45">
        <v>0.190521656171972</v>
      </c>
      <c r="T37" s="47">
        <v>2.41437072366626E-2</v>
      </c>
      <c r="U37" s="45">
        <v>1.2054285980694E-2</v>
      </c>
      <c r="V37" s="45">
        <v>8.2038048974061306E-2</v>
      </c>
      <c r="W37" s="45">
        <v>0.26231270173807503</v>
      </c>
      <c r="X37" s="45">
        <v>0.15887017082429</v>
      </c>
      <c r="Y37" s="45">
        <v>0.107493781309921</v>
      </c>
    </row>
    <row r="38" spans="1:25" x14ac:dyDescent="0.25">
      <c r="A38" s="114"/>
      <c r="B38" s="108"/>
      <c r="C38" s="17" t="s">
        <v>31</v>
      </c>
      <c r="D38" s="45">
        <v>0.168790512982497</v>
      </c>
      <c r="E38" s="44">
        <v>0.21616559725498299</v>
      </c>
      <c r="F38" s="54">
        <v>0.186881021334836</v>
      </c>
      <c r="G38" s="55">
        <v>0.239335172297754</v>
      </c>
      <c r="H38" s="44">
        <v>0.21922348991138599</v>
      </c>
      <c r="I38" s="44">
        <v>0.28992846054301902</v>
      </c>
      <c r="L38" s="118"/>
      <c r="M38" s="111"/>
      <c r="N38" s="111"/>
      <c r="O38" s="53" t="s">
        <v>7</v>
      </c>
      <c r="P38" s="51">
        <v>2.1836818441866201E-2</v>
      </c>
      <c r="Q38" s="81">
        <v>7.1737544412320501E-3</v>
      </c>
      <c r="R38" s="51">
        <v>0.38038504890081398</v>
      </c>
      <c r="S38" s="51">
        <v>0.22123120647938599</v>
      </c>
      <c r="T38" s="53">
        <v>3.0096489309339801E-2</v>
      </c>
      <c r="U38" s="51">
        <v>1.39616263727637E-2</v>
      </c>
      <c r="V38" s="51">
        <v>0.108639727629589</v>
      </c>
      <c r="W38" s="51">
        <v>0.313130657457518</v>
      </c>
      <c r="X38" s="51">
        <v>0.18436355422654299</v>
      </c>
      <c r="Y38" s="51">
        <v>0.12375857066290299</v>
      </c>
    </row>
    <row r="39" spans="1:25" x14ac:dyDescent="0.25">
      <c r="A39" s="114"/>
      <c r="B39" s="108"/>
      <c r="C39" s="18" t="s">
        <v>33</v>
      </c>
      <c r="D39" s="45">
        <v>3.8023659672413002E-2</v>
      </c>
      <c r="E39" s="45">
        <v>5.2398926854625098E-2</v>
      </c>
      <c r="F39" s="46">
        <v>7.6735267651931602E-2</v>
      </c>
      <c r="G39" s="47">
        <v>9.8755304895822099E-2</v>
      </c>
      <c r="H39" s="45">
        <v>0.14240494426695</v>
      </c>
      <c r="I39" s="45">
        <v>0.192707919124465</v>
      </c>
      <c r="L39" s="118"/>
      <c r="M39" s="115" t="s">
        <v>20</v>
      </c>
      <c r="N39" s="115" t="s">
        <v>44</v>
      </c>
      <c r="O39" s="55" t="s">
        <v>6</v>
      </c>
      <c r="P39" s="82">
        <v>5.4228666102077603E-3</v>
      </c>
      <c r="Q39" s="44">
        <v>1.07279642301213E-2</v>
      </c>
      <c r="R39" s="44">
        <v>0.34257413018187699</v>
      </c>
      <c r="S39" s="44">
        <v>0.25044789858754801</v>
      </c>
      <c r="T39" s="55">
        <v>3.0511551212833301E-2</v>
      </c>
      <c r="U39" s="44">
        <v>1.8280631809132801E-2</v>
      </c>
      <c r="V39" s="44">
        <v>3.1553326836125301E-2</v>
      </c>
      <c r="W39" s="44">
        <v>0.43710700877250902</v>
      </c>
      <c r="X39" s="44">
        <v>0.17742654883938599</v>
      </c>
      <c r="Y39" s="44">
        <v>3.80099879977479E-2</v>
      </c>
    </row>
    <row r="40" spans="1:25" x14ac:dyDescent="0.25">
      <c r="A40" s="114"/>
      <c r="B40" s="108"/>
      <c r="C40" s="18" t="s">
        <v>37</v>
      </c>
      <c r="D40" s="56">
        <v>3.0542893527643802E-2</v>
      </c>
      <c r="E40" s="56">
        <v>3.6018488532263603E-2</v>
      </c>
      <c r="F40" s="57">
        <v>2.72684706319389E-2</v>
      </c>
      <c r="G40" s="58">
        <v>3.30404297160398E-2</v>
      </c>
      <c r="H40" s="56">
        <v>3.0232671150534299E-2</v>
      </c>
      <c r="I40" s="56">
        <v>3.9489266726159301E-2</v>
      </c>
      <c r="L40" s="118"/>
      <c r="M40" s="118"/>
      <c r="N40" s="118"/>
      <c r="O40" s="47" t="s">
        <v>7</v>
      </c>
      <c r="P40" s="56">
        <v>9.2137682228426408E-3</v>
      </c>
      <c r="Q40" s="45">
        <v>1.24292277490904E-2</v>
      </c>
      <c r="R40" s="45">
        <v>0.44210130629866701</v>
      </c>
      <c r="S40" s="45">
        <v>0.31312371236973702</v>
      </c>
      <c r="T40" s="47">
        <v>3.1279984740080598E-2</v>
      </c>
      <c r="U40" s="45">
        <v>2.6254801999202999E-2</v>
      </c>
      <c r="V40" s="45">
        <v>4.43042367565653E-2</v>
      </c>
      <c r="W40" s="45">
        <v>0.60632079259239002</v>
      </c>
      <c r="X40" s="45">
        <v>0.214990832787786</v>
      </c>
      <c r="Y40" s="45">
        <v>4.49211601604168E-2</v>
      </c>
    </row>
    <row r="41" spans="1:25" x14ac:dyDescent="0.25">
      <c r="A41" s="114"/>
      <c r="B41" s="108"/>
      <c r="C41" s="18" t="s">
        <v>38</v>
      </c>
      <c r="D41" s="45">
        <v>3.6077235165028802E-2</v>
      </c>
      <c r="E41" s="45">
        <v>5.3221368621798E-2</v>
      </c>
      <c r="F41" s="46">
        <v>5.5781935471501697E-2</v>
      </c>
      <c r="G41" s="47">
        <v>9.0168482943903894E-2</v>
      </c>
      <c r="H41" s="45">
        <v>7.6690121218731894E-2</v>
      </c>
      <c r="I41" s="45">
        <v>0.123517589364423</v>
      </c>
      <c r="L41" s="118"/>
      <c r="M41" s="118"/>
      <c r="N41" s="118" t="s">
        <v>45</v>
      </c>
      <c r="O41" s="47" t="s">
        <v>6</v>
      </c>
      <c r="P41" s="56">
        <v>1.04902428970389E-2</v>
      </c>
      <c r="Q41" s="45">
        <v>1.8387581584378102E-2</v>
      </c>
      <c r="R41" s="45">
        <v>0.36631717060427099</v>
      </c>
      <c r="S41" s="45">
        <v>0.25044789858754801</v>
      </c>
      <c r="T41" s="47">
        <v>4.7311191086299297E-2</v>
      </c>
      <c r="U41" s="45">
        <v>1.55033569188047E-2</v>
      </c>
      <c r="V41" s="45">
        <v>6.3319203248891204E-2</v>
      </c>
      <c r="W41" s="45">
        <v>0.492248191003896</v>
      </c>
      <c r="X41" s="45">
        <v>0.19412121331464799</v>
      </c>
      <c r="Y41" s="45">
        <v>6.9847243935585002E-2</v>
      </c>
    </row>
    <row r="42" spans="1:25" ht="15.75" thickBot="1" x14ac:dyDescent="0.3">
      <c r="A42" s="114"/>
      <c r="B42" s="113"/>
      <c r="C42" s="32" t="s">
        <v>39</v>
      </c>
      <c r="D42" s="59">
        <v>0.15867477947477701</v>
      </c>
      <c r="E42" s="59">
        <v>0.196430347873008</v>
      </c>
      <c r="F42" s="60">
        <v>0.20510471430847599</v>
      </c>
      <c r="G42" s="61">
        <v>0.255137305382312</v>
      </c>
      <c r="H42" s="59">
        <v>0.281007362271741</v>
      </c>
      <c r="I42" s="59">
        <v>0.37477176990997102</v>
      </c>
      <c r="L42" s="118"/>
      <c r="M42" s="118"/>
      <c r="N42" s="118"/>
      <c r="O42" s="47" t="s">
        <v>7</v>
      </c>
      <c r="P42" s="56">
        <v>1.50963309419349E-2</v>
      </c>
      <c r="Q42" s="45">
        <v>2.38691478235501E-2</v>
      </c>
      <c r="R42" s="45">
        <v>0.47862315986453702</v>
      </c>
      <c r="S42" s="45">
        <v>0.31312371236973702</v>
      </c>
      <c r="T42" s="47">
        <v>5.1807984180720398E-2</v>
      </c>
      <c r="U42" s="45">
        <v>2.07297655999817E-2</v>
      </c>
      <c r="V42" s="45">
        <v>8.9474862147372505E-2</v>
      </c>
      <c r="W42" s="45">
        <v>0.705491400627687</v>
      </c>
      <c r="X42" s="45">
        <v>0.230840011924941</v>
      </c>
      <c r="Y42" s="45">
        <v>8.5321733398371694E-2</v>
      </c>
    </row>
    <row r="43" spans="1:25" x14ac:dyDescent="0.25">
      <c r="A43" s="114"/>
      <c r="B43" s="112" t="s">
        <v>12</v>
      </c>
      <c r="C43" s="23" t="s">
        <v>30</v>
      </c>
      <c r="D43" s="48">
        <v>0.298540394452669</v>
      </c>
      <c r="E43" s="48">
        <v>0.39706202873739399</v>
      </c>
      <c r="F43" s="49">
        <v>0.298540394452669</v>
      </c>
      <c r="G43" s="50">
        <v>0.39706202873739399</v>
      </c>
      <c r="H43" s="48">
        <v>0.32047751915405498</v>
      </c>
      <c r="I43" s="48">
        <v>0.431597963034759</v>
      </c>
      <c r="L43" s="118"/>
      <c r="M43" s="118"/>
      <c r="N43" s="118" t="s">
        <v>46</v>
      </c>
      <c r="O43" s="47" t="s">
        <v>6</v>
      </c>
      <c r="P43" s="45">
        <v>2.5831167394076999E-2</v>
      </c>
      <c r="Q43" s="45">
        <v>2.89239721844682E-2</v>
      </c>
      <c r="R43" s="45">
        <v>0.52636632634802205</v>
      </c>
      <c r="S43" s="45">
        <v>0.25044789858754801</v>
      </c>
      <c r="T43" s="47">
        <v>8.0969931516068197E-2</v>
      </c>
      <c r="U43" s="56">
        <v>1.4223598763077499E-2</v>
      </c>
      <c r="V43" s="45">
        <v>0.11029766565214601</v>
      </c>
      <c r="W43" s="45">
        <v>0.67541141793903603</v>
      </c>
      <c r="X43" s="45">
        <v>0.2361020974512</v>
      </c>
      <c r="Y43" s="45">
        <v>0.12430459356309401</v>
      </c>
    </row>
    <row r="44" spans="1:25" x14ac:dyDescent="0.25">
      <c r="A44" s="114"/>
      <c r="B44" s="108"/>
      <c r="C44" s="18" t="s">
        <v>32</v>
      </c>
      <c r="D44" s="45">
        <v>2.81377998568151E-2</v>
      </c>
      <c r="E44" s="45">
        <v>4.2152190749076397E-2</v>
      </c>
      <c r="F44" s="46">
        <v>3.1718831917385497E-2</v>
      </c>
      <c r="G44" s="47">
        <v>4.7446475379508801E-2</v>
      </c>
      <c r="H44" s="45">
        <v>5.9469994386507997E-2</v>
      </c>
      <c r="I44" s="45">
        <v>8.1920171779451004E-2</v>
      </c>
      <c r="L44" s="118"/>
      <c r="M44" s="111"/>
      <c r="N44" s="111"/>
      <c r="O44" s="53" t="s">
        <v>7</v>
      </c>
      <c r="P44" s="51">
        <v>3.0045198828684401E-2</v>
      </c>
      <c r="Q44" s="51">
        <v>3.77701126651021E-2</v>
      </c>
      <c r="R44" s="51">
        <v>0.78460710242238396</v>
      </c>
      <c r="S44" s="51">
        <v>0.31312371236973702</v>
      </c>
      <c r="T44" s="53">
        <v>9.5322947475778796E-2</v>
      </c>
      <c r="U44" s="81">
        <v>2.0371676407674101E-2</v>
      </c>
      <c r="V44" s="51">
        <v>0.15663965157991799</v>
      </c>
      <c r="W44" s="51">
        <v>1.07768328699875</v>
      </c>
      <c r="X44" s="51">
        <v>0.295938232877964</v>
      </c>
      <c r="Y44" s="51">
        <v>0.162661202153283</v>
      </c>
    </row>
    <row r="45" spans="1:25" x14ac:dyDescent="0.25">
      <c r="A45" s="114"/>
      <c r="B45" s="108"/>
      <c r="C45" s="18" t="s">
        <v>36</v>
      </c>
      <c r="D45" s="45">
        <v>3.5768134690053202E-2</v>
      </c>
      <c r="E45" s="45">
        <v>4.8166373011725001E-2</v>
      </c>
      <c r="F45" s="46">
        <v>4.56228206672337E-2</v>
      </c>
      <c r="G45" s="47">
        <v>6.4504313037524394E-2</v>
      </c>
      <c r="H45" s="45">
        <v>0.112858474117133</v>
      </c>
      <c r="I45" s="45">
        <v>0.14915978722178</v>
      </c>
      <c r="L45" s="118"/>
      <c r="M45" s="115" t="s">
        <v>21</v>
      </c>
      <c r="N45" s="115" t="s">
        <v>44</v>
      </c>
      <c r="O45" s="55" t="s">
        <v>6</v>
      </c>
      <c r="P45" s="82">
        <v>2.4485891525913E-2</v>
      </c>
      <c r="Q45" s="44">
        <v>1.9032485446448599E-2</v>
      </c>
      <c r="R45" s="44">
        <v>0.30789838052984497</v>
      </c>
      <c r="S45" s="44">
        <v>0.28070254652631599</v>
      </c>
      <c r="T45" s="55">
        <v>3.00782428818747E-2</v>
      </c>
      <c r="U45" s="44">
        <v>2.6488718328607001E-2</v>
      </c>
      <c r="V45" s="44">
        <v>4.5094475279016902E-2</v>
      </c>
      <c r="W45" s="44">
        <v>0.266671172830446</v>
      </c>
      <c r="X45" s="44">
        <v>0.17486875454359199</v>
      </c>
      <c r="Y45" s="44">
        <v>3.9100012301446802E-2</v>
      </c>
    </row>
    <row r="46" spans="1:25" x14ac:dyDescent="0.25">
      <c r="A46" s="114"/>
      <c r="B46" s="108"/>
      <c r="C46" s="18" t="s">
        <v>34</v>
      </c>
      <c r="D46" s="45">
        <v>4.6987904272030701E-2</v>
      </c>
      <c r="E46" s="45">
        <v>6.8101686979155293E-2</v>
      </c>
      <c r="F46" s="46">
        <v>6.4374052262511597E-2</v>
      </c>
      <c r="G46" s="47">
        <v>9.6161302536492105E-2</v>
      </c>
      <c r="H46" s="45">
        <v>0.106667611046349</v>
      </c>
      <c r="I46" s="45">
        <v>0.14649945494525901</v>
      </c>
      <c r="L46" s="118"/>
      <c r="M46" s="118"/>
      <c r="N46" s="118"/>
      <c r="O46" s="47" t="s">
        <v>7</v>
      </c>
      <c r="P46" s="56">
        <v>3.4640871925445398E-2</v>
      </c>
      <c r="Q46" s="45">
        <v>2.4205156619177499E-2</v>
      </c>
      <c r="R46" s="45">
        <v>0.39302801310472302</v>
      </c>
      <c r="S46" s="45">
        <v>0.35697385218120198</v>
      </c>
      <c r="T46" s="47">
        <v>3.5905427975301898E-2</v>
      </c>
      <c r="U46" s="45">
        <v>2.6899732638072299E-2</v>
      </c>
      <c r="V46" s="45">
        <v>5.3949980965312401E-2</v>
      </c>
      <c r="W46" s="45">
        <v>0.33785348063281101</v>
      </c>
      <c r="X46" s="45">
        <v>0.216869808371768</v>
      </c>
      <c r="Y46" s="45">
        <v>4.7655073426414903E-2</v>
      </c>
    </row>
    <row r="47" spans="1:25" x14ac:dyDescent="0.25">
      <c r="A47" s="114"/>
      <c r="B47" s="108"/>
      <c r="C47" s="19" t="s">
        <v>35</v>
      </c>
      <c r="D47" s="51">
        <v>0.26119682466777999</v>
      </c>
      <c r="E47" s="51">
        <v>0.34830641819542901</v>
      </c>
      <c r="F47" s="52">
        <v>0.26119682466777999</v>
      </c>
      <c r="G47" s="53">
        <v>0.34830641819542901</v>
      </c>
      <c r="H47" s="51">
        <v>0.26119682466777999</v>
      </c>
      <c r="I47" s="51">
        <v>0.34830641819542901</v>
      </c>
      <c r="L47" s="118"/>
      <c r="M47" s="118"/>
      <c r="N47" s="118" t="s">
        <v>45</v>
      </c>
      <c r="O47" s="47" t="s">
        <v>6</v>
      </c>
      <c r="P47" s="45">
        <v>3.4108514790243002E-2</v>
      </c>
      <c r="Q47" s="56">
        <v>1.5941888364319898E-2</v>
      </c>
      <c r="R47" s="45">
        <v>0.315182997029473</v>
      </c>
      <c r="S47" s="45">
        <v>0.28070254652631599</v>
      </c>
      <c r="T47" s="47">
        <v>3.3547058145688799E-2</v>
      </c>
      <c r="U47" s="63">
        <v>2.3405408079429601E-2</v>
      </c>
      <c r="V47" s="45">
        <v>8.2487997756027304E-2</v>
      </c>
      <c r="W47" s="45">
        <v>0.31466288611958299</v>
      </c>
      <c r="X47" s="45">
        <v>0.198318172693526</v>
      </c>
      <c r="Y47" s="45">
        <v>7.1218030503283902E-2</v>
      </c>
    </row>
    <row r="48" spans="1:25" x14ac:dyDescent="0.25">
      <c r="A48" s="114"/>
      <c r="B48" s="108"/>
      <c r="C48" s="17" t="s">
        <v>31</v>
      </c>
      <c r="D48" s="45">
        <v>0.32580538304029799</v>
      </c>
      <c r="E48" s="44">
        <v>0.43821448928607298</v>
      </c>
      <c r="F48" s="54">
        <v>0.37205355216542102</v>
      </c>
      <c r="G48" s="55">
        <v>0.52391898494883005</v>
      </c>
      <c r="H48" s="44">
        <v>0.40670761163090502</v>
      </c>
      <c r="I48" s="44">
        <v>0.58444035758396395</v>
      </c>
      <c r="L48" s="118"/>
      <c r="M48" s="118"/>
      <c r="N48" s="118"/>
      <c r="O48" s="47" t="s">
        <v>7</v>
      </c>
      <c r="P48" s="45">
        <v>5.3395239525157998E-2</v>
      </c>
      <c r="Q48" s="56">
        <v>2.38832115139903E-2</v>
      </c>
      <c r="R48" s="45">
        <v>0.40646234272108001</v>
      </c>
      <c r="S48" s="45">
        <v>0.35697385218120198</v>
      </c>
      <c r="T48" s="47">
        <v>4.5809472931007997E-2</v>
      </c>
      <c r="U48" s="63">
        <v>2.4082486663305602E-2</v>
      </c>
      <c r="V48" s="45">
        <v>0.108625379943388</v>
      </c>
      <c r="W48" s="45">
        <v>0.408654270512955</v>
      </c>
      <c r="X48" s="45">
        <v>0.24209117649322701</v>
      </c>
      <c r="Y48" s="45">
        <v>8.8226714503747194E-2</v>
      </c>
    </row>
    <row r="49" spans="1:25" x14ac:dyDescent="0.25">
      <c r="A49" s="114"/>
      <c r="B49" s="108"/>
      <c r="C49" s="18" t="s">
        <v>33</v>
      </c>
      <c r="D49" s="45">
        <v>3.9106771089478999E-2</v>
      </c>
      <c r="E49" s="45">
        <v>5.0616442115670297E-2</v>
      </c>
      <c r="F49" s="46">
        <v>6.64690713649361E-2</v>
      </c>
      <c r="G49" s="47">
        <v>8.7262418816276E-2</v>
      </c>
      <c r="H49" s="45">
        <v>0.11818455096178899</v>
      </c>
      <c r="I49" s="45">
        <v>0.157758349890462</v>
      </c>
      <c r="L49" s="118"/>
      <c r="M49" s="118"/>
      <c r="N49" s="118" t="s">
        <v>46</v>
      </c>
      <c r="O49" s="47" t="s">
        <v>6</v>
      </c>
      <c r="P49" s="45">
        <v>8.9818634645719694E-2</v>
      </c>
      <c r="Q49" s="45">
        <v>4.3842158471389003E-2</v>
      </c>
      <c r="R49" s="45">
        <v>0.32542101702714799</v>
      </c>
      <c r="S49" s="45">
        <v>0.28070254652631599</v>
      </c>
      <c r="T49" s="47">
        <v>6.9174033667749504E-2</v>
      </c>
      <c r="U49" s="56">
        <v>3.0842128978660802E-2</v>
      </c>
      <c r="V49" s="45">
        <v>0.146479171469867</v>
      </c>
      <c r="W49" s="45">
        <v>0.35518748678188</v>
      </c>
      <c r="X49" s="45">
        <v>0.226644351477129</v>
      </c>
      <c r="Y49" s="45">
        <v>0.13852684598602499</v>
      </c>
    </row>
    <row r="50" spans="1:25" x14ac:dyDescent="0.25">
      <c r="A50" s="114"/>
      <c r="B50" s="108"/>
      <c r="C50" s="18" t="s">
        <v>37</v>
      </c>
      <c r="D50" s="56">
        <v>2.56975801572203E-2</v>
      </c>
      <c r="E50" s="56">
        <v>4.2188001750425398E-2</v>
      </c>
      <c r="F50" s="57">
        <v>2.7864080439181101E-2</v>
      </c>
      <c r="G50" s="58">
        <v>4.6209213936944403E-2</v>
      </c>
      <c r="H50" s="56">
        <v>2.4177833881349801E-2</v>
      </c>
      <c r="I50" s="56">
        <v>4.0970266953074298E-2</v>
      </c>
      <c r="L50" s="118"/>
      <c r="M50" s="111"/>
      <c r="N50" s="111"/>
      <c r="O50" s="53" t="s">
        <v>7</v>
      </c>
      <c r="P50" s="51">
        <v>0.109849895061671</v>
      </c>
      <c r="Q50" s="51">
        <v>5.33392624685795E-2</v>
      </c>
      <c r="R50" s="51">
        <v>0.42304534385475201</v>
      </c>
      <c r="S50" s="51">
        <v>0.35697385218120198</v>
      </c>
      <c r="T50" s="53">
        <v>8.1823435822428806E-2</v>
      </c>
      <c r="U50" s="81">
        <v>3.1567596835371498E-2</v>
      </c>
      <c r="V50" s="51">
        <v>0.20166350970091501</v>
      </c>
      <c r="W50" s="51">
        <v>0.47498544881507498</v>
      </c>
      <c r="X50" s="51">
        <v>0.28561114972915402</v>
      </c>
      <c r="Y50" s="51">
        <v>0.181317871412812</v>
      </c>
    </row>
    <row r="51" spans="1:25" x14ac:dyDescent="0.25">
      <c r="A51" s="114"/>
      <c r="B51" s="108"/>
      <c r="C51" s="18" t="s">
        <v>38</v>
      </c>
      <c r="D51" s="45">
        <v>3.7309381120483397E-2</v>
      </c>
      <c r="E51" s="45">
        <v>5.8481359037179499E-2</v>
      </c>
      <c r="F51" s="46">
        <v>6.1357839547801801E-2</v>
      </c>
      <c r="G51" s="47">
        <v>0.100395759261492</v>
      </c>
      <c r="H51" s="45">
        <v>8.7115813632645797E-2</v>
      </c>
      <c r="I51" s="45">
        <v>0.136823848492613</v>
      </c>
      <c r="L51" s="118"/>
      <c r="M51" s="115" t="s">
        <v>22</v>
      </c>
      <c r="N51" s="115" t="s">
        <v>44</v>
      </c>
      <c r="O51" s="55" t="s">
        <v>6</v>
      </c>
      <c r="P51" s="82">
        <v>8.7528028276444708E-3</v>
      </c>
      <c r="Q51" s="44">
        <v>9.7355034832552895E-3</v>
      </c>
      <c r="R51" s="44">
        <v>0.214138940940578</v>
      </c>
      <c r="S51" s="44">
        <v>0.17866365055014299</v>
      </c>
      <c r="T51" s="55">
        <v>9.3741778222813706E-3</v>
      </c>
      <c r="U51" s="44">
        <v>9.8533268805409292E-3</v>
      </c>
      <c r="V51" s="44">
        <v>1.6277284806324101E-2</v>
      </c>
      <c r="W51" s="44">
        <v>0.25403900673687702</v>
      </c>
      <c r="X51" s="44">
        <v>9.8832025032138199E-2</v>
      </c>
      <c r="Y51" s="44">
        <v>3.7831989223943298E-2</v>
      </c>
    </row>
    <row r="52" spans="1:25" ht="15.75" thickBot="1" x14ac:dyDescent="0.3">
      <c r="A52" s="114"/>
      <c r="B52" s="113"/>
      <c r="C52" s="32" t="s">
        <v>39</v>
      </c>
      <c r="D52" s="59">
        <v>0.20393757113349401</v>
      </c>
      <c r="E52" s="59">
        <v>0.27352908488601302</v>
      </c>
      <c r="F52" s="60">
        <v>0.21952550429770701</v>
      </c>
      <c r="G52" s="61">
        <v>0.29471476177832401</v>
      </c>
      <c r="H52" s="59">
        <v>0.230153408678307</v>
      </c>
      <c r="I52" s="59">
        <v>0.31183937742540502</v>
      </c>
      <c r="L52" s="118"/>
      <c r="M52" s="118"/>
      <c r="N52" s="118"/>
      <c r="O52" s="47" t="s">
        <v>7</v>
      </c>
      <c r="P52" s="56">
        <v>9.3383706926612794E-3</v>
      </c>
      <c r="Q52" s="45">
        <v>1.00998977041624E-2</v>
      </c>
      <c r="R52" s="45">
        <v>0.249343540219502</v>
      </c>
      <c r="S52" s="45">
        <v>0.203795828705327</v>
      </c>
      <c r="T52" s="47">
        <v>1.03052774377806E-2</v>
      </c>
      <c r="U52" s="45">
        <v>1.32444771149499E-2</v>
      </c>
      <c r="V52" s="45">
        <v>2.1795272652391399E-2</v>
      </c>
      <c r="W52" s="45">
        <v>0.308678520749463</v>
      </c>
      <c r="X52" s="45">
        <v>0.10986615244975401</v>
      </c>
      <c r="Y52" s="45">
        <v>3.9167287210629599E-2</v>
      </c>
    </row>
    <row r="53" spans="1:25" x14ac:dyDescent="0.25">
      <c r="B53" s="94" t="s">
        <v>19</v>
      </c>
      <c r="C53" s="23" t="s">
        <v>30</v>
      </c>
      <c r="D53" s="48">
        <v>0.26373935611346999</v>
      </c>
      <c r="E53" s="48">
        <v>0.31308473106586199</v>
      </c>
      <c r="F53" s="49">
        <v>0.288672279731569</v>
      </c>
      <c r="G53" s="48">
        <v>0.35105087061060197</v>
      </c>
      <c r="H53" s="48">
        <v>0.30847446540928602</v>
      </c>
      <c r="I53" s="48">
        <v>0.38038504890081398</v>
      </c>
      <c r="L53" s="118"/>
      <c r="M53" s="118"/>
      <c r="N53" s="118" t="s">
        <v>45</v>
      </c>
      <c r="O53" s="47" t="s">
        <v>6</v>
      </c>
      <c r="P53" s="45">
        <v>1.25048696813553E-2</v>
      </c>
      <c r="Q53" s="56">
        <v>5.4607862806773603E-3</v>
      </c>
      <c r="R53" s="45">
        <v>0.22030033634010401</v>
      </c>
      <c r="S53" s="45">
        <v>0.18197197701362899</v>
      </c>
      <c r="T53" s="47">
        <v>1.0859739306032E-2</v>
      </c>
      <c r="U53" s="45">
        <v>8.3114231634004807E-3</v>
      </c>
      <c r="V53" s="45">
        <v>3.51780691326435E-2</v>
      </c>
      <c r="W53" s="45">
        <v>0.28617734209379903</v>
      </c>
      <c r="X53" s="45">
        <v>0.111676147021394</v>
      </c>
      <c r="Y53" s="45">
        <v>6.7533111638361801E-2</v>
      </c>
    </row>
    <row r="54" spans="1:25" x14ac:dyDescent="0.25">
      <c r="B54" s="95"/>
      <c r="C54" s="18" t="s">
        <v>32</v>
      </c>
      <c r="D54" s="45">
        <v>1.8000599497357699E-2</v>
      </c>
      <c r="E54" s="45">
        <v>1.95843812021354E-2</v>
      </c>
      <c r="F54" s="46">
        <v>2.3959460398202102E-2</v>
      </c>
      <c r="G54" s="45">
        <v>2.9685468133720999E-2</v>
      </c>
      <c r="H54" s="45">
        <v>2.41437072366626E-2</v>
      </c>
      <c r="I54" s="45">
        <v>3.0096489309339801E-2</v>
      </c>
      <c r="L54" s="118"/>
      <c r="M54" s="118"/>
      <c r="N54" s="118"/>
      <c r="O54" s="47" t="s">
        <v>7</v>
      </c>
      <c r="P54" s="45">
        <v>1.4826504054496601E-2</v>
      </c>
      <c r="Q54" s="56">
        <v>6.2450306182543101E-3</v>
      </c>
      <c r="R54" s="45">
        <v>0.25811953620606598</v>
      </c>
      <c r="S54" s="45">
        <v>0.20817848153975699</v>
      </c>
      <c r="T54" s="47">
        <v>1.17241974745654E-2</v>
      </c>
      <c r="U54" s="45">
        <v>1.2092308871540201E-2</v>
      </c>
      <c r="V54" s="45">
        <v>4.73642164166461E-2</v>
      </c>
      <c r="W54" s="45">
        <v>0.35627097267955699</v>
      </c>
      <c r="X54" s="45">
        <v>0.123580308462877</v>
      </c>
      <c r="Y54" s="45">
        <v>7.4749616613890402E-2</v>
      </c>
    </row>
    <row r="55" spans="1:25" x14ac:dyDescent="0.25">
      <c r="B55" s="95"/>
      <c r="C55" s="18" t="s">
        <v>36</v>
      </c>
      <c r="D55" s="45">
        <v>9.0019381506710894E-3</v>
      </c>
      <c r="E55" s="45">
        <v>9.5822272684062404E-3</v>
      </c>
      <c r="F55" s="46">
        <v>1.09542205836706E-2</v>
      </c>
      <c r="G55" s="45">
        <v>1.22427070753255E-2</v>
      </c>
      <c r="H55" s="45">
        <v>1.8749287239335499E-2</v>
      </c>
      <c r="I55" s="45">
        <v>2.1836818441866201E-2</v>
      </c>
      <c r="L55" s="118"/>
      <c r="M55" s="118"/>
      <c r="N55" s="118" t="s">
        <v>46</v>
      </c>
      <c r="O55" s="47" t="s">
        <v>6</v>
      </c>
      <c r="P55" s="45">
        <v>1.99243227197691E-2</v>
      </c>
      <c r="Q55" s="45">
        <v>1.0241140241245001E-2</v>
      </c>
      <c r="R55" s="45">
        <v>0.23761363480415401</v>
      </c>
      <c r="S55" s="45">
        <v>0.18197197701362899</v>
      </c>
      <c r="T55" s="47">
        <v>9.4381394913122807E-3</v>
      </c>
      <c r="U55" s="56">
        <v>9.0831715716977006E-3</v>
      </c>
      <c r="V55" s="45">
        <v>6.53685149845942E-2</v>
      </c>
      <c r="W55" s="45">
        <v>0.35122145869365701</v>
      </c>
      <c r="X55" s="45">
        <v>0.13198332823903999</v>
      </c>
      <c r="Y55" s="45">
        <v>0.12345473066288599</v>
      </c>
    </row>
    <row r="56" spans="1:25" x14ac:dyDescent="0.25">
      <c r="B56" s="95"/>
      <c r="C56" s="18" t="s">
        <v>34</v>
      </c>
      <c r="D56" s="56">
        <v>5.6345617354984102E-3</v>
      </c>
      <c r="E56" s="56">
        <v>7.2827599173621903E-3</v>
      </c>
      <c r="F56" s="57">
        <v>6.6198739412789299E-3</v>
      </c>
      <c r="G56" s="56">
        <v>7.80442533854448E-3</v>
      </c>
      <c r="H56" s="56">
        <v>6.2011614135385404E-3</v>
      </c>
      <c r="I56" s="56">
        <v>7.1737544412320501E-3</v>
      </c>
      <c r="L56" s="118"/>
      <c r="M56" s="111"/>
      <c r="N56" s="111"/>
      <c r="O56" s="53" t="s">
        <v>7</v>
      </c>
      <c r="P56" s="51">
        <v>2.3967975439591099E-2</v>
      </c>
      <c r="Q56" s="51">
        <v>1.26767460412809E-2</v>
      </c>
      <c r="R56" s="51">
        <v>0.28324662914825899</v>
      </c>
      <c r="S56" s="51">
        <v>0.20817848153975699</v>
      </c>
      <c r="T56" s="53">
        <v>1.142529768879E-2</v>
      </c>
      <c r="U56" s="81">
        <v>1.22653493476406E-2</v>
      </c>
      <c r="V56" s="51">
        <v>8.9516591436234097E-2</v>
      </c>
      <c r="W56" s="51">
        <v>0.45468276366544402</v>
      </c>
      <c r="X56" s="51">
        <v>0.15093012688929999</v>
      </c>
      <c r="Y56" s="51">
        <v>0.14704507246731199</v>
      </c>
    </row>
    <row r="57" spans="1:25" x14ac:dyDescent="0.25">
      <c r="B57" s="95"/>
      <c r="C57" s="19" t="s">
        <v>35</v>
      </c>
      <c r="D57" s="51">
        <v>0.190521656171972</v>
      </c>
      <c r="E57" s="51">
        <v>0.22123120647938599</v>
      </c>
      <c r="F57" s="52">
        <v>0.190521656171972</v>
      </c>
      <c r="G57" s="51">
        <v>0.22123120647938599</v>
      </c>
      <c r="H57" s="51">
        <v>0.190521656171972</v>
      </c>
      <c r="I57" s="51">
        <v>0.22123120647938599</v>
      </c>
      <c r="L57" s="118"/>
      <c r="M57" s="115" t="s">
        <v>23</v>
      </c>
      <c r="N57" s="115" t="s">
        <v>44</v>
      </c>
      <c r="O57" s="55" t="s">
        <v>6</v>
      </c>
      <c r="P57" s="44">
        <v>1.2589947268668E-2</v>
      </c>
      <c r="Q57" s="44">
        <v>3.2643584206351398E-2</v>
      </c>
      <c r="R57" s="44">
        <v>0.16813238029002101</v>
      </c>
      <c r="S57" s="44">
        <v>0.120913900422604</v>
      </c>
      <c r="T57" s="55">
        <v>1.0232210079846701E-2</v>
      </c>
      <c r="U57" s="82">
        <v>8.4043070538631394E-3</v>
      </c>
      <c r="V57" s="44">
        <v>1.4601784218759699E-2</v>
      </c>
      <c r="W57" s="44">
        <v>0.18436901191160501</v>
      </c>
      <c r="X57" s="44">
        <v>5.5102889179599997E-2</v>
      </c>
      <c r="Y57" s="44">
        <v>3.2741711598871702E-2</v>
      </c>
    </row>
    <row r="58" spans="1:25" x14ac:dyDescent="0.25">
      <c r="B58" s="95"/>
      <c r="C58" s="17" t="s">
        <v>30</v>
      </c>
      <c r="D58" s="45">
        <v>0.24225599379105001</v>
      </c>
      <c r="E58" s="44">
        <v>0.28420026680080301</v>
      </c>
      <c r="F58" s="54">
        <v>0.25625457525762502</v>
      </c>
      <c r="G58" s="44">
        <v>0.30437812471254699</v>
      </c>
      <c r="H58" s="44">
        <v>0.26231270173807503</v>
      </c>
      <c r="I58" s="44">
        <v>0.313130657457518</v>
      </c>
      <c r="L58" s="118"/>
      <c r="M58" s="118"/>
      <c r="N58" s="118"/>
      <c r="O58" s="47" t="s">
        <v>7</v>
      </c>
      <c r="P58" s="45">
        <v>1.4275435588281701E-2</v>
      </c>
      <c r="Q58" s="45">
        <v>3.6257808512084898E-2</v>
      </c>
      <c r="R58" s="45">
        <v>0.19881630280661</v>
      </c>
      <c r="S58" s="45">
        <v>0.13636563913154401</v>
      </c>
      <c r="T58" s="47">
        <v>1.2336422027377E-2</v>
      </c>
      <c r="U58" s="56">
        <v>9.1558987660289703E-3</v>
      </c>
      <c r="V58" s="45">
        <v>1.63614693069771E-2</v>
      </c>
      <c r="W58" s="45">
        <v>0.23441973891572601</v>
      </c>
      <c r="X58" s="45">
        <v>6.2958554557668703E-2</v>
      </c>
      <c r="Y58" s="45">
        <v>3.3761945520227203E-2</v>
      </c>
    </row>
    <row r="59" spans="1:25" x14ac:dyDescent="0.25">
      <c r="B59" s="95"/>
      <c r="C59" s="18" t="s">
        <v>32</v>
      </c>
      <c r="D59" s="45">
        <v>3.5960673597789497E-2</v>
      </c>
      <c r="E59" s="45">
        <v>3.75581458341641E-2</v>
      </c>
      <c r="F59" s="46">
        <v>6.11026323684443E-2</v>
      </c>
      <c r="G59" s="45">
        <v>6.7371795435696394E-2</v>
      </c>
      <c r="H59" s="45">
        <v>0.107493781309921</v>
      </c>
      <c r="I59" s="45">
        <v>0.12375857066290299</v>
      </c>
      <c r="L59" s="118"/>
      <c r="M59" s="118"/>
      <c r="N59" s="118" t="s">
        <v>45</v>
      </c>
      <c r="O59" s="47" t="s">
        <v>6</v>
      </c>
      <c r="P59" s="45">
        <v>2.2026065495609499E-2</v>
      </c>
      <c r="Q59" s="45">
        <v>5.3970277034097597E-2</v>
      </c>
      <c r="R59" s="45">
        <v>0.18229082199701599</v>
      </c>
      <c r="S59" s="45">
        <v>0.120913900422604</v>
      </c>
      <c r="T59" s="58">
        <v>9.1988089428628999E-3</v>
      </c>
      <c r="U59" s="63">
        <v>1.0966065049826499E-2</v>
      </c>
      <c r="V59" s="45">
        <v>2.7582959772967701E-2</v>
      </c>
      <c r="W59" s="45">
        <v>0.213370627954096</v>
      </c>
      <c r="X59" s="45">
        <v>6.3928793378620702E-2</v>
      </c>
      <c r="Y59" s="45">
        <v>5.8524064080041301E-2</v>
      </c>
    </row>
    <row r="60" spans="1:25" x14ac:dyDescent="0.25">
      <c r="B60" s="95"/>
      <c r="C60" s="18" t="s">
        <v>36</v>
      </c>
      <c r="D60" s="45">
        <v>8.0465722787803201E-3</v>
      </c>
      <c r="E60" s="45">
        <v>1.0717527164958799E-2</v>
      </c>
      <c r="F60" s="46">
        <v>6.94187610289716E-3</v>
      </c>
      <c r="G60" s="45">
        <v>8.3534070009052205E-3</v>
      </c>
      <c r="H60" s="45">
        <v>1.2054285980694E-2</v>
      </c>
      <c r="I60" s="45">
        <v>1.39616263727637E-2</v>
      </c>
      <c r="L60" s="118"/>
      <c r="M60" s="118"/>
      <c r="N60" s="118"/>
      <c r="O60" s="47" t="s">
        <v>7</v>
      </c>
      <c r="P60" s="45">
        <v>2.6856027083640901E-2</v>
      </c>
      <c r="Q60" s="45">
        <v>6.4325700183515799E-2</v>
      </c>
      <c r="R60" s="45">
        <v>0.22356920904000599</v>
      </c>
      <c r="S60" s="45">
        <v>0.13636563913154401</v>
      </c>
      <c r="T60" s="58">
        <v>1.27478873669803E-2</v>
      </c>
      <c r="U60" s="63">
        <v>1.3822940957038199E-2</v>
      </c>
      <c r="V60" s="45">
        <v>3.3085982006307801E-2</v>
      </c>
      <c r="W60" s="45">
        <v>0.279135054804864</v>
      </c>
      <c r="X60" s="45">
        <v>7.2778283153533796E-2</v>
      </c>
      <c r="Y60" s="45">
        <v>6.6238864535199393E-2</v>
      </c>
    </row>
    <row r="61" spans="1:25" x14ac:dyDescent="0.25">
      <c r="B61" s="95"/>
      <c r="C61" s="18" t="s">
        <v>34</v>
      </c>
      <c r="D61" s="45">
        <v>2.1904839116289099E-2</v>
      </c>
      <c r="E61" s="45">
        <v>2.6341405697277599E-2</v>
      </c>
      <c r="F61" s="46">
        <v>4.6585726327426497E-2</v>
      </c>
      <c r="G61" s="45">
        <v>6.0797806421476398E-2</v>
      </c>
      <c r="H61" s="45">
        <v>8.2038048974061306E-2</v>
      </c>
      <c r="I61" s="45">
        <v>0.108639727629589</v>
      </c>
      <c r="L61" s="118"/>
      <c r="M61" s="118"/>
      <c r="N61" s="118" t="s">
        <v>46</v>
      </c>
      <c r="O61" s="47" t="s">
        <v>6</v>
      </c>
      <c r="P61" s="45">
        <v>4.5411992316636902E-2</v>
      </c>
      <c r="Q61" s="45">
        <v>7.6400035003549902E-2</v>
      </c>
      <c r="R61" s="45">
        <v>0.210206407983027</v>
      </c>
      <c r="S61" s="45">
        <v>0.120913900422604</v>
      </c>
      <c r="T61" s="58">
        <v>1.7546022384646101E-2</v>
      </c>
      <c r="U61" s="45">
        <v>3.0456478340872801E-2</v>
      </c>
      <c r="V61" s="45">
        <v>5.2269252678657001E-2</v>
      </c>
      <c r="W61" s="45">
        <v>0.240630887462394</v>
      </c>
      <c r="X61" s="45">
        <v>7.9603201097582496E-2</v>
      </c>
      <c r="Y61" s="45">
        <v>0.109681857053657</v>
      </c>
    </row>
    <row r="62" spans="1:25" ht="15.75" thickBot="1" x14ac:dyDescent="0.3">
      <c r="B62" s="96"/>
      <c r="C62" s="32" t="s">
        <v>35</v>
      </c>
      <c r="D62" s="59">
        <v>0.11444924265838199</v>
      </c>
      <c r="E62" s="59">
        <v>0.12871729036972199</v>
      </c>
      <c r="F62" s="60">
        <v>0.13065042050815701</v>
      </c>
      <c r="G62" s="59">
        <v>0.146211317136764</v>
      </c>
      <c r="H62" s="59">
        <v>0.15887017082429</v>
      </c>
      <c r="I62" s="59">
        <v>0.18436355422654299</v>
      </c>
      <c r="L62" s="111"/>
      <c r="M62" s="111"/>
      <c r="N62" s="111"/>
      <c r="O62" s="53" t="s">
        <v>7</v>
      </c>
      <c r="P62" s="51">
        <v>5.3037229034072202E-2</v>
      </c>
      <c r="Q62" s="51">
        <v>9.3683017384063302E-2</v>
      </c>
      <c r="R62" s="51">
        <v>0.26692386063568901</v>
      </c>
      <c r="S62" s="51">
        <v>0.13636563913154401</v>
      </c>
      <c r="T62" s="93">
        <v>2.0544213851038499E-2</v>
      </c>
      <c r="U62" s="51">
        <v>3.6532018239177497E-2</v>
      </c>
      <c r="V62" s="51">
        <v>6.6470637174205399E-2</v>
      </c>
      <c r="W62" s="51">
        <v>0.313779388613939</v>
      </c>
      <c r="X62" s="51">
        <v>9.3222772767950296E-2</v>
      </c>
      <c r="Y62" s="51">
        <v>0.12925041373673199</v>
      </c>
    </row>
    <row r="63" spans="1:25" x14ac:dyDescent="0.25">
      <c r="B63" s="94" t="s">
        <v>20</v>
      </c>
      <c r="C63" s="23" t="s">
        <v>30</v>
      </c>
      <c r="D63" s="48">
        <v>0.34257413018187699</v>
      </c>
      <c r="E63" s="48">
        <v>0.44210130629866701</v>
      </c>
      <c r="F63" s="49">
        <v>0.36631717060427099</v>
      </c>
      <c r="G63" s="48">
        <v>0.47862315986453702</v>
      </c>
      <c r="H63" s="48">
        <v>0.52636632634802205</v>
      </c>
      <c r="I63" s="48">
        <v>0.78460710242238396</v>
      </c>
      <c r="M63" s="71"/>
      <c r="N63" s="67"/>
    </row>
    <row r="64" spans="1:25" x14ac:dyDescent="0.25">
      <c r="B64" s="95"/>
      <c r="C64" s="18" t="s">
        <v>32</v>
      </c>
      <c r="D64" s="45">
        <v>3.0511551212833301E-2</v>
      </c>
      <c r="E64" s="45">
        <v>3.1279984740080598E-2</v>
      </c>
      <c r="F64" s="46">
        <v>4.7311191086299297E-2</v>
      </c>
      <c r="G64" s="45">
        <v>5.1807984180720398E-2</v>
      </c>
      <c r="H64" s="45">
        <v>8.0969931516068197E-2</v>
      </c>
      <c r="I64" s="45">
        <v>9.5322947475778796E-2</v>
      </c>
      <c r="M64" s="67"/>
      <c r="N64" s="67"/>
    </row>
    <row r="65" spans="2:14" x14ac:dyDescent="0.25">
      <c r="B65" s="95"/>
      <c r="C65" s="18" t="s">
        <v>36</v>
      </c>
      <c r="D65" s="56">
        <v>5.4228666102077603E-3</v>
      </c>
      <c r="E65" s="56">
        <v>9.2137682228426408E-3</v>
      </c>
      <c r="F65" s="57">
        <v>1.04902428970389E-2</v>
      </c>
      <c r="G65" s="56">
        <v>1.50963309419349E-2</v>
      </c>
      <c r="H65" s="45">
        <v>2.5831167394076999E-2</v>
      </c>
      <c r="I65" s="45">
        <v>3.0045198828684401E-2</v>
      </c>
      <c r="M65" s="67"/>
      <c r="N65" s="67"/>
    </row>
    <row r="66" spans="2:14" x14ac:dyDescent="0.25">
      <c r="B66" s="95"/>
      <c r="C66" s="18" t="s">
        <v>34</v>
      </c>
      <c r="D66" s="45">
        <v>1.07279642301213E-2</v>
      </c>
      <c r="E66" s="45">
        <v>1.24292277490904E-2</v>
      </c>
      <c r="F66" s="46">
        <v>1.8387581584378102E-2</v>
      </c>
      <c r="G66" s="45">
        <v>2.38691478235501E-2</v>
      </c>
      <c r="H66" s="45">
        <v>2.89239721844682E-2</v>
      </c>
      <c r="I66" s="45">
        <v>3.77701126651021E-2</v>
      </c>
      <c r="M66" s="67"/>
      <c r="N66" s="67"/>
    </row>
    <row r="67" spans="2:14" x14ac:dyDescent="0.25">
      <c r="B67" s="95"/>
      <c r="C67" s="19" t="s">
        <v>35</v>
      </c>
      <c r="D67" s="51">
        <v>0.25044789858754801</v>
      </c>
      <c r="E67" s="51">
        <v>0.31312371236973702</v>
      </c>
      <c r="F67" s="52">
        <v>0.25044789858754801</v>
      </c>
      <c r="G67" s="51">
        <v>0.31312371236973702</v>
      </c>
      <c r="H67" s="51">
        <v>0.25044789858754801</v>
      </c>
      <c r="I67" s="51">
        <v>0.31312371236973702</v>
      </c>
      <c r="M67" s="67"/>
      <c r="N67" s="67"/>
    </row>
    <row r="68" spans="2:14" x14ac:dyDescent="0.25">
      <c r="B68" s="95"/>
      <c r="C68" s="17" t="s">
        <v>30</v>
      </c>
      <c r="D68" s="45">
        <v>0.43710700877250902</v>
      </c>
      <c r="E68" s="44">
        <v>0.60632079259239002</v>
      </c>
      <c r="F68" s="54">
        <v>0.492248191003896</v>
      </c>
      <c r="G68" s="44">
        <v>0.705491400627687</v>
      </c>
      <c r="H68" s="44">
        <v>0.67541141793903603</v>
      </c>
      <c r="I68" s="44">
        <v>1.07768328699875</v>
      </c>
      <c r="M68" s="67"/>
      <c r="N68" s="67"/>
    </row>
    <row r="69" spans="2:14" x14ac:dyDescent="0.25">
      <c r="B69" s="95"/>
      <c r="C69" s="18" t="s">
        <v>32</v>
      </c>
      <c r="D69" s="45">
        <v>3.80099879977479E-2</v>
      </c>
      <c r="E69" s="45">
        <v>4.49211601604168E-2</v>
      </c>
      <c r="F69" s="46">
        <v>6.9847243935585002E-2</v>
      </c>
      <c r="G69" s="45">
        <v>8.5321733398371694E-2</v>
      </c>
      <c r="H69" s="45">
        <v>0.12430459356309401</v>
      </c>
      <c r="I69" s="45">
        <v>0.162661202153283</v>
      </c>
      <c r="M69" s="67"/>
      <c r="N69" s="67"/>
    </row>
    <row r="70" spans="2:14" x14ac:dyDescent="0.25">
      <c r="B70" s="95"/>
      <c r="C70" s="18" t="s">
        <v>36</v>
      </c>
      <c r="D70" s="45">
        <v>1.8280631809132801E-2</v>
      </c>
      <c r="E70" s="45">
        <v>2.6254801999202999E-2</v>
      </c>
      <c r="F70" s="46">
        <v>1.55033569188047E-2</v>
      </c>
      <c r="G70" s="45">
        <v>2.07297655999817E-2</v>
      </c>
      <c r="H70" s="56">
        <v>1.4223598763077499E-2</v>
      </c>
      <c r="I70" s="56">
        <v>2.0371676407674101E-2</v>
      </c>
      <c r="M70" s="67"/>
      <c r="N70" s="67"/>
    </row>
    <row r="71" spans="2:14" x14ac:dyDescent="0.25">
      <c r="B71" s="95"/>
      <c r="C71" s="18" t="s">
        <v>34</v>
      </c>
      <c r="D71" s="45">
        <v>3.1553326836125301E-2</v>
      </c>
      <c r="E71" s="45">
        <v>4.43042367565653E-2</v>
      </c>
      <c r="F71" s="46">
        <v>6.3319203248891204E-2</v>
      </c>
      <c r="G71" s="45">
        <v>8.9474862147372505E-2</v>
      </c>
      <c r="H71" s="45">
        <v>0.11029766565214601</v>
      </c>
      <c r="I71" s="45">
        <v>0.15663965157991799</v>
      </c>
      <c r="M71" s="67"/>
      <c r="N71" s="67"/>
    </row>
    <row r="72" spans="2:14" ht="15.75" thickBot="1" x14ac:dyDescent="0.3">
      <c r="B72" s="96"/>
      <c r="C72" s="32" t="s">
        <v>35</v>
      </c>
      <c r="D72" s="59">
        <v>0.17742654883938599</v>
      </c>
      <c r="E72" s="59">
        <v>0.214990832787786</v>
      </c>
      <c r="F72" s="60">
        <v>0.19412121331464799</v>
      </c>
      <c r="G72" s="59">
        <v>0.230840011924941</v>
      </c>
      <c r="H72" s="59">
        <v>0.2361020974512</v>
      </c>
      <c r="I72" s="59">
        <v>0.295938232877964</v>
      </c>
      <c r="M72" s="67"/>
      <c r="N72" s="67"/>
    </row>
    <row r="73" spans="2:14" x14ac:dyDescent="0.25">
      <c r="B73" s="94" t="s">
        <v>21</v>
      </c>
      <c r="C73" s="23" t="s">
        <v>30</v>
      </c>
      <c r="D73" s="48">
        <v>0.30789838052984497</v>
      </c>
      <c r="E73" s="48">
        <v>0.39302801310472302</v>
      </c>
      <c r="F73" s="49">
        <v>0.315182997029473</v>
      </c>
      <c r="G73" s="48">
        <v>0.40646234272108001</v>
      </c>
      <c r="H73" s="48">
        <v>0.32542101702714799</v>
      </c>
      <c r="I73" s="48">
        <v>0.42304534385475201</v>
      </c>
      <c r="M73" s="67"/>
      <c r="N73" s="67"/>
    </row>
    <row r="74" spans="2:14" x14ac:dyDescent="0.25">
      <c r="B74" s="95"/>
      <c r="C74" s="18" t="s">
        <v>32</v>
      </c>
      <c r="D74" s="45">
        <v>3.00782428818747E-2</v>
      </c>
      <c r="E74" s="45">
        <v>3.5905427975301898E-2</v>
      </c>
      <c r="F74" s="46">
        <v>3.3547058145688799E-2</v>
      </c>
      <c r="G74" s="45">
        <v>4.5809472931007997E-2</v>
      </c>
      <c r="H74" s="45">
        <v>6.9174033667749504E-2</v>
      </c>
      <c r="I74" s="45">
        <v>8.1823435822428806E-2</v>
      </c>
      <c r="M74" s="67"/>
      <c r="N74" s="67"/>
    </row>
    <row r="75" spans="2:14" x14ac:dyDescent="0.25">
      <c r="B75" s="95"/>
      <c r="C75" s="18" t="s">
        <v>36</v>
      </c>
      <c r="D75" s="56">
        <v>2.4485891525913E-2</v>
      </c>
      <c r="E75" s="56">
        <v>3.4640871925445398E-2</v>
      </c>
      <c r="F75" s="46">
        <v>3.4108514790243002E-2</v>
      </c>
      <c r="G75" s="45">
        <v>5.3395239525157998E-2</v>
      </c>
      <c r="H75" s="45">
        <v>8.9818634645719694E-2</v>
      </c>
      <c r="I75" s="45">
        <v>0.109849895061671</v>
      </c>
      <c r="M75" s="67"/>
      <c r="N75" s="67"/>
    </row>
    <row r="76" spans="2:14" x14ac:dyDescent="0.25">
      <c r="B76" s="95"/>
      <c r="C76" s="18" t="s">
        <v>34</v>
      </c>
      <c r="D76" s="45">
        <v>1.9032485446448599E-2</v>
      </c>
      <c r="E76" s="45">
        <v>2.4205156619177499E-2</v>
      </c>
      <c r="F76" s="57">
        <v>1.5941888364319898E-2</v>
      </c>
      <c r="G76" s="56">
        <v>2.38832115139903E-2</v>
      </c>
      <c r="H76" s="45">
        <v>4.3842158471389003E-2</v>
      </c>
      <c r="I76" s="45">
        <v>5.33392624685795E-2</v>
      </c>
      <c r="M76" s="67"/>
      <c r="N76" s="67"/>
    </row>
    <row r="77" spans="2:14" x14ac:dyDescent="0.25">
      <c r="B77" s="95"/>
      <c r="C77" s="19" t="s">
        <v>35</v>
      </c>
      <c r="D77" s="51">
        <v>0.28070254652631599</v>
      </c>
      <c r="E77" s="51">
        <v>0.35697385218120198</v>
      </c>
      <c r="F77" s="52">
        <v>0.28070254652631599</v>
      </c>
      <c r="G77" s="51">
        <v>0.35697385218120198</v>
      </c>
      <c r="H77" s="51">
        <v>0.28070254652631599</v>
      </c>
      <c r="I77" s="51">
        <v>0.35697385218120198</v>
      </c>
      <c r="M77" s="67"/>
      <c r="N77" s="67"/>
    </row>
    <row r="78" spans="2:14" x14ac:dyDescent="0.25">
      <c r="B78" s="95"/>
      <c r="C78" s="17" t="s">
        <v>30</v>
      </c>
      <c r="D78" s="45">
        <v>0.266671172830446</v>
      </c>
      <c r="E78" s="44">
        <v>0.33785348063281101</v>
      </c>
      <c r="F78" s="54">
        <v>0.31466288611958299</v>
      </c>
      <c r="G78" s="44">
        <v>0.408654270512955</v>
      </c>
      <c r="H78" s="44">
        <v>0.35518748678188</v>
      </c>
      <c r="I78" s="44">
        <v>0.47498544881507498</v>
      </c>
      <c r="M78" s="67"/>
      <c r="N78" s="67"/>
    </row>
    <row r="79" spans="2:14" x14ac:dyDescent="0.25">
      <c r="B79" s="95"/>
      <c r="C79" s="18" t="s">
        <v>32</v>
      </c>
      <c r="D79" s="45">
        <v>3.9100012301446802E-2</v>
      </c>
      <c r="E79" s="45">
        <v>4.7655073426414903E-2</v>
      </c>
      <c r="F79" s="46">
        <v>7.1218030503283902E-2</v>
      </c>
      <c r="G79" s="45">
        <v>8.8226714503747194E-2</v>
      </c>
      <c r="H79" s="45">
        <v>0.13852684598602499</v>
      </c>
      <c r="I79" s="45">
        <v>0.181317871412812</v>
      </c>
      <c r="M79" s="67"/>
      <c r="N79" s="67"/>
    </row>
    <row r="80" spans="2:14" x14ac:dyDescent="0.25">
      <c r="B80" s="95"/>
      <c r="C80" s="18" t="s">
        <v>36</v>
      </c>
      <c r="D80" s="45">
        <v>2.6488718328607001E-2</v>
      </c>
      <c r="E80" s="45">
        <v>2.6899732638072299E-2</v>
      </c>
      <c r="F80" s="62">
        <v>2.3405408079429601E-2</v>
      </c>
      <c r="G80" s="63">
        <v>2.4082486663305602E-2</v>
      </c>
      <c r="H80" s="56">
        <v>3.0842128978660802E-2</v>
      </c>
      <c r="I80" s="56">
        <v>3.1567596835371498E-2</v>
      </c>
      <c r="M80" s="67"/>
      <c r="N80" s="67"/>
    </row>
    <row r="81" spans="2:14" x14ac:dyDescent="0.25">
      <c r="B81" s="95"/>
      <c r="C81" s="18" t="s">
        <v>34</v>
      </c>
      <c r="D81" s="45">
        <v>4.5094475279016902E-2</v>
      </c>
      <c r="E81" s="45">
        <v>5.3949980965312401E-2</v>
      </c>
      <c r="F81" s="46">
        <v>8.2487997756027304E-2</v>
      </c>
      <c r="G81" s="45">
        <v>0.108625379943388</v>
      </c>
      <c r="H81" s="45">
        <v>0.146479171469867</v>
      </c>
      <c r="I81" s="45">
        <v>0.20166350970091501</v>
      </c>
      <c r="M81" s="67"/>
      <c r="N81" s="67"/>
    </row>
    <row r="82" spans="2:14" ht="15.75" thickBot="1" x14ac:dyDescent="0.3">
      <c r="B82" s="96"/>
      <c r="C82" s="32" t="s">
        <v>35</v>
      </c>
      <c r="D82" s="59">
        <v>0.17486875454359199</v>
      </c>
      <c r="E82" s="59">
        <v>0.216869808371768</v>
      </c>
      <c r="F82" s="60">
        <v>0.198318172693526</v>
      </c>
      <c r="G82" s="59">
        <v>0.24209117649322701</v>
      </c>
      <c r="H82" s="59">
        <v>0.226644351477129</v>
      </c>
      <c r="I82" s="59">
        <v>0.28561114972915402</v>
      </c>
      <c r="M82" s="67"/>
      <c r="N82" s="67"/>
    </row>
    <row r="83" spans="2:14" x14ac:dyDescent="0.25">
      <c r="B83" s="94" t="s">
        <v>22</v>
      </c>
      <c r="C83" s="23" t="s">
        <v>30</v>
      </c>
      <c r="D83" s="48">
        <v>0.214138940940578</v>
      </c>
      <c r="E83" s="48">
        <v>0.249343540219502</v>
      </c>
      <c r="F83" s="49">
        <v>0.22030033634010401</v>
      </c>
      <c r="G83" s="48">
        <v>0.25811953620606598</v>
      </c>
      <c r="H83" s="48">
        <v>0.23761363480415401</v>
      </c>
      <c r="I83" s="48">
        <v>0.28324662914825899</v>
      </c>
      <c r="M83" s="67"/>
      <c r="N83" s="67"/>
    </row>
    <row r="84" spans="2:14" x14ac:dyDescent="0.25">
      <c r="B84" s="95"/>
      <c r="C84" s="18" t="s">
        <v>32</v>
      </c>
      <c r="D84" s="45">
        <v>9.3741778222813706E-3</v>
      </c>
      <c r="E84" s="45">
        <v>1.03052774377806E-2</v>
      </c>
      <c r="F84" s="46">
        <v>1.0859739306032E-2</v>
      </c>
      <c r="G84" s="45">
        <v>1.17241974745654E-2</v>
      </c>
      <c r="H84" s="45">
        <v>9.4381394913122807E-3</v>
      </c>
      <c r="I84" s="45">
        <v>1.142529768879E-2</v>
      </c>
      <c r="M84" s="67"/>
      <c r="N84" s="67"/>
    </row>
    <row r="85" spans="2:14" x14ac:dyDescent="0.25">
      <c r="B85" s="95"/>
      <c r="C85" s="18" t="s">
        <v>36</v>
      </c>
      <c r="D85" s="56">
        <v>8.7528028276444708E-3</v>
      </c>
      <c r="E85" s="56">
        <v>9.3383706926612794E-3</v>
      </c>
      <c r="F85" s="46">
        <v>1.25048696813553E-2</v>
      </c>
      <c r="G85" s="45">
        <v>1.4826504054496601E-2</v>
      </c>
      <c r="H85" s="45">
        <v>1.99243227197691E-2</v>
      </c>
      <c r="I85" s="45">
        <v>2.3967975439591099E-2</v>
      </c>
      <c r="M85" s="67"/>
      <c r="N85" s="67"/>
    </row>
    <row r="86" spans="2:14" x14ac:dyDescent="0.25">
      <c r="B86" s="95"/>
      <c r="C86" s="18" t="s">
        <v>34</v>
      </c>
      <c r="D86" s="45">
        <v>9.7355034832552895E-3</v>
      </c>
      <c r="E86" s="45">
        <v>1.00998977041624E-2</v>
      </c>
      <c r="F86" s="57">
        <v>5.4607862806773603E-3</v>
      </c>
      <c r="G86" s="56">
        <v>6.2450306182543101E-3</v>
      </c>
      <c r="H86" s="45">
        <v>1.0241140241245001E-2</v>
      </c>
      <c r="I86" s="45">
        <v>1.26767460412809E-2</v>
      </c>
      <c r="M86" s="67"/>
      <c r="N86" s="67"/>
    </row>
    <row r="87" spans="2:14" x14ac:dyDescent="0.25">
      <c r="B87" s="95"/>
      <c r="C87" s="19" t="s">
        <v>35</v>
      </c>
      <c r="D87" s="51">
        <v>0.17866365055014299</v>
      </c>
      <c r="E87" s="51">
        <v>0.203795828705327</v>
      </c>
      <c r="F87" s="52">
        <v>0.18197197701362899</v>
      </c>
      <c r="G87" s="51">
        <v>0.20817848153975699</v>
      </c>
      <c r="H87" s="51">
        <v>0.18197197701362899</v>
      </c>
      <c r="I87" s="51">
        <v>0.20817848153975699</v>
      </c>
      <c r="M87" s="67"/>
      <c r="N87" s="67"/>
    </row>
    <row r="88" spans="2:14" x14ac:dyDescent="0.25">
      <c r="B88" s="95"/>
      <c r="C88" s="17" t="s">
        <v>30</v>
      </c>
      <c r="D88" s="45">
        <v>0.25403900673687702</v>
      </c>
      <c r="E88" s="44">
        <v>0.308678520749463</v>
      </c>
      <c r="F88" s="54">
        <v>0.28617734209379903</v>
      </c>
      <c r="G88" s="44">
        <v>0.35627097267955699</v>
      </c>
      <c r="H88" s="44">
        <v>0.35122145869365701</v>
      </c>
      <c r="I88" s="44">
        <v>0.45468276366544402</v>
      </c>
      <c r="M88" s="67"/>
      <c r="N88" s="67"/>
    </row>
    <row r="89" spans="2:14" x14ac:dyDescent="0.25">
      <c r="B89" s="95"/>
      <c r="C89" s="18" t="s">
        <v>32</v>
      </c>
      <c r="D89" s="45">
        <v>3.7831989223943298E-2</v>
      </c>
      <c r="E89" s="45">
        <v>3.9167287210629599E-2</v>
      </c>
      <c r="F89" s="46">
        <v>6.7533111638361801E-2</v>
      </c>
      <c r="G89" s="45">
        <v>7.4749616613890402E-2</v>
      </c>
      <c r="H89" s="45">
        <v>0.12345473066288599</v>
      </c>
      <c r="I89" s="45">
        <v>0.14704507246731199</v>
      </c>
      <c r="M89" s="67"/>
      <c r="N89" s="67"/>
    </row>
    <row r="90" spans="2:14" x14ac:dyDescent="0.25">
      <c r="B90" s="95"/>
      <c r="C90" s="18" t="s">
        <v>36</v>
      </c>
      <c r="D90" s="45">
        <v>9.8533268805409292E-3</v>
      </c>
      <c r="E90" s="45">
        <v>1.32444771149499E-2</v>
      </c>
      <c r="F90" s="46">
        <v>8.3114231634004807E-3</v>
      </c>
      <c r="G90" s="45">
        <v>1.2092308871540201E-2</v>
      </c>
      <c r="H90" s="56">
        <v>9.0831715716977006E-3</v>
      </c>
      <c r="I90" s="56">
        <v>1.22653493476406E-2</v>
      </c>
      <c r="M90" s="67"/>
      <c r="N90" s="67"/>
    </row>
    <row r="91" spans="2:14" x14ac:dyDescent="0.25">
      <c r="B91" s="95"/>
      <c r="C91" s="18" t="s">
        <v>34</v>
      </c>
      <c r="D91" s="45">
        <v>1.6277284806324101E-2</v>
      </c>
      <c r="E91" s="45">
        <v>2.1795272652391399E-2</v>
      </c>
      <c r="F91" s="46">
        <v>3.51780691326435E-2</v>
      </c>
      <c r="G91" s="45">
        <v>4.73642164166461E-2</v>
      </c>
      <c r="H91" s="45">
        <v>6.53685149845942E-2</v>
      </c>
      <c r="I91" s="45">
        <v>8.9516591436234097E-2</v>
      </c>
      <c r="M91" s="67"/>
      <c r="N91" s="67"/>
    </row>
    <row r="92" spans="2:14" ht="15.75" thickBot="1" x14ac:dyDescent="0.3">
      <c r="B92" s="96"/>
      <c r="C92" s="32" t="s">
        <v>35</v>
      </c>
      <c r="D92" s="59">
        <v>9.8832025032138199E-2</v>
      </c>
      <c r="E92" s="59">
        <v>0.10986615244975401</v>
      </c>
      <c r="F92" s="60">
        <v>0.111676147021394</v>
      </c>
      <c r="G92" s="59">
        <v>0.123580308462877</v>
      </c>
      <c r="H92" s="59">
        <v>0.13198332823903999</v>
      </c>
      <c r="I92" s="59">
        <v>0.15093012688929999</v>
      </c>
      <c r="M92" s="67"/>
      <c r="N92" s="67"/>
    </row>
    <row r="93" spans="2:14" x14ac:dyDescent="0.25">
      <c r="B93" s="94" t="s">
        <v>23</v>
      </c>
      <c r="C93" s="23" t="s">
        <v>30</v>
      </c>
      <c r="D93" s="48">
        <v>0.16813238029002101</v>
      </c>
      <c r="E93" s="48">
        <v>0.19881630280661</v>
      </c>
      <c r="F93" s="49">
        <v>0.18229082199701599</v>
      </c>
      <c r="G93" s="48">
        <v>0.22356920904000599</v>
      </c>
      <c r="H93" s="48">
        <v>0.210206407983027</v>
      </c>
      <c r="I93" s="48">
        <v>0.26692386063568901</v>
      </c>
      <c r="M93" s="67"/>
      <c r="N93" s="67"/>
    </row>
    <row r="94" spans="2:14" x14ac:dyDescent="0.25">
      <c r="B94" s="95"/>
      <c r="C94" s="18" t="s">
        <v>32</v>
      </c>
      <c r="D94" s="45">
        <v>1.0232210079846701E-2</v>
      </c>
      <c r="E94" s="45">
        <v>1.2336422027377E-2</v>
      </c>
      <c r="F94" s="57">
        <v>9.1988089428628999E-3</v>
      </c>
      <c r="G94" s="56">
        <v>1.27478873669803E-2</v>
      </c>
      <c r="H94" s="56">
        <v>1.7546022384646101E-2</v>
      </c>
      <c r="I94" s="56">
        <v>2.0544213851038499E-2</v>
      </c>
      <c r="M94" s="67"/>
      <c r="N94" s="67"/>
    </row>
    <row r="95" spans="2:14" x14ac:dyDescent="0.25">
      <c r="B95" s="95"/>
      <c r="C95" s="18" t="s">
        <v>36</v>
      </c>
      <c r="D95" s="45">
        <v>1.2589947268668E-2</v>
      </c>
      <c r="E95" s="45">
        <v>1.4275435588281701E-2</v>
      </c>
      <c r="F95" s="46">
        <v>2.2026065495609499E-2</v>
      </c>
      <c r="G95" s="45">
        <v>2.6856027083640901E-2</v>
      </c>
      <c r="H95" s="45">
        <v>4.5411992316636902E-2</v>
      </c>
      <c r="I95" s="45">
        <v>5.3037229034072202E-2</v>
      </c>
      <c r="M95" s="67"/>
      <c r="N95" s="67"/>
    </row>
    <row r="96" spans="2:14" x14ac:dyDescent="0.25">
      <c r="B96" s="95"/>
      <c r="C96" s="18" t="s">
        <v>34</v>
      </c>
      <c r="D96" s="45">
        <v>3.2643584206351398E-2</v>
      </c>
      <c r="E96" s="45">
        <v>3.6257808512084898E-2</v>
      </c>
      <c r="F96" s="46">
        <v>5.3970277034097597E-2</v>
      </c>
      <c r="G96" s="45">
        <v>6.4325700183515799E-2</v>
      </c>
      <c r="H96" s="45">
        <v>7.6400035003549902E-2</v>
      </c>
      <c r="I96" s="45">
        <v>9.3683017384063302E-2</v>
      </c>
      <c r="M96" s="67"/>
      <c r="N96" s="67"/>
    </row>
    <row r="97" spans="2:14" x14ac:dyDescent="0.25">
      <c r="B97" s="95"/>
      <c r="C97" s="19" t="s">
        <v>35</v>
      </c>
      <c r="D97" s="51">
        <v>0.120913900422604</v>
      </c>
      <c r="E97" s="51">
        <v>0.13636563913154401</v>
      </c>
      <c r="F97" s="52">
        <v>0.120913900422604</v>
      </c>
      <c r="G97" s="51">
        <v>0.13636563913154401</v>
      </c>
      <c r="H97" s="51">
        <v>0.120913900422604</v>
      </c>
      <c r="I97" s="51">
        <v>0.13636563913154401</v>
      </c>
      <c r="M97" s="67"/>
      <c r="N97" s="67"/>
    </row>
    <row r="98" spans="2:14" x14ac:dyDescent="0.25">
      <c r="B98" s="95"/>
      <c r="C98" s="17" t="s">
        <v>30</v>
      </c>
      <c r="D98" s="45">
        <v>0.18436901191160501</v>
      </c>
      <c r="E98" s="44">
        <v>0.23441973891572601</v>
      </c>
      <c r="F98" s="54">
        <v>0.213370627954096</v>
      </c>
      <c r="G98" s="44">
        <v>0.279135054804864</v>
      </c>
      <c r="H98" s="44">
        <v>0.240630887462394</v>
      </c>
      <c r="I98" s="44">
        <v>0.313779388613939</v>
      </c>
      <c r="M98" s="67"/>
      <c r="N98" s="67"/>
    </row>
    <row r="99" spans="2:14" x14ac:dyDescent="0.25">
      <c r="B99" s="95"/>
      <c r="C99" s="18" t="s">
        <v>32</v>
      </c>
      <c r="D99" s="45">
        <v>3.2741711598871702E-2</v>
      </c>
      <c r="E99" s="45">
        <v>3.3761945520227203E-2</v>
      </c>
      <c r="F99" s="46">
        <v>5.8524064080041301E-2</v>
      </c>
      <c r="G99" s="45">
        <v>6.6238864535199393E-2</v>
      </c>
      <c r="H99" s="45">
        <v>0.109681857053657</v>
      </c>
      <c r="I99" s="45">
        <v>0.12925041373673199</v>
      </c>
      <c r="M99" s="67"/>
      <c r="N99" s="67"/>
    </row>
    <row r="100" spans="2:14" x14ac:dyDescent="0.25">
      <c r="B100" s="95"/>
      <c r="C100" s="18" t="s">
        <v>36</v>
      </c>
      <c r="D100" s="56">
        <v>8.4043070538631394E-3</v>
      </c>
      <c r="E100" s="56">
        <v>9.1558987660289703E-3</v>
      </c>
      <c r="F100" s="62">
        <v>1.0966065049826499E-2</v>
      </c>
      <c r="G100" s="63">
        <v>1.3822940957038199E-2</v>
      </c>
      <c r="H100" s="45">
        <v>3.0456478340872801E-2</v>
      </c>
      <c r="I100" s="45">
        <v>3.6532018239177497E-2</v>
      </c>
      <c r="M100" s="67"/>
      <c r="N100" s="67"/>
    </row>
    <row r="101" spans="2:14" x14ac:dyDescent="0.25">
      <c r="B101" s="95"/>
      <c r="C101" s="18" t="s">
        <v>34</v>
      </c>
      <c r="D101" s="45">
        <v>1.4601784218759699E-2</v>
      </c>
      <c r="E101" s="45">
        <v>1.63614693069771E-2</v>
      </c>
      <c r="F101" s="46">
        <v>2.7582959772967701E-2</v>
      </c>
      <c r="G101" s="45">
        <v>3.3085982006307801E-2</v>
      </c>
      <c r="H101" s="45">
        <v>5.2269252678657001E-2</v>
      </c>
      <c r="I101" s="45">
        <v>6.6470637174205399E-2</v>
      </c>
      <c r="M101" s="67"/>
      <c r="N101" s="67"/>
    </row>
    <row r="102" spans="2:14" ht="15.75" thickBot="1" x14ac:dyDescent="0.3">
      <c r="B102" s="96"/>
      <c r="C102" s="32" t="s">
        <v>35</v>
      </c>
      <c r="D102" s="59">
        <v>5.5102889179599997E-2</v>
      </c>
      <c r="E102" s="59">
        <v>6.2958554557668703E-2</v>
      </c>
      <c r="F102" s="60">
        <v>6.3928793378620702E-2</v>
      </c>
      <c r="G102" s="59">
        <v>7.2778283153533796E-2</v>
      </c>
      <c r="H102" s="59">
        <v>7.9603201097582496E-2</v>
      </c>
      <c r="I102" s="59">
        <v>9.3222772767950296E-2</v>
      </c>
      <c r="M102" s="67"/>
      <c r="N102" s="67"/>
    </row>
  </sheetData>
  <mergeCells count="64">
    <mergeCell ref="L3:L32"/>
    <mergeCell ref="L33:L62"/>
    <mergeCell ref="M57:M62"/>
    <mergeCell ref="M9:M14"/>
    <mergeCell ref="M15:M20"/>
    <mergeCell ref="M21:M26"/>
    <mergeCell ref="M27:M32"/>
    <mergeCell ref="M33:M38"/>
    <mergeCell ref="M39:M44"/>
    <mergeCell ref="M45:M50"/>
    <mergeCell ref="M51:M56"/>
    <mergeCell ref="M3:M8"/>
    <mergeCell ref="N31:N32"/>
    <mergeCell ref="N33:N34"/>
    <mergeCell ref="N35:N36"/>
    <mergeCell ref="N61:N62"/>
    <mergeCell ref="N39:N40"/>
    <mergeCell ref="N41:N42"/>
    <mergeCell ref="N43:N44"/>
    <mergeCell ref="N45:N46"/>
    <mergeCell ref="N47:N48"/>
    <mergeCell ref="N49:N50"/>
    <mergeCell ref="N51:N52"/>
    <mergeCell ref="N53:N54"/>
    <mergeCell ref="N55:N56"/>
    <mergeCell ref="N57:N58"/>
    <mergeCell ref="N59:N60"/>
    <mergeCell ref="N21:N22"/>
    <mergeCell ref="N23:N24"/>
    <mergeCell ref="N25:N26"/>
    <mergeCell ref="N27:N28"/>
    <mergeCell ref="N29:N30"/>
    <mergeCell ref="A1:A2"/>
    <mergeCell ref="A3:A52"/>
    <mergeCell ref="O1:O2"/>
    <mergeCell ref="M1:M2"/>
    <mergeCell ref="N1:N2"/>
    <mergeCell ref="N3:N4"/>
    <mergeCell ref="B43:B52"/>
    <mergeCell ref="B13:B22"/>
    <mergeCell ref="L1:L2"/>
    <mergeCell ref="B3:B12"/>
    <mergeCell ref="B1:B2"/>
    <mergeCell ref="C1:C2"/>
    <mergeCell ref="D1:E1"/>
    <mergeCell ref="F1:G1"/>
    <mergeCell ref="H1:I1"/>
    <mergeCell ref="N5:N6"/>
    <mergeCell ref="P1:Y1"/>
    <mergeCell ref="B93:B102"/>
    <mergeCell ref="B33:B42"/>
    <mergeCell ref="B83:B92"/>
    <mergeCell ref="B23:B32"/>
    <mergeCell ref="B73:B82"/>
    <mergeCell ref="B63:B72"/>
    <mergeCell ref="B53:B62"/>
    <mergeCell ref="N7:N8"/>
    <mergeCell ref="N9:N10"/>
    <mergeCell ref="N11:N12"/>
    <mergeCell ref="N13:N14"/>
    <mergeCell ref="N37:N38"/>
    <mergeCell ref="N15:N16"/>
    <mergeCell ref="N17:N18"/>
    <mergeCell ref="N19:N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C86E-D0DD-4DBD-ACF9-9CB9BA6A696D}">
  <dimension ref="B2:J63"/>
  <sheetViews>
    <sheetView showGridLines="0" zoomScale="80" zoomScaleNormal="80" workbookViewId="0">
      <selection activeCell="B2" sqref="B2:J63"/>
    </sheetView>
  </sheetViews>
  <sheetFormatPr defaultRowHeight="15" x14ac:dyDescent="0.25"/>
  <cols>
    <col min="1" max="3" width="9.140625" style="43"/>
    <col min="4" max="4" width="18.7109375" style="43" bestFit="1" customWidth="1"/>
    <col min="5" max="5" width="15.5703125" style="43" bestFit="1" customWidth="1"/>
    <col min="6" max="6" width="9.140625" style="43"/>
    <col min="7" max="7" width="18" style="43" bestFit="1" customWidth="1"/>
    <col min="8" max="8" width="15.85546875" style="43" bestFit="1" customWidth="1"/>
    <col min="9" max="9" width="14.5703125" style="43" bestFit="1" customWidth="1"/>
    <col min="10" max="10" width="22.42578125" style="43" customWidth="1"/>
    <col min="11" max="16384" width="9.140625" style="43"/>
  </cols>
  <sheetData>
    <row r="2" spans="2:10" x14ac:dyDescent="0.25">
      <c r="B2" s="115" t="s">
        <v>40</v>
      </c>
      <c r="C2" s="115" t="s">
        <v>18</v>
      </c>
      <c r="D2" s="115" t="s">
        <v>49</v>
      </c>
      <c r="E2" s="83" t="s">
        <v>30</v>
      </c>
      <c r="F2" s="89" t="s">
        <v>32</v>
      </c>
      <c r="G2" s="122" t="s">
        <v>36</v>
      </c>
      <c r="H2" s="123"/>
      <c r="I2" s="83" t="s">
        <v>34</v>
      </c>
      <c r="J2" s="84" t="s">
        <v>35</v>
      </c>
    </row>
    <row r="3" spans="2:10" ht="30" x14ac:dyDescent="0.25">
      <c r="B3" s="111"/>
      <c r="C3" s="111"/>
      <c r="D3" s="111"/>
      <c r="E3" s="41" t="s">
        <v>56</v>
      </c>
      <c r="F3" s="41" t="s">
        <v>48</v>
      </c>
      <c r="G3" s="87" t="s">
        <v>57</v>
      </c>
      <c r="H3" s="41" t="s">
        <v>58</v>
      </c>
      <c r="I3" s="41" t="s">
        <v>59</v>
      </c>
      <c r="J3" s="87" t="s">
        <v>60</v>
      </c>
    </row>
    <row r="4" spans="2:10" x14ac:dyDescent="0.25">
      <c r="B4" s="118" t="s">
        <v>41</v>
      </c>
      <c r="C4" s="115" t="s">
        <v>9</v>
      </c>
      <c r="D4" s="85" t="s">
        <v>50</v>
      </c>
      <c r="E4" s="40">
        <v>9</v>
      </c>
      <c r="F4" s="40">
        <v>1</v>
      </c>
      <c r="G4" s="70">
        <v>1</v>
      </c>
      <c r="H4" s="40">
        <v>0</v>
      </c>
      <c r="I4" s="40">
        <v>4</v>
      </c>
      <c r="J4" s="70">
        <v>5</v>
      </c>
    </row>
    <row r="5" spans="2:10" x14ac:dyDescent="0.25">
      <c r="B5" s="118"/>
      <c r="C5" s="118"/>
      <c r="D5" s="66" t="s">
        <v>51</v>
      </c>
      <c r="E5" s="42">
        <v>5</v>
      </c>
      <c r="F5" s="42">
        <v>1</v>
      </c>
      <c r="G5" s="65">
        <v>20</v>
      </c>
      <c r="H5" s="42">
        <v>5</v>
      </c>
      <c r="I5" s="42">
        <v>5</v>
      </c>
      <c r="J5" s="65">
        <v>5</v>
      </c>
    </row>
    <row r="6" spans="2:10" x14ac:dyDescent="0.25">
      <c r="B6" s="118"/>
      <c r="C6" s="118"/>
      <c r="D6" s="66" t="s">
        <v>52</v>
      </c>
      <c r="E6" s="42">
        <v>5</v>
      </c>
      <c r="F6" s="42">
        <v>1</v>
      </c>
      <c r="G6" s="65">
        <v>20</v>
      </c>
      <c r="H6" s="42">
        <v>0</v>
      </c>
      <c r="I6" s="42">
        <v>3</v>
      </c>
      <c r="J6" s="65">
        <v>5</v>
      </c>
    </row>
    <row r="7" spans="2:10" x14ac:dyDescent="0.25">
      <c r="B7" s="118"/>
      <c r="C7" s="118"/>
      <c r="D7" s="66" t="s">
        <v>53</v>
      </c>
      <c r="E7" s="42">
        <v>7</v>
      </c>
      <c r="F7" s="42">
        <v>1</v>
      </c>
      <c r="G7" s="65">
        <v>10</v>
      </c>
      <c r="H7" s="42">
        <v>0</v>
      </c>
      <c r="I7" s="42">
        <v>5</v>
      </c>
      <c r="J7" s="65">
        <v>5</v>
      </c>
    </row>
    <row r="8" spans="2:10" x14ac:dyDescent="0.25">
      <c r="B8" s="118"/>
      <c r="C8" s="118"/>
      <c r="D8" s="66" t="s">
        <v>54</v>
      </c>
      <c r="E8" s="42">
        <v>5</v>
      </c>
      <c r="F8" s="42">
        <v>1</v>
      </c>
      <c r="G8" s="65">
        <v>1</v>
      </c>
      <c r="H8" s="42">
        <v>5</v>
      </c>
      <c r="I8" s="42">
        <v>4</v>
      </c>
      <c r="J8" s="65">
        <v>5</v>
      </c>
    </row>
    <row r="9" spans="2:10" x14ac:dyDescent="0.25">
      <c r="B9" s="118"/>
      <c r="C9" s="111"/>
      <c r="D9" s="86" t="s">
        <v>55</v>
      </c>
      <c r="E9" s="41">
        <v>5</v>
      </c>
      <c r="F9" s="41">
        <v>1</v>
      </c>
      <c r="G9" s="69">
        <v>1</v>
      </c>
      <c r="H9" s="41">
        <v>5</v>
      </c>
      <c r="I9" s="41">
        <v>3</v>
      </c>
      <c r="J9" s="69">
        <v>4</v>
      </c>
    </row>
    <row r="10" spans="2:10" x14ac:dyDescent="0.25">
      <c r="B10" s="118"/>
      <c r="C10" s="115" t="s">
        <v>10</v>
      </c>
      <c r="D10" s="85" t="s">
        <v>50</v>
      </c>
      <c r="E10" s="40">
        <v>13</v>
      </c>
      <c r="F10" s="40">
        <v>1</v>
      </c>
      <c r="G10" s="70">
        <v>1</v>
      </c>
      <c r="H10" s="40">
        <v>5</v>
      </c>
      <c r="I10" s="40">
        <v>3</v>
      </c>
      <c r="J10" s="70">
        <v>2</v>
      </c>
    </row>
    <row r="11" spans="2:10" x14ac:dyDescent="0.25">
      <c r="B11" s="118"/>
      <c r="C11" s="118"/>
      <c r="D11" s="66" t="s">
        <v>51</v>
      </c>
      <c r="E11" s="42">
        <v>5</v>
      </c>
      <c r="F11" s="42">
        <v>1</v>
      </c>
      <c r="G11" s="65">
        <v>20</v>
      </c>
      <c r="H11" s="42">
        <v>5</v>
      </c>
      <c r="I11" s="42">
        <v>5</v>
      </c>
      <c r="J11" s="65">
        <v>5</v>
      </c>
    </row>
    <row r="12" spans="2:10" x14ac:dyDescent="0.25">
      <c r="B12" s="118"/>
      <c r="C12" s="118"/>
      <c r="D12" s="66" t="s">
        <v>52</v>
      </c>
      <c r="E12" s="42">
        <v>13</v>
      </c>
      <c r="F12" s="42">
        <v>1</v>
      </c>
      <c r="G12" s="65">
        <v>10</v>
      </c>
      <c r="H12" s="42">
        <v>9</v>
      </c>
      <c r="I12" s="42">
        <v>5</v>
      </c>
      <c r="J12" s="65">
        <v>5</v>
      </c>
    </row>
    <row r="13" spans="2:10" x14ac:dyDescent="0.25">
      <c r="B13" s="118"/>
      <c r="C13" s="118"/>
      <c r="D13" s="66" t="s">
        <v>53</v>
      </c>
      <c r="E13" s="42">
        <v>5</v>
      </c>
      <c r="F13" s="42">
        <v>1</v>
      </c>
      <c r="G13" s="65">
        <v>10</v>
      </c>
      <c r="H13" s="42">
        <v>9</v>
      </c>
      <c r="I13" s="42">
        <v>5</v>
      </c>
      <c r="J13" s="65">
        <v>5</v>
      </c>
    </row>
    <row r="14" spans="2:10" x14ac:dyDescent="0.25">
      <c r="B14" s="118"/>
      <c r="C14" s="118"/>
      <c r="D14" s="66" t="s">
        <v>54</v>
      </c>
      <c r="E14" s="42">
        <v>5</v>
      </c>
      <c r="F14" s="42">
        <v>1</v>
      </c>
      <c r="G14" s="65">
        <v>10</v>
      </c>
      <c r="H14" s="42">
        <v>0</v>
      </c>
      <c r="I14" s="42">
        <v>5</v>
      </c>
      <c r="J14" s="65">
        <v>5</v>
      </c>
    </row>
    <row r="15" spans="2:10" x14ac:dyDescent="0.25">
      <c r="B15" s="118"/>
      <c r="C15" s="111"/>
      <c r="D15" s="86" t="s">
        <v>55</v>
      </c>
      <c r="E15" s="41">
        <v>5</v>
      </c>
      <c r="F15" s="41">
        <v>1</v>
      </c>
      <c r="G15" s="69">
        <v>1</v>
      </c>
      <c r="H15" s="41">
        <v>9</v>
      </c>
      <c r="I15" s="41">
        <v>1</v>
      </c>
      <c r="J15" s="69">
        <v>4</v>
      </c>
    </row>
    <row r="16" spans="2:10" x14ac:dyDescent="0.25">
      <c r="B16" s="118"/>
      <c r="C16" s="115" t="s">
        <v>26</v>
      </c>
      <c r="D16" s="85" t="s">
        <v>50</v>
      </c>
      <c r="E16" s="40">
        <v>13</v>
      </c>
      <c r="F16" s="40">
        <v>1</v>
      </c>
      <c r="G16" s="70">
        <v>10</v>
      </c>
      <c r="H16" s="40">
        <v>0</v>
      </c>
      <c r="I16" s="40">
        <v>2</v>
      </c>
      <c r="J16" s="70">
        <v>3</v>
      </c>
    </row>
    <row r="17" spans="2:10" x14ac:dyDescent="0.25">
      <c r="B17" s="118"/>
      <c r="C17" s="118"/>
      <c r="D17" s="66" t="s">
        <v>51</v>
      </c>
      <c r="E17" s="42">
        <v>5</v>
      </c>
      <c r="F17" s="42">
        <v>1</v>
      </c>
      <c r="G17" s="65">
        <v>20</v>
      </c>
      <c r="H17" s="42">
        <v>5</v>
      </c>
      <c r="I17" s="42">
        <v>5</v>
      </c>
      <c r="J17" s="65">
        <v>3</v>
      </c>
    </row>
    <row r="18" spans="2:10" x14ac:dyDescent="0.25">
      <c r="B18" s="118"/>
      <c r="C18" s="118"/>
      <c r="D18" s="66" t="s">
        <v>52</v>
      </c>
      <c r="E18" s="42">
        <v>13</v>
      </c>
      <c r="F18" s="42">
        <v>1</v>
      </c>
      <c r="G18" s="65">
        <v>20</v>
      </c>
      <c r="H18" s="42">
        <v>5</v>
      </c>
      <c r="I18" s="42">
        <v>1</v>
      </c>
      <c r="J18" s="65">
        <v>3</v>
      </c>
    </row>
    <row r="19" spans="2:10" x14ac:dyDescent="0.25">
      <c r="B19" s="118"/>
      <c r="C19" s="118"/>
      <c r="D19" s="66" t="s">
        <v>53</v>
      </c>
      <c r="E19" s="42">
        <v>5</v>
      </c>
      <c r="F19" s="42">
        <v>1</v>
      </c>
      <c r="G19" s="65">
        <v>1</v>
      </c>
      <c r="H19" s="42">
        <v>9</v>
      </c>
      <c r="I19" s="42">
        <v>5</v>
      </c>
      <c r="J19" s="65">
        <v>3</v>
      </c>
    </row>
    <row r="20" spans="2:10" x14ac:dyDescent="0.25">
      <c r="B20" s="118"/>
      <c r="C20" s="118"/>
      <c r="D20" s="66" t="s">
        <v>54</v>
      </c>
      <c r="E20" s="42">
        <v>11</v>
      </c>
      <c r="F20" s="42">
        <v>1</v>
      </c>
      <c r="G20" s="65">
        <v>10</v>
      </c>
      <c r="H20" s="42">
        <v>9</v>
      </c>
      <c r="I20" s="42">
        <v>5</v>
      </c>
      <c r="J20" s="65">
        <v>5</v>
      </c>
    </row>
    <row r="21" spans="2:10" x14ac:dyDescent="0.25">
      <c r="B21" s="118"/>
      <c r="C21" s="111"/>
      <c r="D21" s="86" t="s">
        <v>55</v>
      </c>
      <c r="E21" s="41">
        <v>5</v>
      </c>
      <c r="F21" s="41">
        <v>1</v>
      </c>
      <c r="G21" s="69">
        <v>10</v>
      </c>
      <c r="H21" s="41">
        <v>0</v>
      </c>
      <c r="I21" s="41">
        <v>5</v>
      </c>
      <c r="J21" s="69">
        <v>4</v>
      </c>
    </row>
    <row r="22" spans="2:10" x14ac:dyDescent="0.25">
      <c r="B22" s="118"/>
      <c r="C22" s="115" t="s">
        <v>11</v>
      </c>
      <c r="D22" s="85" t="s">
        <v>50</v>
      </c>
      <c r="E22" s="40">
        <v>5</v>
      </c>
      <c r="F22" s="40">
        <v>1</v>
      </c>
      <c r="G22" s="70">
        <v>10</v>
      </c>
      <c r="H22" s="40">
        <v>0</v>
      </c>
      <c r="I22" s="40">
        <v>3</v>
      </c>
      <c r="J22" s="70">
        <v>5</v>
      </c>
    </row>
    <row r="23" spans="2:10" x14ac:dyDescent="0.25">
      <c r="B23" s="118"/>
      <c r="C23" s="118"/>
      <c r="D23" s="66" t="s">
        <v>51</v>
      </c>
      <c r="E23" s="42">
        <v>5</v>
      </c>
      <c r="F23" s="42">
        <v>1</v>
      </c>
      <c r="G23" s="65">
        <v>1</v>
      </c>
      <c r="H23" s="42">
        <v>0</v>
      </c>
      <c r="I23" s="42">
        <v>1</v>
      </c>
      <c r="J23" s="65">
        <v>4</v>
      </c>
    </row>
    <row r="24" spans="2:10" x14ac:dyDescent="0.25">
      <c r="B24" s="118"/>
      <c r="C24" s="118"/>
      <c r="D24" s="66" t="s">
        <v>52</v>
      </c>
      <c r="E24" s="42">
        <v>5</v>
      </c>
      <c r="F24" s="42">
        <v>1</v>
      </c>
      <c r="G24" s="65">
        <v>20</v>
      </c>
      <c r="H24" s="42">
        <v>5</v>
      </c>
      <c r="I24" s="42">
        <v>4</v>
      </c>
      <c r="J24" s="65">
        <v>5</v>
      </c>
    </row>
    <row r="25" spans="2:10" x14ac:dyDescent="0.25">
      <c r="B25" s="118"/>
      <c r="C25" s="118"/>
      <c r="D25" s="66" t="s">
        <v>53</v>
      </c>
      <c r="E25" s="42">
        <v>5</v>
      </c>
      <c r="F25" s="42">
        <v>1</v>
      </c>
      <c r="G25" s="65">
        <v>1</v>
      </c>
      <c r="H25" s="42">
        <v>5</v>
      </c>
      <c r="I25" s="42">
        <v>5</v>
      </c>
      <c r="J25" s="65">
        <v>5</v>
      </c>
    </row>
    <row r="26" spans="2:10" x14ac:dyDescent="0.25">
      <c r="B26" s="118"/>
      <c r="C26" s="118"/>
      <c r="D26" s="66" t="s">
        <v>54</v>
      </c>
      <c r="E26" s="42">
        <v>5</v>
      </c>
      <c r="F26" s="42">
        <v>1</v>
      </c>
      <c r="G26" s="65">
        <v>1</v>
      </c>
      <c r="H26" s="42">
        <v>5</v>
      </c>
      <c r="I26" s="42">
        <v>5</v>
      </c>
      <c r="J26" s="65">
        <v>5</v>
      </c>
    </row>
    <row r="27" spans="2:10" x14ac:dyDescent="0.25">
      <c r="B27" s="118"/>
      <c r="C27" s="111"/>
      <c r="D27" s="86" t="s">
        <v>55</v>
      </c>
      <c r="E27" s="41">
        <v>5</v>
      </c>
      <c r="F27" s="41">
        <v>1</v>
      </c>
      <c r="G27" s="69">
        <v>20</v>
      </c>
      <c r="H27" s="41">
        <v>5</v>
      </c>
      <c r="I27" s="41">
        <v>1</v>
      </c>
      <c r="J27" s="69">
        <v>4</v>
      </c>
    </row>
    <row r="28" spans="2:10" x14ac:dyDescent="0.25">
      <c r="B28" s="118"/>
      <c r="C28" s="115" t="s">
        <v>12</v>
      </c>
      <c r="D28" s="85" t="s">
        <v>50</v>
      </c>
      <c r="E28" s="40">
        <v>11</v>
      </c>
      <c r="F28" s="40">
        <v>1</v>
      </c>
      <c r="G28" s="70">
        <v>10</v>
      </c>
      <c r="H28" s="40">
        <v>0</v>
      </c>
      <c r="I28" s="40">
        <v>2</v>
      </c>
      <c r="J28" s="70">
        <v>4</v>
      </c>
    </row>
    <row r="29" spans="2:10" x14ac:dyDescent="0.25">
      <c r="B29" s="118"/>
      <c r="C29" s="118"/>
      <c r="D29" s="66" t="s">
        <v>51</v>
      </c>
      <c r="E29" s="42">
        <v>5</v>
      </c>
      <c r="F29" s="42">
        <v>1</v>
      </c>
      <c r="G29" s="65">
        <v>1</v>
      </c>
      <c r="H29" s="42">
        <v>9</v>
      </c>
      <c r="I29" s="42">
        <v>5</v>
      </c>
      <c r="J29" s="65">
        <v>4</v>
      </c>
    </row>
    <row r="30" spans="2:10" x14ac:dyDescent="0.25">
      <c r="B30" s="118"/>
      <c r="C30" s="118"/>
      <c r="D30" s="66" t="s">
        <v>52</v>
      </c>
      <c r="E30" s="42">
        <v>13</v>
      </c>
      <c r="F30" s="42">
        <v>1</v>
      </c>
      <c r="G30" s="65">
        <v>10</v>
      </c>
      <c r="H30" s="42">
        <v>5</v>
      </c>
      <c r="I30" s="42">
        <v>5</v>
      </c>
      <c r="J30" s="65">
        <v>4</v>
      </c>
    </row>
    <row r="31" spans="2:10" x14ac:dyDescent="0.25">
      <c r="B31" s="118"/>
      <c r="C31" s="118"/>
      <c r="D31" s="66" t="s">
        <v>53</v>
      </c>
      <c r="E31" s="42">
        <v>5</v>
      </c>
      <c r="F31" s="42">
        <v>1</v>
      </c>
      <c r="G31" s="65">
        <v>20</v>
      </c>
      <c r="H31" s="42">
        <v>0</v>
      </c>
      <c r="I31" s="42">
        <v>5</v>
      </c>
      <c r="J31" s="65">
        <v>5</v>
      </c>
    </row>
    <row r="32" spans="2:10" x14ac:dyDescent="0.25">
      <c r="B32" s="118"/>
      <c r="C32" s="118"/>
      <c r="D32" s="66" t="s">
        <v>54</v>
      </c>
      <c r="E32" s="42">
        <v>5</v>
      </c>
      <c r="F32" s="42">
        <v>1</v>
      </c>
      <c r="G32" s="65">
        <v>10</v>
      </c>
      <c r="H32" s="42">
        <v>5</v>
      </c>
      <c r="I32" s="42">
        <v>1</v>
      </c>
      <c r="J32" s="65">
        <v>5</v>
      </c>
    </row>
    <row r="33" spans="2:10" x14ac:dyDescent="0.25">
      <c r="B33" s="118"/>
      <c r="C33" s="111"/>
      <c r="D33" s="86" t="s">
        <v>55</v>
      </c>
      <c r="E33" s="41">
        <v>5</v>
      </c>
      <c r="F33" s="41">
        <v>1</v>
      </c>
      <c r="G33" s="69">
        <v>10</v>
      </c>
      <c r="H33" s="41">
        <v>0</v>
      </c>
      <c r="I33" s="41">
        <v>1</v>
      </c>
      <c r="J33" s="69">
        <v>5</v>
      </c>
    </row>
    <row r="34" spans="2:10" x14ac:dyDescent="0.25">
      <c r="B34" s="115" t="s">
        <v>47</v>
      </c>
      <c r="C34" s="115" t="s">
        <v>19</v>
      </c>
      <c r="D34" s="85" t="s">
        <v>50</v>
      </c>
      <c r="E34" s="40">
        <v>5</v>
      </c>
      <c r="F34" s="40">
        <v>1</v>
      </c>
      <c r="G34" s="70">
        <v>1</v>
      </c>
      <c r="H34" s="40">
        <v>9</v>
      </c>
      <c r="I34" s="40">
        <v>1</v>
      </c>
      <c r="J34" s="70">
        <v>4</v>
      </c>
    </row>
    <row r="35" spans="2:10" x14ac:dyDescent="0.25">
      <c r="B35" s="118"/>
      <c r="C35" s="118"/>
      <c r="D35" s="66" t="s">
        <v>51</v>
      </c>
      <c r="E35" s="42">
        <v>5</v>
      </c>
      <c r="F35" s="42">
        <v>1</v>
      </c>
      <c r="G35" s="65">
        <v>1</v>
      </c>
      <c r="H35" s="42">
        <v>0</v>
      </c>
      <c r="I35" s="42">
        <v>1</v>
      </c>
      <c r="J35" s="65">
        <v>4</v>
      </c>
    </row>
    <row r="36" spans="2:10" x14ac:dyDescent="0.25">
      <c r="B36" s="118"/>
      <c r="C36" s="118"/>
      <c r="D36" s="66" t="s">
        <v>52</v>
      </c>
      <c r="E36" s="42">
        <v>11</v>
      </c>
      <c r="F36" s="42">
        <v>1</v>
      </c>
      <c r="G36" s="65">
        <v>1</v>
      </c>
      <c r="H36" s="42">
        <v>9</v>
      </c>
      <c r="I36" s="42">
        <v>4</v>
      </c>
      <c r="J36" s="65">
        <v>3</v>
      </c>
    </row>
    <row r="37" spans="2:10" x14ac:dyDescent="0.25">
      <c r="B37" s="118"/>
      <c r="C37" s="118"/>
      <c r="D37" s="66" t="s">
        <v>53</v>
      </c>
      <c r="E37" s="42">
        <v>9</v>
      </c>
      <c r="F37" s="42">
        <v>1</v>
      </c>
      <c r="G37" s="65">
        <v>20</v>
      </c>
      <c r="H37" s="42">
        <v>0</v>
      </c>
      <c r="I37" s="42">
        <v>5</v>
      </c>
      <c r="J37" s="65">
        <v>5</v>
      </c>
    </row>
    <row r="38" spans="2:10" x14ac:dyDescent="0.25">
      <c r="B38" s="118"/>
      <c r="C38" s="118"/>
      <c r="D38" s="66" t="s">
        <v>54</v>
      </c>
      <c r="E38" s="42">
        <v>5</v>
      </c>
      <c r="F38" s="42">
        <v>1</v>
      </c>
      <c r="G38" s="65">
        <v>1</v>
      </c>
      <c r="H38" s="42">
        <v>5</v>
      </c>
      <c r="I38" s="42">
        <v>5</v>
      </c>
      <c r="J38" s="65">
        <v>5</v>
      </c>
    </row>
    <row r="39" spans="2:10" x14ac:dyDescent="0.25">
      <c r="B39" s="118"/>
      <c r="C39" s="111"/>
      <c r="D39" s="86" t="s">
        <v>55</v>
      </c>
      <c r="E39" s="41">
        <v>5</v>
      </c>
      <c r="F39" s="41">
        <v>1</v>
      </c>
      <c r="G39" s="69">
        <v>20</v>
      </c>
      <c r="H39" s="41">
        <v>5</v>
      </c>
      <c r="I39" s="41">
        <v>1</v>
      </c>
      <c r="J39" s="69">
        <v>4</v>
      </c>
    </row>
    <row r="40" spans="2:10" x14ac:dyDescent="0.25">
      <c r="B40" s="118"/>
      <c r="C40" s="115" t="s">
        <v>20</v>
      </c>
      <c r="D40" s="85" t="s">
        <v>50</v>
      </c>
      <c r="E40" s="40">
        <v>5</v>
      </c>
      <c r="F40" s="40">
        <v>1</v>
      </c>
      <c r="G40" s="70">
        <v>20</v>
      </c>
      <c r="H40" s="40">
        <v>5</v>
      </c>
      <c r="I40" s="40">
        <v>5</v>
      </c>
      <c r="J40" s="70">
        <v>5</v>
      </c>
    </row>
    <row r="41" spans="2:10" x14ac:dyDescent="0.25">
      <c r="B41" s="118"/>
      <c r="C41" s="118"/>
      <c r="D41" s="66" t="s">
        <v>51</v>
      </c>
      <c r="E41" s="42">
        <v>5</v>
      </c>
      <c r="F41" s="42">
        <v>1</v>
      </c>
      <c r="G41" s="65">
        <v>20</v>
      </c>
      <c r="H41" s="42">
        <v>5</v>
      </c>
      <c r="I41" s="42">
        <v>1</v>
      </c>
      <c r="J41" s="65">
        <v>4</v>
      </c>
    </row>
    <row r="42" spans="2:10" x14ac:dyDescent="0.25">
      <c r="B42" s="118"/>
      <c r="C42" s="118"/>
      <c r="D42" s="66" t="s">
        <v>52</v>
      </c>
      <c r="E42" s="42">
        <v>5</v>
      </c>
      <c r="F42" s="42">
        <v>1</v>
      </c>
      <c r="G42" s="65">
        <v>20</v>
      </c>
      <c r="H42" s="42">
        <v>5</v>
      </c>
      <c r="I42" s="42">
        <v>5</v>
      </c>
      <c r="J42" s="65">
        <v>3</v>
      </c>
    </row>
    <row r="43" spans="2:10" x14ac:dyDescent="0.25">
      <c r="B43" s="118"/>
      <c r="C43" s="118"/>
      <c r="D43" s="66" t="s">
        <v>53</v>
      </c>
      <c r="E43" s="42">
        <v>5</v>
      </c>
      <c r="F43" s="42">
        <v>1</v>
      </c>
      <c r="G43" s="65">
        <v>20</v>
      </c>
      <c r="H43" s="42">
        <v>9</v>
      </c>
      <c r="I43" s="42">
        <v>5</v>
      </c>
      <c r="J43" s="65">
        <v>5</v>
      </c>
    </row>
    <row r="44" spans="2:10" x14ac:dyDescent="0.25">
      <c r="B44" s="118"/>
      <c r="C44" s="118"/>
      <c r="D44" s="66" t="s">
        <v>54</v>
      </c>
      <c r="E44" s="42">
        <v>5</v>
      </c>
      <c r="F44" s="42">
        <v>1</v>
      </c>
      <c r="G44" s="65">
        <v>10</v>
      </c>
      <c r="H44" s="42">
        <v>0</v>
      </c>
      <c r="I44" s="42">
        <v>5</v>
      </c>
      <c r="J44" s="65">
        <v>5</v>
      </c>
    </row>
    <row r="45" spans="2:10" x14ac:dyDescent="0.25">
      <c r="B45" s="118"/>
      <c r="C45" s="111"/>
      <c r="D45" s="86" t="s">
        <v>55</v>
      </c>
      <c r="E45" s="41">
        <v>5</v>
      </c>
      <c r="F45" s="41">
        <v>1</v>
      </c>
      <c r="G45" s="69">
        <v>20</v>
      </c>
      <c r="H45" s="41">
        <v>5</v>
      </c>
      <c r="I45" s="41">
        <v>1</v>
      </c>
      <c r="J45" s="69">
        <v>4</v>
      </c>
    </row>
    <row r="46" spans="2:10" x14ac:dyDescent="0.25">
      <c r="B46" s="118"/>
      <c r="C46" s="115" t="s">
        <v>21</v>
      </c>
      <c r="D46" s="85" t="s">
        <v>50</v>
      </c>
      <c r="E46" s="40">
        <v>5</v>
      </c>
      <c r="F46" s="40">
        <v>1</v>
      </c>
      <c r="G46" s="70">
        <v>1</v>
      </c>
      <c r="H46" s="40">
        <v>5</v>
      </c>
      <c r="I46" s="40">
        <v>3</v>
      </c>
      <c r="J46" s="70">
        <v>5</v>
      </c>
    </row>
    <row r="47" spans="2:10" x14ac:dyDescent="0.25">
      <c r="B47" s="118"/>
      <c r="C47" s="118"/>
      <c r="D47" s="66" t="s">
        <v>51</v>
      </c>
      <c r="E47" s="42">
        <v>5</v>
      </c>
      <c r="F47" s="42">
        <v>1</v>
      </c>
      <c r="G47" s="65">
        <v>20</v>
      </c>
      <c r="H47" s="42">
        <v>5</v>
      </c>
      <c r="I47" s="42">
        <v>1</v>
      </c>
      <c r="J47" s="65">
        <v>4</v>
      </c>
    </row>
    <row r="48" spans="2:10" x14ac:dyDescent="0.25">
      <c r="B48" s="118"/>
      <c r="C48" s="118"/>
      <c r="D48" s="66" t="s">
        <v>52</v>
      </c>
      <c r="E48" s="42">
        <v>5</v>
      </c>
      <c r="F48" s="42">
        <v>1</v>
      </c>
      <c r="G48" s="65">
        <v>20</v>
      </c>
      <c r="H48" s="42">
        <v>5</v>
      </c>
      <c r="I48" s="42">
        <v>4</v>
      </c>
      <c r="J48" s="65">
        <v>4</v>
      </c>
    </row>
    <row r="49" spans="2:10" x14ac:dyDescent="0.25">
      <c r="B49" s="118"/>
      <c r="C49" s="118"/>
      <c r="D49" s="66" t="s">
        <v>53</v>
      </c>
      <c r="E49" s="42">
        <v>13</v>
      </c>
      <c r="F49" s="42">
        <v>1</v>
      </c>
      <c r="G49" s="65">
        <v>20</v>
      </c>
      <c r="H49" s="42">
        <v>5</v>
      </c>
      <c r="I49" s="42">
        <v>4</v>
      </c>
      <c r="J49" s="65">
        <v>5</v>
      </c>
    </row>
    <row r="50" spans="2:10" x14ac:dyDescent="0.25">
      <c r="B50" s="118"/>
      <c r="C50" s="118"/>
      <c r="D50" s="66" t="s">
        <v>54</v>
      </c>
      <c r="E50" s="42">
        <v>5</v>
      </c>
      <c r="F50" s="42">
        <v>1</v>
      </c>
      <c r="G50" s="65">
        <v>1</v>
      </c>
      <c r="H50" s="42">
        <v>0</v>
      </c>
      <c r="I50" s="42">
        <v>5</v>
      </c>
      <c r="J50" s="65">
        <v>5</v>
      </c>
    </row>
    <row r="51" spans="2:10" x14ac:dyDescent="0.25">
      <c r="B51" s="118"/>
      <c r="C51" s="111"/>
      <c r="D51" s="86" t="s">
        <v>55</v>
      </c>
      <c r="E51" s="41">
        <v>5</v>
      </c>
      <c r="F51" s="41">
        <v>1</v>
      </c>
      <c r="G51" s="69">
        <v>20</v>
      </c>
      <c r="H51" s="41">
        <v>5</v>
      </c>
      <c r="I51" s="41">
        <v>1</v>
      </c>
      <c r="J51" s="69">
        <v>5</v>
      </c>
    </row>
    <row r="52" spans="2:10" x14ac:dyDescent="0.25">
      <c r="B52" s="118"/>
      <c r="C52" s="115" t="s">
        <v>22</v>
      </c>
      <c r="D52" s="85" t="s">
        <v>50</v>
      </c>
      <c r="E52" s="40">
        <v>5</v>
      </c>
      <c r="F52" s="40">
        <v>1</v>
      </c>
      <c r="G52" s="70">
        <v>10</v>
      </c>
      <c r="H52" s="40">
        <v>0</v>
      </c>
      <c r="I52" s="40">
        <v>1</v>
      </c>
      <c r="J52" s="70">
        <v>5</v>
      </c>
    </row>
    <row r="53" spans="2:10" x14ac:dyDescent="0.25">
      <c r="B53" s="118"/>
      <c r="C53" s="118"/>
      <c r="D53" s="66" t="s">
        <v>51</v>
      </c>
      <c r="E53" s="42">
        <v>5</v>
      </c>
      <c r="F53" s="42">
        <v>1</v>
      </c>
      <c r="G53" s="65">
        <v>20</v>
      </c>
      <c r="H53" s="42">
        <v>5</v>
      </c>
      <c r="I53" s="42">
        <v>5</v>
      </c>
      <c r="J53" s="65">
        <v>4</v>
      </c>
    </row>
    <row r="54" spans="2:10" x14ac:dyDescent="0.25">
      <c r="B54" s="118"/>
      <c r="C54" s="118"/>
      <c r="D54" s="66" t="s">
        <v>52</v>
      </c>
      <c r="E54" s="42">
        <v>5</v>
      </c>
      <c r="F54" s="42">
        <v>1</v>
      </c>
      <c r="G54" s="65">
        <v>10</v>
      </c>
      <c r="H54" s="42">
        <v>9</v>
      </c>
      <c r="I54" s="42">
        <v>5</v>
      </c>
      <c r="J54" s="65">
        <v>4</v>
      </c>
    </row>
    <row r="55" spans="2:10" x14ac:dyDescent="0.25">
      <c r="B55" s="118"/>
      <c r="C55" s="118"/>
      <c r="D55" s="66" t="s">
        <v>53</v>
      </c>
      <c r="E55" s="42">
        <v>13</v>
      </c>
      <c r="F55" s="42">
        <v>1</v>
      </c>
      <c r="G55" s="65">
        <v>10</v>
      </c>
      <c r="H55" s="42">
        <v>9</v>
      </c>
      <c r="I55" s="42">
        <v>4</v>
      </c>
      <c r="J55" s="65">
        <v>5</v>
      </c>
    </row>
    <row r="56" spans="2:10" x14ac:dyDescent="0.25">
      <c r="B56" s="118"/>
      <c r="C56" s="118"/>
      <c r="D56" s="66" t="s">
        <v>54</v>
      </c>
      <c r="E56" s="42">
        <v>5</v>
      </c>
      <c r="F56" s="42">
        <v>1</v>
      </c>
      <c r="G56" s="65">
        <v>1</v>
      </c>
      <c r="H56" s="42">
        <v>0</v>
      </c>
      <c r="I56" s="42">
        <v>5</v>
      </c>
      <c r="J56" s="65">
        <v>5</v>
      </c>
    </row>
    <row r="57" spans="2:10" x14ac:dyDescent="0.25">
      <c r="B57" s="118"/>
      <c r="C57" s="111"/>
      <c r="D57" s="86" t="s">
        <v>55</v>
      </c>
      <c r="E57" s="41">
        <v>5</v>
      </c>
      <c r="F57" s="41">
        <v>1</v>
      </c>
      <c r="G57" s="69">
        <v>20</v>
      </c>
      <c r="H57" s="41">
        <v>5</v>
      </c>
      <c r="I57" s="41">
        <v>1</v>
      </c>
      <c r="J57" s="69">
        <v>5</v>
      </c>
    </row>
    <row r="58" spans="2:10" x14ac:dyDescent="0.25">
      <c r="B58" s="118"/>
      <c r="C58" s="115" t="s">
        <v>23</v>
      </c>
      <c r="D58" s="85" t="s">
        <v>50</v>
      </c>
      <c r="E58" s="40">
        <v>13</v>
      </c>
      <c r="F58" s="40">
        <v>1</v>
      </c>
      <c r="G58" s="70">
        <v>1</v>
      </c>
      <c r="H58" s="40">
        <v>0</v>
      </c>
      <c r="I58" s="40">
        <v>1</v>
      </c>
      <c r="J58" s="70">
        <v>5</v>
      </c>
    </row>
    <row r="59" spans="2:10" x14ac:dyDescent="0.25">
      <c r="B59" s="118"/>
      <c r="C59" s="118"/>
      <c r="D59" s="66" t="s">
        <v>51</v>
      </c>
      <c r="E59" s="42">
        <v>5</v>
      </c>
      <c r="F59" s="42">
        <v>1</v>
      </c>
      <c r="G59" s="65">
        <v>20</v>
      </c>
      <c r="H59" s="42">
        <v>5</v>
      </c>
      <c r="I59" s="42">
        <v>5</v>
      </c>
      <c r="J59" s="65">
        <v>5</v>
      </c>
    </row>
    <row r="60" spans="2:10" x14ac:dyDescent="0.25">
      <c r="B60" s="118"/>
      <c r="C60" s="118"/>
      <c r="D60" s="66" t="s">
        <v>52</v>
      </c>
      <c r="E60" s="42">
        <v>5</v>
      </c>
      <c r="F60" s="42">
        <v>1</v>
      </c>
      <c r="G60" s="65">
        <v>1</v>
      </c>
      <c r="H60" s="42">
        <v>0</v>
      </c>
      <c r="I60" s="42">
        <v>5</v>
      </c>
      <c r="J60" s="65">
        <v>5</v>
      </c>
    </row>
    <row r="61" spans="2:10" x14ac:dyDescent="0.25">
      <c r="B61" s="118"/>
      <c r="C61" s="118"/>
      <c r="D61" s="66" t="s">
        <v>53</v>
      </c>
      <c r="E61" s="42">
        <v>9</v>
      </c>
      <c r="F61" s="42">
        <v>1</v>
      </c>
      <c r="G61" s="65">
        <v>10</v>
      </c>
      <c r="H61" s="42">
        <v>5</v>
      </c>
      <c r="I61" s="42">
        <v>3</v>
      </c>
      <c r="J61" s="65">
        <v>5</v>
      </c>
    </row>
    <row r="62" spans="2:10" x14ac:dyDescent="0.25">
      <c r="B62" s="118"/>
      <c r="C62" s="118"/>
      <c r="D62" s="66" t="s">
        <v>54</v>
      </c>
      <c r="E62" s="42">
        <v>5</v>
      </c>
      <c r="F62" s="42">
        <v>1</v>
      </c>
      <c r="G62" s="65">
        <v>1</v>
      </c>
      <c r="H62" s="42">
        <v>5</v>
      </c>
      <c r="I62" s="42">
        <v>5</v>
      </c>
      <c r="J62" s="65">
        <v>5</v>
      </c>
    </row>
    <row r="63" spans="2:10" x14ac:dyDescent="0.25">
      <c r="B63" s="111"/>
      <c r="C63" s="111"/>
      <c r="D63" s="86" t="s">
        <v>55</v>
      </c>
      <c r="E63" s="41">
        <v>5</v>
      </c>
      <c r="F63" s="41">
        <v>1</v>
      </c>
      <c r="G63" s="69">
        <v>20</v>
      </c>
      <c r="H63" s="41">
        <v>0</v>
      </c>
      <c r="I63" s="41">
        <v>5</v>
      </c>
      <c r="J63" s="69">
        <v>4</v>
      </c>
    </row>
  </sheetData>
  <mergeCells count="16">
    <mergeCell ref="C58:C63"/>
    <mergeCell ref="B4:B33"/>
    <mergeCell ref="B34:B63"/>
    <mergeCell ref="G2:H2"/>
    <mergeCell ref="C22:C27"/>
    <mergeCell ref="C28:C33"/>
    <mergeCell ref="C34:C39"/>
    <mergeCell ref="C40:C45"/>
    <mergeCell ref="C46:C51"/>
    <mergeCell ref="C52:C57"/>
    <mergeCell ref="B2:B3"/>
    <mergeCell ref="C2:C3"/>
    <mergeCell ref="D2:D3"/>
    <mergeCell ref="C4:C9"/>
    <mergeCell ref="C10:C15"/>
    <mergeCell ref="C16:C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9BB3-5367-43F5-AFF2-41267D34BE3F}">
  <dimension ref="A1:AK102"/>
  <sheetViews>
    <sheetView showGridLines="0" zoomScale="70" zoomScaleNormal="70" workbookViewId="0">
      <pane ySplit="2" topLeftCell="A33" activePane="bottomLeft" state="frozen"/>
      <selection activeCell="A2" sqref="A2"/>
      <selection pane="bottomLeft" activeCell="E37" sqref="E37"/>
    </sheetView>
  </sheetViews>
  <sheetFormatPr defaultRowHeight="15" x14ac:dyDescent="0.25"/>
  <cols>
    <col min="1" max="2" width="9.140625" style="91"/>
    <col min="3" max="3" width="11.28515625" style="91" customWidth="1"/>
    <col min="4" max="5" width="9.140625" style="91"/>
    <col min="6" max="6" width="7.85546875" style="91" bestFit="1" customWidth="1"/>
    <col min="7" max="7" width="9.5703125" style="91" bestFit="1" customWidth="1"/>
    <col min="8" max="8" width="8.7109375" style="91" bestFit="1" customWidth="1"/>
    <col min="9" max="9" width="8.28515625" style="91" bestFit="1" customWidth="1"/>
    <col min="10" max="10" width="12.85546875" style="91" bestFit="1" customWidth="1"/>
    <col min="11" max="11" width="12.85546875" style="91" customWidth="1"/>
    <col min="12" max="12" width="13.42578125" style="91" bestFit="1" customWidth="1"/>
    <col min="13" max="13" width="10.28515625" style="91" bestFit="1" customWidth="1"/>
    <col min="14" max="14" width="10.140625" style="91" bestFit="1" customWidth="1"/>
    <col min="15" max="16" width="10.140625" style="91" customWidth="1"/>
    <col min="17" max="17" width="10.28515625" customWidth="1"/>
    <col min="20" max="20" width="9.7109375" bestFit="1" customWidth="1"/>
    <col min="21" max="22" width="8.7109375" bestFit="1" customWidth="1"/>
    <col min="23" max="23" width="9.7109375" bestFit="1" customWidth="1"/>
    <col min="24" max="24" width="13.5703125" bestFit="1" customWidth="1"/>
    <col min="25" max="25" width="15.28515625" bestFit="1" customWidth="1"/>
    <col min="26" max="28" width="12.140625" bestFit="1" customWidth="1"/>
    <col min="29" max="30" width="0" hidden="1" customWidth="1"/>
    <col min="35" max="36" width="9.140625" style="1"/>
  </cols>
  <sheetData>
    <row r="1" spans="1:37" x14ac:dyDescent="0.25">
      <c r="A1" s="115" t="s">
        <v>40</v>
      </c>
      <c r="B1" s="115" t="s">
        <v>18</v>
      </c>
      <c r="C1" s="116" t="s">
        <v>43</v>
      </c>
      <c r="D1" s="106" t="s">
        <v>42</v>
      </c>
      <c r="E1" s="109" t="s">
        <v>17</v>
      </c>
      <c r="F1" s="111"/>
      <c r="G1" s="111"/>
      <c r="H1" s="111"/>
      <c r="I1" s="111"/>
      <c r="J1" s="111"/>
      <c r="K1" s="111"/>
      <c r="L1" s="111"/>
      <c r="M1" s="111"/>
      <c r="N1" s="111"/>
      <c r="P1" s="115" t="s">
        <v>18</v>
      </c>
      <c r="Q1" s="116" t="s">
        <v>43</v>
      </c>
      <c r="R1" s="106" t="s">
        <v>42</v>
      </c>
      <c r="S1" s="91"/>
    </row>
    <row r="2" spans="1:37" x14ac:dyDescent="0.25">
      <c r="A2" s="111"/>
      <c r="B2" s="111"/>
      <c r="C2" s="117"/>
      <c r="D2" s="110"/>
      <c r="E2" s="92" t="s">
        <v>34</v>
      </c>
      <c r="F2" s="92" t="s">
        <v>36</v>
      </c>
      <c r="G2" s="92" t="s">
        <v>61</v>
      </c>
      <c r="H2" s="92" t="s">
        <v>35</v>
      </c>
      <c r="I2" s="90" t="s">
        <v>32</v>
      </c>
      <c r="J2" s="92" t="s">
        <v>38</v>
      </c>
      <c r="K2" s="92" t="s">
        <v>37</v>
      </c>
      <c r="L2" s="92" t="s">
        <v>62</v>
      </c>
      <c r="M2" s="92" t="s">
        <v>39</v>
      </c>
      <c r="N2" s="92" t="s">
        <v>33</v>
      </c>
      <c r="P2" s="111"/>
      <c r="Q2" s="117"/>
      <c r="R2" s="110"/>
      <c r="S2" s="92" t="s">
        <v>34</v>
      </c>
      <c r="T2" s="92" t="s">
        <v>36</v>
      </c>
      <c r="U2" s="92" t="s">
        <v>61</v>
      </c>
      <c r="V2" s="92" t="s">
        <v>35</v>
      </c>
      <c r="W2" s="90" t="s">
        <v>32</v>
      </c>
      <c r="X2" s="92" t="s">
        <v>38</v>
      </c>
      <c r="Y2" s="92" t="s">
        <v>37</v>
      </c>
      <c r="Z2" s="92" t="s">
        <v>62</v>
      </c>
      <c r="AA2" s="92" t="s">
        <v>39</v>
      </c>
      <c r="AB2" s="90" t="s">
        <v>33</v>
      </c>
      <c r="AC2" s="92" t="s">
        <v>63</v>
      </c>
      <c r="AD2" s="92" t="s">
        <v>64</v>
      </c>
      <c r="AE2" s="92" t="s">
        <v>63</v>
      </c>
      <c r="AF2" s="92" t="s">
        <v>64</v>
      </c>
    </row>
    <row r="3" spans="1:37" x14ac:dyDescent="0.25">
      <c r="A3" s="118" t="s">
        <v>41</v>
      </c>
      <c r="B3" s="115" t="s">
        <v>9</v>
      </c>
      <c r="C3" s="115" t="s">
        <v>44</v>
      </c>
      <c r="D3" s="55" t="s">
        <v>6</v>
      </c>
      <c r="E3" s="75">
        <v>0.11591560446141699</v>
      </c>
      <c r="F3" s="75">
        <v>5.3403370908630898E-2</v>
      </c>
      <c r="G3" s="75">
        <v>0.50919411889057498</v>
      </c>
      <c r="H3" s="75">
        <v>0.45986515667682898</v>
      </c>
      <c r="I3" s="78">
        <v>5.3951855531245402E-2</v>
      </c>
      <c r="J3" s="79">
        <v>2.0038216325011501E-2</v>
      </c>
      <c r="K3" s="75">
        <v>3.31036393641276E-2</v>
      </c>
      <c r="L3" s="75">
        <v>0.38169740558897203</v>
      </c>
      <c r="M3" s="75">
        <v>0.20323119727442199</v>
      </c>
      <c r="N3" s="75">
        <v>4.2966266589534501E-2</v>
      </c>
      <c r="O3" s="72"/>
      <c r="P3" s="115" t="s">
        <v>9</v>
      </c>
      <c r="Q3" s="115" t="s">
        <v>44</v>
      </c>
      <c r="R3" s="55" t="s">
        <v>6</v>
      </c>
      <c r="S3" s="125">
        <f>(E3-$J3)/E3</f>
        <v>0.82713098535683949</v>
      </c>
      <c r="T3" s="125">
        <f>(F3-$J3)/F3</f>
        <v>0.62477618951628799</v>
      </c>
      <c r="U3" s="125">
        <f>(G3-$J3)/G3</f>
        <v>0.96064719606606908</v>
      </c>
      <c r="V3" s="125">
        <f>(H3-$J3)/H3</f>
        <v>0.95642588694952291</v>
      </c>
      <c r="W3" s="126">
        <f>(I3-$J3)/I3</f>
        <v>0.62859078473386942</v>
      </c>
      <c r="X3" s="130">
        <f>(J3-$J3)/J3</f>
        <v>0</v>
      </c>
      <c r="Y3" s="125">
        <f>(K3-$J3)/K3</f>
        <v>0.39468237601918488</v>
      </c>
      <c r="Z3" s="125">
        <f>(L3-$J3)/L3</f>
        <v>0.94750235125624738</v>
      </c>
      <c r="AA3" s="125">
        <f>(M3-$J3)/M3</f>
        <v>0.90140186844466608</v>
      </c>
      <c r="AB3" s="126">
        <f>(N3-$J3)/N3</f>
        <v>0.53362910218752158</v>
      </c>
      <c r="AC3" s="134">
        <f>SMALL(T3:AB3,2)</f>
        <v>0.39468237601918488</v>
      </c>
      <c r="AD3" s="134">
        <f>MAX(T3:AB3)</f>
        <v>0.96064719606606908</v>
      </c>
      <c r="AE3" s="134">
        <v>0.39468237601918488</v>
      </c>
      <c r="AF3" s="134">
        <v>0.96064719606606908</v>
      </c>
    </row>
    <row r="4" spans="1:37" x14ac:dyDescent="0.25">
      <c r="A4" s="118"/>
      <c r="B4" s="118"/>
      <c r="C4" s="118"/>
      <c r="D4" s="47" t="s">
        <v>7</v>
      </c>
      <c r="E4" s="72">
        <v>0.129568602363061</v>
      </c>
      <c r="F4" s="72">
        <v>5.8824036514350801E-2</v>
      </c>
      <c r="G4" s="72">
        <v>0.73920162901443598</v>
      </c>
      <c r="H4" s="72">
        <v>0.65168824204227405</v>
      </c>
      <c r="I4" s="76">
        <v>5.5908431993460302E-2</v>
      </c>
      <c r="J4" s="74">
        <v>3.8334612283088799E-2</v>
      </c>
      <c r="K4" s="72">
        <v>4.2528346831053297E-2</v>
      </c>
      <c r="L4" s="72">
        <v>0.50100668187894504</v>
      </c>
      <c r="M4" s="72">
        <v>0.23545137847570899</v>
      </c>
      <c r="N4" s="72">
        <v>5.1147659820163102E-2</v>
      </c>
      <c r="O4" s="72"/>
      <c r="P4" s="118"/>
      <c r="Q4" s="118"/>
      <c r="R4" s="47" t="s">
        <v>7</v>
      </c>
      <c r="S4" s="125">
        <f>(E4-$J4)/E4</f>
        <v>0.70413656098819133</v>
      </c>
      <c r="T4" s="125">
        <f>(F4-$J4)/F4</f>
        <v>0.3483172091779756</v>
      </c>
      <c r="U4" s="125">
        <f>(G4-$J4)/G4</f>
        <v>0.94814051974669</v>
      </c>
      <c r="V4" s="125">
        <f>(H4-$J4)/H4</f>
        <v>0.94117645553500406</v>
      </c>
      <c r="W4" s="126">
        <f>(I4-$J4)/I4</f>
        <v>0.31433218718112393</v>
      </c>
      <c r="X4" s="130">
        <f>(J4-$J4)/J4</f>
        <v>0</v>
      </c>
      <c r="Y4" s="125">
        <f>(K4-$J4)/K4</f>
        <v>9.8610335469290378E-2</v>
      </c>
      <c r="Z4" s="125">
        <f>(L4-$J4)/L4</f>
        <v>0.92348482830743694</v>
      </c>
      <c r="AA4" s="125">
        <f>(M4-$J4)/M4</f>
        <v>0.83718671544306256</v>
      </c>
      <c r="AB4" s="126">
        <f>(N4-$J4)/N4</f>
        <v>0.25051092429498067</v>
      </c>
      <c r="AC4" s="125">
        <f>SMALL(T4:AB4,2)</f>
        <v>9.8610335469290378E-2</v>
      </c>
      <c r="AD4" s="125">
        <f t="shared" ref="AD4:AD62" si="0">MAX(T4:AB4)</f>
        <v>0.94814051974669</v>
      </c>
      <c r="AE4" s="125">
        <v>9.8610335469290378E-2</v>
      </c>
      <c r="AF4" s="125">
        <v>0.94814051974669</v>
      </c>
    </row>
    <row r="5" spans="1:37" x14ac:dyDescent="0.25">
      <c r="A5" s="118"/>
      <c r="B5" s="118"/>
      <c r="C5" s="118" t="s">
        <v>45</v>
      </c>
      <c r="D5" s="47" t="s">
        <v>6</v>
      </c>
      <c r="E5" s="72">
        <v>0.14539633703858201</v>
      </c>
      <c r="F5" s="72">
        <v>8.8559305181654099E-2</v>
      </c>
      <c r="G5" s="72">
        <v>0.52370351205285504</v>
      </c>
      <c r="H5" s="72">
        <v>0.45986515667682898</v>
      </c>
      <c r="I5" s="76">
        <v>7.6540220004426202E-2</v>
      </c>
      <c r="J5" s="74">
        <v>2.6825866040249401E-2</v>
      </c>
      <c r="K5" s="72">
        <v>6.0928415271566498E-2</v>
      </c>
      <c r="L5" s="72">
        <v>0.51728045823748803</v>
      </c>
      <c r="M5" s="72">
        <v>0.24927951327710099</v>
      </c>
      <c r="N5" s="72">
        <v>9.5832838574144E-2</v>
      </c>
      <c r="O5" s="72"/>
      <c r="P5" s="118"/>
      <c r="Q5" s="118" t="s">
        <v>45</v>
      </c>
      <c r="R5" s="47" t="s">
        <v>6</v>
      </c>
      <c r="S5" s="125">
        <f>(E5-$J5)/E5</f>
        <v>0.81549833656998549</v>
      </c>
      <c r="T5" s="125">
        <f>(F5-$J5)/F5</f>
        <v>0.6970858569269055</v>
      </c>
      <c r="U5" s="125">
        <f>(G5-$J5)/G5</f>
        <v>0.94877661611415354</v>
      </c>
      <c r="V5" s="125">
        <f>(H5-$J5)/H5</f>
        <v>0.94166579996165856</v>
      </c>
      <c r="W5" s="126">
        <f>(I5-$J5)/I5</f>
        <v>0.64951935023575702</v>
      </c>
      <c r="X5" s="130">
        <f>(J5-$J5)/J5</f>
        <v>0</v>
      </c>
      <c r="Y5" s="125">
        <f>(K5-$J5)/K5</f>
        <v>0.55971502096874259</v>
      </c>
      <c r="Z5" s="125">
        <f>(L5-$J5)/L5</f>
        <v>0.94814057710269539</v>
      </c>
      <c r="AA5" s="125">
        <f>(M5-$J5)/M5</f>
        <v>0.89238639915655826</v>
      </c>
      <c r="AB5" s="126">
        <f>(N5-$J5)/N5</f>
        <v>0.72007647441753742</v>
      </c>
      <c r="AC5" s="134">
        <f>SMALL(T5:AB5,2)</f>
        <v>0.55971502096874259</v>
      </c>
      <c r="AD5" s="134">
        <f t="shared" si="0"/>
        <v>0.94877661611415354</v>
      </c>
      <c r="AE5" s="134">
        <v>0.55971502096874259</v>
      </c>
      <c r="AF5" s="134">
        <v>0.94877661611415354</v>
      </c>
    </row>
    <row r="6" spans="1:37" x14ac:dyDescent="0.25">
      <c r="A6" s="118"/>
      <c r="B6" s="118"/>
      <c r="C6" s="118"/>
      <c r="D6" s="47" t="s">
        <v>7</v>
      </c>
      <c r="E6" s="72">
        <v>0.17001100950124701</v>
      </c>
      <c r="F6" s="72">
        <v>0.110544700957127</v>
      </c>
      <c r="G6" s="72">
        <v>0.77135399179485198</v>
      </c>
      <c r="H6" s="72">
        <v>0.65168824204227405</v>
      </c>
      <c r="I6" s="76">
        <v>9.1997753965154597E-2</v>
      </c>
      <c r="J6" s="74">
        <v>5.1752007849187098E-2</v>
      </c>
      <c r="K6" s="72">
        <v>7.77488237342292E-2</v>
      </c>
      <c r="L6" s="72">
        <v>0.75866434622174606</v>
      </c>
      <c r="M6" s="72">
        <v>0.302497609883637</v>
      </c>
      <c r="N6" s="72">
        <v>0.119888416134472</v>
      </c>
      <c r="O6" s="72"/>
      <c r="P6" s="118"/>
      <c r="Q6" s="118"/>
      <c r="R6" s="47" t="s">
        <v>7</v>
      </c>
      <c r="S6" s="125">
        <f>(E6-$J6)/E6</f>
        <v>0.69559613815005605</v>
      </c>
      <c r="T6" s="125">
        <f>(F6-$J6)/F6</f>
        <v>0.53184542179675998</v>
      </c>
      <c r="U6" s="125">
        <f>(G6-$J6)/G6</f>
        <v>0.93290757758475307</v>
      </c>
      <c r="V6" s="125">
        <f>(H6-$J6)/H6</f>
        <v>0.92058778337475355</v>
      </c>
      <c r="W6" s="126">
        <f>(I6-$J6)/I6</f>
        <v>0.43746444213421909</v>
      </c>
      <c r="X6" s="130">
        <f>(J6-$J6)/J6</f>
        <v>0</v>
      </c>
      <c r="Y6" s="125">
        <f>(K6-$J6)/K6</f>
        <v>0.33436925005975249</v>
      </c>
      <c r="Z6" s="125">
        <f>(L6-$J6)/L6</f>
        <v>0.93178536976606419</v>
      </c>
      <c r="AA6" s="125">
        <f>(M6-$J6)/M6</f>
        <v>0.8289176305588174</v>
      </c>
      <c r="AB6" s="126">
        <f>(N6-$J6)/N6</f>
        <v>0.56833187460630208</v>
      </c>
      <c r="AC6" s="125">
        <f>SMALL(T6:AB6,2)</f>
        <v>0.33436925005975249</v>
      </c>
      <c r="AD6" s="125">
        <f t="shared" si="0"/>
        <v>0.93290757758475307</v>
      </c>
      <c r="AE6" s="125">
        <v>0.33436925005975249</v>
      </c>
      <c r="AF6" s="125">
        <v>0.93290757758475307</v>
      </c>
    </row>
    <row r="7" spans="1:37" x14ac:dyDescent="0.25">
      <c r="A7" s="118"/>
      <c r="B7" s="118"/>
      <c r="C7" s="118" t="s">
        <v>46</v>
      </c>
      <c r="D7" s="47" t="s">
        <v>6</v>
      </c>
      <c r="E7" s="72">
        <v>0.19624307112785899</v>
      </c>
      <c r="F7" s="72">
        <v>0.19153347516569499</v>
      </c>
      <c r="G7" s="72">
        <v>0.637964259887429</v>
      </c>
      <c r="H7" s="72">
        <v>0.45986515667682898</v>
      </c>
      <c r="I7" s="76">
        <v>0.144789137581226</v>
      </c>
      <c r="J7" s="74">
        <v>3.6697213486489397E-2</v>
      </c>
      <c r="K7" s="72">
        <v>0.11259002382638</v>
      </c>
      <c r="L7" s="72">
        <v>0.63529185279002998</v>
      </c>
      <c r="M7" s="72">
        <v>0.38352402536630298</v>
      </c>
      <c r="N7" s="72">
        <v>0.18677677908579099</v>
      </c>
      <c r="O7" s="72"/>
      <c r="P7" s="118"/>
      <c r="Q7" s="118" t="s">
        <v>46</v>
      </c>
      <c r="R7" s="47" t="s">
        <v>6</v>
      </c>
      <c r="S7" s="125">
        <f>(E7-$J7)/E7</f>
        <v>0.81300122712317346</v>
      </c>
      <c r="T7" s="125">
        <f>(F7-$J7)/F7</f>
        <v>0.80840313446648038</v>
      </c>
      <c r="U7" s="125">
        <f>(G7-$J7)/G7</f>
        <v>0.94247763425969233</v>
      </c>
      <c r="V7" s="125">
        <f>(H7-$J7)/H7</f>
        <v>0.92020005657380466</v>
      </c>
      <c r="W7" s="126">
        <f>(I7-$J7)/I7</f>
        <v>0.74654719200946662</v>
      </c>
      <c r="X7" s="130">
        <f>(J7-$J7)/J7</f>
        <v>0</v>
      </c>
      <c r="Y7" s="125">
        <f>(K7-$J7)/K7</f>
        <v>0.67406336512479548</v>
      </c>
      <c r="Z7" s="125">
        <f>(L7-$J7)/L7</f>
        <v>0.94223566172724371</v>
      </c>
      <c r="AA7" s="125">
        <f>(M7-$J7)/M7</f>
        <v>0.90431573758269779</v>
      </c>
      <c r="AB7" s="126">
        <f>(N7-$J7)/N7</f>
        <v>0.80352368390701545</v>
      </c>
      <c r="AC7" s="134">
        <f>SMALL(T7:AB7,2)</f>
        <v>0.67406336512479548</v>
      </c>
      <c r="AD7" s="134">
        <f t="shared" si="0"/>
        <v>0.94247763425969233</v>
      </c>
      <c r="AE7" s="134">
        <v>0.67406336512479548</v>
      </c>
      <c r="AF7" s="134">
        <v>0.94247763425969233</v>
      </c>
    </row>
    <row r="8" spans="1:37" x14ac:dyDescent="0.25">
      <c r="A8" s="118"/>
      <c r="B8" s="111"/>
      <c r="C8" s="111"/>
      <c r="D8" s="53" t="s">
        <v>7</v>
      </c>
      <c r="E8" s="73">
        <v>0.241142104443653</v>
      </c>
      <c r="F8" s="73">
        <v>0.233058257054538</v>
      </c>
      <c r="G8" s="73">
        <v>1.0285119909151801</v>
      </c>
      <c r="H8" s="73">
        <v>0.65168824204227405</v>
      </c>
      <c r="I8" s="77">
        <v>0.166169903789952</v>
      </c>
      <c r="J8" s="80">
        <v>6.2853494929439396E-2</v>
      </c>
      <c r="K8" s="73">
        <v>0.145012162538454</v>
      </c>
      <c r="L8" s="73">
        <v>1.0253057306167199</v>
      </c>
      <c r="M8" s="73">
        <v>0.52678622157140798</v>
      </c>
      <c r="N8" s="73">
        <v>0.24828561932132101</v>
      </c>
      <c r="O8" s="72"/>
      <c r="P8" s="111"/>
      <c r="Q8" s="111"/>
      <c r="R8" s="53" t="s">
        <v>7</v>
      </c>
      <c r="S8" s="127">
        <f>(E8-$J8)/E8</f>
        <v>0.73935080696732414</v>
      </c>
      <c r="T8" s="127">
        <f>(F8-$J8)/F8</f>
        <v>0.73030994171242325</v>
      </c>
      <c r="U8" s="127">
        <f>(G8-$J8)/G8</f>
        <v>0.93888890408218606</v>
      </c>
      <c r="V8" s="127">
        <f>(H8-$J8)/H8</f>
        <v>0.90355281732187187</v>
      </c>
      <c r="W8" s="128">
        <f>(I8-$J8)/I8</f>
        <v>0.62175163193877925</v>
      </c>
      <c r="X8" s="131">
        <f>(J8-$J8)/J8</f>
        <v>0</v>
      </c>
      <c r="Y8" s="127">
        <f>(K8-$J8)/K8</f>
        <v>0.5665639776058643</v>
      </c>
      <c r="Z8" s="127">
        <f>(L8-$J8)/L8</f>
        <v>0.93869780197987085</v>
      </c>
      <c r="AA8" s="127">
        <f>(M8-$J8)/M8</f>
        <v>0.88068500587971565</v>
      </c>
      <c r="AB8" s="128">
        <f>(N8-$J8)/N8</f>
        <v>0.74685003867220756</v>
      </c>
      <c r="AC8" s="127">
        <f>SMALL(T8:AB8,2)</f>
        <v>0.5665639776058643</v>
      </c>
      <c r="AD8" s="127">
        <f t="shared" si="0"/>
        <v>0.93888890408218606</v>
      </c>
      <c r="AE8" s="127">
        <v>0.5665639776058643</v>
      </c>
      <c r="AF8" s="127">
        <v>0.93888890408218606</v>
      </c>
    </row>
    <row r="9" spans="1:37" x14ac:dyDescent="0.25">
      <c r="A9" s="118"/>
      <c r="B9" s="115" t="s">
        <v>10</v>
      </c>
      <c r="C9" s="115" t="s">
        <v>44</v>
      </c>
      <c r="D9" s="55" t="s">
        <v>6</v>
      </c>
      <c r="E9" s="75">
        <v>7.9713541907946203E-2</v>
      </c>
      <c r="F9" s="75">
        <v>2.70208835177514E-2</v>
      </c>
      <c r="G9" s="75">
        <v>0.53327717341908498</v>
      </c>
      <c r="H9" s="72">
        <v>0.45424036182946997</v>
      </c>
      <c r="I9" s="78">
        <v>5.4879737823936799E-2</v>
      </c>
      <c r="J9" s="75">
        <v>2.5537081998407402E-2</v>
      </c>
      <c r="K9" s="79">
        <v>1.8299263049623399E-2</v>
      </c>
      <c r="L9" s="75">
        <v>0.407503917631233</v>
      </c>
      <c r="M9" s="75">
        <v>0.178226398458046</v>
      </c>
      <c r="N9" s="75">
        <v>3.2633824102782601E-2</v>
      </c>
      <c r="O9" s="72"/>
      <c r="P9" s="115" t="s">
        <v>10</v>
      </c>
      <c r="Q9" s="115" t="s">
        <v>44</v>
      </c>
      <c r="R9" s="55" t="s">
        <v>6</v>
      </c>
      <c r="S9" s="125">
        <f>(E9-$K9)/E9</f>
        <v>0.7704372103957503</v>
      </c>
      <c r="T9" s="125">
        <f>(F9-$K9)/F9</f>
        <v>0.32277332687505655</v>
      </c>
      <c r="U9" s="125">
        <f>(G9-$K9)/G9</f>
        <v>0.96568526844624081</v>
      </c>
      <c r="V9" s="125">
        <f>(H9-$K9)/H9</f>
        <v>0.95971458155782885</v>
      </c>
      <c r="W9" s="126">
        <f>(I9-$K9)/I9</f>
        <v>0.6665570249564523</v>
      </c>
      <c r="X9" s="125">
        <f>(J9-$K9)/J9</f>
        <v>0.28342388332525159</v>
      </c>
      <c r="Y9" s="130">
        <f>(K9-$K9)/K9</f>
        <v>0</v>
      </c>
      <c r="Z9" s="125">
        <f>(L9-$K9)/L9</f>
        <v>0.95509426472266901</v>
      </c>
      <c r="AA9" s="125">
        <f>(M9-$K9)/M9</f>
        <v>0.89732574294300738</v>
      </c>
      <c r="AB9" s="126">
        <f>(N9-$K9)/N9</f>
        <v>0.43925471339219885</v>
      </c>
      <c r="AC9" s="134">
        <f>SMALL(T9:AB9,2)</f>
        <v>0.28342388332525159</v>
      </c>
      <c r="AD9" s="134">
        <f t="shared" si="0"/>
        <v>0.96568526844624081</v>
      </c>
      <c r="AE9" s="134">
        <v>0.28342388332525159</v>
      </c>
      <c r="AF9" s="134">
        <v>0.96568526844624081</v>
      </c>
      <c r="AI9" s="1" t="s">
        <v>63</v>
      </c>
      <c r="AJ9" s="1" t="s">
        <v>64</v>
      </c>
    </row>
    <row r="10" spans="1:37" x14ac:dyDescent="0.25">
      <c r="A10" s="118"/>
      <c r="B10" s="118"/>
      <c r="C10" s="118"/>
      <c r="D10" s="47" t="s">
        <v>7</v>
      </c>
      <c r="E10" s="72">
        <v>9.4760920322637193E-2</v>
      </c>
      <c r="F10" s="72">
        <v>3.8886173023958498E-2</v>
      </c>
      <c r="G10" s="72">
        <v>0.78051235412825104</v>
      </c>
      <c r="H10" s="72">
        <v>0.64863804954472504</v>
      </c>
      <c r="I10" s="76">
        <v>5.5185908474848902E-2</v>
      </c>
      <c r="J10" s="72">
        <v>3.5234046272452302E-2</v>
      </c>
      <c r="K10" s="74">
        <v>2.0887381132018899E-2</v>
      </c>
      <c r="L10" s="72">
        <v>0.56192712572194503</v>
      </c>
      <c r="M10" s="72">
        <v>0.20562306419437101</v>
      </c>
      <c r="N10" s="72">
        <v>3.84697103195955E-2</v>
      </c>
      <c r="O10" s="72"/>
      <c r="P10" s="118"/>
      <c r="Q10" s="118"/>
      <c r="R10" s="47" t="s">
        <v>7</v>
      </c>
      <c r="S10" s="125">
        <f>(E10-$K10)/E10</f>
        <v>0.7795781102494298</v>
      </c>
      <c r="T10" s="125">
        <f>(F10-$K10)/F10</f>
        <v>0.46285840164446646</v>
      </c>
      <c r="U10" s="125">
        <f>(G10-$K10)/G10</f>
        <v>0.97323888466141206</v>
      </c>
      <c r="V10" s="125">
        <f>(H10-$K10)/H10</f>
        <v>0.96779809456648491</v>
      </c>
      <c r="W10" s="126">
        <f>(I10-$K10)/I10</f>
        <v>0.62150879256543601</v>
      </c>
      <c r="X10" s="125">
        <f>(J10-$K10)/J10</f>
        <v>0.40718187827465974</v>
      </c>
      <c r="Y10" s="130">
        <f>(K10-$K10)/K10</f>
        <v>0</v>
      </c>
      <c r="Z10" s="125">
        <f>(L10-$K10)/L10</f>
        <v>0.96282902145863924</v>
      </c>
      <c r="AA10" s="125">
        <f>(M10-$K10)/M10</f>
        <v>0.89841907466044513</v>
      </c>
      <c r="AB10" s="126">
        <f>(N10-$K10)/N10</f>
        <v>0.45704345162746407</v>
      </c>
      <c r="AC10" s="125">
        <f>SMALL(T10:AB10,2)</f>
        <v>0.40718187827465974</v>
      </c>
      <c r="AD10" s="125">
        <f t="shared" si="0"/>
        <v>0.97323888466141206</v>
      </c>
      <c r="AE10" s="125">
        <v>0.40718187827465974</v>
      </c>
      <c r="AF10" s="125">
        <v>0.97323888466141206</v>
      </c>
      <c r="AH10" s="134" t="s">
        <v>65</v>
      </c>
      <c r="AI10" s="134">
        <f>MIN(AE9:AF9,AE21:AF21,AE27:AF27)</f>
        <v>8.6723898528397805E-2</v>
      </c>
      <c r="AJ10" s="134">
        <f>MAX(AE9:AF9,AE21:AF21,AE27:AF27)</f>
        <v>0.96568526844624081</v>
      </c>
      <c r="AK10" s="134" t="s">
        <v>44</v>
      </c>
    </row>
    <row r="11" spans="1:37" x14ac:dyDescent="0.25">
      <c r="A11" s="118"/>
      <c r="B11" s="118"/>
      <c r="C11" s="118" t="s">
        <v>45</v>
      </c>
      <c r="D11" s="47" t="s">
        <v>6</v>
      </c>
      <c r="E11" s="72">
        <v>0.13174683211444499</v>
      </c>
      <c r="F11" s="72">
        <v>4.2377498384154298E-2</v>
      </c>
      <c r="G11" s="72">
        <v>0.55233317129208104</v>
      </c>
      <c r="H11" s="72">
        <v>0.45424036182946997</v>
      </c>
      <c r="I11" s="76">
        <v>8.4586069965468705E-2</v>
      </c>
      <c r="J11" s="72">
        <v>3.4590012603616903E-2</v>
      </c>
      <c r="K11" s="74">
        <v>1.22842144881374E-2</v>
      </c>
      <c r="L11" s="72">
        <v>0.52975748512270904</v>
      </c>
      <c r="M11" s="72">
        <v>0.22641895333769799</v>
      </c>
      <c r="N11" s="72">
        <v>8.0316901847241606E-2</v>
      </c>
      <c r="O11" s="72"/>
      <c r="P11" s="118"/>
      <c r="Q11" s="118" t="s">
        <v>45</v>
      </c>
      <c r="R11" s="47" t="s">
        <v>6</v>
      </c>
      <c r="S11" s="125">
        <f>(E11-$K11)/E11</f>
        <v>0.90675893840493682</v>
      </c>
      <c r="T11" s="125">
        <f>(F11-$K11)/F11</f>
        <v>0.71012412349638154</v>
      </c>
      <c r="U11" s="125">
        <f>(G11-$K11)/G11</f>
        <v>0.97775941202408545</v>
      </c>
      <c r="V11" s="125">
        <f>(H11-$K11)/H11</f>
        <v>0.97295657647272416</v>
      </c>
      <c r="W11" s="126">
        <f>(I11-$K11)/I11</f>
        <v>0.85477260625594398</v>
      </c>
      <c r="X11" s="125">
        <f>(J11-$K11)/J11</f>
        <v>0.64486238762304171</v>
      </c>
      <c r="Y11" s="130">
        <f>(K11-$K11)/K11</f>
        <v>0</v>
      </c>
      <c r="Z11" s="125">
        <f>(L11-$K11)/L11</f>
        <v>0.97681162638921093</v>
      </c>
      <c r="AA11" s="125">
        <f>(M11-$K11)/M11</f>
        <v>0.94574564405032024</v>
      </c>
      <c r="AB11" s="126">
        <f>(N11-$K11)/N11</f>
        <v>0.84705318300871069</v>
      </c>
      <c r="AC11" s="134">
        <f>SMALL(T11:AB11,2)</f>
        <v>0.64486238762304171</v>
      </c>
      <c r="AD11" s="134">
        <f t="shared" si="0"/>
        <v>0.97775941202408545</v>
      </c>
      <c r="AE11" s="134">
        <v>0.64486238762304171</v>
      </c>
      <c r="AF11" s="134">
        <v>0.97775941202408545</v>
      </c>
      <c r="AH11" s="125" t="s">
        <v>7</v>
      </c>
      <c r="AI11" s="125">
        <f>MIN(AE10:AF10,AE22:AF22,AE28:AF28)</f>
        <v>0.12411919120097138</v>
      </c>
      <c r="AJ11" s="125">
        <f>MAX(AE10:AF10,AE22:AF22,AE28:AF28)</f>
        <v>0.97323888466141206</v>
      </c>
      <c r="AK11" s="125" t="s">
        <v>44</v>
      </c>
    </row>
    <row r="12" spans="1:37" x14ac:dyDescent="0.25">
      <c r="A12" s="118"/>
      <c r="B12" s="118"/>
      <c r="C12" s="118"/>
      <c r="D12" s="47" t="s">
        <v>7</v>
      </c>
      <c r="E12" s="72">
        <v>0.16461711410357999</v>
      </c>
      <c r="F12" s="72">
        <v>4.2623827146144599E-2</v>
      </c>
      <c r="G12" s="72">
        <v>0.82591331123105904</v>
      </c>
      <c r="H12" s="72">
        <v>0.64863804954472504</v>
      </c>
      <c r="I12" s="76">
        <v>8.8527990290815095E-2</v>
      </c>
      <c r="J12" s="72">
        <v>5.35108725317174E-2</v>
      </c>
      <c r="K12" s="74">
        <v>1.4147012213936E-2</v>
      </c>
      <c r="L12" s="72">
        <v>0.79732534227326002</v>
      </c>
      <c r="M12" s="72">
        <v>0.26695800129830999</v>
      </c>
      <c r="N12" s="72">
        <v>9.5714580794434498E-2</v>
      </c>
      <c r="O12" s="72"/>
      <c r="P12" s="118"/>
      <c r="Q12" s="118"/>
      <c r="R12" s="47" t="s">
        <v>7</v>
      </c>
      <c r="S12" s="125">
        <f>(E12-$K12)/E12</f>
        <v>0.91406110907135418</v>
      </c>
      <c r="T12" s="125">
        <f>(F12-$K12)/F12</f>
        <v>0.66809615275911183</v>
      </c>
      <c r="U12" s="125">
        <f>(G12-$K12)/G12</f>
        <v>0.98287106888633469</v>
      </c>
      <c r="V12" s="125">
        <f>(H12-$K12)/H12</f>
        <v>0.97818966644977778</v>
      </c>
      <c r="W12" s="126">
        <f>(I12-$K12)/I12</f>
        <v>0.84019729616064975</v>
      </c>
      <c r="X12" s="125">
        <f>(J12-$K12)/J12</f>
        <v>0.73562359302680647</v>
      </c>
      <c r="Y12" s="130">
        <f>(K12-$K12)/K12</f>
        <v>0</v>
      </c>
      <c r="Z12" s="125">
        <f>(L12-$K12)/L12</f>
        <v>0.9822569138795948</v>
      </c>
      <c r="AA12" s="125">
        <f>(M12-$K12)/M12</f>
        <v>0.94700659974552504</v>
      </c>
      <c r="AB12" s="126">
        <f>(N12-$K12)/N12</f>
        <v>0.8521958504491659</v>
      </c>
      <c r="AC12" s="125">
        <f>SMALL(T12:AB12,2)</f>
        <v>0.66809615275911183</v>
      </c>
      <c r="AD12" s="125">
        <f t="shared" si="0"/>
        <v>0.98287106888633469</v>
      </c>
      <c r="AE12" s="125">
        <v>0.66809615275911183</v>
      </c>
      <c r="AF12" s="125">
        <v>0.98287106888633469</v>
      </c>
      <c r="AH12" s="134" t="s">
        <v>65</v>
      </c>
      <c r="AI12" s="134">
        <f t="shared" ref="AI12:AI15" si="1">MIN(AE11:AF11,AE23:AF23,AE29:AF29)</f>
        <v>0.12152879678055098</v>
      </c>
      <c r="AJ12" s="134">
        <f t="shared" ref="AJ12:AJ15" si="2">MAX(AE11:AF11,AE23:AF23,AE29:AF29)</f>
        <v>0.97775941202408545</v>
      </c>
      <c r="AK12" s="134" t="s">
        <v>46</v>
      </c>
    </row>
    <row r="13" spans="1:37" x14ac:dyDescent="0.25">
      <c r="A13" s="118"/>
      <c r="B13" s="118"/>
      <c r="C13" s="118" t="s">
        <v>46</v>
      </c>
      <c r="D13" s="47" t="s">
        <v>6</v>
      </c>
      <c r="E13" s="72">
        <v>0.16688732804588199</v>
      </c>
      <c r="F13" s="72">
        <v>5.9064305761835398E-2</v>
      </c>
      <c r="G13" s="72">
        <v>0.56751525016100801</v>
      </c>
      <c r="H13" s="72">
        <v>0.45424036182946997</v>
      </c>
      <c r="I13" s="76">
        <v>0.14359091850967401</v>
      </c>
      <c r="J13" s="72">
        <v>5.0804443264759101E-2</v>
      </c>
      <c r="K13" s="74">
        <v>1.8171156103411301E-2</v>
      </c>
      <c r="L13" s="72">
        <v>0.625397034477156</v>
      </c>
      <c r="M13" s="72">
        <v>0.357077795052821</v>
      </c>
      <c r="N13" s="72">
        <v>0.16201273767656901</v>
      </c>
      <c r="O13" s="72"/>
      <c r="P13" s="118"/>
      <c r="Q13" s="118" t="s">
        <v>46</v>
      </c>
      <c r="R13" s="47" t="s">
        <v>6</v>
      </c>
      <c r="S13" s="125">
        <f>(E13-$K13)/E13</f>
        <v>0.89111722072501787</v>
      </c>
      <c r="T13" s="125">
        <f>(F13-$K13)/F13</f>
        <v>0.69234962014651058</v>
      </c>
      <c r="U13" s="125">
        <f>(G13-$K13)/G13</f>
        <v>0.96798120209411809</v>
      </c>
      <c r="V13" s="125">
        <f>(H13-$K13)/H13</f>
        <v>0.95999660613551319</v>
      </c>
      <c r="W13" s="126">
        <f>(I13-$K13)/I13</f>
        <v>0.87345191261390898</v>
      </c>
      <c r="X13" s="125">
        <f>(J13-$K13)/J13</f>
        <v>0.64233136049311135</v>
      </c>
      <c r="Y13" s="130">
        <f>(K13-$K13)/K13</f>
        <v>0</v>
      </c>
      <c r="Z13" s="125">
        <f>(L13-$K13)/L13</f>
        <v>0.97094460782244885</v>
      </c>
      <c r="AA13" s="125">
        <f>(M13-$K13)/M13</f>
        <v>0.94911149235498293</v>
      </c>
      <c r="AB13" s="126">
        <f>(N13-$K13)/N13</f>
        <v>0.88784118851391214</v>
      </c>
      <c r="AC13" s="134">
        <f>SMALL(T13:AB13,2)</f>
        <v>0.64233136049311135</v>
      </c>
      <c r="AD13" s="134">
        <f t="shared" si="0"/>
        <v>0.97094460782244885</v>
      </c>
      <c r="AE13" s="134">
        <v>0.64233136049311135</v>
      </c>
      <c r="AF13" s="134">
        <v>0.97094460782244885</v>
      </c>
      <c r="AH13" s="125" t="s">
        <v>7</v>
      </c>
      <c r="AI13" s="125">
        <f t="shared" si="1"/>
        <v>2.6076993763350167E-2</v>
      </c>
      <c r="AJ13" s="125">
        <f t="shared" si="2"/>
        <v>0.98287106888633469</v>
      </c>
      <c r="AK13" s="125" t="s">
        <v>46</v>
      </c>
    </row>
    <row r="14" spans="1:37" x14ac:dyDescent="0.25">
      <c r="A14" s="118"/>
      <c r="B14" s="111"/>
      <c r="C14" s="111"/>
      <c r="D14" s="53" t="s">
        <v>7</v>
      </c>
      <c r="E14" s="73">
        <v>0.21778670566904301</v>
      </c>
      <c r="F14" s="73">
        <v>6.62088164756197E-2</v>
      </c>
      <c r="G14" s="73">
        <v>0.86220854968472105</v>
      </c>
      <c r="H14" s="72">
        <v>0.64863804954472504</v>
      </c>
      <c r="I14" s="77">
        <v>0.16852174436363601</v>
      </c>
      <c r="J14" s="73">
        <v>7.7050303495625305E-2</v>
      </c>
      <c r="K14" s="80">
        <v>2.0842106586468099E-2</v>
      </c>
      <c r="L14" s="73">
        <v>1.0164412141171499</v>
      </c>
      <c r="M14" s="73">
        <v>0.49397030843091499</v>
      </c>
      <c r="N14" s="73">
        <v>0.220428235605061</v>
      </c>
      <c r="O14" s="72"/>
      <c r="P14" s="111"/>
      <c r="Q14" s="111"/>
      <c r="R14" s="53" t="s">
        <v>7</v>
      </c>
      <c r="S14" s="127">
        <f>(E14-$K14)/E14</f>
        <v>0.90430037259418139</v>
      </c>
      <c r="T14" s="127">
        <f>(F14-$K14)/F14</f>
        <v>0.68520647708386606</v>
      </c>
      <c r="U14" s="127">
        <f>(G14-$K14)/G14</f>
        <v>0.9758270703832741</v>
      </c>
      <c r="V14" s="127">
        <f>(H14-$K14)/H14</f>
        <v>0.96786789396475115</v>
      </c>
      <c r="W14" s="128">
        <f>(I14-$K14)/I14</f>
        <v>0.87632393276505005</v>
      </c>
      <c r="X14" s="127">
        <f>(J14-$K14)/J14</f>
        <v>0.72950000660735292</v>
      </c>
      <c r="Y14" s="131">
        <f>(K14-$K14)/K14</f>
        <v>0</v>
      </c>
      <c r="Z14" s="127">
        <f>(L14-$K14)/L14</f>
        <v>0.97949502017726531</v>
      </c>
      <c r="AA14" s="127">
        <f>(M14-$K14)/M14</f>
        <v>0.95780696485043282</v>
      </c>
      <c r="AB14" s="128">
        <f>(N14-$K14)/N14</f>
        <v>0.90544720131131162</v>
      </c>
      <c r="AC14" s="127">
        <f>SMALL(T14:AB14,2)</f>
        <v>0.68520647708386606</v>
      </c>
      <c r="AD14" s="127">
        <f t="shared" si="0"/>
        <v>0.97949502017726531</v>
      </c>
      <c r="AE14" s="127">
        <v>0.68520647708386606</v>
      </c>
      <c r="AF14" s="127">
        <v>0.97949502017726531</v>
      </c>
      <c r="AH14" s="134" t="s">
        <v>65</v>
      </c>
      <c r="AI14" s="134">
        <f t="shared" si="1"/>
        <v>0.59344482657568498</v>
      </c>
      <c r="AJ14" s="134">
        <f t="shared" si="2"/>
        <v>0.97094460782244885</v>
      </c>
      <c r="AK14" s="134" t="s">
        <v>45</v>
      </c>
    </row>
    <row r="15" spans="1:37" x14ac:dyDescent="0.25">
      <c r="A15" s="118"/>
      <c r="B15" s="115" t="s">
        <v>26</v>
      </c>
      <c r="C15" s="115" t="s">
        <v>44</v>
      </c>
      <c r="D15" s="55" t="s">
        <v>6</v>
      </c>
      <c r="E15" s="44">
        <v>0.104285954</v>
      </c>
      <c r="F15" s="82">
        <v>1.1366088E-2</v>
      </c>
      <c r="G15" s="44">
        <v>0.54968703399999996</v>
      </c>
      <c r="H15" s="44">
        <v>0.45267807700000001</v>
      </c>
      <c r="I15" s="55">
        <v>1.2196346E-2</v>
      </c>
      <c r="J15" s="44">
        <v>2.5448981098698899E-2</v>
      </c>
      <c r="K15" s="44">
        <v>2.0923105185004599E-2</v>
      </c>
      <c r="L15" s="44">
        <v>0.37563160049782102</v>
      </c>
      <c r="M15" s="44">
        <v>0.26687510030584</v>
      </c>
      <c r="N15" s="44">
        <v>1.9610378693353098E-2</v>
      </c>
      <c r="O15" s="45"/>
      <c r="P15" s="115" t="s">
        <v>26</v>
      </c>
      <c r="Q15" s="115" t="s">
        <v>44</v>
      </c>
      <c r="R15" s="55" t="s">
        <v>6</v>
      </c>
      <c r="S15" s="125">
        <f>(E15-$F15)/E15</f>
        <v>0.89101036559535141</v>
      </c>
      <c r="T15" s="130">
        <f>(F15-$F15)/F15</f>
        <v>0</v>
      </c>
      <c r="U15" s="125">
        <f>(G15-$F15)/G15</f>
        <v>0.97932261942347354</v>
      </c>
      <c r="V15" s="125">
        <f>(H15-$F15)/H15</f>
        <v>0.97489145470590133</v>
      </c>
      <c r="W15" s="126">
        <f>(I15-$F15)/I15</f>
        <v>6.8074323244027374E-2</v>
      </c>
      <c r="X15" s="125">
        <f>(J15-$F15)/J15</f>
        <v>0.55337748274012033</v>
      </c>
      <c r="Y15" s="125">
        <f>(K15-$F15)/K15</f>
        <v>0.45676858671312454</v>
      </c>
      <c r="Z15" s="125">
        <f>(L15-$F15)/L15</f>
        <v>0.96974139559894157</v>
      </c>
      <c r="AA15" s="125">
        <f>(M15-$F15)/M15</f>
        <v>0.95741045909875289</v>
      </c>
      <c r="AB15" s="126">
        <f>(N15-$F15)/N15</f>
        <v>0.42040446144711552</v>
      </c>
      <c r="AC15" s="134">
        <f>SMALL(T15:AB15,2)</f>
        <v>6.8074323244027374E-2</v>
      </c>
      <c r="AD15" s="134">
        <f t="shared" si="0"/>
        <v>0.97932261942347354</v>
      </c>
      <c r="AE15" s="134">
        <v>6.8074323244027374E-2</v>
      </c>
      <c r="AF15" s="134">
        <v>0.97932261942347354</v>
      </c>
      <c r="AH15" s="125" t="s">
        <v>7</v>
      </c>
      <c r="AI15" s="125">
        <f t="shared" si="1"/>
        <v>0.4998757197021485</v>
      </c>
      <c r="AJ15" s="125">
        <f t="shared" si="2"/>
        <v>0.97949502017726531</v>
      </c>
      <c r="AK15" s="125" t="s">
        <v>45</v>
      </c>
    </row>
    <row r="16" spans="1:37" x14ac:dyDescent="0.25">
      <c r="A16" s="118"/>
      <c r="B16" s="118"/>
      <c r="C16" s="118"/>
      <c r="D16" s="47" t="s">
        <v>7</v>
      </c>
      <c r="E16" s="45">
        <v>0.13536302</v>
      </c>
      <c r="F16" s="56">
        <v>1.3594192E-2</v>
      </c>
      <c r="G16" s="45">
        <v>0.83800654200000002</v>
      </c>
      <c r="H16" s="45">
        <v>0.66033048299999997</v>
      </c>
      <c r="I16" s="47">
        <v>1.8564456999999999E-2</v>
      </c>
      <c r="J16" s="45">
        <v>3.31561719177908E-2</v>
      </c>
      <c r="K16" s="45">
        <v>2.3914171250196299E-2</v>
      </c>
      <c r="L16" s="45">
        <v>0.51605524489047006</v>
      </c>
      <c r="M16" s="45">
        <v>0.32538121788872898</v>
      </c>
      <c r="N16" s="45">
        <v>2.6508835741893499E-2</v>
      </c>
      <c r="O16" s="45"/>
      <c r="P16" s="118"/>
      <c r="Q16" s="118"/>
      <c r="R16" s="47" t="s">
        <v>7</v>
      </c>
      <c r="S16" s="125">
        <f>(E16-$F16)/E16</f>
        <v>0.89957233519169411</v>
      </c>
      <c r="T16" s="130">
        <f>(F16-$F16)/F16</f>
        <v>0</v>
      </c>
      <c r="U16" s="125">
        <f>(G16-$F16)/G16</f>
        <v>0.98377794048295153</v>
      </c>
      <c r="V16" s="125">
        <f>(H16-$F16)/H16</f>
        <v>0.97941304793587725</v>
      </c>
      <c r="W16" s="126">
        <f>(I16-$F16)/I16</f>
        <v>0.2677301576878871</v>
      </c>
      <c r="X16" s="125">
        <f>(J16-$F16)/J16</f>
        <v>0.58999512869862747</v>
      </c>
      <c r="Y16" s="125">
        <f>(K16-$F16)/K16</f>
        <v>0.43154241651220038</v>
      </c>
      <c r="Z16" s="125">
        <f>(L16-$F16)/L16</f>
        <v>0.97365748699466215</v>
      </c>
      <c r="AA16" s="125">
        <f>(M16-$F16)/M16</f>
        <v>0.95822072310071438</v>
      </c>
      <c r="AB16" s="126">
        <f>(N16-$F16)/N16</f>
        <v>0.48718260838154109</v>
      </c>
      <c r="AC16" s="125">
        <f>SMALL(T16:AB16,2)</f>
        <v>0.2677301576878871</v>
      </c>
      <c r="AD16" s="125">
        <f t="shared" si="0"/>
        <v>0.98377794048295153</v>
      </c>
      <c r="AE16" s="125">
        <v>0.2677301576878871</v>
      </c>
      <c r="AF16" s="125">
        <v>0.98377794048295153</v>
      </c>
    </row>
    <row r="17" spans="1:32" x14ac:dyDescent="0.25">
      <c r="A17" s="118"/>
      <c r="B17" s="118"/>
      <c r="C17" s="118" t="s">
        <v>45</v>
      </c>
      <c r="D17" s="47" t="s">
        <v>6</v>
      </c>
      <c r="E17" s="45">
        <v>0.122064717</v>
      </c>
      <c r="F17" s="56">
        <v>1.0635594999999999E-2</v>
      </c>
      <c r="G17" s="45">
        <v>0.60185824600000004</v>
      </c>
      <c r="H17" s="45">
        <v>0.45267807700000001</v>
      </c>
      <c r="I17" s="47">
        <v>1.4168985E-2</v>
      </c>
      <c r="J17" s="45">
        <v>3.2951595714899903E-2</v>
      </c>
      <c r="K17" s="45">
        <v>1.7830257549889001E-2</v>
      </c>
      <c r="L17" s="45">
        <v>0.44047852318921898</v>
      </c>
      <c r="M17" s="45">
        <v>0.30826710153238401</v>
      </c>
      <c r="N17" s="45">
        <v>6.1102704423935499E-2</v>
      </c>
      <c r="O17" s="45"/>
      <c r="P17" s="118"/>
      <c r="Q17" s="118" t="s">
        <v>45</v>
      </c>
      <c r="R17" s="47" t="s">
        <v>6</v>
      </c>
      <c r="S17" s="125">
        <f>(E17-$F17)/E17</f>
        <v>0.91286921182965597</v>
      </c>
      <c r="T17" s="130">
        <f>(F17-$F17)/F17</f>
        <v>0</v>
      </c>
      <c r="U17" s="125">
        <f>(G17-$F17)/G17</f>
        <v>0.98232873758782069</v>
      </c>
      <c r="V17" s="125">
        <f>(H17-$F17)/H17</f>
        <v>0.97650516881558636</v>
      </c>
      <c r="W17" s="126">
        <f>(I17-$F17)/I17</f>
        <v>0.24937495522791511</v>
      </c>
      <c r="X17" s="125">
        <f>(J17-$F17)/J17</f>
        <v>0.6772358130386128</v>
      </c>
      <c r="Y17" s="125">
        <f>(K17-$F17)/K17</f>
        <v>0.40350861616879957</v>
      </c>
      <c r="Z17" s="125">
        <f>(L17-$F17)/L17</f>
        <v>0.97585445273700389</v>
      </c>
      <c r="AA17" s="125">
        <f>(M17-$F17)/M17</f>
        <v>0.96549876731207818</v>
      </c>
      <c r="AB17" s="126">
        <f>(N17-$F17)/N17</f>
        <v>0.82593904639294879</v>
      </c>
      <c r="AC17" s="134">
        <f>SMALL(T17:AB17,2)</f>
        <v>0.24937495522791511</v>
      </c>
      <c r="AD17" s="134">
        <f t="shared" si="0"/>
        <v>0.98232873758782069</v>
      </c>
      <c r="AE17" s="134">
        <v>0.24937495522791511</v>
      </c>
      <c r="AF17" s="134">
        <v>0.98232873758782069</v>
      </c>
    </row>
    <row r="18" spans="1:32" x14ac:dyDescent="0.25">
      <c r="A18" s="118"/>
      <c r="B18" s="118"/>
      <c r="C18" s="118"/>
      <c r="D18" s="47" t="s">
        <v>7</v>
      </c>
      <c r="E18" s="45">
        <v>0.16568650200000001</v>
      </c>
      <c r="F18" s="56">
        <v>1.3856258999999999E-2</v>
      </c>
      <c r="G18" s="45">
        <v>0.94202069799999999</v>
      </c>
      <c r="H18" s="45">
        <v>0.66033048299999997</v>
      </c>
      <c r="I18" s="47">
        <v>2.328736E-2</v>
      </c>
      <c r="J18" s="45">
        <v>4.3688244763975398E-2</v>
      </c>
      <c r="K18" s="45">
        <v>2.1111678252411399E-2</v>
      </c>
      <c r="L18" s="45">
        <v>0.62589392070523597</v>
      </c>
      <c r="M18" s="45">
        <v>0.402074950200693</v>
      </c>
      <c r="N18" s="45">
        <v>7.9366281804538599E-2</v>
      </c>
      <c r="O18" s="45"/>
      <c r="P18" s="118"/>
      <c r="Q18" s="118"/>
      <c r="R18" s="47" t="s">
        <v>7</v>
      </c>
      <c r="S18" s="125">
        <f>(E18-$F18)/E18</f>
        <v>0.91637062263527047</v>
      </c>
      <c r="T18" s="130">
        <f>(F18-$F18)/F18</f>
        <v>0</v>
      </c>
      <c r="U18" s="125">
        <f>(G18-$F18)/G18</f>
        <v>0.98529091873520602</v>
      </c>
      <c r="V18" s="125">
        <f>(H18-$F18)/H18</f>
        <v>0.97901617545043729</v>
      </c>
      <c r="W18" s="126">
        <f>(I18-$F18)/I18</f>
        <v>0.40498798489824528</v>
      </c>
      <c r="X18" s="125">
        <f>(J18-$F18)/J18</f>
        <v>0.68283781884902728</v>
      </c>
      <c r="Y18" s="125">
        <f>(K18-$F18)/K18</f>
        <v>0.34366852154838412</v>
      </c>
      <c r="Z18" s="125">
        <f>(L18-$F18)/L18</f>
        <v>0.97786164948784415</v>
      </c>
      <c r="AA18" s="125">
        <f>(M18-$F18)/M18</f>
        <v>0.96553811921612198</v>
      </c>
      <c r="AB18" s="126">
        <f>(N18-$F18)/N18</f>
        <v>0.82541378170990976</v>
      </c>
      <c r="AC18" s="125">
        <f>SMALL(T18:AB18,2)</f>
        <v>0.34366852154838412</v>
      </c>
      <c r="AD18" s="125">
        <f t="shared" si="0"/>
        <v>0.98529091873520602</v>
      </c>
      <c r="AE18" s="125">
        <v>0.34366852154838412</v>
      </c>
      <c r="AF18" s="125">
        <v>0.98529091873520602</v>
      </c>
    </row>
    <row r="19" spans="1:32" x14ac:dyDescent="0.25">
      <c r="A19" s="118"/>
      <c r="B19" s="118"/>
      <c r="C19" s="118" t="s">
        <v>46</v>
      </c>
      <c r="D19" s="47" t="s">
        <v>6</v>
      </c>
      <c r="E19" s="45">
        <v>0.15320589400000001</v>
      </c>
      <c r="F19" s="45">
        <v>2.0823365E-2</v>
      </c>
      <c r="G19" s="45">
        <v>0.61087504100000001</v>
      </c>
      <c r="H19" s="45">
        <v>0.45267807700000001</v>
      </c>
      <c r="I19" s="58">
        <v>1.0545394E-2</v>
      </c>
      <c r="J19" s="45">
        <v>3.2805829076670102E-2</v>
      </c>
      <c r="K19" s="45">
        <v>2.1642333704416501E-2</v>
      </c>
      <c r="L19" s="45">
        <v>0.48272848888092401</v>
      </c>
      <c r="M19" s="45">
        <v>0.39066624736246702</v>
      </c>
      <c r="N19" s="45">
        <v>0.127645825738606</v>
      </c>
      <c r="O19" s="45"/>
      <c r="P19" s="118"/>
      <c r="Q19" s="118" t="s">
        <v>46</v>
      </c>
      <c r="R19" s="47" t="s">
        <v>6</v>
      </c>
      <c r="S19" s="125">
        <f>(E19-$I19)/E19</f>
        <v>0.93116848363549265</v>
      </c>
      <c r="T19" s="125">
        <f>(F19-$I19)/F19</f>
        <v>0.49357877557253599</v>
      </c>
      <c r="U19" s="125">
        <f>(G19-$I19)/G19</f>
        <v>0.98273723217969877</v>
      </c>
      <c r="V19" s="125">
        <f>(H19-$I19)/H19</f>
        <v>0.97670442962494075</v>
      </c>
      <c r="W19" s="132">
        <f>(I19-$I19)/I19</f>
        <v>0</v>
      </c>
      <c r="X19" s="125">
        <f>(J19-$I19)/J19</f>
        <v>0.67855121187900824</v>
      </c>
      <c r="Y19" s="125">
        <f>(K19-$I19)/K19</f>
        <v>0.51274228814575451</v>
      </c>
      <c r="Z19" s="125">
        <f>(L19-$I19)/L19</f>
        <v>0.97815460607173477</v>
      </c>
      <c r="AA19" s="125">
        <f>(M19-$I19)/M19</f>
        <v>0.97300664167637763</v>
      </c>
      <c r="AB19" s="126">
        <f>(N19-$I19)/N19</f>
        <v>0.91738551622052311</v>
      </c>
      <c r="AC19" s="134">
        <f>SMALL(T19:AB19,2)</f>
        <v>0.49357877557253599</v>
      </c>
      <c r="AD19" s="134">
        <f t="shared" si="0"/>
        <v>0.98273723217969877</v>
      </c>
      <c r="AE19" s="134">
        <v>0.49357877557253599</v>
      </c>
      <c r="AF19" s="134">
        <v>0.98273723217969877</v>
      </c>
    </row>
    <row r="20" spans="1:32" x14ac:dyDescent="0.25">
      <c r="A20" s="118"/>
      <c r="B20" s="111"/>
      <c r="C20" s="111"/>
      <c r="D20" s="53" t="s">
        <v>7</v>
      </c>
      <c r="E20" s="51">
        <v>0.21339613800000001</v>
      </c>
      <c r="F20" s="51">
        <v>2.5284160999999999E-2</v>
      </c>
      <c r="G20" s="51">
        <v>0.96218366600000005</v>
      </c>
      <c r="H20" s="51">
        <v>0.66033048299999997</v>
      </c>
      <c r="I20" s="93">
        <v>1.8058762999999999E-2</v>
      </c>
      <c r="J20" s="51">
        <v>4.1519577557742798E-2</v>
      </c>
      <c r="K20" s="51">
        <v>3.0777804997304599E-2</v>
      </c>
      <c r="L20" s="51">
        <v>0.711904669597206</v>
      </c>
      <c r="M20" s="51">
        <v>0.55221096982175499</v>
      </c>
      <c r="N20" s="51">
        <v>0.17236116881293401</v>
      </c>
      <c r="O20" s="45"/>
      <c r="P20" s="111"/>
      <c r="Q20" s="111"/>
      <c r="R20" s="53" t="s">
        <v>7</v>
      </c>
      <c r="S20" s="127">
        <f>(E20-$I20)/E20</f>
        <v>0.91537446193145255</v>
      </c>
      <c r="T20" s="127">
        <f>(F20-$I20)/F20</f>
        <v>0.28576775792560416</v>
      </c>
      <c r="U20" s="127">
        <f>(G20-$I20)/G20</f>
        <v>0.98123148039388985</v>
      </c>
      <c r="V20" s="127">
        <f>(H20-$I20)/H20</f>
        <v>0.97265193192663801</v>
      </c>
      <c r="W20" s="133">
        <f>(I20-$I20)/I20</f>
        <v>0</v>
      </c>
      <c r="X20" s="127">
        <f>(J20-$I20)/J20</f>
        <v>0.56505426928091895</v>
      </c>
      <c r="Y20" s="127">
        <f>(K20-$I20)/K20</f>
        <v>0.41325370663757488</v>
      </c>
      <c r="Z20" s="127">
        <f>(L20-$I20)/L20</f>
        <v>0.97463317242992997</v>
      </c>
      <c r="AA20" s="127">
        <f>(M20-$I20)/M20</f>
        <v>0.96729734831992009</v>
      </c>
      <c r="AB20" s="128">
        <f>(N20-$I20)/N20</f>
        <v>0.8952271957519653</v>
      </c>
      <c r="AC20" s="127">
        <f>SMALL(T20:AB20,2)</f>
        <v>0.28576775792560416</v>
      </c>
      <c r="AD20" s="127">
        <f t="shared" si="0"/>
        <v>0.98123148039388985</v>
      </c>
      <c r="AE20" s="127">
        <v>0.28576775792560416</v>
      </c>
      <c r="AF20" s="127">
        <v>0.98123148039388985</v>
      </c>
    </row>
    <row r="21" spans="1:32" x14ac:dyDescent="0.25">
      <c r="A21" s="118"/>
      <c r="B21" s="115" t="s">
        <v>11</v>
      </c>
      <c r="C21" s="115" t="s">
        <v>44</v>
      </c>
      <c r="D21" s="55" t="s">
        <v>6</v>
      </c>
      <c r="E21" s="44">
        <v>4.86797014281449E-2</v>
      </c>
      <c r="F21" s="44">
        <v>3.6518914918727302E-2</v>
      </c>
      <c r="G21" s="44">
        <v>0.34697505920606603</v>
      </c>
      <c r="H21" s="44">
        <v>0.28704576774193402</v>
      </c>
      <c r="I21" s="55">
        <v>3.5436148545179597E-2</v>
      </c>
      <c r="J21" s="44">
        <v>3.6077235165028802E-2</v>
      </c>
      <c r="K21" s="82">
        <v>3.0542893527643802E-2</v>
      </c>
      <c r="L21" s="44">
        <v>0.168790512982497</v>
      </c>
      <c r="M21" s="44">
        <v>0.15867477947477701</v>
      </c>
      <c r="N21" s="44">
        <v>3.8023659672413002E-2</v>
      </c>
      <c r="O21" s="45"/>
      <c r="P21" s="115" t="s">
        <v>11</v>
      </c>
      <c r="Q21" s="115" t="s">
        <v>44</v>
      </c>
      <c r="R21" s="55" t="s">
        <v>6</v>
      </c>
      <c r="S21" s="125">
        <f>(E21-$K21)/E21</f>
        <v>0.37257434553645458</v>
      </c>
      <c r="T21" s="125">
        <f>(F21-$K21)/F21</f>
        <v>0.16364181149366328</v>
      </c>
      <c r="U21" s="125">
        <f>(G21-$K21)/G21</f>
        <v>0.91197380700062203</v>
      </c>
      <c r="V21" s="125">
        <f>(H21-$K21)/H21</f>
        <v>0.89359573642937984</v>
      </c>
      <c r="W21" s="126">
        <f>(I21-$K21)/I21</f>
        <v>0.13808653644447563</v>
      </c>
      <c r="X21" s="125">
        <f>(J21-$K21)/J21</f>
        <v>0.15340259895385977</v>
      </c>
      <c r="Y21" s="130">
        <f>(K21-$K21)/K21</f>
        <v>0</v>
      </c>
      <c r="Z21" s="125">
        <f>(L21-$K21)/L21</f>
        <v>0.81904851766869746</v>
      </c>
      <c r="AA21" s="125">
        <f>(M21-$K21)/M21</f>
        <v>0.80751261398476426</v>
      </c>
      <c r="AB21" s="126">
        <f>(N21-$K21)/N21</f>
        <v>0.19673977226859779</v>
      </c>
      <c r="AC21" s="134">
        <f>SMALL(T21:AB21,2)</f>
        <v>0.13808653644447563</v>
      </c>
      <c r="AD21" s="134">
        <f t="shared" si="0"/>
        <v>0.91197380700062203</v>
      </c>
      <c r="AE21" s="134">
        <v>0.13808653644447563</v>
      </c>
      <c r="AF21" s="134">
        <v>0.91197380700062203</v>
      </c>
    </row>
    <row r="22" spans="1:32" x14ac:dyDescent="0.25">
      <c r="A22" s="118"/>
      <c r="B22" s="118"/>
      <c r="C22" s="118"/>
      <c r="D22" s="47" t="s">
        <v>7</v>
      </c>
      <c r="E22" s="45">
        <v>5.8226445098295498E-2</v>
      </c>
      <c r="F22" s="45">
        <v>4.3679945177239103E-2</v>
      </c>
      <c r="G22" s="45">
        <v>0.463814133385268</v>
      </c>
      <c r="H22" s="45">
        <v>0.38055247615739002</v>
      </c>
      <c r="I22" s="47">
        <v>4.6161496995593E-2</v>
      </c>
      <c r="J22" s="45">
        <v>5.3221368621798E-2</v>
      </c>
      <c r="K22" s="56">
        <v>3.6018488532263603E-2</v>
      </c>
      <c r="L22" s="45">
        <v>0.21616559725498299</v>
      </c>
      <c r="M22" s="45">
        <v>0.196430347873008</v>
      </c>
      <c r="N22" s="45">
        <v>5.2398926854625098E-2</v>
      </c>
      <c r="O22" s="45"/>
      <c r="P22" s="118"/>
      <c r="Q22" s="118"/>
      <c r="R22" s="47" t="s">
        <v>7</v>
      </c>
      <c r="S22" s="125">
        <f>(E22-$K22)/E22</f>
        <v>0.38140670495238604</v>
      </c>
      <c r="T22" s="125">
        <f>(F22-$K22)/F22</f>
        <v>0.17539986860990289</v>
      </c>
      <c r="U22" s="125">
        <f>(G22-$K22)/G22</f>
        <v>0.92234283964273944</v>
      </c>
      <c r="V22" s="125">
        <f>(H22-$K22)/H22</f>
        <v>0.90535211097308177</v>
      </c>
      <c r="W22" s="126">
        <f>(I22-$K22)/I22</f>
        <v>0.2197287593228994</v>
      </c>
      <c r="X22" s="125">
        <f>(J22-$K22)/J22</f>
        <v>0.32323257621918</v>
      </c>
      <c r="Y22" s="130">
        <f>(K22-$K22)/K22</f>
        <v>0</v>
      </c>
      <c r="Z22" s="125">
        <f>(L22-$K22)/L22</f>
        <v>0.83337548162311326</v>
      </c>
      <c r="AA22" s="125">
        <f>(M22-$K22)/M22</f>
        <v>0.81663480759322626</v>
      </c>
      <c r="AB22" s="126">
        <f>(N22-$K22)/N22</f>
        <v>0.31261018699499649</v>
      </c>
      <c r="AC22" s="125">
        <f>SMALL(T22:AB22,2)</f>
        <v>0.17539986860990289</v>
      </c>
      <c r="AD22" s="125">
        <f t="shared" si="0"/>
        <v>0.92234283964273944</v>
      </c>
      <c r="AE22" s="125">
        <v>0.17539986860990289</v>
      </c>
      <c r="AF22" s="125">
        <v>0.92234283964273944</v>
      </c>
    </row>
    <row r="23" spans="1:32" x14ac:dyDescent="0.25">
      <c r="A23" s="118"/>
      <c r="B23" s="118"/>
      <c r="C23" s="118" t="s">
        <v>45</v>
      </c>
      <c r="D23" s="47" t="s">
        <v>6</v>
      </c>
      <c r="E23" s="45">
        <v>6.6846192809891805E-2</v>
      </c>
      <c r="F23" s="45">
        <v>5.6187375605972603E-2</v>
      </c>
      <c r="G23" s="45">
        <v>0.349466171264803</v>
      </c>
      <c r="H23" s="45">
        <v>0.28704576774193402</v>
      </c>
      <c r="I23" s="47">
        <v>5.3432542574384199E-2</v>
      </c>
      <c r="J23" s="45">
        <v>5.5781935471501697E-2</v>
      </c>
      <c r="K23" s="56">
        <v>2.72684706319389E-2</v>
      </c>
      <c r="L23" s="45">
        <v>0.186881021334836</v>
      </c>
      <c r="M23" s="45">
        <v>0.20510471430847599</v>
      </c>
      <c r="N23" s="45">
        <v>7.6735267651931602E-2</v>
      </c>
      <c r="O23" s="45"/>
      <c r="P23" s="118"/>
      <c r="Q23" s="118" t="s">
        <v>45</v>
      </c>
      <c r="R23" s="47" t="s">
        <v>6</v>
      </c>
      <c r="S23" s="125">
        <f>(E23-$K23)/E23</f>
        <v>0.59207144811538537</v>
      </c>
      <c r="T23" s="125">
        <f>(F23-$K23)/F23</f>
        <v>0.51468687871870777</v>
      </c>
      <c r="U23" s="125">
        <f>(G23-$K23)/G23</f>
        <v>0.92197107224070451</v>
      </c>
      <c r="V23" s="125">
        <f>(H23-$K23)/H23</f>
        <v>0.90500305631938682</v>
      </c>
      <c r="W23" s="126">
        <f>(I23-$K23)/I23</f>
        <v>0.48966548627218937</v>
      </c>
      <c r="X23" s="125">
        <f>(J23-$K23)/J23</f>
        <v>0.51115947481115953</v>
      </c>
      <c r="Y23" s="130">
        <f>(K23-$K23)/K23</f>
        <v>0</v>
      </c>
      <c r="Z23" s="125">
        <f>(L23-$K23)/L23</f>
        <v>0.85408646401240607</v>
      </c>
      <c r="AA23" s="125">
        <f>(M23-$K23)/M23</f>
        <v>0.86705098064724473</v>
      </c>
      <c r="AB23" s="126">
        <f>(N23-$K23)/N23</f>
        <v>0.64464226858987839</v>
      </c>
      <c r="AC23" s="134">
        <f>SMALL(T23:AB23,2)</f>
        <v>0.48966548627218937</v>
      </c>
      <c r="AD23" s="134">
        <f t="shared" si="0"/>
        <v>0.92197107224070451</v>
      </c>
      <c r="AE23" s="134">
        <v>0.48966548627218937</v>
      </c>
      <c r="AF23" s="134">
        <v>0.92197107224070451</v>
      </c>
    </row>
    <row r="24" spans="1:32" x14ac:dyDescent="0.25">
      <c r="A24" s="118"/>
      <c r="B24" s="118"/>
      <c r="C24" s="118"/>
      <c r="D24" s="47" t="s">
        <v>7</v>
      </c>
      <c r="E24" s="45">
        <v>9.2321181815143399E-2</v>
      </c>
      <c r="F24" s="45">
        <v>7.0031073073332395E-2</v>
      </c>
      <c r="G24" s="45">
        <v>0.46805439232014301</v>
      </c>
      <c r="H24" s="45">
        <v>0.38055247615739002</v>
      </c>
      <c r="I24" s="47">
        <v>6.7152091924656696E-2</v>
      </c>
      <c r="J24" s="45">
        <v>9.0168482943903894E-2</v>
      </c>
      <c r="K24" s="56">
        <v>3.30404297160398E-2</v>
      </c>
      <c r="L24" s="45">
        <v>0.239335172297754</v>
      </c>
      <c r="M24" s="45">
        <v>0.255137305382312</v>
      </c>
      <c r="N24" s="45">
        <v>9.8755304895822099E-2</v>
      </c>
      <c r="O24" s="45"/>
      <c r="P24" s="118"/>
      <c r="Q24" s="118"/>
      <c r="R24" s="47" t="s">
        <v>7</v>
      </c>
      <c r="S24" s="125">
        <f>(E24-$K24)/E24</f>
        <v>0.64211431151090193</v>
      </c>
      <c r="T24" s="125">
        <f>(F24-$K24)/F24</f>
        <v>0.52820329225225759</v>
      </c>
      <c r="U24" s="125">
        <f>(G24-$K24)/G24</f>
        <v>0.92940899549674427</v>
      </c>
      <c r="V24" s="125">
        <f>(H24-$K24)/H24</f>
        <v>0.91317773031024807</v>
      </c>
      <c r="W24" s="126">
        <f>(I24-$K24)/I24</f>
        <v>0.50797616620625163</v>
      </c>
      <c r="X24" s="125">
        <f>(J24-$K24)/J24</f>
        <v>0.63357008305668072</v>
      </c>
      <c r="Y24" s="130">
        <f>(K24-$K24)/K24</f>
        <v>0</v>
      </c>
      <c r="Z24" s="125">
        <f>(L24-$K24)/L24</f>
        <v>0.86194912599417439</v>
      </c>
      <c r="AA24" s="125">
        <f>(M24-$K24)/M24</f>
        <v>0.87049941729795188</v>
      </c>
      <c r="AB24" s="126">
        <f>(N24-$K24)/N24</f>
        <v>0.66543134314764707</v>
      </c>
      <c r="AC24" s="125">
        <f>SMALL(T24:AB24,2)</f>
        <v>0.50797616620625163</v>
      </c>
      <c r="AD24" s="125">
        <f t="shared" si="0"/>
        <v>0.92940899549674427</v>
      </c>
      <c r="AE24" s="125">
        <v>0.50797616620625163</v>
      </c>
      <c r="AF24" s="125">
        <v>0.92940899549674427</v>
      </c>
    </row>
    <row r="25" spans="1:32" x14ac:dyDescent="0.25">
      <c r="A25" s="118"/>
      <c r="B25" s="118"/>
      <c r="C25" s="118" t="s">
        <v>46</v>
      </c>
      <c r="D25" s="47" t="s">
        <v>6</v>
      </c>
      <c r="E25" s="45">
        <v>9.3801389439932104E-2</v>
      </c>
      <c r="F25" s="45">
        <v>8.9475738363185994E-2</v>
      </c>
      <c r="G25" s="45">
        <v>0.349466171264803</v>
      </c>
      <c r="H25" s="45">
        <v>0.28704576774193402</v>
      </c>
      <c r="I25" s="47">
        <v>7.5692706072485599E-2</v>
      </c>
      <c r="J25" s="45">
        <v>7.6690121218731894E-2</v>
      </c>
      <c r="K25" s="56">
        <v>3.0232671150534299E-2</v>
      </c>
      <c r="L25" s="45">
        <v>0.21922348991138599</v>
      </c>
      <c r="M25" s="45">
        <v>0.281007362271741</v>
      </c>
      <c r="N25" s="45">
        <v>0.14240494426695</v>
      </c>
      <c r="O25" s="45"/>
      <c r="P25" s="118"/>
      <c r="Q25" s="118" t="s">
        <v>46</v>
      </c>
      <c r="R25" s="47" t="s">
        <v>6</v>
      </c>
      <c r="S25" s="125">
        <f>(E25-$K25)/E25</f>
        <v>0.67769484726135654</v>
      </c>
      <c r="T25" s="125">
        <f>(F25-$K25)/F25</f>
        <v>0.6621131973472123</v>
      </c>
      <c r="U25" s="125">
        <f>(G25-$K25)/G25</f>
        <v>0.91348899081958368</v>
      </c>
      <c r="V25" s="125">
        <f>(H25-$K25)/H25</f>
        <v>0.8946764782899892</v>
      </c>
      <c r="W25" s="126">
        <f>(I25-$K25)/I25</f>
        <v>0.60058673128184126</v>
      </c>
      <c r="X25" s="125">
        <f>(J25-$K25)/J25</f>
        <v>0.60578141395413732</v>
      </c>
      <c r="Y25" s="130">
        <f>(K25-$K25)/K25</f>
        <v>0</v>
      </c>
      <c r="Z25" s="125">
        <f>(L25-$K25)/L25</f>
        <v>0.86209200864946145</v>
      </c>
      <c r="AA25" s="125">
        <f>(M25-$K25)/M25</f>
        <v>0.89241324175236891</v>
      </c>
      <c r="AB25" s="126">
        <f>(N25-$K25)/N25</f>
        <v>0.78769928736560846</v>
      </c>
      <c r="AC25" s="134">
        <f>SMALL(T25:AB25,2)</f>
        <v>0.60058673128184126</v>
      </c>
      <c r="AD25" s="134">
        <f t="shared" si="0"/>
        <v>0.91348899081958368</v>
      </c>
      <c r="AE25" s="134">
        <v>0.60058673128184126</v>
      </c>
      <c r="AF25" s="134">
        <v>0.91348899081958368</v>
      </c>
    </row>
    <row r="26" spans="1:32" x14ac:dyDescent="0.25">
      <c r="A26" s="118"/>
      <c r="B26" s="111"/>
      <c r="C26" s="111"/>
      <c r="D26" s="53" t="s">
        <v>7</v>
      </c>
      <c r="E26" s="51">
        <v>0.12726624068772999</v>
      </c>
      <c r="F26" s="51">
        <v>0.114043241972483</v>
      </c>
      <c r="G26" s="51">
        <v>0.46805439232014301</v>
      </c>
      <c r="H26" s="51">
        <v>0.38055247615739002</v>
      </c>
      <c r="I26" s="53">
        <v>9.8336349773579704E-2</v>
      </c>
      <c r="J26" s="51">
        <v>0.123517589364423</v>
      </c>
      <c r="K26" s="81">
        <v>3.9489266726159301E-2</v>
      </c>
      <c r="L26" s="51">
        <v>0.28992846054301902</v>
      </c>
      <c r="M26" s="51">
        <v>0.37477176990997102</v>
      </c>
      <c r="N26" s="51">
        <v>0.192707919124465</v>
      </c>
      <c r="O26" s="45"/>
      <c r="P26" s="111"/>
      <c r="Q26" s="111"/>
      <c r="R26" s="53" t="s">
        <v>7</v>
      </c>
      <c r="S26" s="127">
        <f>(E26-$K26)/E26</f>
        <v>0.68971137583097841</v>
      </c>
      <c r="T26" s="127">
        <f>(F26-$K26)/F26</f>
        <v>0.65373426743087948</v>
      </c>
      <c r="U26" s="127">
        <f>(G26-$K26)/G26</f>
        <v>0.91563103055093398</v>
      </c>
      <c r="V26" s="127">
        <f>(H26-$K26)/H26</f>
        <v>0.89623174410819695</v>
      </c>
      <c r="W26" s="128">
        <f>(I26-$K26)/I26</f>
        <v>0.59842655521499755</v>
      </c>
      <c r="X26" s="127">
        <f>(J26-$K26)/J26</f>
        <v>0.68029438617320148</v>
      </c>
      <c r="Y26" s="131">
        <f>(K26-$K26)/K26</f>
        <v>0</v>
      </c>
      <c r="Z26" s="127">
        <f>(L26-$K26)/L26</f>
        <v>0.86379651500167232</v>
      </c>
      <c r="AA26" s="127">
        <f>(M26-$K26)/M26</f>
        <v>0.89463115982389607</v>
      </c>
      <c r="AB26" s="128">
        <f>(N26-$K26)/N26</f>
        <v>0.79508228356378952</v>
      </c>
      <c r="AC26" s="127">
        <f>SMALL(T26:AB26,2)</f>
        <v>0.59842655521499755</v>
      </c>
      <c r="AD26" s="127">
        <f t="shared" si="0"/>
        <v>0.91563103055093398</v>
      </c>
      <c r="AE26" s="127">
        <v>0.59842655521499755</v>
      </c>
      <c r="AF26" s="127">
        <v>0.91563103055093398</v>
      </c>
    </row>
    <row r="27" spans="1:32" x14ac:dyDescent="0.25">
      <c r="A27" s="118"/>
      <c r="B27" s="115" t="s">
        <v>12</v>
      </c>
      <c r="C27" s="115" t="s">
        <v>44</v>
      </c>
      <c r="D27" s="55" t="s">
        <v>6</v>
      </c>
      <c r="E27" s="44">
        <v>4.6987904272030701E-2</v>
      </c>
      <c r="F27" s="44">
        <v>3.5768134690053202E-2</v>
      </c>
      <c r="G27" s="44">
        <v>0.298540394452669</v>
      </c>
      <c r="H27" s="44">
        <v>0.26119682466777999</v>
      </c>
      <c r="I27" s="55">
        <v>2.81377998568151E-2</v>
      </c>
      <c r="J27" s="44">
        <v>3.7309381120483397E-2</v>
      </c>
      <c r="K27" s="82">
        <v>2.56975801572203E-2</v>
      </c>
      <c r="L27" s="44">
        <v>0.32580538304029799</v>
      </c>
      <c r="M27" s="44">
        <v>0.20393757113349401</v>
      </c>
      <c r="N27" s="44">
        <v>3.9106771089478999E-2</v>
      </c>
      <c r="O27" s="45"/>
      <c r="P27" s="115" t="s">
        <v>12</v>
      </c>
      <c r="Q27" s="115" t="s">
        <v>44</v>
      </c>
      <c r="R27" s="55" t="s">
        <v>6</v>
      </c>
      <c r="S27" s="125">
        <f>(E27-$K27)/E27</f>
        <v>0.45310222800218292</v>
      </c>
      <c r="T27" s="125">
        <f>(F27-$K27)/F27</f>
        <v>0.28155101237732233</v>
      </c>
      <c r="U27" s="125">
        <f>(G27-$K27)/G27</f>
        <v>0.91392260265371084</v>
      </c>
      <c r="V27" s="125">
        <f>(H27-$K27)/H27</f>
        <v>0.90161603155051595</v>
      </c>
      <c r="W27" s="126">
        <f>(I27-$K27)/I27</f>
        <v>8.6723898528397805E-2</v>
      </c>
      <c r="X27" s="125">
        <f>(J27-$K27)/J27</f>
        <v>0.31123006103384671</v>
      </c>
      <c r="Y27" s="130">
        <f>(K27-$K27)/K27</f>
        <v>0</v>
      </c>
      <c r="Z27" s="125">
        <f>(L27-$K27)/L27</f>
        <v>0.92112598043218386</v>
      </c>
      <c r="AA27" s="125">
        <f>(M27-$K27)/M27</f>
        <v>0.8739929086416397</v>
      </c>
      <c r="AB27" s="126">
        <f>(N27-$K27)/N27</f>
        <v>0.34288668071259432</v>
      </c>
      <c r="AC27" s="134">
        <f>SMALL(T27:AB27,2)</f>
        <v>8.6723898528397805E-2</v>
      </c>
      <c r="AD27" s="134">
        <f t="shared" si="0"/>
        <v>0.92112598043218386</v>
      </c>
      <c r="AE27" s="134">
        <v>8.6723898528397805E-2</v>
      </c>
      <c r="AF27" s="134">
        <v>0.92112598043218386</v>
      </c>
    </row>
    <row r="28" spans="1:32" x14ac:dyDescent="0.25">
      <c r="A28" s="118"/>
      <c r="B28" s="118"/>
      <c r="C28" s="118"/>
      <c r="D28" s="47" t="s">
        <v>7</v>
      </c>
      <c r="E28" s="45">
        <v>6.8101686979155293E-2</v>
      </c>
      <c r="F28" s="45">
        <v>4.8166373011725001E-2</v>
      </c>
      <c r="G28" s="45">
        <v>0.39706202873739399</v>
      </c>
      <c r="H28" s="45">
        <v>0.34830641819542901</v>
      </c>
      <c r="I28" s="47">
        <v>4.2152190749076397E-2</v>
      </c>
      <c r="J28" s="45">
        <v>5.8481359037179499E-2</v>
      </c>
      <c r="K28" s="56">
        <v>4.2188001750425398E-2</v>
      </c>
      <c r="L28" s="45">
        <v>0.43821448928607298</v>
      </c>
      <c r="M28" s="45">
        <v>0.27352908488601302</v>
      </c>
      <c r="N28" s="45">
        <v>5.0616442115670297E-2</v>
      </c>
      <c r="O28" s="45"/>
      <c r="P28" s="118"/>
      <c r="Q28" s="118"/>
      <c r="R28" s="47" t="s">
        <v>7</v>
      </c>
      <c r="S28" s="125">
        <f>(E28-$K28)/E28</f>
        <v>0.38051458602870747</v>
      </c>
      <c r="T28" s="125">
        <f>(F28-$K28)/F28</f>
        <v>0.12411919120097138</v>
      </c>
      <c r="U28" s="125">
        <f>(G28-$K28)/G28</f>
        <v>0.89374959402545284</v>
      </c>
      <c r="V28" s="125">
        <f>(H28-$K28)/H28</f>
        <v>0.87887676038529261</v>
      </c>
      <c r="W28" s="126">
        <f>(I28-$K28)/I28</f>
        <v>-8.4956441676250496E-4</v>
      </c>
      <c r="X28" s="125">
        <f>(J28-$K28)/J28</f>
        <v>0.27860770602809704</v>
      </c>
      <c r="Y28" s="130">
        <f>(K28-$K28)/K28</f>
        <v>0</v>
      </c>
      <c r="Z28" s="125">
        <f>(L28-$K28)/L28</f>
        <v>0.90372750609146457</v>
      </c>
      <c r="AA28" s="125">
        <f>(M28-$K28)/M28</f>
        <v>0.84576411035774757</v>
      </c>
      <c r="AB28" s="126">
        <f>(N28-$K28)/N28</f>
        <v>0.16651585953007048</v>
      </c>
      <c r="AC28" s="125">
        <f>SMALL(T28:AB28,3)</f>
        <v>0.12411919120097138</v>
      </c>
      <c r="AD28" s="125">
        <f t="shared" si="0"/>
        <v>0.90372750609146457</v>
      </c>
      <c r="AE28" s="125">
        <v>0.12411919120097138</v>
      </c>
      <c r="AF28" s="125">
        <v>0.90372750609146457</v>
      </c>
    </row>
    <row r="29" spans="1:32" x14ac:dyDescent="0.25">
      <c r="A29" s="118"/>
      <c r="B29" s="118"/>
      <c r="C29" s="118" t="s">
        <v>45</v>
      </c>
      <c r="D29" s="47" t="s">
        <v>6</v>
      </c>
      <c r="E29" s="45">
        <v>6.4374052262511597E-2</v>
      </c>
      <c r="F29" s="45">
        <v>4.56228206672337E-2</v>
      </c>
      <c r="G29" s="45">
        <v>0.298540394452669</v>
      </c>
      <c r="H29" s="45">
        <v>0.26119682466777999</v>
      </c>
      <c r="I29" s="47">
        <v>3.1718831917385497E-2</v>
      </c>
      <c r="J29" s="45">
        <v>6.1357839547801801E-2</v>
      </c>
      <c r="K29" s="56">
        <v>2.7864080439181101E-2</v>
      </c>
      <c r="L29" s="45">
        <v>0.37205355216542102</v>
      </c>
      <c r="M29" s="45">
        <v>0.21952550429770701</v>
      </c>
      <c r="N29" s="45">
        <v>6.64690713649361E-2</v>
      </c>
      <c r="O29" s="45"/>
      <c r="P29" s="118"/>
      <c r="Q29" s="118" t="s">
        <v>45</v>
      </c>
      <c r="R29" s="47" t="s">
        <v>6</v>
      </c>
      <c r="S29" s="125">
        <f>(E29-$K29)/E29</f>
        <v>0.56715354308357213</v>
      </c>
      <c r="T29" s="125">
        <f>(F29-$K29)/F29</f>
        <v>0.38925125558505685</v>
      </c>
      <c r="U29" s="125">
        <f>(G29-$K29)/G29</f>
        <v>0.90666562730894129</v>
      </c>
      <c r="V29" s="125">
        <f>(H29-$K29)/H29</f>
        <v>0.89332151922359004</v>
      </c>
      <c r="W29" s="126">
        <f>(I29-$K29)/I29</f>
        <v>0.12152879678055098</v>
      </c>
      <c r="X29" s="125">
        <f>(J29-$K29)/J29</f>
        <v>0.54587578955622862</v>
      </c>
      <c r="Y29" s="130">
        <f>(K29-$K29)/K29</f>
        <v>0</v>
      </c>
      <c r="Z29" s="125">
        <f>(L29-$K29)/L29</f>
        <v>0.92510733931444289</v>
      </c>
      <c r="AA29" s="125">
        <f>(M29-$K29)/M29</f>
        <v>0.87307132932766873</v>
      </c>
      <c r="AB29" s="126">
        <f>(N29-$K29)/N29</f>
        <v>0.58079630319794096</v>
      </c>
      <c r="AC29" s="134">
        <f>SMALL(T29:AB29,2)</f>
        <v>0.12152879678055098</v>
      </c>
      <c r="AD29" s="134">
        <f t="shared" si="0"/>
        <v>0.92510733931444289</v>
      </c>
      <c r="AE29" s="134">
        <v>0.12152879678055098</v>
      </c>
      <c r="AF29" s="134">
        <v>0.92510733931444289</v>
      </c>
    </row>
    <row r="30" spans="1:32" x14ac:dyDescent="0.25">
      <c r="A30" s="118"/>
      <c r="B30" s="118"/>
      <c r="C30" s="118"/>
      <c r="D30" s="47" t="s">
        <v>7</v>
      </c>
      <c r="E30" s="45">
        <v>9.6161302536492105E-2</v>
      </c>
      <c r="F30" s="45">
        <v>6.4504313037524394E-2</v>
      </c>
      <c r="G30" s="45">
        <v>0.39706202873739399</v>
      </c>
      <c r="H30" s="45">
        <v>0.34830641819542901</v>
      </c>
      <c r="I30" s="47">
        <v>4.7446475379508801E-2</v>
      </c>
      <c r="J30" s="45">
        <v>0.100395759261492</v>
      </c>
      <c r="K30" s="56">
        <v>4.6209213936944403E-2</v>
      </c>
      <c r="L30" s="45">
        <v>0.52391898494883005</v>
      </c>
      <c r="M30" s="45">
        <v>0.29471476177832401</v>
      </c>
      <c r="N30" s="45">
        <v>8.7262418816276E-2</v>
      </c>
      <c r="O30" s="45"/>
      <c r="P30" s="118"/>
      <c r="Q30" s="118"/>
      <c r="R30" s="47" t="s">
        <v>7</v>
      </c>
      <c r="S30" s="125">
        <f>(E30-$K30)/E30</f>
        <v>0.51946143908139619</v>
      </c>
      <c r="T30" s="125">
        <f>(F30-$K30)/F30</f>
        <v>0.28362598156711005</v>
      </c>
      <c r="U30" s="125">
        <f>(G30-$K30)/G30</f>
        <v>0.88362217841911572</v>
      </c>
      <c r="V30" s="125">
        <f>(H30-$K30)/H30</f>
        <v>0.86733171850133073</v>
      </c>
      <c r="W30" s="126">
        <f>(I30-$K30)/I30</f>
        <v>2.6076993763350167E-2</v>
      </c>
      <c r="X30" s="125">
        <f>(J30-$K30)/J30</f>
        <v>0.53972942406275015</v>
      </c>
      <c r="Y30" s="130">
        <f>(K30-$K30)/K30</f>
        <v>0</v>
      </c>
      <c r="Z30" s="125">
        <f>(L30-$K30)/L30</f>
        <v>0.91180084084668633</v>
      </c>
      <c r="AA30" s="125">
        <f>(M30-$K30)/M30</f>
        <v>0.84320699221811746</v>
      </c>
      <c r="AB30" s="126">
        <f>(N30-$K30)/N30</f>
        <v>0.4704568752072506</v>
      </c>
      <c r="AC30" s="125">
        <f>SMALL(T30:AB30,2)</f>
        <v>2.6076993763350167E-2</v>
      </c>
      <c r="AD30" s="125">
        <f t="shared" si="0"/>
        <v>0.91180084084668633</v>
      </c>
      <c r="AE30" s="125">
        <v>2.6076993763350167E-2</v>
      </c>
      <c r="AF30" s="125">
        <v>0.91180084084668633</v>
      </c>
    </row>
    <row r="31" spans="1:32" x14ac:dyDescent="0.25">
      <c r="A31" s="118"/>
      <c r="B31" s="118"/>
      <c r="C31" s="118" t="s">
        <v>46</v>
      </c>
      <c r="D31" s="47" t="s">
        <v>6</v>
      </c>
      <c r="E31" s="45">
        <v>0.106667611046349</v>
      </c>
      <c r="F31" s="45">
        <v>0.112858474117133</v>
      </c>
      <c r="G31" s="45">
        <v>0.32047751915405498</v>
      </c>
      <c r="H31" s="45">
        <v>0.26119682466777999</v>
      </c>
      <c r="I31" s="47">
        <v>5.9469994386507997E-2</v>
      </c>
      <c r="J31" s="45">
        <v>8.7115813632645797E-2</v>
      </c>
      <c r="K31" s="56">
        <v>2.4177833881349801E-2</v>
      </c>
      <c r="L31" s="45">
        <v>0.40670761163090502</v>
      </c>
      <c r="M31" s="45">
        <v>0.230153408678307</v>
      </c>
      <c r="N31" s="45">
        <v>0.11818455096178899</v>
      </c>
      <c r="O31" s="45"/>
      <c r="P31" s="118"/>
      <c r="Q31" s="118" t="s">
        <v>46</v>
      </c>
      <c r="R31" s="47" t="s">
        <v>6</v>
      </c>
      <c r="S31" s="125">
        <f>(E31-$K31)/E31</f>
        <v>0.77333481415605998</v>
      </c>
      <c r="T31" s="125">
        <f>(F31-$K31)/F31</f>
        <v>0.78576855596810369</v>
      </c>
      <c r="U31" s="125">
        <f>(G31-$K31)/G31</f>
        <v>0.92455684896347623</v>
      </c>
      <c r="V31" s="125">
        <f>(H31-$K31)/H31</f>
        <v>0.90743442646325445</v>
      </c>
      <c r="W31" s="126">
        <f>(I31-$K31)/I31</f>
        <v>0.59344482657568498</v>
      </c>
      <c r="X31" s="125">
        <f>(J31-$K31)/J31</f>
        <v>0.72246331781616524</v>
      </c>
      <c r="Y31" s="130">
        <f>(K31-$K31)/K31</f>
        <v>0</v>
      </c>
      <c r="Z31" s="125">
        <f>(L31-$K31)/L31</f>
        <v>0.94055229558061071</v>
      </c>
      <c r="AA31" s="125">
        <f>(M31-$K31)/M31</f>
        <v>0.89494905150353887</v>
      </c>
      <c r="AB31" s="126">
        <f>(N31-$K31)/N31</f>
        <v>0.79542305923583123</v>
      </c>
      <c r="AC31" s="134">
        <f>SMALL(T31:AB31,2)</f>
        <v>0.59344482657568498</v>
      </c>
      <c r="AD31" s="134">
        <f t="shared" si="0"/>
        <v>0.94055229558061071</v>
      </c>
      <c r="AE31" s="134">
        <v>0.59344482657568498</v>
      </c>
      <c r="AF31" s="134">
        <v>0.94055229558061071</v>
      </c>
    </row>
    <row r="32" spans="1:32" x14ac:dyDescent="0.25">
      <c r="A32" s="118"/>
      <c r="B32" s="111"/>
      <c r="C32" s="111"/>
      <c r="D32" s="53" t="s">
        <v>7</v>
      </c>
      <c r="E32" s="51">
        <v>0.14649945494525901</v>
      </c>
      <c r="F32" s="51">
        <v>0.14915978722178</v>
      </c>
      <c r="G32" s="51">
        <v>0.431597963034759</v>
      </c>
      <c r="H32" s="51">
        <v>0.34830641819542901</v>
      </c>
      <c r="I32" s="53">
        <v>8.1920171779451004E-2</v>
      </c>
      <c r="J32" s="51">
        <v>0.136823848492613</v>
      </c>
      <c r="K32" s="81">
        <v>4.0970266953074298E-2</v>
      </c>
      <c r="L32" s="51">
        <v>0.58444035758396395</v>
      </c>
      <c r="M32" s="51">
        <v>0.31183937742540502</v>
      </c>
      <c r="N32" s="51">
        <v>0.157758349890462</v>
      </c>
      <c r="O32" s="45"/>
      <c r="P32" s="111"/>
      <c r="Q32" s="111"/>
      <c r="R32" s="53" t="s">
        <v>7</v>
      </c>
      <c r="S32" s="127">
        <f>(E32-$K32)/E32</f>
        <v>0.72033843423934074</v>
      </c>
      <c r="T32" s="127">
        <f>(F32-$K32)/F32</f>
        <v>0.7253263247676992</v>
      </c>
      <c r="U32" s="127">
        <f>(G32-$K32)/G32</f>
        <v>0.90507307619110622</v>
      </c>
      <c r="V32" s="127">
        <f>(H32-$K32)/H32</f>
        <v>0.88237291989811517</v>
      </c>
      <c r="W32" s="128">
        <f>(I32-$K32)/I32</f>
        <v>0.4998757197021485</v>
      </c>
      <c r="X32" s="127">
        <f>(J32-$K32)/J32</f>
        <v>0.70056194585634513</v>
      </c>
      <c r="Y32" s="131">
        <f>(K32-$K32)/K32</f>
        <v>0</v>
      </c>
      <c r="Z32" s="127">
        <f>(L32-$K32)/L32</f>
        <v>0.92989829257780465</v>
      </c>
      <c r="AA32" s="127">
        <f>(M32-$K32)/M32</f>
        <v>0.86861740396183673</v>
      </c>
      <c r="AB32" s="128">
        <f>(N32-$K32)/N32</f>
        <v>0.74029731559995648</v>
      </c>
      <c r="AC32" s="127">
        <f>SMALL(T32:AB32,2)</f>
        <v>0.4998757197021485</v>
      </c>
      <c r="AD32" s="127">
        <f t="shared" si="0"/>
        <v>0.92989829257780465</v>
      </c>
      <c r="AE32" s="127">
        <v>0.4998757197021485</v>
      </c>
      <c r="AF32" s="127">
        <v>0.92989829257780465</v>
      </c>
    </row>
    <row r="33" spans="1:37" x14ac:dyDescent="0.25">
      <c r="A33" s="115" t="s">
        <v>47</v>
      </c>
      <c r="B33" s="115" t="s">
        <v>19</v>
      </c>
      <c r="C33" s="115" t="s">
        <v>44</v>
      </c>
      <c r="D33" s="55" t="s">
        <v>6</v>
      </c>
      <c r="E33" s="82">
        <v>5.6345617354984102E-3</v>
      </c>
      <c r="F33" s="44">
        <v>9.0019381506710894E-3</v>
      </c>
      <c r="G33" s="44">
        <v>0.26373935611346999</v>
      </c>
      <c r="H33" s="44">
        <v>0.190521656171972</v>
      </c>
      <c r="I33" s="55">
        <v>1.8000599497357699E-2</v>
      </c>
      <c r="J33" s="44">
        <v>2.1904839116289099E-2</v>
      </c>
      <c r="K33" s="44">
        <v>8.0465722787803201E-3</v>
      </c>
      <c r="L33" s="44">
        <v>0.24225599379105001</v>
      </c>
      <c r="M33" s="44">
        <v>0.11444924265838199</v>
      </c>
      <c r="N33" s="44">
        <v>3.5960673597789497E-2</v>
      </c>
      <c r="O33" s="45"/>
      <c r="P33" s="115" t="s">
        <v>19</v>
      </c>
      <c r="Q33" s="115" t="s">
        <v>44</v>
      </c>
      <c r="R33" s="55" t="s">
        <v>6</v>
      </c>
      <c r="S33" s="130">
        <f>(E33-$E33)/E33</f>
        <v>0</v>
      </c>
      <c r="T33" s="125">
        <f>(F33-$E33)/F33</f>
        <v>0.37407237850458275</v>
      </c>
      <c r="U33" s="125">
        <f>(G33-$E33)/G33</f>
        <v>0.97863587058628354</v>
      </c>
      <c r="V33" s="125">
        <f>(H33-$E33)/H33</f>
        <v>0.97042561014474671</v>
      </c>
      <c r="W33" s="126">
        <f>(I33-$E33)/I33</f>
        <v>0.68697921775741388</v>
      </c>
      <c r="X33" s="125">
        <f>(J33-$E33)/J33</f>
        <v>0.74277091442737975</v>
      </c>
      <c r="Y33" s="125">
        <f>(K33-$E33)/K33</f>
        <v>0.29975627630197793</v>
      </c>
      <c r="Z33" s="125">
        <f>(L33-$E33)/L33</f>
        <v>0.97674129070111537</v>
      </c>
      <c r="AA33" s="125">
        <f>(M33-$E33)/M33</f>
        <v>0.95076802952452089</v>
      </c>
      <c r="AB33" s="126">
        <f>(N33-$E33)/N33</f>
        <v>0.8433132316007349</v>
      </c>
      <c r="AC33" s="134">
        <f>SMALL(T33:AB33,2)</f>
        <v>0.37407237850458275</v>
      </c>
      <c r="AD33" s="134">
        <f t="shared" si="0"/>
        <v>0.97863587058628354</v>
      </c>
      <c r="AE33" s="134">
        <v>0.29975627630197793</v>
      </c>
      <c r="AF33" s="134">
        <v>0.97863587058628354</v>
      </c>
    </row>
    <row r="34" spans="1:37" x14ac:dyDescent="0.25">
      <c r="A34" s="118"/>
      <c r="B34" s="118"/>
      <c r="C34" s="118"/>
      <c r="D34" s="47" t="s">
        <v>7</v>
      </c>
      <c r="E34" s="56">
        <v>7.2827599173621903E-3</v>
      </c>
      <c r="F34" s="45">
        <v>9.5822272684062404E-3</v>
      </c>
      <c r="G34" s="45">
        <v>0.31308473106586199</v>
      </c>
      <c r="H34" s="45">
        <v>0.22123120647938599</v>
      </c>
      <c r="I34" s="47">
        <v>1.95843812021354E-2</v>
      </c>
      <c r="J34" s="45">
        <v>2.6341405697277599E-2</v>
      </c>
      <c r="K34" s="45">
        <v>1.0717527164958799E-2</v>
      </c>
      <c r="L34" s="45">
        <v>0.28420026680080301</v>
      </c>
      <c r="M34" s="45">
        <v>0.12871729036972199</v>
      </c>
      <c r="N34" s="45">
        <v>3.75581458341641E-2</v>
      </c>
      <c r="O34" s="45"/>
      <c r="P34" s="118"/>
      <c r="Q34" s="118"/>
      <c r="R34" s="47" t="s">
        <v>7</v>
      </c>
      <c r="S34" s="130">
        <f>(E34-$E34)/E34</f>
        <v>0</v>
      </c>
      <c r="T34" s="125">
        <f>(F34-$E34)/F34</f>
        <v>0.23997211573406022</v>
      </c>
      <c r="U34" s="125">
        <f>(G34-$E34)/G34</f>
        <v>0.97673869341194353</v>
      </c>
      <c r="V34" s="125">
        <f>(H34-$E34)/H34</f>
        <v>0.96708077475480037</v>
      </c>
      <c r="W34" s="126">
        <f>(I34-$E34)/I34</f>
        <v>0.62813428506139846</v>
      </c>
      <c r="X34" s="125">
        <f>(J34-$E34)/J34</f>
        <v>0.72352424919696423</v>
      </c>
      <c r="Y34" s="125">
        <f>(K34-$E34)/K34</f>
        <v>0.32048131949939529</v>
      </c>
      <c r="Z34" s="125">
        <f>(L34-$E34)/L34</f>
        <v>0.97437454932979806</v>
      </c>
      <c r="AA34" s="125">
        <f>(M34-$E34)/M34</f>
        <v>0.94342050010186274</v>
      </c>
      <c r="AB34" s="126">
        <f>(N34-$E34)/N34</f>
        <v>0.80609373131680118</v>
      </c>
      <c r="AC34" s="125">
        <f>SMALL(T34:AB34,2)</f>
        <v>0.32048131949939529</v>
      </c>
      <c r="AD34" s="125">
        <f t="shared" si="0"/>
        <v>0.97673869341194353</v>
      </c>
      <c r="AE34" s="125">
        <v>0.23997211573406022</v>
      </c>
      <c r="AF34" s="125">
        <v>0.97673869341194353</v>
      </c>
    </row>
    <row r="35" spans="1:37" x14ac:dyDescent="0.25">
      <c r="A35" s="118"/>
      <c r="B35" s="118"/>
      <c r="C35" s="118" t="s">
        <v>45</v>
      </c>
      <c r="D35" s="47" t="s">
        <v>6</v>
      </c>
      <c r="E35" s="56">
        <v>6.6198739412789299E-3</v>
      </c>
      <c r="F35" s="45">
        <v>1.09542205836706E-2</v>
      </c>
      <c r="G35" s="45">
        <v>0.288672279731569</v>
      </c>
      <c r="H35" s="45">
        <v>0.190521656171972</v>
      </c>
      <c r="I35" s="47">
        <v>2.3959460398202102E-2</v>
      </c>
      <c r="J35" s="45">
        <v>4.6585726327426497E-2</v>
      </c>
      <c r="K35" s="45">
        <v>6.94187610289716E-3</v>
      </c>
      <c r="L35" s="45">
        <v>0.25625457525762502</v>
      </c>
      <c r="M35" s="45">
        <v>0.13065042050815701</v>
      </c>
      <c r="N35" s="45">
        <v>6.11026323684443E-2</v>
      </c>
      <c r="O35" s="45"/>
      <c r="P35" s="118"/>
      <c r="Q35" s="118" t="s">
        <v>45</v>
      </c>
      <c r="R35" s="47" t="s">
        <v>6</v>
      </c>
      <c r="S35" s="130">
        <f>(E35-$E35)/E35</f>
        <v>0</v>
      </c>
      <c r="T35" s="125">
        <f>(F35-$E35)/F35</f>
        <v>0.39567823281310022</v>
      </c>
      <c r="U35" s="125">
        <f>(G35-$E35)/G35</f>
        <v>0.97706785719974687</v>
      </c>
      <c r="V35" s="125">
        <f>(H35-$E35)/H35</f>
        <v>0.96525395551199911</v>
      </c>
      <c r="W35" s="126">
        <f>(I35-$E35)/I35</f>
        <v>0.72370521575787738</v>
      </c>
      <c r="X35" s="125">
        <f>(J35-$E35)/J35</f>
        <v>0.85789909349590632</v>
      </c>
      <c r="Y35" s="125">
        <f>(K35-$E35)/K35</f>
        <v>4.6385466528831305E-2</v>
      </c>
      <c r="Z35" s="125">
        <f>(L35-$E35)/L35</f>
        <v>0.9741668068379904</v>
      </c>
      <c r="AA35" s="125">
        <f>(M35-$E35)/M35</f>
        <v>0.94933139965771773</v>
      </c>
      <c r="AB35" s="126">
        <f>(N35-$E35)/N35</f>
        <v>0.89165975859498847</v>
      </c>
      <c r="AC35" s="134">
        <f>SMALL(T35:AB35,2)</f>
        <v>0.39567823281310022</v>
      </c>
      <c r="AD35" s="134">
        <f t="shared" si="0"/>
        <v>0.97706785719974687</v>
      </c>
      <c r="AE35" s="134">
        <v>4.6385466528831305E-2</v>
      </c>
      <c r="AF35" s="134">
        <v>0.97706785719974687</v>
      </c>
    </row>
    <row r="36" spans="1:37" x14ac:dyDescent="0.25">
      <c r="A36" s="118"/>
      <c r="B36" s="118"/>
      <c r="C36" s="118"/>
      <c r="D36" s="47" t="s">
        <v>7</v>
      </c>
      <c r="E36" s="56">
        <v>7.80442533854448E-3</v>
      </c>
      <c r="F36" s="45">
        <v>1.22427070753255E-2</v>
      </c>
      <c r="G36" s="45">
        <v>0.35105087061060197</v>
      </c>
      <c r="H36" s="45">
        <v>0.22123120647938599</v>
      </c>
      <c r="I36" s="47">
        <v>2.9685468133720999E-2</v>
      </c>
      <c r="J36" s="45">
        <v>6.0797806421476398E-2</v>
      </c>
      <c r="K36" s="45">
        <v>8.3534070009052205E-3</v>
      </c>
      <c r="L36" s="45">
        <v>0.30437812471254699</v>
      </c>
      <c r="M36" s="45">
        <v>0.146211317136764</v>
      </c>
      <c r="N36" s="45">
        <v>6.7371795435696394E-2</v>
      </c>
      <c r="O36" s="45"/>
      <c r="P36" s="118"/>
      <c r="Q36" s="118"/>
      <c r="R36" s="47" t="s">
        <v>7</v>
      </c>
      <c r="S36" s="130">
        <f>(E36-$E36)/E36</f>
        <v>0</v>
      </c>
      <c r="T36" s="125">
        <f>(F36-$E36)/F36</f>
        <v>0.36252453885187952</v>
      </c>
      <c r="U36" s="125">
        <f>(G36-$E36)/G36</f>
        <v>0.97776839201404109</v>
      </c>
      <c r="V36" s="125">
        <f>(H36-$E36)/H36</f>
        <v>0.96472276464635343</v>
      </c>
      <c r="W36" s="126">
        <f>(I36-$E36)/I36</f>
        <v>0.73709610024040351</v>
      </c>
      <c r="X36" s="125">
        <f>(J36-$E36)/J36</f>
        <v>0.87163310984542985</v>
      </c>
      <c r="Y36" s="125">
        <f>(K36-$E36)/K36</f>
        <v>6.5719491735677413E-2</v>
      </c>
      <c r="Z36" s="125">
        <f>(L36-$E36)/L36</f>
        <v>0.97435944075838254</v>
      </c>
      <c r="AA36" s="125">
        <f>(M36-$E36)/M36</f>
        <v>0.94662228963272166</v>
      </c>
      <c r="AB36" s="126">
        <f>(N36-$E36)/N36</f>
        <v>0.88415886368957641</v>
      </c>
      <c r="AC36" s="125">
        <f>SMALL(T36:AB36,2)</f>
        <v>0.36252453885187952</v>
      </c>
      <c r="AD36" s="125">
        <f t="shared" si="0"/>
        <v>0.97776839201404109</v>
      </c>
      <c r="AE36" s="125">
        <v>6.5719491735677413E-2</v>
      </c>
      <c r="AF36" s="125">
        <v>0.97776839201404109</v>
      </c>
    </row>
    <row r="37" spans="1:37" x14ac:dyDescent="0.25">
      <c r="A37" s="118"/>
      <c r="B37" s="118"/>
      <c r="C37" s="118" t="s">
        <v>46</v>
      </c>
      <c r="D37" s="47" t="s">
        <v>6</v>
      </c>
      <c r="E37" s="56">
        <v>6.2011614135385404E-3</v>
      </c>
      <c r="F37" s="45">
        <v>1.8749287239335499E-2</v>
      </c>
      <c r="G37" s="45">
        <v>0.30847446540928602</v>
      </c>
      <c r="H37" s="45">
        <v>0.190521656171972</v>
      </c>
      <c r="I37" s="47">
        <v>2.41437072366626E-2</v>
      </c>
      <c r="J37" s="45">
        <v>8.2038048974061306E-2</v>
      </c>
      <c r="K37" s="45">
        <v>1.2054285980694E-2</v>
      </c>
      <c r="L37" s="45">
        <v>0.26231270173807503</v>
      </c>
      <c r="M37" s="45">
        <v>0.15887017082429</v>
      </c>
      <c r="N37" s="45">
        <v>0.107493781309921</v>
      </c>
      <c r="O37" s="45"/>
      <c r="P37" s="118"/>
      <c r="Q37" s="118" t="s">
        <v>46</v>
      </c>
      <c r="R37" s="47" t="s">
        <v>6</v>
      </c>
      <c r="S37" s="130">
        <f>(E37-$E37)/E37</f>
        <v>0</v>
      </c>
      <c r="T37" s="125">
        <f>(F37-$E37)/F37</f>
        <v>0.66925881851504887</v>
      </c>
      <c r="U37" s="125">
        <f>(G37-$E37)/G37</f>
        <v>0.9798973266545391</v>
      </c>
      <c r="V37" s="125">
        <f>(H37-$E37)/H37</f>
        <v>0.96745167169898449</v>
      </c>
      <c r="W37" s="126">
        <f>(I37-$E37)/I37</f>
        <v>0.74315620410928529</v>
      </c>
      <c r="X37" s="125">
        <f>(J37-$E37)/J37</f>
        <v>0.92441115444494271</v>
      </c>
      <c r="Y37" s="125">
        <f>(K37-$E37)/K37</f>
        <v>0.4855637718011464</v>
      </c>
      <c r="Z37" s="125">
        <f>(L37-$E37)/L37</f>
        <v>0.97635966015961151</v>
      </c>
      <c r="AA37" s="125">
        <f>(M37-$E37)/M37</f>
        <v>0.96096711307500882</v>
      </c>
      <c r="AB37" s="126">
        <f>(N37-$E37)/N37</f>
        <v>0.9423114403645394</v>
      </c>
      <c r="AC37" s="134">
        <f>SMALL(T37:AB37,2)</f>
        <v>0.66925881851504887</v>
      </c>
      <c r="AD37" s="134">
        <f t="shared" si="0"/>
        <v>0.9798973266545391</v>
      </c>
      <c r="AE37" s="134">
        <v>0.4855637718011464</v>
      </c>
      <c r="AF37" s="134">
        <v>0.9798973266545391</v>
      </c>
    </row>
    <row r="38" spans="1:37" x14ac:dyDescent="0.25">
      <c r="A38" s="118"/>
      <c r="B38" s="111"/>
      <c r="C38" s="111"/>
      <c r="D38" s="53" t="s">
        <v>7</v>
      </c>
      <c r="E38" s="81">
        <v>7.1737544412320501E-3</v>
      </c>
      <c r="F38" s="51">
        <v>2.1836818441866201E-2</v>
      </c>
      <c r="G38" s="51">
        <v>0.38038504890081398</v>
      </c>
      <c r="H38" s="51">
        <v>0.22123120647938599</v>
      </c>
      <c r="I38" s="53">
        <v>3.0096489309339801E-2</v>
      </c>
      <c r="J38" s="51">
        <v>0.108639727629589</v>
      </c>
      <c r="K38" s="51">
        <v>1.39616263727637E-2</v>
      </c>
      <c r="L38" s="51">
        <v>0.313130657457518</v>
      </c>
      <c r="M38" s="51">
        <v>0.18436355422654299</v>
      </c>
      <c r="N38" s="51">
        <v>0.12375857066290299</v>
      </c>
      <c r="O38" s="45"/>
      <c r="P38" s="111"/>
      <c r="Q38" s="111"/>
      <c r="R38" s="53" t="s">
        <v>7</v>
      </c>
      <c r="S38" s="131">
        <f>(E38-$E38)/E38</f>
        <v>0</v>
      </c>
      <c r="T38" s="127">
        <f>(F38-$E38)/F38</f>
        <v>0.67148353317448872</v>
      </c>
      <c r="U38" s="127">
        <f>(G38-$E38)/G38</f>
        <v>0.98114080860443442</v>
      </c>
      <c r="V38" s="127">
        <f>(H38-$E38)/H38</f>
        <v>0.96757349672592197</v>
      </c>
      <c r="W38" s="128">
        <f>(I38-$E38)/I38</f>
        <v>0.76164148690240008</v>
      </c>
      <c r="X38" s="127">
        <f>(J38-$E38)/J38</f>
        <v>0.9339674850282097</v>
      </c>
      <c r="Y38" s="127">
        <f>(K38-$E38)/K38</f>
        <v>0.48618060319773421</v>
      </c>
      <c r="Z38" s="127">
        <f>(L38-$E38)/L38</f>
        <v>0.97709022010339153</v>
      </c>
      <c r="AA38" s="127">
        <f>(M38-$E38)/M38</f>
        <v>0.96108908579394681</v>
      </c>
      <c r="AB38" s="128">
        <f>(N38-$E38)/N38</f>
        <v>0.94203428172443815</v>
      </c>
      <c r="AC38" s="127">
        <f>SMALL(T38:AB38,2)</f>
        <v>0.67148353317448872</v>
      </c>
      <c r="AD38" s="127">
        <f t="shared" si="0"/>
        <v>0.98114080860443442</v>
      </c>
      <c r="AE38" s="127">
        <v>0.48618060319773421</v>
      </c>
      <c r="AF38" s="127">
        <v>0.98114080860443442</v>
      </c>
    </row>
    <row r="39" spans="1:37" x14ac:dyDescent="0.25">
      <c r="A39" s="118"/>
      <c r="B39" s="115" t="s">
        <v>20</v>
      </c>
      <c r="C39" s="115" t="s">
        <v>44</v>
      </c>
      <c r="D39" s="55" t="s">
        <v>6</v>
      </c>
      <c r="E39" s="44">
        <v>1.07279642301213E-2</v>
      </c>
      <c r="F39" s="82">
        <v>5.4228666102077603E-3</v>
      </c>
      <c r="G39" s="44">
        <v>0.34257413018187699</v>
      </c>
      <c r="H39" s="44">
        <v>0.25044789858754801</v>
      </c>
      <c r="I39" s="55">
        <v>3.0511551212833301E-2</v>
      </c>
      <c r="J39" s="44">
        <v>3.1553326836125301E-2</v>
      </c>
      <c r="K39" s="44">
        <v>1.8280631809132801E-2</v>
      </c>
      <c r="L39" s="44">
        <v>0.43710700877250902</v>
      </c>
      <c r="M39" s="44">
        <v>0.17742654883938599</v>
      </c>
      <c r="N39" s="44">
        <v>3.80099879977479E-2</v>
      </c>
      <c r="O39" s="45"/>
      <c r="P39" s="115" t="s">
        <v>20</v>
      </c>
      <c r="Q39" s="115" t="s">
        <v>44</v>
      </c>
      <c r="R39" s="55" t="s">
        <v>6</v>
      </c>
      <c r="S39" s="125">
        <f>(E39-$F39)/E39</f>
        <v>0.49451112122635738</v>
      </c>
      <c r="T39" s="130">
        <f>(F39-$F39)/F39</f>
        <v>0</v>
      </c>
      <c r="U39" s="125">
        <f>(G39-$F39)/G39</f>
        <v>0.98417023898643874</v>
      </c>
      <c r="V39" s="125">
        <f>(H39-$F39)/H39</f>
        <v>0.97834732636691646</v>
      </c>
      <c r="W39" s="126">
        <f>(I39-$F39)/I39</f>
        <v>0.82226840672961665</v>
      </c>
      <c r="X39" s="125">
        <f>(J39-$F39)/J39</f>
        <v>0.82813645488566556</v>
      </c>
      <c r="Y39" s="125">
        <f>(K39-$F39)/K39</f>
        <v>0.70335453025761629</v>
      </c>
      <c r="Z39" s="125">
        <f>(L39-$F39)/L39</f>
        <v>0.98759373219515212</v>
      </c>
      <c r="AA39" s="125">
        <f>(M39-$F39)/M39</f>
        <v>0.969435991142922</v>
      </c>
      <c r="AB39" s="126">
        <f>(N39-$F39)/N39</f>
        <v>0.85733048348952223</v>
      </c>
      <c r="AC39" s="134">
        <f>SMALL(T39:AB39,2)</f>
        <v>0.70335453025761629</v>
      </c>
      <c r="AD39" s="134">
        <f t="shared" si="0"/>
        <v>0.98759373219515212</v>
      </c>
      <c r="AE39" s="134">
        <v>0.49451112122635738</v>
      </c>
      <c r="AF39" s="134">
        <v>0.98759373219515212</v>
      </c>
      <c r="AI39" s="1" t="s">
        <v>63</v>
      </c>
      <c r="AJ39" s="1" t="s">
        <v>64</v>
      </c>
    </row>
    <row r="40" spans="1:37" x14ac:dyDescent="0.25">
      <c r="A40" s="118"/>
      <c r="B40" s="118"/>
      <c r="C40" s="118"/>
      <c r="D40" s="47" t="s">
        <v>7</v>
      </c>
      <c r="E40" s="45">
        <v>1.24292277490904E-2</v>
      </c>
      <c r="F40" s="56">
        <v>9.2137682228426408E-3</v>
      </c>
      <c r="G40" s="45">
        <v>0.44210130629866701</v>
      </c>
      <c r="H40" s="45">
        <v>0.31312371236973702</v>
      </c>
      <c r="I40" s="47">
        <v>3.1279984740080598E-2</v>
      </c>
      <c r="J40" s="45">
        <v>4.43042367565653E-2</v>
      </c>
      <c r="K40" s="45">
        <v>2.6254801999202999E-2</v>
      </c>
      <c r="L40" s="45">
        <v>0.60632079259239002</v>
      </c>
      <c r="M40" s="45">
        <v>0.214990832787786</v>
      </c>
      <c r="N40" s="45">
        <v>4.49211601604168E-2</v>
      </c>
      <c r="O40" s="45"/>
      <c r="P40" s="118"/>
      <c r="Q40" s="118"/>
      <c r="R40" s="47" t="s">
        <v>7</v>
      </c>
      <c r="S40" s="125">
        <f>(E40-$F40)/E40</f>
        <v>0.25870147294413154</v>
      </c>
      <c r="T40" s="130">
        <f>(F40-$F40)/F40</f>
        <v>0</v>
      </c>
      <c r="U40" s="125">
        <f>(G40-$F40)/G40</f>
        <v>0.97915914725522624</v>
      </c>
      <c r="V40" s="125">
        <f>(H40-$F40)/H40</f>
        <v>0.97057467110008255</v>
      </c>
      <c r="W40" s="126">
        <f>(I40-$F40)/I40</f>
        <v>0.70544204866453841</v>
      </c>
      <c r="X40" s="125">
        <f>(J40-$F40)/J40</f>
        <v>0.79203415074118666</v>
      </c>
      <c r="Y40" s="125">
        <f>(K40-$F40)/K40</f>
        <v>0.64906350376885957</v>
      </c>
      <c r="Z40" s="125">
        <f>(L40-$F40)/L40</f>
        <v>0.9848038062764628</v>
      </c>
      <c r="AA40" s="125">
        <f>(M40-$F40)/M40</f>
        <v>0.95714343675324332</v>
      </c>
      <c r="AB40" s="126">
        <f>(N40-$F40)/N40</f>
        <v>0.79489024348570725</v>
      </c>
      <c r="AC40" s="125">
        <f>SMALL(T40:AB40,2)</f>
        <v>0.64906350376885957</v>
      </c>
      <c r="AD40" s="125">
        <f t="shared" si="0"/>
        <v>0.9848038062764628</v>
      </c>
      <c r="AE40" s="125">
        <v>0.25870147294413154</v>
      </c>
      <c r="AF40" s="125">
        <v>0.9848038062764628</v>
      </c>
      <c r="AH40" s="134" t="s">
        <v>65</v>
      </c>
      <c r="AI40" s="134">
        <f>MIN(AE39:AF39,AE45:AF45,AE51:AF51)</f>
        <v>6.6285812624544097E-2</v>
      </c>
      <c r="AJ40" s="134">
        <f>MAX(AE39:AF39,AE45:AF45,AE51:AF51)</f>
        <v>0.98759373219515212</v>
      </c>
      <c r="AK40" s="134" t="s">
        <v>44</v>
      </c>
    </row>
    <row r="41" spans="1:37" x14ac:dyDescent="0.25">
      <c r="A41" s="118"/>
      <c r="B41" s="118"/>
      <c r="C41" s="118" t="s">
        <v>45</v>
      </c>
      <c r="D41" s="47" t="s">
        <v>6</v>
      </c>
      <c r="E41" s="45">
        <v>1.8387581584378102E-2</v>
      </c>
      <c r="F41" s="56">
        <v>1.04902428970389E-2</v>
      </c>
      <c r="G41" s="45">
        <v>0.36631717060427099</v>
      </c>
      <c r="H41" s="45">
        <v>0.25044789858754801</v>
      </c>
      <c r="I41" s="47">
        <v>4.7311191086299297E-2</v>
      </c>
      <c r="J41" s="45">
        <v>6.3319203248891204E-2</v>
      </c>
      <c r="K41" s="45">
        <v>1.55033569188047E-2</v>
      </c>
      <c r="L41" s="45">
        <v>0.492248191003896</v>
      </c>
      <c r="M41" s="45">
        <v>0.19412121331464799</v>
      </c>
      <c r="N41" s="45">
        <v>6.9847243935585002E-2</v>
      </c>
      <c r="O41" s="45"/>
      <c r="P41" s="118"/>
      <c r="Q41" s="118" t="s">
        <v>45</v>
      </c>
      <c r="R41" s="47" t="s">
        <v>6</v>
      </c>
      <c r="S41" s="125">
        <f>(E41-$F41)/E41</f>
        <v>0.42949306036247303</v>
      </c>
      <c r="T41" s="130">
        <f>(F41-$F41)/F41</f>
        <v>0</v>
      </c>
      <c r="U41" s="125">
        <f>(G41-$F41)/G41</f>
        <v>0.97136295063719125</v>
      </c>
      <c r="V41" s="125">
        <f>(H41-$F41)/H41</f>
        <v>0.95811407100558332</v>
      </c>
      <c r="W41" s="126">
        <f>(I41-$F41)/I41</f>
        <v>0.77827142677714711</v>
      </c>
      <c r="X41" s="125">
        <f>(J41-$F41)/J41</f>
        <v>0.83432762323612153</v>
      </c>
      <c r="Y41" s="125">
        <f>(K41-$F41)/K41</f>
        <v>0.32335667997717155</v>
      </c>
      <c r="Z41" s="125">
        <f>(L41-$F41)/L41</f>
        <v>0.97868911843912521</v>
      </c>
      <c r="AA41" s="125">
        <f>(M41-$F41)/M41</f>
        <v>0.94596034756883873</v>
      </c>
      <c r="AB41" s="126">
        <f>(N41-$F41)/N41</f>
        <v>0.84981164172041945</v>
      </c>
      <c r="AC41" s="134">
        <f>SMALL(T41:AB41,2)</f>
        <v>0.32335667997717155</v>
      </c>
      <c r="AD41" s="134">
        <f t="shared" si="0"/>
        <v>0.97868911843912521</v>
      </c>
      <c r="AE41" s="134">
        <v>0.32335667997717155</v>
      </c>
      <c r="AF41" s="134">
        <v>0.97868911843912521</v>
      </c>
      <c r="AH41" s="125" t="s">
        <v>7</v>
      </c>
      <c r="AI41" s="125">
        <f>MIN(AE40:AF40,AE46:AF46,AE52:AF52)</f>
        <v>7.5399477678598475E-2</v>
      </c>
      <c r="AJ41" s="125">
        <f t="shared" ref="AJ41:AJ45" si="3">MAX(AE40:AF40,AE46:AF46,AE52:AF52)</f>
        <v>0.9848038062764628</v>
      </c>
      <c r="AK41" s="125" t="s">
        <v>44</v>
      </c>
    </row>
    <row r="42" spans="1:37" x14ac:dyDescent="0.25">
      <c r="A42" s="118"/>
      <c r="B42" s="118"/>
      <c r="C42" s="118"/>
      <c r="D42" s="47" t="s">
        <v>7</v>
      </c>
      <c r="E42" s="45">
        <v>2.38691478235501E-2</v>
      </c>
      <c r="F42" s="56">
        <v>1.50963309419349E-2</v>
      </c>
      <c r="G42" s="45">
        <v>0.47862315986453702</v>
      </c>
      <c r="H42" s="45">
        <v>0.31312371236973702</v>
      </c>
      <c r="I42" s="47">
        <v>5.1807984180720398E-2</v>
      </c>
      <c r="J42" s="45">
        <v>8.9474862147372505E-2</v>
      </c>
      <c r="K42" s="45">
        <v>2.07297655999817E-2</v>
      </c>
      <c r="L42" s="45">
        <v>0.705491400627687</v>
      </c>
      <c r="M42" s="45">
        <v>0.230840011924941</v>
      </c>
      <c r="N42" s="45">
        <v>8.5321733398371694E-2</v>
      </c>
      <c r="O42" s="45"/>
      <c r="P42" s="118"/>
      <c r="Q42" s="118"/>
      <c r="R42" s="47" t="s">
        <v>7</v>
      </c>
      <c r="S42" s="125">
        <f>(E42-$F42)/E42</f>
        <v>0.36753791741821823</v>
      </c>
      <c r="T42" s="130">
        <f>(F42-$F42)/F42</f>
        <v>0</v>
      </c>
      <c r="U42" s="125">
        <f>(G42-$F42)/G42</f>
        <v>0.9684588373320514</v>
      </c>
      <c r="V42" s="125">
        <f>(H42-$F42)/H42</f>
        <v>0.95178796639933438</v>
      </c>
      <c r="W42" s="126">
        <f>(I42-$F42)/I42</f>
        <v>0.70860995306679431</v>
      </c>
      <c r="X42" s="125">
        <f>(J42-$F42)/J42</f>
        <v>0.83127852248523182</v>
      </c>
      <c r="Y42" s="125">
        <f>(K42-$F42)/K42</f>
        <v>0.27175583008289173</v>
      </c>
      <c r="Z42" s="125">
        <f>(L42-$F42)/L42</f>
        <v>0.97860167972493584</v>
      </c>
      <c r="AA42" s="125">
        <f>(M42-$F42)/M42</f>
        <v>0.93460262449283027</v>
      </c>
      <c r="AB42" s="126">
        <f>(N42-$F42)/N42</f>
        <v>0.82306581991894934</v>
      </c>
      <c r="AC42" s="125">
        <f>SMALL(T42:AB42,2)</f>
        <v>0.27175583008289173</v>
      </c>
      <c r="AD42" s="125">
        <f t="shared" si="0"/>
        <v>0.97860167972493584</v>
      </c>
      <c r="AE42" s="125">
        <v>0.27175583008289173</v>
      </c>
      <c r="AF42" s="125">
        <v>0.97860167972493584</v>
      </c>
      <c r="AH42" s="134" t="s">
        <v>65</v>
      </c>
      <c r="AI42" s="134">
        <f>MIN(AE41:AF41,AE47:AF47,AE53:AF53)</f>
        <v>0.31888013615405381</v>
      </c>
      <c r="AJ42" s="134">
        <f t="shared" si="3"/>
        <v>0.98091817388223734</v>
      </c>
      <c r="AK42" s="134" t="s">
        <v>45</v>
      </c>
    </row>
    <row r="43" spans="1:37" x14ac:dyDescent="0.25">
      <c r="A43" s="118"/>
      <c r="B43" s="118"/>
      <c r="C43" s="118" t="s">
        <v>46</v>
      </c>
      <c r="D43" s="47" t="s">
        <v>6</v>
      </c>
      <c r="E43" s="45">
        <v>2.89239721844682E-2</v>
      </c>
      <c r="F43" s="45">
        <v>2.5831167394076999E-2</v>
      </c>
      <c r="G43" s="45">
        <v>0.52636632634802205</v>
      </c>
      <c r="H43" s="45">
        <v>0.25044789858754801</v>
      </c>
      <c r="I43" s="47">
        <v>8.0969931516068197E-2</v>
      </c>
      <c r="J43" s="45">
        <v>0.11029766565214601</v>
      </c>
      <c r="K43" s="56">
        <v>1.4223598763077499E-2</v>
      </c>
      <c r="L43" s="45">
        <v>0.67541141793903603</v>
      </c>
      <c r="M43" s="45">
        <v>0.2361020974512</v>
      </c>
      <c r="N43" s="45">
        <v>0.12430459356309401</v>
      </c>
      <c r="O43" s="45"/>
      <c r="P43" s="118"/>
      <c r="Q43" s="118" t="s">
        <v>46</v>
      </c>
      <c r="R43" s="47" t="s">
        <v>6</v>
      </c>
      <c r="S43" s="125">
        <f>(E43-$K43)/E43</f>
        <v>0.50824185999199001</v>
      </c>
      <c r="T43" s="125">
        <f>(F43-$K43)/F43</f>
        <v>0.44936291317832877</v>
      </c>
      <c r="U43" s="125">
        <f>(G43-$K43)/G43</f>
        <v>0.97297775702757772</v>
      </c>
      <c r="V43" s="125">
        <f>(H43-$K43)/H43</f>
        <v>0.94320735433080338</v>
      </c>
      <c r="W43" s="126">
        <f>(I43-$K43)/I43</f>
        <v>0.82433480556600358</v>
      </c>
      <c r="X43" s="125">
        <f>(J43-$K43)/J43</f>
        <v>0.87104351956155157</v>
      </c>
      <c r="Y43" s="130">
        <f>(K43-$K43)/K43</f>
        <v>0</v>
      </c>
      <c r="Z43" s="125">
        <f>(L43-$K43)/L43</f>
        <v>0.97894083756167505</v>
      </c>
      <c r="AA43" s="125">
        <f>(M43-$K43)/M43</f>
        <v>0.93975657600408491</v>
      </c>
      <c r="AB43" s="126">
        <f>(N43-$K43)/N43</f>
        <v>0.88557463280021154</v>
      </c>
      <c r="AC43" s="134">
        <f>SMALL(T43:AB43,2)</f>
        <v>0.44936291317832877</v>
      </c>
      <c r="AD43" s="134">
        <f t="shared" si="0"/>
        <v>0.97894083756167505</v>
      </c>
      <c r="AE43" s="134">
        <v>0.44936291317832877</v>
      </c>
      <c r="AF43" s="134">
        <v>0.97894083756167505</v>
      </c>
      <c r="AH43" s="125" t="s">
        <v>7</v>
      </c>
      <c r="AI43" s="125">
        <f>MIN(AE42:AF42,AE48:AF48,AE54:AF54)</f>
        <v>8.2746915674176101E-3</v>
      </c>
      <c r="AJ43" s="125">
        <f t="shared" si="3"/>
        <v>0.98247112142961102</v>
      </c>
      <c r="AK43" s="125" t="s">
        <v>45</v>
      </c>
    </row>
    <row r="44" spans="1:37" x14ac:dyDescent="0.25">
      <c r="A44" s="118"/>
      <c r="B44" s="111"/>
      <c r="C44" s="111"/>
      <c r="D44" s="53" t="s">
        <v>7</v>
      </c>
      <c r="E44" s="51">
        <v>3.77701126651021E-2</v>
      </c>
      <c r="F44" s="51">
        <v>3.0045198828684401E-2</v>
      </c>
      <c r="G44" s="51">
        <v>0.78460710242238396</v>
      </c>
      <c r="H44" s="51">
        <v>0.31312371236973702</v>
      </c>
      <c r="I44" s="53">
        <v>9.5322947475778796E-2</v>
      </c>
      <c r="J44" s="51">
        <v>0.15663965157991799</v>
      </c>
      <c r="K44" s="81">
        <v>2.0371676407674101E-2</v>
      </c>
      <c r="L44" s="51">
        <v>1.07768328699875</v>
      </c>
      <c r="M44" s="51">
        <v>0.295938232877964</v>
      </c>
      <c r="N44" s="51">
        <v>0.162661202153283</v>
      </c>
      <c r="O44" s="45"/>
      <c r="P44" s="111"/>
      <c r="Q44" s="111"/>
      <c r="R44" s="53" t="s">
        <v>7</v>
      </c>
      <c r="S44" s="127">
        <f>(E44-$K44)/E44</f>
        <v>0.46064030604556228</v>
      </c>
      <c r="T44" s="127">
        <f>(F44-$K44)/F44</f>
        <v>0.32196566500251972</v>
      </c>
      <c r="U44" s="127">
        <f>(G44-$K44)/G44</f>
        <v>0.97403582462511629</v>
      </c>
      <c r="V44" s="127">
        <f>(H44-$K44)/H44</f>
        <v>0.93494048645022698</v>
      </c>
      <c r="W44" s="128">
        <f>(I44-$K44)/I44</f>
        <v>0.78628780427870781</v>
      </c>
      <c r="X44" s="127">
        <f>(J44-$K44)/J44</f>
        <v>0.86994559677451522</v>
      </c>
      <c r="Y44" s="131">
        <f>(K44-$K44)/K44</f>
        <v>0</v>
      </c>
      <c r="Z44" s="127">
        <f>(L44-$K44)/L44</f>
        <v>0.98109678729044103</v>
      </c>
      <c r="AA44" s="127">
        <f>(M44-$K44)/M44</f>
        <v>0.93116240436539066</v>
      </c>
      <c r="AB44" s="128">
        <f>(N44-$K44)/N44</f>
        <v>0.87476007715425008</v>
      </c>
      <c r="AC44" s="127">
        <f>SMALL(T44:AB44,2)</f>
        <v>0.32196566500251972</v>
      </c>
      <c r="AD44" s="127">
        <f t="shared" si="0"/>
        <v>0.98109678729044103</v>
      </c>
      <c r="AE44" s="127">
        <v>0.32196566500251972</v>
      </c>
      <c r="AF44" s="127">
        <v>0.98109678729044103</v>
      </c>
      <c r="AH44" s="134" t="s">
        <v>65</v>
      </c>
      <c r="AI44" s="134">
        <f>MIN(AE43:AF43,AE49:AF49,AE55:AF55)</f>
        <v>3.76099463184799E-2</v>
      </c>
      <c r="AJ44" s="134">
        <f t="shared" si="3"/>
        <v>0.97894083756167505</v>
      </c>
      <c r="AK44" s="134" t="s">
        <v>46</v>
      </c>
    </row>
    <row r="45" spans="1:37" x14ac:dyDescent="0.25">
      <c r="A45" s="118"/>
      <c r="B45" s="115" t="s">
        <v>21</v>
      </c>
      <c r="C45" s="115" t="s">
        <v>44</v>
      </c>
      <c r="D45" s="55" t="s">
        <v>6</v>
      </c>
      <c r="E45" s="82">
        <v>1.9032485446448599E-2</v>
      </c>
      <c r="F45" s="129">
        <v>2.4485891525913E-2</v>
      </c>
      <c r="G45" s="44">
        <v>0.30789838052984497</v>
      </c>
      <c r="H45" s="44">
        <v>0.28070254652631599</v>
      </c>
      <c r="I45" s="55">
        <v>3.00782428818747E-2</v>
      </c>
      <c r="J45" s="44">
        <v>4.5094475279016902E-2</v>
      </c>
      <c r="K45" s="44">
        <v>2.6488718328607001E-2</v>
      </c>
      <c r="L45" s="44">
        <v>0.266671172830446</v>
      </c>
      <c r="M45" s="44">
        <v>0.17486875454359199</v>
      </c>
      <c r="N45" s="44">
        <v>3.9100012301446802E-2</v>
      </c>
      <c r="O45" s="45"/>
      <c r="P45" s="115" t="s">
        <v>21</v>
      </c>
      <c r="Q45" s="115" t="s">
        <v>44</v>
      </c>
      <c r="R45" s="55" t="s">
        <v>6</v>
      </c>
      <c r="S45" s="130">
        <f>(E45-$E45)/E45</f>
        <v>0</v>
      </c>
      <c r="T45" s="125">
        <f>(F45-$E45)/F45</f>
        <v>0.22271625575459056</v>
      </c>
      <c r="U45" s="125">
        <f>(G45-$E45)/G45</f>
        <v>0.9381858215243073</v>
      </c>
      <c r="V45" s="125">
        <f>(H45-$E45)/H45</f>
        <v>0.93219696193720036</v>
      </c>
      <c r="W45" s="126">
        <f>(I45-$E45)/I45</f>
        <v>0.36723413261890808</v>
      </c>
      <c r="X45" s="125">
        <f>(J45-$E45)/J45</f>
        <v>0.5779419689731996</v>
      </c>
      <c r="Y45" s="125">
        <f>(K45-$E45)/K45</f>
        <v>0.28148711423707878</v>
      </c>
      <c r="Z45" s="125">
        <f>(L45-$E45)/L45</f>
        <v>0.92862938560460839</v>
      </c>
      <c r="AA45" s="125">
        <f>(M45-$E45)/M45</f>
        <v>0.89116131411741661</v>
      </c>
      <c r="AB45" s="126">
        <f>(N45-$E45)/N45</f>
        <v>0.51323581947455432</v>
      </c>
      <c r="AC45" s="134">
        <f>SMALL(T45:AB45,2)</f>
        <v>0.28148711423707878</v>
      </c>
      <c r="AD45" s="134">
        <f t="shared" si="0"/>
        <v>0.9381858215243073</v>
      </c>
      <c r="AE45" s="134">
        <v>0.22271625575459056</v>
      </c>
      <c r="AF45" s="134">
        <v>0.9381858215243073</v>
      </c>
      <c r="AH45" s="125" t="s">
        <v>7</v>
      </c>
      <c r="AI45" s="125">
        <f t="shared" ref="AI45" si="4">MIN(AE44:AF44,AE50:AF50,AE56:AF56)</f>
        <v>3.2452862296098381E-2</v>
      </c>
      <c r="AJ45" s="125">
        <f t="shared" si="3"/>
        <v>0.98109678729044103</v>
      </c>
      <c r="AK45" s="125" t="s">
        <v>46</v>
      </c>
    </row>
    <row r="46" spans="1:37" x14ac:dyDescent="0.25">
      <c r="A46" s="118"/>
      <c r="B46" s="118"/>
      <c r="C46" s="118"/>
      <c r="D46" s="47" t="s">
        <v>7</v>
      </c>
      <c r="E46" s="56">
        <v>2.4205156619177499E-2</v>
      </c>
      <c r="F46" s="63">
        <v>3.4640871925445398E-2</v>
      </c>
      <c r="G46" s="45">
        <v>0.39302801310472302</v>
      </c>
      <c r="H46" s="45">
        <v>0.35697385218120198</v>
      </c>
      <c r="I46" s="47">
        <v>3.5905427975301898E-2</v>
      </c>
      <c r="J46" s="45">
        <v>5.3949980965312401E-2</v>
      </c>
      <c r="K46" s="45">
        <v>2.6899732638072299E-2</v>
      </c>
      <c r="L46" s="45">
        <v>0.33785348063281101</v>
      </c>
      <c r="M46" s="45">
        <v>0.216869808371768</v>
      </c>
      <c r="N46" s="45">
        <v>4.7655073426414903E-2</v>
      </c>
      <c r="O46" s="45"/>
      <c r="P46" s="118"/>
      <c r="Q46" s="118"/>
      <c r="R46" s="47" t="s">
        <v>7</v>
      </c>
      <c r="S46" s="130">
        <f>(E46-$E46)/E46</f>
        <v>0</v>
      </c>
      <c r="T46" s="125">
        <f>(F46-$E46)/F46</f>
        <v>0.30125440631886519</v>
      </c>
      <c r="U46" s="125">
        <f>(G46-$E46)/G46</f>
        <v>0.9384136605735327</v>
      </c>
      <c r="V46" s="125">
        <f>(H46-$E46)/H46</f>
        <v>0.93219347447641399</v>
      </c>
      <c r="W46" s="126">
        <f>(I46-$E46)/I46</f>
        <v>0.32586358152234285</v>
      </c>
      <c r="X46" s="125">
        <f>(J46-$E46)/J46</f>
        <v>0.55134077554651206</v>
      </c>
      <c r="Y46" s="125">
        <f>(K46-$E46)/K46</f>
        <v>0.10017110783774316</v>
      </c>
      <c r="Z46" s="125">
        <f>(L46-$E46)/L46</f>
        <v>0.92835605371346064</v>
      </c>
      <c r="AA46" s="125">
        <f>(M46-$E46)/M46</f>
        <v>0.88838853687884523</v>
      </c>
      <c r="AB46" s="126">
        <f>(N46-$E46)/N46</f>
        <v>0.49207597683060678</v>
      </c>
      <c r="AC46" s="125">
        <f>SMALL(T46:AB46,2)</f>
        <v>0.30125440631886519</v>
      </c>
      <c r="AD46" s="125">
        <f t="shared" si="0"/>
        <v>0.9384136605735327</v>
      </c>
      <c r="AE46" s="125">
        <v>0.10017110783774316</v>
      </c>
      <c r="AF46" s="125">
        <v>0.9384136605735327</v>
      </c>
    </row>
    <row r="47" spans="1:37" x14ac:dyDescent="0.25">
      <c r="A47" s="118"/>
      <c r="B47" s="118"/>
      <c r="C47" s="118" t="s">
        <v>45</v>
      </c>
      <c r="D47" s="47" t="s">
        <v>6</v>
      </c>
      <c r="E47" s="56">
        <v>1.5941888364319898E-2</v>
      </c>
      <c r="F47" s="45">
        <v>3.4108514790243002E-2</v>
      </c>
      <c r="G47" s="45">
        <v>0.315182997029473</v>
      </c>
      <c r="H47" s="45">
        <v>0.28070254652631599</v>
      </c>
      <c r="I47" s="47">
        <v>3.3547058145688799E-2</v>
      </c>
      <c r="J47" s="45">
        <v>8.2487997756027304E-2</v>
      </c>
      <c r="K47" s="63">
        <v>2.3405408079429601E-2</v>
      </c>
      <c r="L47" s="45">
        <v>0.31466288611958299</v>
      </c>
      <c r="M47" s="45">
        <v>0.198318172693526</v>
      </c>
      <c r="N47" s="45">
        <v>7.1218030503283902E-2</v>
      </c>
      <c r="O47" s="45"/>
      <c r="P47" s="118"/>
      <c r="Q47" s="118" t="s">
        <v>45</v>
      </c>
      <c r="R47" s="47" t="s">
        <v>6</v>
      </c>
      <c r="S47" s="130">
        <f>(E47-$E47)/E47</f>
        <v>0</v>
      </c>
      <c r="T47" s="125">
        <f>(F47-$E47)/F47</f>
        <v>0.53261264929424024</v>
      </c>
      <c r="U47" s="125">
        <f>(G47-$E47)/G47</f>
        <v>0.94942021455926073</v>
      </c>
      <c r="V47" s="125">
        <f>(H47-$E47)/H47</f>
        <v>0.94320718297144002</v>
      </c>
      <c r="W47" s="126">
        <f>(I47-$E47)/I47</f>
        <v>0.52479027236644227</v>
      </c>
      <c r="X47" s="125">
        <f>(J47-$E47)/J47</f>
        <v>0.80673687326644994</v>
      </c>
      <c r="Y47" s="125">
        <f>(K47-$E47)/K47</f>
        <v>0.31888013615405381</v>
      </c>
      <c r="Z47" s="125">
        <f>(L47-$E47)/L47</f>
        <v>0.94933661048840234</v>
      </c>
      <c r="AA47" s="125">
        <f>(M47-$E47)/M47</f>
        <v>0.9196145862590418</v>
      </c>
      <c r="AB47" s="126">
        <f>(N47-$E47)/N47</f>
        <v>0.77615375977597689</v>
      </c>
      <c r="AC47" s="134">
        <f>SMALL(T47:AB47,2)</f>
        <v>0.52479027236644227</v>
      </c>
      <c r="AD47" s="134">
        <f t="shared" si="0"/>
        <v>0.94942021455926073</v>
      </c>
      <c r="AE47" s="134">
        <v>0.31888013615405381</v>
      </c>
      <c r="AF47" s="134">
        <v>0.94942021455926073</v>
      </c>
    </row>
    <row r="48" spans="1:37" x14ac:dyDescent="0.25">
      <c r="A48" s="118"/>
      <c r="B48" s="118"/>
      <c r="C48" s="118"/>
      <c r="D48" s="47" t="s">
        <v>7</v>
      </c>
      <c r="E48" s="56">
        <v>2.38832115139903E-2</v>
      </c>
      <c r="F48" s="45">
        <v>5.3395239525157998E-2</v>
      </c>
      <c r="G48" s="45">
        <v>0.40646234272108001</v>
      </c>
      <c r="H48" s="45">
        <v>0.35697385218120198</v>
      </c>
      <c r="I48" s="47">
        <v>4.5809472931007997E-2</v>
      </c>
      <c r="J48" s="45">
        <v>0.108625379943388</v>
      </c>
      <c r="K48" s="63">
        <v>2.4082486663305602E-2</v>
      </c>
      <c r="L48" s="45">
        <v>0.408654270512955</v>
      </c>
      <c r="M48" s="45">
        <v>0.24209117649322701</v>
      </c>
      <c r="N48" s="45">
        <v>8.8226714503747194E-2</v>
      </c>
      <c r="O48" s="45"/>
      <c r="P48" s="118"/>
      <c r="Q48" s="118"/>
      <c r="R48" s="47" t="s">
        <v>7</v>
      </c>
      <c r="S48" s="130">
        <f>(E48-$E48)/E48</f>
        <v>0</v>
      </c>
      <c r="T48" s="125">
        <f>(F48-$E48)/F48</f>
        <v>0.55270897318969137</v>
      </c>
      <c r="U48" s="125">
        <f>(G48-$E48)/G48</f>
        <v>0.94124126886121084</v>
      </c>
      <c r="V48" s="125">
        <f>(H48-$E48)/H48</f>
        <v>0.93309534754980583</v>
      </c>
      <c r="W48" s="126">
        <f>(I48-$E48)/I48</f>
        <v>0.47864033384623422</v>
      </c>
      <c r="X48" s="125">
        <f>(J48-$E48)/J48</f>
        <v>0.78013230861482419</v>
      </c>
      <c r="Y48" s="125">
        <f>(K48-$E48)/K48</f>
        <v>8.2746915674176101E-3</v>
      </c>
      <c r="Z48" s="125">
        <f>(L48-$E48)/L48</f>
        <v>0.94155643722011917</v>
      </c>
      <c r="AA48" s="125">
        <f>(M48-$E48)/M48</f>
        <v>0.90134621236532964</v>
      </c>
      <c r="AB48" s="126">
        <f>(N48-$E48)/N48</f>
        <v>0.72929728089357881</v>
      </c>
      <c r="AC48" s="125">
        <f>SMALL(T48:AB48,2)</f>
        <v>0.47864033384623422</v>
      </c>
      <c r="AD48" s="125">
        <f t="shared" si="0"/>
        <v>0.94155643722011917</v>
      </c>
      <c r="AE48" s="125">
        <v>8.2746915674176101E-3</v>
      </c>
      <c r="AF48" s="125">
        <v>0.94155643722011917</v>
      </c>
    </row>
    <row r="49" spans="1:32" x14ac:dyDescent="0.25">
      <c r="A49" s="118"/>
      <c r="B49" s="118"/>
      <c r="C49" s="118" t="s">
        <v>46</v>
      </c>
      <c r="D49" s="47" t="s">
        <v>6</v>
      </c>
      <c r="E49" s="45">
        <v>4.3842158471389003E-2</v>
      </c>
      <c r="F49" s="45">
        <v>8.9818634645719694E-2</v>
      </c>
      <c r="G49" s="45">
        <v>0.32542101702714799</v>
      </c>
      <c r="H49" s="45">
        <v>0.28070254652631599</v>
      </c>
      <c r="I49" s="47">
        <v>6.9174033667749504E-2</v>
      </c>
      <c r="J49" s="45">
        <v>0.146479171469867</v>
      </c>
      <c r="K49" s="56">
        <v>3.0842128978660802E-2</v>
      </c>
      <c r="L49" s="45">
        <v>0.35518748678188</v>
      </c>
      <c r="M49" s="45">
        <v>0.226644351477129</v>
      </c>
      <c r="N49" s="45">
        <v>0.13852684598602499</v>
      </c>
      <c r="O49" s="45"/>
      <c r="P49" s="118"/>
      <c r="Q49" s="118" t="s">
        <v>46</v>
      </c>
      <c r="R49" s="47" t="s">
        <v>6</v>
      </c>
      <c r="S49" s="125">
        <f>(E49-$K49)/E49</f>
        <v>0.2965189202810784</v>
      </c>
      <c r="T49" s="125">
        <f>(F49-$K49)/F49</f>
        <v>0.65661770410656561</v>
      </c>
      <c r="U49" s="125">
        <f>(G49-$K49)/G49</f>
        <v>0.90522391804802271</v>
      </c>
      <c r="V49" s="125">
        <f>(H49-$K49)/H49</f>
        <v>0.8901252255801344</v>
      </c>
      <c r="W49" s="126">
        <f>(I49-$K49)/I49</f>
        <v>0.55413719074416068</v>
      </c>
      <c r="X49" s="125">
        <f>(J49-$K49)/J49</f>
        <v>0.78944358662620162</v>
      </c>
      <c r="Y49" s="130">
        <f>(K49-$K49)/K49</f>
        <v>0</v>
      </c>
      <c r="Z49" s="125">
        <f>(L49-$K49)/L49</f>
        <v>0.91316662290639516</v>
      </c>
      <c r="AA49" s="125">
        <f>(M49-$K49)/M49</f>
        <v>0.86391838676917942</v>
      </c>
      <c r="AB49" s="126">
        <f>(N49-$K49)/N49</f>
        <v>0.77735630404974176</v>
      </c>
      <c r="AC49" s="134">
        <f>SMALL(T49:AB49,2)</f>
        <v>0.55413719074416068</v>
      </c>
      <c r="AD49" s="134">
        <f t="shared" si="0"/>
        <v>0.91316662290639516</v>
      </c>
      <c r="AE49" s="134">
        <v>0.2965189202810784</v>
      </c>
      <c r="AF49" s="134">
        <v>0.91316662290639516</v>
      </c>
    </row>
    <row r="50" spans="1:32" x14ac:dyDescent="0.25">
      <c r="A50" s="118"/>
      <c r="B50" s="111"/>
      <c r="C50" s="111"/>
      <c r="D50" s="53" t="s">
        <v>7</v>
      </c>
      <c r="E50" s="51">
        <v>5.33392624685795E-2</v>
      </c>
      <c r="F50" s="51">
        <v>0.109849895061671</v>
      </c>
      <c r="G50" s="51">
        <v>0.42304534385475201</v>
      </c>
      <c r="H50" s="51">
        <v>0.35697385218120198</v>
      </c>
      <c r="I50" s="53">
        <v>8.1823435822428806E-2</v>
      </c>
      <c r="J50" s="51">
        <v>0.20166350970091501</v>
      </c>
      <c r="K50" s="81">
        <v>3.1567596835371498E-2</v>
      </c>
      <c r="L50" s="51">
        <v>0.47498544881507498</v>
      </c>
      <c r="M50" s="51">
        <v>0.28561114972915402</v>
      </c>
      <c r="N50" s="51">
        <v>0.181317871412812</v>
      </c>
      <c r="O50" s="45"/>
      <c r="P50" s="111"/>
      <c r="Q50" s="111"/>
      <c r="R50" s="53" t="s">
        <v>7</v>
      </c>
      <c r="S50" s="127">
        <f>(E50-$K50)/E50</f>
        <v>0.40817335346608913</v>
      </c>
      <c r="T50" s="127">
        <f>(F50-$K50)/F50</f>
        <v>0.71262970421911576</v>
      </c>
      <c r="U50" s="127">
        <f>(G50-$K50)/G50</f>
        <v>0.92538011044459134</v>
      </c>
      <c r="V50" s="127">
        <f>(H50-$K50)/H50</f>
        <v>0.91156888202739395</v>
      </c>
      <c r="W50" s="128">
        <f>(I50-$K50)/I50</f>
        <v>0.61419859092841422</v>
      </c>
      <c r="X50" s="127">
        <f>(J50-$K50)/J50</f>
        <v>0.84346401150020123</v>
      </c>
      <c r="Y50" s="131">
        <f>(K50-$K50)/K50</f>
        <v>0</v>
      </c>
      <c r="Z50" s="127">
        <f>(L50-$K50)/L50</f>
        <v>0.93353986545456968</v>
      </c>
      <c r="AA50" s="127">
        <f>(M50-$K50)/M50</f>
        <v>0.88947351367302319</v>
      </c>
      <c r="AB50" s="128">
        <f>(N50-$K50)/N50</f>
        <v>0.82589914281808119</v>
      </c>
      <c r="AC50" s="127">
        <f>SMALL(T50:AB50,2)</f>
        <v>0.61419859092841422</v>
      </c>
      <c r="AD50" s="127">
        <f t="shared" si="0"/>
        <v>0.93353986545456968</v>
      </c>
      <c r="AE50" s="127">
        <v>0.40817335346608913</v>
      </c>
      <c r="AF50" s="127">
        <v>0.93353986545456968</v>
      </c>
    </row>
    <row r="51" spans="1:32" x14ac:dyDescent="0.25">
      <c r="A51" s="118"/>
      <c r="B51" s="115" t="s">
        <v>22</v>
      </c>
      <c r="C51" s="115" t="s">
        <v>44</v>
      </c>
      <c r="D51" s="55" t="s">
        <v>6</v>
      </c>
      <c r="E51" s="44">
        <v>9.7355034832552895E-3</v>
      </c>
      <c r="F51" s="82">
        <v>8.7528028276444708E-3</v>
      </c>
      <c r="G51" s="44">
        <v>0.214138940940578</v>
      </c>
      <c r="H51" s="44">
        <v>0.17866365055014299</v>
      </c>
      <c r="I51" s="55">
        <v>9.3741778222813706E-3</v>
      </c>
      <c r="J51" s="44">
        <v>1.6277284806324101E-2</v>
      </c>
      <c r="K51" s="44">
        <v>9.8533268805409292E-3</v>
      </c>
      <c r="L51" s="44">
        <v>0.25403900673687702</v>
      </c>
      <c r="M51" s="44">
        <v>9.8832025032138199E-2</v>
      </c>
      <c r="N51" s="44">
        <v>3.7831989223943298E-2</v>
      </c>
      <c r="O51" s="45"/>
      <c r="P51" s="115" t="s">
        <v>22</v>
      </c>
      <c r="Q51" s="115" t="s">
        <v>44</v>
      </c>
      <c r="R51" s="55" t="s">
        <v>6</v>
      </c>
      <c r="S51" s="125">
        <f>(E51-$F51)/E51</f>
        <v>0.10093989050499833</v>
      </c>
      <c r="T51" s="130">
        <f>(F51-$F51)/F51</f>
        <v>0</v>
      </c>
      <c r="U51" s="125">
        <f>(G51-$F51)/G51</f>
        <v>0.95912559019298926</v>
      </c>
      <c r="V51" s="125">
        <f>(H51-$F51)/H51</f>
        <v>0.95100960491575803</v>
      </c>
      <c r="W51" s="126">
        <f>(I51-$F51)/I51</f>
        <v>6.6285812624544097E-2</v>
      </c>
      <c r="X51" s="125">
        <f>(J51-$F51)/J51</f>
        <v>0.46226886536728751</v>
      </c>
      <c r="Y51" s="125">
        <f>(K51-$F51)/K51</f>
        <v>0.11169060625298585</v>
      </c>
      <c r="Z51" s="125">
        <f>(L51-$F51)/L51</f>
        <v>0.96554543752916555</v>
      </c>
      <c r="AA51" s="125">
        <f>(M51-$F51)/M51</f>
        <v>0.91143758488406734</v>
      </c>
      <c r="AB51" s="126">
        <f>(N51-$F51)/N51</f>
        <v>0.76864016386151446</v>
      </c>
      <c r="AC51" s="134">
        <f>SMALL(T51:AB51,2)</f>
        <v>6.6285812624544097E-2</v>
      </c>
      <c r="AD51" s="134">
        <f t="shared" si="0"/>
        <v>0.96554543752916555</v>
      </c>
      <c r="AE51" s="134">
        <v>6.6285812624544097E-2</v>
      </c>
      <c r="AF51" s="134">
        <v>0.96554543752916555</v>
      </c>
    </row>
    <row r="52" spans="1:32" x14ac:dyDescent="0.25">
      <c r="A52" s="118"/>
      <c r="B52" s="118"/>
      <c r="C52" s="118"/>
      <c r="D52" s="47" t="s">
        <v>7</v>
      </c>
      <c r="E52" s="45">
        <v>1.00998977041624E-2</v>
      </c>
      <c r="F52" s="56">
        <v>9.3383706926612794E-3</v>
      </c>
      <c r="G52" s="45">
        <v>0.249343540219502</v>
      </c>
      <c r="H52" s="45">
        <v>0.203795828705327</v>
      </c>
      <c r="I52" s="47">
        <v>1.03052774377806E-2</v>
      </c>
      <c r="J52" s="45">
        <v>2.1795272652391399E-2</v>
      </c>
      <c r="K52" s="45">
        <v>1.32444771149499E-2</v>
      </c>
      <c r="L52" s="45">
        <v>0.308678520749463</v>
      </c>
      <c r="M52" s="45">
        <v>0.10986615244975401</v>
      </c>
      <c r="N52" s="45">
        <v>3.9167287210629599E-2</v>
      </c>
      <c r="O52" s="45"/>
      <c r="P52" s="118"/>
      <c r="Q52" s="118"/>
      <c r="R52" s="47" t="s">
        <v>7</v>
      </c>
      <c r="S52" s="125">
        <f>(E52-$F52)/E52</f>
        <v>7.5399477678598475E-2</v>
      </c>
      <c r="T52" s="130">
        <f>(F52-$F52)/F52</f>
        <v>0</v>
      </c>
      <c r="U52" s="125">
        <f>(G52-$F52)/G52</f>
        <v>0.96254817476145349</v>
      </c>
      <c r="V52" s="125">
        <f>(H52-$F52)/H52</f>
        <v>0.95417781241163757</v>
      </c>
      <c r="W52" s="126">
        <f>(I52-$F52)/I52</f>
        <v>9.3826367213996981E-2</v>
      </c>
      <c r="X52" s="125">
        <f>(J52-$F52)/J52</f>
        <v>0.57154146031586051</v>
      </c>
      <c r="Y52" s="125">
        <f>(K52-$F52)/K52</f>
        <v>0.29492341512520298</v>
      </c>
      <c r="Z52" s="125">
        <f>(L52-$F52)/L52</f>
        <v>0.96974726109873799</v>
      </c>
      <c r="AA52" s="125">
        <f>(M52-$F52)/M52</f>
        <v>0.91500229611724981</v>
      </c>
      <c r="AB52" s="126">
        <f>(N52-$F52)/N52</f>
        <v>0.76157729172198219</v>
      </c>
      <c r="AC52" s="125">
        <f>SMALL(T52:AB52,2)</f>
        <v>9.3826367213996981E-2</v>
      </c>
      <c r="AD52" s="125">
        <f t="shared" si="0"/>
        <v>0.96974726109873799</v>
      </c>
      <c r="AE52" s="125">
        <v>7.5399477678598475E-2</v>
      </c>
      <c r="AF52" s="125">
        <v>0.96974726109873799</v>
      </c>
    </row>
    <row r="53" spans="1:32" x14ac:dyDescent="0.25">
      <c r="A53" s="118"/>
      <c r="B53" s="118"/>
      <c r="C53" s="118" t="s">
        <v>45</v>
      </c>
      <c r="D53" s="47" t="s">
        <v>6</v>
      </c>
      <c r="E53" s="56">
        <v>5.4607862806773603E-3</v>
      </c>
      <c r="F53" s="45">
        <v>1.25048696813553E-2</v>
      </c>
      <c r="G53" s="45">
        <v>0.22030033634010401</v>
      </c>
      <c r="H53" s="45">
        <v>0.18197197701362899</v>
      </c>
      <c r="I53" s="47">
        <v>1.0859739306032E-2</v>
      </c>
      <c r="J53" s="45">
        <v>3.51780691326435E-2</v>
      </c>
      <c r="K53" s="45">
        <v>8.3114231634004807E-3</v>
      </c>
      <c r="L53" s="45">
        <v>0.28617734209379903</v>
      </c>
      <c r="M53" s="45">
        <v>0.111676147021394</v>
      </c>
      <c r="N53" s="45">
        <v>6.7533111638361801E-2</v>
      </c>
      <c r="O53" s="45"/>
      <c r="P53" s="118"/>
      <c r="Q53" s="118" t="s">
        <v>45</v>
      </c>
      <c r="R53" s="47" t="s">
        <v>6</v>
      </c>
      <c r="S53" s="130">
        <f>(E53-$E53)/E53</f>
        <v>0</v>
      </c>
      <c r="T53" s="125">
        <f>(F53-$E53)/F53</f>
        <v>0.56330722192016391</v>
      </c>
      <c r="U53" s="125">
        <f>(G53-$E53)/G53</f>
        <v>0.97521208377890578</v>
      </c>
      <c r="V53" s="125">
        <f>(H53-$E53)/H53</f>
        <v>0.96999105922628748</v>
      </c>
      <c r="W53" s="126">
        <f>(I53-$E53)/I53</f>
        <v>0.49715309670056373</v>
      </c>
      <c r="X53" s="125">
        <f>(J53-$E53)/J53</f>
        <v>0.84476731056253396</v>
      </c>
      <c r="Y53" s="125">
        <f>(K53-$E53)/K53</f>
        <v>0.34297819118101908</v>
      </c>
      <c r="Z53" s="125">
        <f>(L53-$E53)/L53</f>
        <v>0.98091817388223734</v>
      </c>
      <c r="AA53" s="125">
        <f>(M53-$E53)/M53</f>
        <v>0.95110158770403108</v>
      </c>
      <c r="AB53" s="126">
        <f>(N53-$E53)/N53</f>
        <v>0.91913912822616939</v>
      </c>
      <c r="AC53" s="134">
        <f>SMALL(T53:AB53,2)</f>
        <v>0.49715309670056373</v>
      </c>
      <c r="AD53" s="134">
        <f t="shared" si="0"/>
        <v>0.98091817388223734</v>
      </c>
      <c r="AE53" s="134">
        <v>0.34297819118101908</v>
      </c>
      <c r="AF53" s="134">
        <v>0.98091817388223734</v>
      </c>
    </row>
    <row r="54" spans="1:32" x14ac:dyDescent="0.25">
      <c r="A54" s="118"/>
      <c r="B54" s="118"/>
      <c r="C54" s="118"/>
      <c r="D54" s="47" t="s">
        <v>7</v>
      </c>
      <c r="E54" s="56">
        <v>6.2450306182543101E-3</v>
      </c>
      <c r="F54" s="45">
        <v>1.4826504054496601E-2</v>
      </c>
      <c r="G54" s="45">
        <v>0.25811953620606598</v>
      </c>
      <c r="H54" s="45">
        <v>0.20817848153975699</v>
      </c>
      <c r="I54" s="47">
        <v>1.17241974745654E-2</v>
      </c>
      <c r="J54" s="45">
        <v>4.73642164166461E-2</v>
      </c>
      <c r="K54" s="45">
        <v>1.2092308871540201E-2</v>
      </c>
      <c r="L54" s="45">
        <v>0.35627097267955699</v>
      </c>
      <c r="M54" s="45">
        <v>0.123580308462877</v>
      </c>
      <c r="N54" s="45">
        <v>7.4749616613890402E-2</v>
      </c>
      <c r="O54" s="45"/>
      <c r="P54" s="118"/>
      <c r="Q54" s="118"/>
      <c r="R54" s="47" t="s">
        <v>7</v>
      </c>
      <c r="S54" s="130">
        <f>(E54-$E54)/E54</f>
        <v>0</v>
      </c>
      <c r="T54" s="125">
        <f>(F54-$E54)/F54</f>
        <v>0.57879277574133814</v>
      </c>
      <c r="U54" s="125">
        <f>(G54-$E54)/G54</f>
        <v>0.97580566465426821</v>
      </c>
      <c r="V54" s="125">
        <f>(H54-$E54)/H54</f>
        <v>0.9700015555303122</v>
      </c>
      <c r="W54" s="126">
        <f>(I54-$E54)/I54</f>
        <v>0.46733832897284894</v>
      </c>
      <c r="X54" s="125">
        <f>(J54-$E54)/J54</f>
        <v>0.86814876101149863</v>
      </c>
      <c r="Y54" s="125">
        <f>(K54-$E54)/K54</f>
        <v>0.4835534979632985</v>
      </c>
      <c r="Z54" s="125">
        <f>(L54-$E54)/L54</f>
        <v>0.98247112142961102</v>
      </c>
      <c r="AA54" s="125">
        <f>(M54-$E54)/M54</f>
        <v>0.94946581137455011</v>
      </c>
      <c r="AB54" s="126">
        <f>(N54-$E54)/N54</f>
        <v>0.91645401138962068</v>
      </c>
      <c r="AC54" s="125">
        <f>SMALL(T54:AB54,2)</f>
        <v>0.4835534979632985</v>
      </c>
      <c r="AD54" s="125">
        <f t="shared" si="0"/>
        <v>0.98247112142961102</v>
      </c>
      <c r="AE54" s="125">
        <v>0.46733832897284894</v>
      </c>
      <c r="AF54" s="125">
        <v>0.98247112142961102</v>
      </c>
    </row>
    <row r="55" spans="1:32" x14ac:dyDescent="0.25">
      <c r="A55" s="118"/>
      <c r="B55" s="118"/>
      <c r="C55" s="118" t="s">
        <v>46</v>
      </c>
      <c r="D55" s="47" t="s">
        <v>6</v>
      </c>
      <c r="E55" s="45">
        <v>1.0241140241245001E-2</v>
      </c>
      <c r="F55" s="45">
        <v>1.99243227197691E-2</v>
      </c>
      <c r="G55" s="45">
        <v>0.23761363480415401</v>
      </c>
      <c r="H55" s="45">
        <v>0.18197197701362899</v>
      </c>
      <c r="I55" s="47">
        <v>9.4381394913122807E-3</v>
      </c>
      <c r="J55" s="45">
        <v>6.53685149845942E-2</v>
      </c>
      <c r="K55" s="56">
        <v>9.0831715716977006E-3</v>
      </c>
      <c r="L55" s="45">
        <v>0.35122145869365701</v>
      </c>
      <c r="M55" s="45">
        <v>0.13198332823903999</v>
      </c>
      <c r="N55" s="45">
        <v>0.12345473066288599</v>
      </c>
      <c r="O55" s="45"/>
      <c r="P55" s="118"/>
      <c r="Q55" s="118" t="s">
        <v>46</v>
      </c>
      <c r="R55" s="47" t="s">
        <v>6</v>
      </c>
      <c r="S55" s="125">
        <f>(E55-$K55)/E55</f>
        <v>0.11307028731856596</v>
      </c>
      <c r="T55" s="125">
        <f>(F55-$K55)/F55</f>
        <v>0.54411641994308335</v>
      </c>
      <c r="U55" s="125">
        <f>(G55-$K55)/G55</f>
        <v>0.9617733570753032</v>
      </c>
      <c r="V55" s="125">
        <f>(H55-$K55)/H55</f>
        <v>0.9500847783226678</v>
      </c>
      <c r="W55" s="126">
        <f>(I55-$K55)/I55</f>
        <v>3.76099463184799E-2</v>
      </c>
      <c r="X55" s="125">
        <f>(J55-$K55)/J55</f>
        <v>0.86104668931459749</v>
      </c>
      <c r="Y55" s="130">
        <f>(K55-$K55)/K55</f>
        <v>0</v>
      </c>
      <c r="Z55" s="125">
        <f>(L55-$K55)/L55</f>
        <v>0.97413833538109573</v>
      </c>
      <c r="AA55" s="125">
        <f>(M55-$K55)/M55</f>
        <v>0.93117940202836202</v>
      </c>
      <c r="AB55" s="126">
        <f>(N55-$K55)/N55</f>
        <v>0.92642508291965875</v>
      </c>
      <c r="AC55" s="134">
        <f>SMALL(T55:AB55,2)</f>
        <v>3.76099463184799E-2</v>
      </c>
      <c r="AD55" s="134">
        <f t="shared" si="0"/>
        <v>0.97413833538109573</v>
      </c>
      <c r="AE55" s="134">
        <v>3.76099463184799E-2</v>
      </c>
      <c r="AF55" s="134">
        <v>0.97413833538109573</v>
      </c>
    </row>
    <row r="56" spans="1:32" x14ac:dyDescent="0.25">
      <c r="A56" s="118"/>
      <c r="B56" s="111"/>
      <c r="C56" s="111"/>
      <c r="D56" s="53" t="s">
        <v>7</v>
      </c>
      <c r="E56" s="51">
        <v>1.26767460412809E-2</v>
      </c>
      <c r="F56" s="51">
        <v>2.3967975439591099E-2</v>
      </c>
      <c r="G56" s="51">
        <v>0.28324662914825899</v>
      </c>
      <c r="H56" s="51">
        <v>0.20817848153975699</v>
      </c>
      <c r="I56" s="53">
        <v>1.142529768879E-2</v>
      </c>
      <c r="J56" s="51">
        <v>8.9516591436234097E-2</v>
      </c>
      <c r="K56" s="81">
        <v>1.22653493476406E-2</v>
      </c>
      <c r="L56" s="51">
        <v>0.45468276366544402</v>
      </c>
      <c r="M56" s="51">
        <v>0.15093012688929999</v>
      </c>
      <c r="N56" s="51">
        <v>0.14704507246731199</v>
      </c>
      <c r="O56" s="45"/>
      <c r="P56" s="111"/>
      <c r="Q56" s="111"/>
      <c r="R56" s="53" t="s">
        <v>7</v>
      </c>
      <c r="S56" s="127">
        <f>(E56-$K56)/E56</f>
        <v>3.2452862296098381E-2</v>
      </c>
      <c r="T56" s="127">
        <f>(F56-$K56)/F56</f>
        <v>0.48826093473959886</v>
      </c>
      <c r="U56" s="127">
        <f>(G56-$K56)/G56</f>
        <v>0.95669728044240698</v>
      </c>
      <c r="V56" s="127">
        <f>(H56-$K56)/H56</f>
        <v>0.9410825304473257</v>
      </c>
      <c r="W56" s="128">
        <f>(I56-$K56)/I56</f>
        <v>-7.3525581716336566E-2</v>
      </c>
      <c r="X56" s="127">
        <f>(J56-$K56)/J56</f>
        <v>0.86298239074062988</v>
      </c>
      <c r="Y56" s="131">
        <f>(K56-$K56)/K56</f>
        <v>0</v>
      </c>
      <c r="Z56" s="127">
        <f>(L56-$K56)/L56</f>
        <v>0.97302438023213589</v>
      </c>
      <c r="AA56" s="127">
        <f>(M56-$K56)/M56</f>
        <v>0.91873491661054096</v>
      </c>
      <c r="AB56" s="128">
        <f>(N56-$K56)/N56</f>
        <v>0.91658782479523637</v>
      </c>
      <c r="AC56" s="127">
        <f>SMALL(T56:AB56,3)</f>
        <v>0.48826093473959886</v>
      </c>
      <c r="AD56" s="127">
        <f t="shared" si="0"/>
        <v>0.97302438023213589</v>
      </c>
      <c r="AE56" s="127">
        <v>3.2452862296098381E-2</v>
      </c>
      <c r="AF56" s="127">
        <v>0.97302438023213589</v>
      </c>
    </row>
    <row r="57" spans="1:32" x14ac:dyDescent="0.25">
      <c r="A57" s="118"/>
      <c r="B57" s="115" t="s">
        <v>23</v>
      </c>
      <c r="C57" s="115" t="s">
        <v>44</v>
      </c>
      <c r="D57" s="55" t="s">
        <v>6</v>
      </c>
      <c r="E57" s="44">
        <v>3.2643584206351398E-2</v>
      </c>
      <c r="F57" s="44">
        <v>1.2589947268668E-2</v>
      </c>
      <c r="G57" s="44">
        <v>0.16813238029002101</v>
      </c>
      <c r="H57" s="44">
        <v>0.120913900422604</v>
      </c>
      <c r="I57" s="55">
        <v>1.0232210079846701E-2</v>
      </c>
      <c r="J57" s="44">
        <v>1.4601784218759699E-2</v>
      </c>
      <c r="K57" s="82">
        <v>8.4043070538631394E-3</v>
      </c>
      <c r="L57" s="44">
        <v>0.18436901191160501</v>
      </c>
      <c r="M57" s="44">
        <v>5.5102889179599997E-2</v>
      </c>
      <c r="N57" s="44">
        <v>3.2741711598871702E-2</v>
      </c>
      <c r="O57" s="45"/>
      <c r="P57" s="115" t="s">
        <v>23</v>
      </c>
      <c r="Q57" s="115" t="s">
        <v>44</v>
      </c>
      <c r="R57" s="55" t="s">
        <v>6</v>
      </c>
      <c r="S57" s="125">
        <f>(E57-$K57)/E57</f>
        <v>0.74254337389127967</v>
      </c>
      <c r="T57" s="125">
        <f>(F57-$K57)/F57</f>
        <v>0.33245891547309842</v>
      </c>
      <c r="U57" s="125">
        <f>(G57-$K57)/G57</f>
        <v>0.95001375083510942</v>
      </c>
      <c r="V57" s="125">
        <f>(H57-$K57)/H57</f>
        <v>0.93049345836591668</v>
      </c>
      <c r="W57" s="126">
        <f>(I57-$K57)/I57</f>
        <v>0.17864205403520672</v>
      </c>
      <c r="X57" s="125">
        <f>(J57-$K57)/J57</f>
        <v>0.42443286875410247</v>
      </c>
      <c r="Y57" s="130">
        <f>(K57-$K57)/K57</f>
        <v>0</v>
      </c>
      <c r="Z57" s="125">
        <f>(L57-$K57)/L57</f>
        <v>0.95441583720211864</v>
      </c>
      <c r="AA57" s="125">
        <f>(M57-$K57)/M57</f>
        <v>0.84747973873982352</v>
      </c>
      <c r="AB57" s="126">
        <f>(N57-$K57)/N57</f>
        <v>0.74331497519656986</v>
      </c>
      <c r="AC57" s="134">
        <f>SMALL(T57:AB57,2)</f>
        <v>0.17864205403520672</v>
      </c>
      <c r="AD57" s="134">
        <f t="shared" si="0"/>
        <v>0.95441583720211864</v>
      </c>
      <c r="AE57" s="134">
        <v>0.17864205403520672</v>
      </c>
      <c r="AF57" s="134">
        <v>0.95441583720211864</v>
      </c>
    </row>
    <row r="58" spans="1:32" x14ac:dyDescent="0.25">
      <c r="A58" s="118"/>
      <c r="B58" s="118"/>
      <c r="C58" s="118"/>
      <c r="D58" s="47" t="s">
        <v>7</v>
      </c>
      <c r="E58" s="45">
        <v>3.6257808512084898E-2</v>
      </c>
      <c r="F58" s="45">
        <v>1.4275435588281701E-2</v>
      </c>
      <c r="G58" s="45">
        <v>0.19881630280661</v>
      </c>
      <c r="H58" s="45">
        <v>0.13636563913154401</v>
      </c>
      <c r="I58" s="47">
        <v>1.2336422027377E-2</v>
      </c>
      <c r="J58" s="45">
        <v>1.63614693069771E-2</v>
      </c>
      <c r="K58" s="56">
        <v>9.1558987660289703E-3</v>
      </c>
      <c r="L58" s="45">
        <v>0.23441973891572601</v>
      </c>
      <c r="M58" s="45">
        <v>6.2958554557668703E-2</v>
      </c>
      <c r="N58" s="45">
        <v>3.3761945520227203E-2</v>
      </c>
      <c r="O58" s="45"/>
      <c r="P58" s="118"/>
      <c r="Q58" s="118"/>
      <c r="R58" s="47" t="s">
        <v>7</v>
      </c>
      <c r="S58" s="125">
        <f>(E58-$K58)/E58</f>
        <v>0.74747787740736538</v>
      </c>
      <c r="T58" s="125">
        <f>(F58-$K58)/F58</f>
        <v>0.35862561184859482</v>
      </c>
      <c r="U58" s="125">
        <f>(G58-$K58)/G58</f>
        <v>0.95394794774483371</v>
      </c>
      <c r="V58" s="125">
        <f>(H58-$K58)/H58</f>
        <v>0.93285772849862281</v>
      </c>
      <c r="W58" s="126">
        <f>(I58-$K58)/I58</f>
        <v>0.25781569844885405</v>
      </c>
      <c r="X58" s="125">
        <f>(J58-$K58)/J58</f>
        <v>0.44039874449878552</v>
      </c>
      <c r="Y58" s="130">
        <f>(K58-$K58)/K58</f>
        <v>0</v>
      </c>
      <c r="Z58" s="125">
        <f>(L58-$K58)/L58</f>
        <v>0.96094228750369648</v>
      </c>
      <c r="AA58" s="125">
        <f>(M58-$K58)/M58</f>
        <v>0.85457260208154295</v>
      </c>
      <c r="AB58" s="126">
        <f>(N58-$K58)/N58</f>
        <v>0.72881009595422874</v>
      </c>
      <c r="AC58" s="125">
        <f>SMALL(T58:AB58,2)</f>
        <v>0.25781569844885405</v>
      </c>
      <c r="AD58" s="125">
        <f t="shared" si="0"/>
        <v>0.96094228750369648</v>
      </c>
      <c r="AE58" s="125">
        <v>0.25781569844885405</v>
      </c>
      <c r="AF58" s="125">
        <v>0.96094228750369648</v>
      </c>
    </row>
    <row r="59" spans="1:32" x14ac:dyDescent="0.25">
      <c r="A59" s="118"/>
      <c r="B59" s="118"/>
      <c r="C59" s="118" t="s">
        <v>45</v>
      </c>
      <c r="D59" s="47" t="s">
        <v>6</v>
      </c>
      <c r="E59" s="45">
        <v>5.3970277034097597E-2</v>
      </c>
      <c r="F59" s="45">
        <v>2.2026065495609499E-2</v>
      </c>
      <c r="G59" s="45">
        <v>0.18229082199701599</v>
      </c>
      <c r="H59" s="45">
        <v>0.120913900422604</v>
      </c>
      <c r="I59" s="58">
        <v>9.1988089428628999E-3</v>
      </c>
      <c r="J59" s="45">
        <v>2.7582959772967701E-2</v>
      </c>
      <c r="K59" s="63">
        <v>1.0966065049826499E-2</v>
      </c>
      <c r="L59" s="45">
        <v>0.213370627954096</v>
      </c>
      <c r="M59" s="45">
        <v>6.3928793378620702E-2</v>
      </c>
      <c r="N59" s="45">
        <v>5.8524064080041301E-2</v>
      </c>
      <c r="O59" s="45"/>
      <c r="P59" s="118"/>
      <c r="Q59" s="118" t="s">
        <v>45</v>
      </c>
      <c r="R59" s="47" t="s">
        <v>6</v>
      </c>
      <c r="S59" s="125">
        <f>(E59-$I59)/E59</f>
        <v>0.82955787058400243</v>
      </c>
      <c r="T59" s="125">
        <f>(F59-$I59)/F59</f>
        <v>0.5823671302213953</v>
      </c>
      <c r="U59" s="125">
        <f>(G59-$I59)/G59</f>
        <v>0.94953772854777363</v>
      </c>
      <c r="V59" s="125">
        <f>(H59-$I59)/H59</f>
        <v>0.9239226514841361</v>
      </c>
      <c r="W59" s="132">
        <f>(I59-$I59)/I59</f>
        <v>0</v>
      </c>
      <c r="X59" s="125">
        <f>(J59-$I59)/J59</f>
        <v>0.66650392058802665</v>
      </c>
      <c r="Y59" s="125">
        <f>(K59-$I59)/K59</f>
        <v>0.16115681412919944</v>
      </c>
      <c r="Z59" s="125">
        <f>(L59-$I59)/L59</f>
        <v>0.95688811983605393</v>
      </c>
      <c r="AA59" s="125">
        <f>(M59-$I59)/M59</f>
        <v>0.85610851610505756</v>
      </c>
      <c r="AB59" s="126">
        <f>(N59-$I59)/N59</f>
        <v>0.84282005893708933</v>
      </c>
      <c r="AC59" s="134">
        <f>SMALL(T59:AB59,2)</f>
        <v>0.16115681412919944</v>
      </c>
      <c r="AD59" s="134">
        <f t="shared" si="0"/>
        <v>0.95688811983605393</v>
      </c>
      <c r="AE59" s="134">
        <v>0.16115681412919944</v>
      </c>
      <c r="AF59" s="134">
        <v>0.95688811983605393</v>
      </c>
    </row>
    <row r="60" spans="1:32" x14ac:dyDescent="0.25">
      <c r="A60" s="118"/>
      <c r="B60" s="118"/>
      <c r="C60" s="118"/>
      <c r="D60" s="47" t="s">
        <v>7</v>
      </c>
      <c r="E60" s="45">
        <v>6.4325700183515799E-2</v>
      </c>
      <c r="F60" s="45">
        <v>2.6856027083640901E-2</v>
      </c>
      <c r="G60" s="45">
        <v>0.22356920904000599</v>
      </c>
      <c r="H60" s="45">
        <v>0.13636563913154401</v>
      </c>
      <c r="I60" s="58">
        <v>1.27478873669803E-2</v>
      </c>
      <c r="J60" s="45">
        <v>3.3085982006307801E-2</v>
      </c>
      <c r="K60" s="63">
        <v>1.3822940957038199E-2</v>
      </c>
      <c r="L60" s="45">
        <v>0.279135054804864</v>
      </c>
      <c r="M60" s="45">
        <v>7.2778283153533796E-2</v>
      </c>
      <c r="N60" s="45">
        <v>6.6238864535199393E-2</v>
      </c>
      <c r="O60" s="45"/>
      <c r="P60" s="118"/>
      <c r="Q60" s="118"/>
      <c r="R60" s="47" t="s">
        <v>7</v>
      </c>
      <c r="S60" s="125">
        <f>(E60-$I60)/E60</f>
        <v>0.80182279663320177</v>
      </c>
      <c r="T60" s="125">
        <f>(F60-$I60)/F60</f>
        <v>0.52532489905234137</v>
      </c>
      <c r="U60" s="125">
        <f>(G60-$I60)/G60</f>
        <v>0.94298012941174225</v>
      </c>
      <c r="V60" s="125">
        <f>(H60-$I60)/H60</f>
        <v>0.90651686562563505</v>
      </c>
      <c r="W60" s="132">
        <f>(I60-$I60)/I60</f>
        <v>0</v>
      </c>
      <c r="X60" s="125">
        <f>(J60-$I60)/J60</f>
        <v>0.61470427673720152</v>
      </c>
      <c r="Y60" s="125">
        <f>(K60-$I60)/K60</f>
        <v>7.777314490448696E-2</v>
      </c>
      <c r="Z60" s="125">
        <f>(L60-$I60)/L60</f>
        <v>0.95433075442318771</v>
      </c>
      <c r="AA60" s="125">
        <f>(M60-$I60)/M60</f>
        <v>0.82483940518235055</v>
      </c>
      <c r="AB60" s="126">
        <f>(N60-$I60)/N60</f>
        <v>0.80754671058399463</v>
      </c>
      <c r="AC60" s="125">
        <f>SMALL(T60:AB60,2)</f>
        <v>7.777314490448696E-2</v>
      </c>
      <c r="AD60" s="125">
        <f t="shared" si="0"/>
        <v>0.95433075442318771</v>
      </c>
      <c r="AE60" s="125">
        <v>7.777314490448696E-2</v>
      </c>
      <c r="AF60" s="125">
        <v>0.95433075442318771</v>
      </c>
    </row>
    <row r="61" spans="1:32" x14ac:dyDescent="0.25">
      <c r="A61" s="118"/>
      <c r="B61" s="118"/>
      <c r="C61" s="118" t="s">
        <v>46</v>
      </c>
      <c r="D61" s="47" t="s">
        <v>6</v>
      </c>
      <c r="E61" s="45">
        <v>7.6400035003549902E-2</v>
      </c>
      <c r="F61" s="45">
        <v>4.5411992316636902E-2</v>
      </c>
      <c r="G61" s="45">
        <v>0.210206407983027</v>
      </c>
      <c r="H61" s="45">
        <v>0.120913900422604</v>
      </c>
      <c r="I61" s="58">
        <v>1.7546022384646101E-2</v>
      </c>
      <c r="J61" s="45">
        <v>5.2269252678657001E-2</v>
      </c>
      <c r="K61" s="45">
        <v>3.0456478340872801E-2</v>
      </c>
      <c r="L61" s="45">
        <v>0.240630887462394</v>
      </c>
      <c r="M61" s="45">
        <v>7.9603201097582496E-2</v>
      </c>
      <c r="N61" s="45">
        <v>0.109681857053657</v>
      </c>
      <c r="O61" s="45"/>
      <c r="P61" s="118"/>
      <c r="Q61" s="118" t="s">
        <v>46</v>
      </c>
      <c r="R61" s="47" t="s">
        <v>6</v>
      </c>
      <c r="S61" s="125">
        <f>(E61-$I61)/E61</f>
        <v>0.77034012636472182</v>
      </c>
      <c r="T61" s="125">
        <f>(F61-$I61)/F61</f>
        <v>0.61362579597244338</v>
      </c>
      <c r="U61" s="125">
        <f>(G61-$I61)/G61</f>
        <v>0.91652955515008439</v>
      </c>
      <c r="V61" s="125">
        <f>(H61-$I61)/H61</f>
        <v>0.85488829387422527</v>
      </c>
      <c r="W61" s="132">
        <f>(I61-$I61)/I61</f>
        <v>0</v>
      </c>
      <c r="X61" s="125">
        <f>(J61-$I61)/J61</f>
        <v>0.664314649904864</v>
      </c>
      <c r="Y61" s="125">
        <f>(K61-$I61)/K61</f>
        <v>0.4238985155056742</v>
      </c>
      <c r="Z61" s="125">
        <f>(L61-$I61)/L61</f>
        <v>0.92708324949602228</v>
      </c>
      <c r="AA61" s="125">
        <f>(M61-$I61)/M61</f>
        <v>0.77958144719410083</v>
      </c>
      <c r="AB61" s="126">
        <f>(N61-$I61)/N61</f>
        <v>0.84002803329576659</v>
      </c>
      <c r="AC61" s="134">
        <f>SMALL(T61:AB61,2)</f>
        <v>0.4238985155056742</v>
      </c>
      <c r="AD61" s="134">
        <f t="shared" si="0"/>
        <v>0.92708324949602228</v>
      </c>
      <c r="AE61" s="134">
        <v>0.4238985155056742</v>
      </c>
      <c r="AF61" s="134">
        <v>0.92708324949602228</v>
      </c>
    </row>
    <row r="62" spans="1:32" x14ac:dyDescent="0.25">
      <c r="A62" s="111"/>
      <c r="B62" s="111"/>
      <c r="C62" s="111"/>
      <c r="D62" s="53" t="s">
        <v>7</v>
      </c>
      <c r="E62" s="51">
        <v>9.3683017384063302E-2</v>
      </c>
      <c r="F62" s="51">
        <v>5.3037229034072202E-2</v>
      </c>
      <c r="G62" s="51">
        <v>0.26692386063568901</v>
      </c>
      <c r="H62" s="51">
        <v>0.13636563913154401</v>
      </c>
      <c r="I62" s="93">
        <v>2.0544213851038499E-2</v>
      </c>
      <c r="J62" s="51">
        <v>6.6470637174205399E-2</v>
      </c>
      <c r="K62" s="51">
        <v>3.6532018239177497E-2</v>
      </c>
      <c r="L62" s="51">
        <v>0.313779388613939</v>
      </c>
      <c r="M62" s="51">
        <v>9.3222772767950296E-2</v>
      </c>
      <c r="N62" s="51">
        <v>0.12925041373673199</v>
      </c>
      <c r="O62" s="45"/>
      <c r="P62" s="111"/>
      <c r="Q62" s="111"/>
      <c r="R62" s="53" t="s">
        <v>7</v>
      </c>
      <c r="S62" s="127">
        <f>(E62-$I62)/E62</f>
        <v>0.78070503678574588</v>
      </c>
      <c r="T62" s="127">
        <f>(F62-$I62)/F62</f>
        <v>0.61264541483039248</v>
      </c>
      <c r="U62" s="127">
        <f>(G62-$I62)/G62</f>
        <v>0.92303343057412812</v>
      </c>
      <c r="V62" s="127">
        <f>(H62-$I62)/H62</f>
        <v>0.84934464442893354</v>
      </c>
      <c r="W62" s="133">
        <f>(I62-$I62)/I62</f>
        <v>0</v>
      </c>
      <c r="X62" s="127">
        <f>(J62-$I62)/J62</f>
        <v>0.69092798377731091</v>
      </c>
      <c r="Y62" s="127">
        <f>(K62-$I62)/K62</f>
        <v>0.43763813659201101</v>
      </c>
      <c r="Z62" s="127">
        <f>(L62-$I62)/L62</f>
        <v>0.9345265667646665</v>
      </c>
      <c r="AA62" s="127">
        <f>(M62-$I62)/M62</f>
        <v>0.7796223686440108</v>
      </c>
      <c r="AB62" s="128">
        <f>(N62-$I62)/N62</f>
        <v>0.84105107862258255</v>
      </c>
      <c r="AC62" s="127">
        <f>SMALL(T62:AB62,2)</f>
        <v>0.43763813659201101</v>
      </c>
      <c r="AD62" s="127">
        <f t="shared" si="0"/>
        <v>0.9345265667646665</v>
      </c>
      <c r="AE62" s="127">
        <v>0.43763813659201101</v>
      </c>
      <c r="AF62" s="127">
        <v>0.9345265667646665</v>
      </c>
    </row>
    <row r="63" spans="1:32" x14ac:dyDescent="0.25">
      <c r="B63" s="71"/>
      <c r="C63" s="67"/>
    </row>
    <row r="64" spans="1:32" x14ac:dyDescent="0.25">
      <c r="B64" s="67"/>
      <c r="C64" s="67"/>
    </row>
    <row r="65" spans="2:3" x14ac:dyDescent="0.25">
      <c r="B65" s="67"/>
      <c r="C65" s="67"/>
    </row>
    <row r="66" spans="2:3" x14ac:dyDescent="0.25">
      <c r="B66" s="67"/>
      <c r="C66" s="67"/>
    </row>
    <row r="67" spans="2:3" x14ac:dyDescent="0.25">
      <c r="B67" s="67"/>
      <c r="C67" s="67"/>
    </row>
    <row r="68" spans="2:3" x14ac:dyDescent="0.25">
      <c r="B68" s="67"/>
      <c r="C68" s="67"/>
    </row>
    <row r="69" spans="2:3" x14ac:dyDescent="0.25">
      <c r="B69" s="67"/>
      <c r="C69" s="67"/>
    </row>
    <row r="70" spans="2:3" x14ac:dyDescent="0.25">
      <c r="B70" s="67"/>
      <c r="C70" s="67"/>
    </row>
    <row r="71" spans="2:3" x14ac:dyDescent="0.25">
      <c r="B71" s="67"/>
      <c r="C71" s="67"/>
    </row>
    <row r="72" spans="2:3" x14ac:dyDescent="0.25">
      <c r="B72" s="67"/>
      <c r="C72" s="67"/>
    </row>
    <row r="73" spans="2:3" x14ac:dyDescent="0.25">
      <c r="B73" s="67"/>
      <c r="C73" s="67"/>
    </row>
    <row r="74" spans="2:3" x14ac:dyDescent="0.25">
      <c r="B74" s="67"/>
      <c r="C74" s="67"/>
    </row>
    <row r="75" spans="2:3" x14ac:dyDescent="0.25">
      <c r="B75" s="67"/>
      <c r="C75" s="67"/>
    </row>
    <row r="76" spans="2:3" x14ac:dyDescent="0.25">
      <c r="B76" s="67"/>
      <c r="C76" s="67"/>
    </row>
    <row r="77" spans="2:3" x14ac:dyDescent="0.25">
      <c r="B77" s="67"/>
      <c r="C77" s="67"/>
    </row>
    <row r="78" spans="2:3" x14ac:dyDescent="0.25">
      <c r="B78" s="67"/>
      <c r="C78" s="67"/>
    </row>
    <row r="79" spans="2:3" x14ac:dyDescent="0.25">
      <c r="B79" s="67"/>
      <c r="C79" s="67"/>
    </row>
    <row r="80" spans="2:3" x14ac:dyDescent="0.25">
      <c r="B80" s="67"/>
      <c r="C80" s="67"/>
    </row>
    <row r="81" spans="2:3" x14ac:dyDescent="0.25">
      <c r="B81" s="67"/>
      <c r="C81" s="67"/>
    </row>
    <row r="82" spans="2:3" x14ac:dyDescent="0.25">
      <c r="B82" s="67"/>
      <c r="C82" s="67"/>
    </row>
    <row r="83" spans="2:3" x14ac:dyDescent="0.25">
      <c r="B83" s="67"/>
      <c r="C83" s="67"/>
    </row>
    <row r="84" spans="2:3" x14ac:dyDescent="0.25">
      <c r="B84" s="67"/>
      <c r="C84" s="67"/>
    </row>
    <row r="85" spans="2:3" x14ac:dyDescent="0.25">
      <c r="B85" s="67"/>
      <c r="C85" s="67"/>
    </row>
    <row r="86" spans="2:3" x14ac:dyDescent="0.25">
      <c r="B86" s="67"/>
      <c r="C86" s="67"/>
    </row>
    <row r="87" spans="2:3" x14ac:dyDescent="0.25">
      <c r="B87" s="67"/>
      <c r="C87" s="67"/>
    </row>
    <row r="88" spans="2:3" x14ac:dyDescent="0.25">
      <c r="B88" s="67"/>
      <c r="C88" s="67"/>
    </row>
    <row r="89" spans="2:3" x14ac:dyDescent="0.25">
      <c r="B89" s="67"/>
      <c r="C89" s="67"/>
    </row>
    <row r="90" spans="2:3" x14ac:dyDescent="0.25">
      <c r="B90" s="67"/>
      <c r="C90" s="67"/>
    </row>
    <row r="91" spans="2:3" x14ac:dyDescent="0.25">
      <c r="B91" s="67"/>
      <c r="C91" s="67"/>
    </row>
    <row r="92" spans="2:3" x14ac:dyDescent="0.25">
      <c r="B92" s="67"/>
      <c r="C92" s="67"/>
    </row>
    <row r="93" spans="2:3" x14ac:dyDescent="0.25">
      <c r="B93" s="67"/>
      <c r="C93" s="67"/>
    </row>
    <row r="94" spans="2:3" x14ac:dyDescent="0.25">
      <c r="B94" s="67"/>
      <c r="C94" s="67"/>
    </row>
    <row r="95" spans="2:3" x14ac:dyDescent="0.25">
      <c r="B95" s="67"/>
      <c r="C95" s="67"/>
    </row>
    <row r="96" spans="2:3" x14ac:dyDescent="0.25">
      <c r="B96" s="67"/>
      <c r="C96" s="67"/>
    </row>
    <row r="97" spans="2:3" x14ac:dyDescent="0.25">
      <c r="B97" s="67"/>
      <c r="C97" s="67"/>
    </row>
    <row r="98" spans="2:3" x14ac:dyDescent="0.25">
      <c r="B98" s="67"/>
      <c r="C98" s="67"/>
    </row>
    <row r="99" spans="2:3" x14ac:dyDescent="0.25">
      <c r="B99" s="67"/>
      <c r="C99" s="67"/>
    </row>
    <row r="100" spans="2:3" x14ac:dyDescent="0.25">
      <c r="B100" s="67"/>
      <c r="C100" s="67"/>
    </row>
    <row r="101" spans="2:3" x14ac:dyDescent="0.25">
      <c r="B101" s="67"/>
      <c r="C101" s="67"/>
    </row>
    <row r="102" spans="2:3" x14ac:dyDescent="0.25">
      <c r="B102" s="67"/>
      <c r="C102" s="67"/>
    </row>
  </sheetData>
  <mergeCells count="90">
    <mergeCell ref="P57:P62"/>
    <mergeCell ref="Q57:Q58"/>
    <mergeCell ref="Q59:Q60"/>
    <mergeCell ref="Q61:Q62"/>
    <mergeCell ref="E1:N1"/>
    <mergeCell ref="P45:P50"/>
    <mergeCell ref="Q45:Q46"/>
    <mergeCell ref="Q47:Q48"/>
    <mergeCell ref="Q49:Q50"/>
    <mergeCell ref="P51:P56"/>
    <mergeCell ref="Q51:Q52"/>
    <mergeCell ref="Q53:Q54"/>
    <mergeCell ref="Q55:Q56"/>
    <mergeCell ref="P33:P38"/>
    <mergeCell ref="Q33:Q34"/>
    <mergeCell ref="Q35:Q36"/>
    <mergeCell ref="Q37:Q38"/>
    <mergeCell ref="P39:P44"/>
    <mergeCell ref="Q39:Q40"/>
    <mergeCell ref="Q41:Q42"/>
    <mergeCell ref="Q43:Q44"/>
    <mergeCell ref="P21:P26"/>
    <mergeCell ref="Q21:Q22"/>
    <mergeCell ref="Q23:Q24"/>
    <mergeCell ref="Q25:Q26"/>
    <mergeCell ref="P27:P32"/>
    <mergeCell ref="Q27:Q28"/>
    <mergeCell ref="Q29:Q30"/>
    <mergeCell ref="Q31:Q32"/>
    <mergeCell ref="R1:R2"/>
    <mergeCell ref="P3:P8"/>
    <mergeCell ref="Q3:Q4"/>
    <mergeCell ref="Q5:Q6"/>
    <mergeCell ref="Q7:Q8"/>
    <mergeCell ref="P9:P14"/>
    <mergeCell ref="Q9:Q10"/>
    <mergeCell ref="Q11:Q12"/>
    <mergeCell ref="Q13:Q14"/>
    <mergeCell ref="B57:B62"/>
    <mergeCell ref="C57:C58"/>
    <mergeCell ref="C59:C60"/>
    <mergeCell ref="C61:C62"/>
    <mergeCell ref="P1:P2"/>
    <mergeCell ref="Q1:Q2"/>
    <mergeCell ref="P15:P20"/>
    <mergeCell ref="Q15:Q16"/>
    <mergeCell ref="Q17:Q18"/>
    <mergeCell ref="Q19:Q20"/>
    <mergeCell ref="C45:C46"/>
    <mergeCell ref="C47:C48"/>
    <mergeCell ref="C49:C50"/>
    <mergeCell ref="B51:B56"/>
    <mergeCell ref="C51:C52"/>
    <mergeCell ref="C53:C54"/>
    <mergeCell ref="C55:C56"/>
    <mergeCell ref="A33:A62"/>
    <mergeCell ref="B33:B38"/>
    <mergeCell ref="C33:C34"/>
    <mergeCell ref="C35:C36"/>
    <mergeCell ref="C37:C38"/>
    <mergeCell ref="B39:B44"/>
    <mergeCell ref="C39:C40"/>
    <mergeCell ref="C41:C42"/>
    <mergeCell ref="C43:C44"/>
    <mergeCell ref="B45:B50"/>
    <mergeCell ref="B21:B26"/>
    <mergeCell ref="C21:C22"/>
    <mergeCell ref="C23:C24"/>
    <mergeCell ref="C25:C26"/>
    <mergeCell ref="B27:B32"/>
    <mergeCell ref="C27:C28"/>
    <mergeCell ref="C29:C30"/>
    <mergeCell ref="C31:C32"/>
    <mergeCell ref="B9:B14"/>
    <mergeCell ref="C9:C10"/>
    <mergeCell ref="C11:C12"/>
    <mergeCell ref="C13:C14"/>
    <mergeCell ref="B15:B20"/>
    <mergeCell ref="C15:C16"/>
    <mergeCell ref="C17:C18"/>
    <mergeCell ref="C19:C20"/>
    <mergeCell ref="A1:A2"/>
    <mergeCell ref="B1:B2"/>
    <mergeCell ref="C1:C2"/>
    <mergeCell ref="D1:D2"/>
    <mergeCell ref="A3:A32"/>
    <mergeCell ref="B3:B8"/>
    <mergeCell ref="C3:C4"/>
    <mergeCell ref="C5:C6"/>
    <mergeCell ref="C7:C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8FCE-3258-4D91-8A22-F3C42B7ACDBB}">
  <dimension ref="A1:N31"/>
  <sheetViews>
    <sheetView tabSelected="1" topLeftCell="C11" workbookViewId="0">
      <selection activeCell="N14" sqref="N14:N23"/>
    </sheetView>
  </sheetViews>
  <sheetFormatPr defaultRowHeight="15" x14ac:dyDescent="0.25"/>
  <cols>
    <col min="14" max="14" width="12.85546875" bestFit="1" customWidth="1"/>
  </cols>
  <sheetData>
    <row r="1" spans="1:14" x14ac:dyDescent="0.25">
      <c r="A1" s="82">
        <v>5.6345617354984102E-3</v>
      </c>
      <c r="B1" s="44">
        <v>9.0019381506710894E-3</v>
      </c>
      <c r="C1" s="44">
        <v>0.26373935611346999</v>
      </c>
      <c r="D1" s="44">
        <v>0.190521656171972</v>
      </c>
      <c r="E1" s="55">
        <v>1.8000599497357699E-2</v>
      </c>
      <c r="F1" s="44">
        <v>2.1904839116289099E-2</v>
      </c>
      <c r="G1" s="44">
        <v>8.0465722787803201E-3</v>
      </c>
      <c r="H1" s="44">
        <v>0.24225599379105001</v>
      </c>
      <c r="I1" s="44">
        <v>0.11444924265838199</v>
      </c>
      <c r="J1" s="44">
        <v>3.5960673597789497E-2</v>
      </c>
    </row>
    <row r="2" spans="1:14" x14ac:dyDescent="0.25">
      <c r="A2" s="56">
        <v>7.2827599173621903E-3</v>
      </c>
      <c r="B2" s="45">
        <v>9.5822272684062404E-3</v>
      </c>
      <c r="C2" s="45">
        <v>0.31308473106586199</v>
      </c>
      <c r="D2" s="45">
        <v>0.22123120647938599</v>
      </c>
      <c r="E2" s="47">
        <v>1.95843812021354E-2</v>
      </c>
      <c r="F2" s="45">
        <v>2.6341405697277599E-2</v>
      </c>
      <c r="G2" s="45">
        <v>1.0717527164958799E-2</v>
      </c>
      <c r="H2" s="45">
        <v>0.28420026680080301</v>
      </c>
      <c r="I2" s="45">
        <v>0.12871729036972199</v>
      </c>
      <c r="J2" s="45">
        <v>3.75581458341641E-2</v>
      </c>
    </row>
    <row r="3" spans="1:14" x14ac:dyDescent="0.25">
      <c r="A3" s="56">
        <v>6.6198739412789299E-3</v>
      </c>
      <c r="B3" s="45">
        <v>1.09542205836706E-2</v>
      </c>
      <c r="C3" s="45">
        <v>0.288672279731569</v>
      </c>
      <c r="D3" s="45">
        <v>0.190521656171972</v>
      </c>
      <c r="E3" s="47">
        <v>2.3959460398202102E-2</v>
      </c>
      <c r="F3" s="45">
        <v>4.6585726327426497E-2</v>
      </c>
      <c r="G3" s="45">
        <v>6.94187610289716E-3</v>
      </c>
      <c r="H3" s="45">
        <v>0.25625457525762502</v>
      </c>
      <c r="I3" s="45">
        <v>0.13065042050815701</v>
      </c>
      <c r="J3" s="45">
        <v>6.11026323684443E-2</v>
      </c>
    </row>
    <row r="4" spans="1:14" x14ac:dyDescent="0.25">
      <c r="A4" s="56">
        <v>7.80442533854448E-3</v>
      </c>
      <c r="B4" s="45">
        <v>1.22427070753255E-2</v>
      </c>
      <c r="C4" s="45">
        <v>0.35105087061060197</v>
      </c>
      <c r="D4" s="45">
        <v>0.22123120647938599</v>
      </c>
      <c r="E4" s="47">
        <v>2.9685468133720999E-2</v>
      </c>
      <c r="F4" s="45">
        <v>6.0797806421476398E-2</v>
      </c>
      <c r="G4" s="45">
        <v>8.3534070009052205E-3</v>
      </c>
      <c r="H4" s="45">
        <v>0.30437812471254699</v>
      </c>
      <c r="I4" s="45">
        <v>0.146211317136764</v>
      </c>
      <c r="J4" s="45">
        <v>6.7371795435696394E-2</v>
      </c>
    </row>
    <row r="5" spans="1:14" x14ac:dyDescent="0.25">
      <c r="A5" s="56">
        <v>6.2011614135385404E-3</v>
      </c>
      <c r="B5" s="45">
        <v>1.8749287239335499E-2</v>
      </c>
      <c r="C5" s="45">
        <v>0.30847446540928602</v>
      </c>
      <c r="D5" s="45">
        <v>0.190521656171972</v>
      </c>
      <c r="E5" s="47">
        <v>2.41437072366626E-2</v>
      </c>
      <c r="F5" s="45">
        <v>8.2038048974061306E-2</v>
      </c>
      <c r="G5" s="45">
        <v>1.2054285980694E-2</v>
      </c>
      <c r="H5" s="45">
        <v>0.26231270173807503</v>
      </c>
      <c r="I5" s="45">
        <v>0.15887017082429</v>
      </c>
      <c r="J5" s="45">
        <v>0.107493781309921</v>
      </c>
    </row>
    <row r="6" spans="1:14" x14ac:dyDescent="0.25">
      <c r="A6" s="81">
        <v>7.1737544412320501E-3</v>
      </c>
      <c r="B6" s="51">
        <v>2.1836818441866201E-2</v>
      </c>
      <c r="C6" s="51">
        <v>0.38038504890081398</v>
      </c>
      <c r="D6" s="51">
        <v>0.22123120647938599</v>
      </c>
      <c r="E6" s="53">
        <v>3.0096489309339801E-2</v>
      </c>
      <c r="F6" s="51">
        <v>0.108639727629589</v>
      </c>
      <c r="G6" s="51">
        <v>1.39616263727637E-2</v>
      </c>
      <c r="H6" s="51">
        <v>0.313130657457518</v>
      </c>
      <c r="I6" s="51">
        <v>0.18436355422654299</v>
      </c>
      <c r="J6" s="51">
        <v>0.12375857066290299</v>
      </c>
    </row>
    <row r="7" spans="1:14" x14ac:dyDescent="0.25">
      <c r="A7" s="44">
        <v>1.07279642301213E-2</v>
      </c>
      <c r="B7" s="82">
        <v>5.4228666102077603E-3</v>
      </c>
      <c r="C7" s="44">
        <v>0.34257413018187699</v>
      </c>
      <c r="D7" s="44">
        <v>0.25044789858754801</v>
      </c>
      <c r="E7" s="55">
        <v>3.0511551212833301E-2</v>
      </c>
      <c r="F7" s="44">
        <v>3.1553326836125301E-2</v>
      </c>
      <c r="G7" s="44">
        <v>1.8280631809132801E-2</v>
      </c>
      <c r="H7" s="44">
        <v>0.43710700877250902</v>
      </c>
      <c r="I7" s="44">
        <v>0.17742654883938599</v>
      </c>
      <c r="J7" s="44">
        <v>3.80099879977479E-2</v>
      </c>
    </row>
    <row r="8" spans="1:14" x14ac:dyDescent="0.25">
      <c r="A8" s="45">
        <v>1.24292277490904E-2</v>
      </c>
      <c r="B8" s="56">
        <v>9.2137682228426408E-3</v>
      </c>
      <c r="C8" s="45">
        <v>0.44210130629866701</v>
      </c>
      <c r="D8" s="45">
        <v>0.31312371236973702</v>
      </c>
      <c r="E8" s="47">
        <v>3.1279984740080598E-2</v>
      </c>
      <c r="F8" s="45">
        <v>4.43042367565653E-2</v>
      </c>
      <c r="G8" s="45">
        <v>2.6254801999202999E-2</v>
      </c>
      <c r="H8" s="45">
        <v>0.60632079259239002</v>
      </c>
      <c r="I8" s="45">
        <v>0.214990832787786</v>
      </c>
      <c r="J8" s="45">
        <v>4.49211601604168E-2</v>
      </c>
    </row>
    <row r="9" spans="1:14" x14ac:dyDescent="0.25">
      <c r="A9" s="45">
        <v>1.8387581584378102E-2</v>
      </c>
      <c r="B9" s="56">
        <v>1.04902428970389E-2</v>
      </c>
      <c r="C9" s="45">
        <v>0.36631717060427099</v>
      </c>
      <c r="D9" s="45">
        <v>0.25044789858754801</v>
      </c>
      <c r="E9" s="47">
        <v>4.7311191086299297E-2</v>
      </c>
      <c r="F9" s="45">
        <v>6.3319203248891204E-2</v>
      </c>
      <c r="G9" s="45">
        <v>1.55033569188047E-2</v>
      </c>
      <c r="H9" s="45">
        <v>0.492248191003896</v>
      </c>
      <c r="I9" s="45">
        <v>0.19412121331464799</v>
      </c>
      <c r="J9" s="45">
        <v>6.9847243935585002E-2</v>
      </c>
    </row>
    <row r="10" spans="1:14" x14ac:dyDescent="0.25">
      <c r="A10" s="45">
        <v>2.38691478235501E-2</v>
      </c>
      <c r="B10" s="56">
        <v>1.50963309419349E-2</v>
      </c>
      <c r="C10" s="45">
        <v>0.47862315986453702</v>
      </c>
      <c r="D10" s="45">
        <v>0.31312371236973702</v>
      </c>
      <c r="E10" s="47">
        <v>5.1807984180720398E-2</v>
      </c>
      <c r="F10" s="45">
        <v>8.9474862147372505E-2</v>
      </c>
      <c r="G10" s="45">
        <v>2.07297655999817E-2</v>
      </c>
      <c r="H10" s="45">
        <v>0.705491400627687</v>
      </c>
      <c r="I10" s="45">
        <v>0.230840011924941</v>
      </c>
      <c r="J10" s="45">
        <v>8.5321733398371694E-2</v>
      </c>
    </row>
    <row r="11" spans="1:14" x14ac:dyDescent="0.25">
      <c r="A11" s="45">
        <v>2.89239721844682E-2</v>
      </c>
      <c r="B11" s="45">
        <v>2.5831167394076999E-2</v>
      </c>
      <c r="C11" s="45">
        <v>0.52636632634802205</v>
      </c>
      <c r="D11" s="45">
        <v>0.25044789858754801</v>
      </c>
      <c r="E11" s="47">
        <v>8.0969931516068197E-2</v>
      </c>
      <c r="F11" s="45">
        <v>0.11029766565214601</v>
      </c>
      <c r="G11" s="56">
        <v>1.4223598763077499E-2</v>
      </c>
      <c r="H11" s="45">
        <v>0.67541141793903603</v>
      </c>
      <c r="I11" s="45">
        <v>0.2361020974512</v>
      </c>
      <c r="J11" s="45">
        <v>0.12430459356309401</v>
      </c>
    </row>
    <row r="12" spans="1:14" x14ac:dyDescent="0.25">
      <c r="A12" s="51">
        <v>3.77701126651021E-2</v>
      </c>
      <c r="B12" s="51">
        <v>3.0045198828684401E-2</v>
      </c>
      <c r="C12" s="51">
        <v>0.78460710242238396</v>
      </c>
      <c r="D12" s="51">
        <v>0.31312371236973702</v>
      </c>
      <c r="E12" s="53">
        <v>9.5322947475778796E-2</v>
      </c>
      <c r="F12" s="51">
        <v>0.15663965157991799</v>
      </c>
      <c r="G12" s="81">
        <v>2.0371676407674101E-2</v>
      </c>
      <c r="H12" s="51">
        <v>1.07768328699875</v>
      </c>
      <c r="I12" s="51">
        <v>0.295938232877964</v>
      </c>
      <c r="J12" s="51">
        <v>0.162661202153283</v>
      </c>
    </row>
    <row r="13" spans="1:14" x14ac:dyDescent="0.25">
      <c r="A13" s="82">
        <v>1.9032485446448599E-2</v>
      </c>
      <c r="B13" s="129">
        <v>2.4485891525913E-2</v>
      </c>
      <c r="C13" s="44">
        <v>0.30789838052984497</v>
      </c>
      <c r="D13" s="44">
        <v>0.28070254652631599</v>
      </c>
      <c r="E13" s="55">
        <v>3.00782428818747E-2</v>
      </c>
      <c r="F13" s="44">
        <v>4.5094475279016902E-2</v>
      </c>
      <c r="G13" s="44">
        <v>2.6488718328607001E-2</v>
      </c>
      <c r="H13" s="44">
        <v>0.266671172830446</v>
      </c>
      <c r="I13" s="44">
        <v>0.17486875454359199</v>
      </c>
      <c r="J13" s="44">
        <v>3.9100012301446802E-2</v>
      </c>
    </row>
    <row r="14" spans="1:14" x14ac:dyDescent="0.25">
      <c r="A14" s="56">
        <v>2.4205156619177499E-2</v>
      </c>
      <c r="B14" s="63">
        <v>3.4640871925445398E-2</v>
      </c>
      <c r="C14" s="45">
        <v>0.39302801310472302</v>
      </c>
      <c r="D14" s="45">
        <v>0.35697385218120198</v>
      </c>
      <c r="E14" s="47">
        <v>3.5905427975301898E-2</v>
      </c>
      <c r="F14" s="45">
        <v>5.3949980965312401E-2</v>
      </c>
      <c r="G14" s="45">
        <v>2.6899732638072299E-2</v>
      </c>
      <c r="H14" s="45">
        <v>0.33785348063281101</v>
      </c>
      <c r="I14" s="45">
        <v>0.216869808371768</v>
      </c>
      <c r="J14" s="45">
        <v>4.7655073426414903E-2</v>
      </c>
      <c r="M14" s="135">
        <v>1.7097098775963219E-2</v>
      </c>
      <c r="N14" s="92" t="s">
        <v>37</v>
      </c>
    </row>
    <row r="15" spans="1:14" x14ac:dyDescent="0.25">
      <c r="A15" s="56">
        <v>1.5941888364319898E-2</v>
      </c>
      <c r="B15" s="45">
        <v>3.4108514790243002E-2</v>
      </c>
      <c r="C15" s="45">
        <v>0.315182997029473</v>
      </c>
      <c r="D15" s="45">
        <v>0.28070254652631599</v>
      </c>
      <c r="E15" s="47">
        <v>3.3547058145688799E-2</v>
      </c>
      <c r="F15" s="45">
        <v>8.2487997756027304E-2</v>
      </c>
      <c r="G15" s="63">
        <v>2.3405408079429601E-2</v>
      </c>
      <c r="H15" s="45">
        <v>0.31466288611958299</v>
      </c>
      <c r="I15" s="45">
        <v>0.198318172693526</v>
      </c>
      <c r="J15" s="45">
        <v>7.1218030503283902E-2</v>
      </c>
      <c r="M15" s="135">
        <v>2.5493607753353589E-2</v>
      </c>
      <c r="N15" s="92" t="s">
        <v>34</v>
      </c>
    </row>
    <row r="16" spans="1:14" x14ac:dyDescent="0.25">
      <c r="A16" s="56">
        <v>2.38832115139903E-2</v>
      </c>
      <c r="B16" s="45">
        <v>5.3395239525157998E-2</v>
      </c>
      <c r="C16" s="45">
        <v>0.40646234272108001</v>
      </c>
      <c r="D16" s="45">
        <v>0.35697385218120198</v>
      </c>
      <c r="E16" s="47">
        <v>4.5809472931007997E-2</v>
      </c>
      <c r="F16" s="45">
        <v>0.108625379943388</v>
      </c>
      <c r="G16" s="63">
        <v>2.4082486663305602E-2</v>
      </c>
      <c r="H16" s="45">
        <v>0.408654270512955</v>
      </c>
      <c r="I16" s="45">
        <v>0.24209117649322701</v>
      </c>
      <c r="J16" s="45">
        <v>8.8226714503747194E-2</v>
      </c>
      <c r="M16" s="135">
        <v>2.627591211102126E-2</v>
      </c>
      <c r="N16" s="92" t="s">
        <v>36</v>
      </c>
    </row>
    <row r="17" spans="1:14" x14ac:dyDescent="0.25">
      <c r="A17" s="45">
        <v>4.3842158471389003E-2</v>
      </c>
      <c r="B17" s="45">
        <v>8.9818634645719694E-2</v>
      </c>
      <c r="C17" s="45">
        <v>0.32542101702714799</v>
      </c>
      <c r="D17" s="45">
        <v>0.28070254652631599</v>
      </c>
      <c r="E17" s="47">
        <v>6.9174033667749504E-2</v>
      </c>
      <c r="F17" s="45">
        <v>0.146479171469867</v>
      </c>
      <c r="G17" s="56">
        <v>3.0842128978660802E-2</v>
      </c>
      <c r="H17" s="45">
        <v>0.35518748678188</v>
      </c>
      <c r="I17" s="45">
        <v>0.226644351477129</v>
      </c>
      <c r="J17" s="45">
        <v>0.13852684598602499</v>
      </c>
      <c r="M17" s="135">
        <v>3.0824792042892131E-2</v>
      </c>
      <c r="N17" s="92" t="s">
        <v>32</v>
      </c>
    </row>
    <row r="18" spans="1:14" x14ac:dyDescent="0.25">
      <c r="A18" s="51">
        <v>5.33392624685795E-2</v>
      </c>
      <c r="B18" s="51">
        <v>0.109849895061671</v>
      </c>
      <c r="C18" s="51">
        <v>0.42304534385475201</v>
      </c>
      <c r="D18" s="51">
        <v>0.35697385218120198</v>
      </c>
      <c r="E18" s="53">
        <v>8.1823435822428806E-2</v>
      </c>
      <c r="F18" s="51">
        <v>0.20166350970091501</v>
      </c>
      <c r="G18" s="81">
        <v>3.1567596835371498E-2</v>
      </c>
      <c r="H18" s="51">
        <v>0.47498544881507498</v>
      </c>
      <c r="I18" s="51">
        <v>0.28561114972915402</v>
      </c>
      <c r="J18" s="51">
        <v>0.181317871412812</v>
      </c>
      <c r="M18" s="135">
        <v>6.5535635002945777E-2</v>
      </c>
      <c r="N18" s="90" t="s">
        <v>38</v>
      </c>
    </row>
    <row r="19" spans="1:14" x14ac:dyDescent="0.25">
      <c r="A19" s="44">
        <v>9.7355034832552895E-3</v>
      </c>
      <c r="B19" s="82">
        <v>8.7528028276444708E-3</v>
      </c>
      <c r="C19" s="44">
        <v>0.214138940940578</v>
      </c>
      <c r="D19" s="44">
        <v>0.17866365055014299</v>
      </c>
      <c r="E19" s="55">
        <v>9.3741778222813706E-3</v>
      </c>
      <c r="F19" s="44">
        <v>1.6277284806324101E-2</v>
      </c>
      <c r="G19" s="44">
        <v>9.8533268805409292E-3</v>
      </c>
      <c r="H19" s="44">
        <v>0.25403900673687702</v>
      </c>
      <c r="I19" s="44">
        <v>9.8832025032138199E-2</v>
      </c>
      <c r="J19" s="44">
        <v>3.7831989223943298E-2</v>
      </c>
      <c r="M19" s="135">
        <v>8.147789109642993E-2</v>
      </c>
      <c r="N19" s="92" t="s">
        <v>33</v>
      </c>
    </row>
    <row r="20" spans="1:14" x14ac:dyDescent="0.25">
      <c r="A20" s="45">
        <v>1.00998977041624E-2</v>
      </c>
      <c r="B20" s="56">
        <v>9.3383706926612794E-3</v>
      </c>
      <c r="C20" s="45">
        <v>0.249343540219502</v>
      </c>
      <c r="D20" s="45">
        <v>0.203795828705327</v>
      </c>
      <c r="E20" s="47">
        <v>1.03052774377806E-2</v>
      </c>
      <c r="F20" s="45">
        <v>2.1795272652391399E-2</v>
      </c>
      <c r="G20" s="45">
        <v>1.32444771149499E-2</v>
      </c>
      <c r="H20" s="45">
        <v>0.308678520749463</v>
      </c>
      <c r="I20" s="45">
        <v>0.10986615244975401</v>
      </c>
      <c r="J20" s="45">
        <v>3.9167287210629599E-2</v>
      </c>
      <c r="M20" s="135">
        <v>0.15705156428192124</v>
      </c>
      <c r="N20" s="92" t="s">
        <v>39</v>
      </c>
    </row>
    <row r="21" spans="1:14" x14ac:dyDescent="0.25">
      <c r="A21" s="56">
        <v>5.4607862806773603E-3</v>
      </c>
      <c r="B21" s="45">
        <v>1.25048696813553E-2</v>
      </c>
      <c r="C21" s="45">
        <v>0.22030033634010401</v>
      </c>
      <c r="D21" s="45">
        <v>0.18197197701362899</v>
      </c>
      <c r="E21" s="47">
        <v>1.0859739306032E-2</v>
      </c>
      <c r="F21" s="45">
        <v>3.51780691326435E-2</v>
      </c>
      <c r="G21" s="45">
        <v>8.3114231634004807E-3</v>
      </c>
      <c r="H21" s="45">
        <v>0.28617734209379903</v>
      </c>
      <c r="I21" s="45">
        <v>0.111676147021394</v>
      </c>
      <c r="J21" s="45">
        <v>6.7533111638361801E-2</v>
      </c>
      <c r="M21" s="135">
        <v>0.22578672106577222</v>
      </c>
      <c r="N21" s="92" t="s">
        <v>35</v>
      </c>
    </row>
    <row r="22" spans="1:14" x14ac:dyDescent="0.25">
      <c r="A22" s="56">
        <v>6.2450306182543101E-3</v>
      </c>
      <c r="B22" s="45">
        <v>1.4826504054496601E-2</v>
      </c>
      <c r="C22" s="45">
        <v>0.25811953620606598</v>
      </c>
      <c r="D22" s="45">
        <v>0.20817848153975699</v>
      </c>
      <c r="E22" s="47">
        <v>1.17241974745654E-2</v>
      </c>
      <c r="F22" s="45">
        <v>4.73642164166461E-2</v>
      </c>
      <c r="G22" s="45">
        <v>1.2092308871540201E-2</v>
      </c>
      <c r="H22" s="45">
        <v>0.35627097267955699</v>
      </c>
      <c r="I22" s="45">
        <v>0.123580308462877</v>
      </c>
      <c r="J22" s="45">
        <v>7.4749616613890402E-2</v>
      </c>
      <c r="M22" s="135">
        <v>0.32432452140764723</v>
      </c>
      <c r="N22" s="92" t="s">
        <v>61</v>
      </c>
    </row>
    <row r="23" spans="1:14" x14ac:dyDescent="0.25">
      <c r="A23" s="45">
        <v>1.0241140241245001E-2</v>
      </c>
      <c r="B23" s="45">
        <v>1.99243227197691E-2</v>
      </c>
      <c r="C23" s="45">
        <v>0.23761363480415401</v>
      </c>
      <c r="D23" s="45">
        <v>0.18197197701362899</v>
      </c>
      <c r="E23" s="47">
        <v>9.4381394913122807E-3</v>
      </c>
      <c r="F23" s="45">
        <v>6.53685149845942E-2</v>
      </c>
      <c r="G23" s="56">
        <v>9.0831715716977006E-3</v>
      </c>
      <c r="H23" s="45">
        <v>0.35122145869365701</v>
      </c>
      <c r="I23" s="45">
        <v>0.13198332823903999</v>
      </c>
      <c r="J23" s="45">
        <v>0.12345473066288599</v>
      </c>
      <c r="M23" s="135">
        <v>0.37638613125553522</v>
      </c>
      <c r="N23" s="92" t="s">
        <v>62</v>
      </c>
    </row>
    <row r="24" spans="1:14" x14ac:dyDescent="0.25">
      <c r="A24" s="51">
        <v>1.26767460412809E-2</v>
      </c>
      <c r="B24" s="51">
        <v>2.3967975439591099E-2</v>
      </c>
      <c r="C24" s="51">
        <v>0.28324662914825899</v>
      </c>
      <c r="D24" s="51">
        <v>0.20817848153975699</v>
      </c>
      <c r="E24" s="53">
        <v>1.142529768879E-2</v>
      </c>
      <c r="F24" s="51">
        <v>8.9516591436234097E-2</v>
      </c>
      <c r="G24" s="81">
        <v>1.22653493476406E-2</v>
      </c>
      <c r="H24" s="51">
        <v>0.45468276366544402</v>
      </c>
      <c r="I24" s="51">
        <v>0.15093012688929999</v>
      </c>
      <c r="J24" s="51">
        <v>0.14704507246731199</v>
      </c>
    </row>
    <row r="25" spans="1:14" x14ac:dyDescent="0.25">
      <c r="A25" s="44">
        <v>3.2643584206351398E-2</v>
      </c>
      <c r="B25" s="44">
        <v>1.2589947268668E-2</v>
      </c>
      <c r="C25" s="44">
        <v>0.16813238029002101</v>
      </c>
      <c r="D25" s="44">
        <v>0.120913900422604</v>
      </c>
      <c r="E25" s="55">
        <v>1.0232210079846701E-2</v>
      </c>
      <c r="F25" s="44">
        <v>1.4601784218759699E-2</v>
      </c>
      <c r="G25" s="82">
        <v>8.4043070538631394E-3</v>
      </c>
      <c r="H25" s="44">
        <v>0.18436901191160501</v>
      </c>
      <c r="I25" s="44">
        <v>5.5102889179599997E-2</v>
      </c>
      <c r="J25" s="44">
        <v>3.2741711598871702E-2</v>
      </c>
    </row>
    <row r="26" spans="1:14" x14ac:dyDescent="0.25">
      <c r="A26" s="45">
        <v>3.6257808512084898E-2</v>
      </c>
      <c r="B26" s="45">
        <v>1.4275435588281701E-2</v>
      </c>
      <c r="C26" s="45">
        <v>0.19881630280661</v>
      </c>
      <c r="D26" s="45">
        <v>0.13636563913154401</v>
      </c>
      <c r="E26" s="47">
        <v>1.2336422027377E-2</v>
      </c>
      <c r="F26" s="45">
        <v>1.63614693069771E-2</v>
      </c>
      <c r="G26" s="56">
        <v>9.1558987660289703E-3</v>
      </c>
      <c r="H26" s="45">
        <v>0.23441973891572601</v>
      </c>
      <c r="I26" s="45">
        <v>6.2958554557668703E-2</v>
      </c>
      <c r="J26" s="45">
        <v>3.3761945520227203E-2</v>
      </c>
    </row>
    <row r="27" spans="1:14" x14ac:dyDescent="0.25">
      <c r="A27" s="45">
        <v>5.3970277034097597E-2</v>
      </c>
      <c r="B27" s="45">
        <v>2.2026065495609499E-2</v>
      </c>
      <c r="C27" s="45">
        <v>0.18229082199701599</v>
      </c>
      <c r="D27" s="45">
        <v>0.120913900422604</v>
      </c>
      <c r="E27" s="58">
        <v>9.1988089428628999E-3</v>
      </c>
      <c r="F27" s="45">
        <v>2.7582959772967701E-2</v>
      </c>
      <c r="G27" s="63">
        <v>1.0966065049826499E-2</v>
      </c>
      <c r="H27" s="45">
        <v>0.213370627954096</v>
      </c>
      <c r="I27" s="45">
        <v>6.3928793378620702E-2</v>
      </c>
      <c r="J27" s="45">
        <v>5.8524064080041301E-2</v>
      </c>
    </row>
    <row r="28" spans="1:14" x14ac:dyDescent="0.25">
      <c r="A28" s="45">
        <v>6.4325700183515799E-2</v>
      </c>
      <c r="B28" s="45">
        <v>2.6856027083640901E-2</v>
      </c>
      <c r="C28" s="45">
        <v>0.22356920904000599</v>
      </c>
      <c r="D28" s="45">
        <v>0.13636563913154401</v>
      </c>
      <c r="E28" s="58">
        <v>1.27478873669803E-2</v>
      </c>
      <c r="F28" s="45">
        <v>3.3085982006307801E-2</v>
      </c>
      <c r="G28" s="63">
        <v>1.3822940957038199E-2</v>
      </c>
      <c r="H28" s="45">
        <v>0.279135054804864</v>
      </c>
      <c r="I28" s="45">
        <v>7.2778283153533796E-2</v>
      </c>
      <c r="J28" s="45">
        <v>6.6238864535199393E-2</v>
      </c>
    </row>
    <row r="29" spans="1:14" x14ac:dyDescent="0.25">
      <c r="A29" s="45">
        <v>7.6400035003549902E-2</v>
      </c>
      <c r="B29" s="45">
        <v>4.5411992316636902E-2</v>
      </c>
      <c r="C29" s="45">
        <v>0.210206407983027</v>
      </c>
      <c r="D29" s="45">
        <v>0.120913900422604</v>
      </c>
      <c r="E29" s="58">
        <v>1.7546022384646101E-2</v>
      </c>
      <c r="F29" s="45">
        <v>5.2269252678657001E-2</v>
      </c>
      <c r="G29" s="45">
        <v>3.0456478340872801E-2</v>
      </c>
      <c r="H29" s="45">
        <v>0.240630887462394</v>
      </c>
      <c r="I29" s="45">
        <v>7.9603201097582496E-2</v>
      </c>
      <c r="J29" s="45">
        <v>0.109681857053657</v>
      </c>
    </row>
    <row r="30" spans="1:14" x14ac:dyDescent="0.25">
      <c r="A30" s="51">
        <v>9.3683017384063302E-2</v>
      </c>
      <c r="B30" s="51">
        <v>5.3037229034072202E-2</v>
      </c>
      <c r="C30" s="51">
        <v>0.26692386063568901</v>
      </c>
      <c r="D30" s="51">
        <v>0.13636563913154401</v>
      </c>
      <c r="E30" s="93">
        <v>2.0544213851038499E-2</v>
      </c>
      <c r="F30" s="51">
        <v>6.6470637174205399E-2</v>
      </c>
      <c r="G30" s="51">
        <v>3.6532018239177497E-2</v>
      </c>
      <c r="H30" s="51">
        <v>0.313779388613939</v>
      </c>
      <c r="I30" s="51">
        <v>9.3222772767950296E-2</v>
      </c>
      <c r="J30" s="51">
        <v>0.12925041373673199</v>
      </c>
    </row>
    <row r="31" spans="1:14" x14ac:dyDescent="0.25">
      <c r="A31" s="124">
        <f>AVERAGE(A1:A30)</f>
        <v>2.5493607753353589E-2</v>
      </c>
      <c r="B31" s="124">
        <f t="shared" ref="B31:J31" si="0">AVERAGE(B1:B30)</f>
        <v>2.627591211102126E-2</v>
      </c>
      <c r="C31" s="124">
        <f t="shared" si="0"/>
        <v>0.32432452140764723</v>
      </c>
      <c r="D31" s="124">
        <f t="shared" si="0"/>
        <v>0.22578672106577222</v>
      </c>
      <c r="E31" s="124">
        <f t="shared" si="0"/>
        <v>3.0824792042892131E-2</v>
      </c>
      <c r="F31" s="124">
        <f t="shared" si="0"/>
        <v>6.5535635002945777E-2</v>
      </c>
      <c r="G31" s="124">
        <f t="shared" si="0"/>
        <v>1.7097098775963219E-2</v>
      </c>
      <c r="H31" s="124">
        <f t="shared" si="0"/>
        <v>0.37638613125553522</v>
      </c>
      <c r="I31" s="124">
        <f t="shared" si="0"/>
        <v>0.15705156428192124</v>
      </c>
      <c r="J31" s="124">
        <f t="shared" si="0"/>
        <v>8.147789109642993E-2</v>
      </c>
    </row>
  </sheetData>
  <autoFilter ref="M13:N13" xr:uid="{23F1A383-8F1D-44A0-AB52-A5CE2F4F84D3}">
    <sortState xmlns:xlrd2="http://schemas.microsoft.com/office/spreadsheetml/2017/richdata2" ref="M14:N23">
      <sortCondition ref="M1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metrics</vt:lpstr>
      <vt:lpstr>metrics (2)</vt:lpstr>
      <vt:lpstr>Hyper</vt:lpstr>
      <vt:lpstr>Planilha2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Gomes da Silva</cp:lastModifiedBy>
  <dcterms:created xsi:type="dcterms:W3CDTF">2020-05-05T21:19:01Z</dcterms:created>
  <dcterms:modified xsi:type="dcterms:W3CDTF">2020-05-12T02:26:19Z</dcterms:modified>
</cp:coreProperties>
</file>