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61C9E041-FF71-459E-8542-FA66404BD4B7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Jornadas" sheetId="1" r:id="rId1"/>
    <sheet name="Valor Hora" sheetId="6" r:id="rId2"/>
    <sheet name="Pagamentos" sheetId="5" r:id="rId3"/>
    <sheet name="Gastos Extras" sheetId="7" r:id="rId4"/>
  </sheets>
  <definedNames>
    <definedName name="_xlnm._FilterDatabase" localSheetId="0" hidden="1">Jornadas!$A$1:$I$1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I72" i="1" s="1"/>
  <c r="H72" i="1" s="1"/>
  <c r="B7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I50" i="1" s="1"/>
  <c r="H50" i="1" s="1"/>
  <c r="F51" i="1"/>
  <c r="I51" i="1" s="1"/>
  <c r="H51" i="1" s="1"/>
  <c r="F52" i="1"/>
  <c r="I52" i="1" s="1"/>
  <c r="H52" i="1" s="1"/>
  <c r="F53" i="1"/>
  <c r="I53" i="1" s="1"/>
  <c r="H53" i="1" s="1"/>
  <c r="F54" i="1"/>
  <c r="I54" i="1" s="1"/>
  <c r="H54" i="1" s="1"/>
  <c r="F55" i="1"/>
  <c r="I55" i="1" s="1"/>
  <c r="H55" i="1" s="1"/>
  <c r="F56" i="1"/>
  <c r="I56" i="1" s="1"/>
  <c r="H56" i="1" s="1"/>
  <c r="F57" i="1"/>
  <c r="I57" i="1" s="1"/>
  <c r="H57" i="1" s="1"/>
  <c r="F58" i="1"/>
  <c r="I58" i="1" s="1"/>
  <c r="H58" i="1" s="1"/>
  <c r="F59" i="1"/>
  <c r="I59" i="1" s="1"/>
  <c r="H59" i="1" s="1"/>
  <c r="F60" i="1"/>
  <c r="I60" i="1" s="1"/>
  <c r="H60" i="1" s="1"/>
  <c r="F61" i="1"/>
  <c r="I61" i="1" s="1"/>
  <c r="H61" i="1" s="1"/>
  <c r="F62" i="1"/>
  <c r="I62" i="1" s="1"/>
  <c r="H62" i="1" s="1"/>
  <c r="F63" i="1"/>
  <c r="I63" i="1" s="1"/>
  <c r="H63" i="1" s="1"/>
  <c r="F64" i="1"/>
  <c r="I64" i="1" s="1"/>
  <c r="H64" i="1" s="1"/>
  <c r="F65" i="1"/>
  <c r="I65" i="1" s="1"/>
  <c r="H65" i="1" s="1"/>
  <c r="F66" i="1"/>
  <c r="I66" i="1" s="1"/>
  <c r="H66" i="1" s="1"/>
  <c r="F67" i="1"/>
  <c r="I67" i="1" s="1"/>
  <c r="H67" i="1" s="1"/>
  <c r="F68" i="1"/>
  <c r="I68" i="1" s="1"/>
  <c r="H68" i="1" s="1"/>
  <c r="F69" i="1"/>
  <c r="I69" i="1" s="1"/>
  <c r="H69" i="1" s="1"/>
  <c r="F70" i="1"/>
  <c r="I70" i="1" s="1"/>
  <c r="H70" i="1" s="1"/>
  <c r="F71" i="1"/>
  <c r="I71" i="1" s="1"/>
  <c r="H71" i="1" s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69" i="1"/>
  <c r="B71" i="1"/>
  <c r="I30" i="1" l="1"/>
  <c r="I25" i="1"/>
  <c r="I24" i="1"/>
  <c r="I20" i="1"/>
  <c r="I16" i="1"/>
  <c r="I17" i="1"/>
  <c r="I13" i="1"/>
  <c r="I9" i="1"/>
  <c r="I6" i="1"/>
  <c r="I3" i="1"/>
  <c r="I4" i="1"/>
  <c r="I2" i="1"/>
  <c r="B2" i="1"/>
  <c r="I5" i="1"/>
  <c r="B5" i="1"/>
  <c r="B4" i="1"/>
  <c r="B3" i="1"/>
  <c r="I7" i="1"/>
  <c r="B7" i="1"/>
  <c r="B6" i="1"/>
  <c r="I8" i="1"/>
  <c r="B8" i="1"/>
  <c r="I11" i="1"/>
  <c r="B11" i="1"/>
  <c r="I10" i="1"/>
  <c r="B10" i="1"/>
  <c r="B9" i="1"/>
  <c r="I14" i="1"/>
  <c r="B14" i="1"/>
  <c r="B13" i="1"/>
  <c r="I12" i="1"/>
  <c r="B12" i="1"/>
  <c r="I15" i="1"/>
  <c r="B15" i="1"/>
  <c r="B17" i="1"/>
  <c r="B16" i="1"/>
  <c r="I18" i="1"/>
  <c r="B18" i="1"/>
  <c r="B20" i="1"/>
  <c r="I19" i="1"/>
  <c r="B19" i="1"/>
  <c r="I22" i="1"/>
  <c r="B22" i="1"/>
  <c r="I21" i="1"/>
  <c r="B21" i="1"/>
  <c r="B24" i="1"/>
  <c r="I23" i="1"/>
  <c r="B23" i="1"/>
  <c r="B25" i="1"/>
  <c r="I27" i="1"/>
  <c r="B27" i="1"/>
  <c r="I26" i="1"/>
  <c r="B26" i="1"/>
  <c r="B30" i="1"/>
  <c r="I29" i="1"/>
  <c r="B29" i="1"/>
  <c r="I28" i="1"/>
  <c r="B28" i="1"/>
  <c r="I33" i="1"/>
  <c r="B33" i="1"/>
  <c r="I32" i="1"/>
  <c r="B32" i="1"/>
  <c r="I31" i="1"/>
  <c r="B31" i="1"/>
  <c r="I35" i="1"/>
  <c r="B35" i="1"/>
  <c r="I34" i="1"/>
  <c r="B34" i="1"/>
  <c r="I37" i="1"/>
  <c r="B37" i="1"/>
  <c r="I36" i="1"/>
  <c r="B36" i="1"/>
  <c r="I39" i="1"/>
  <c r="H39" i="1" s="1"/>
  <c r="B39" i="1"/>
  <c r="I38" i="1"/>
  <c r="H38" i="1" s="1"/>
  <c r="B38" i="1"/>
  <c r="I40" i="1"/>
  <c r="H40" i="1" s="1"/>
  <c r="B40" i="1"/>
  <c r="I41" i="1"/>
  <c r="H41" i="1" s="1"/>
  <c r="B41" i="1"/>
  <c r="I42" i="1"/>
  <c r="H42" i="1" s="1"/>
  <c r="B42" i="1"/>
  <c r="I44" i="1"/>
  <c r="H44" i="1" s="1"/>
  <c r="B44" i="1"/>
  <c r="I43" i="1"/>
  <c r="H43" i="1" s="1"/>
  <c r="B43" i="1"/>
  <c r="I45" i="1"/>
  <c r="H45" i="1" s="1"/>
  <c r="B45" i="1"/>
  <c r="I47" i="1"/>
  <c r="H47" i="1" s="1"/>
  <c r="B47" i="1"/>
  <c r="I46" i="1"/>
  <c r="H46" i="1" s="1"/>
  <c r="B46" i="1"/>
  <c r="I49" i="1"/>
  <c r="B49" i="1"/>
  <c r="I48" i="1"/>
  <c r="H48" i="1" s="1"/>
  <c r="B48" i="1"/>
  <c r="G52" i="1" l="1"/>
  <c r="G63" i="1"/>
  <c r="G13" i="1"/>
  <c r="G25" i="1"/>
  <c r="G37" i="1"/>
  <c r="G49" i="1"/>
  <c r="G72" i="1"/>
  <c r="G53" i="1"/>
  <c r="G64" i="1"/>
  <c r="G2" i="1"/>
  <c r="G14" i="1"/>
  <c r="G26" i="1"/>
  <c r="G38" i="1"/>
  <c r="G54" i="1"/>
  <c r="G65" i="1"/>
  <c r="G3" i="1"/>
  <c r="G15" i="1"/>
  <c r="G27" i="1"/>
  <c r="G39" i="1"/>
  <c r="G55" i="1"/>
  <c r="G66" i="1"/>
  <c r="G4" i="1"/>
  <c r="G16" i="1"/>
  <c r="G28" i="1"/>
  <c r="G40" i="1"/>
  <c r="G56" i="1"/>
  <c r="G67" i="1"/>
  <c r="G5" i="1"/>
  <c r="G17" i="1"/>
  <c r="G29" i="1"/>
  <c r="G41" i="1"/>
  <c r="G68" i="1"/>
  <c r="G6" i="1"/>
  <c r="G18" i="1"/>
  <c r="G30" i="1"/>
  <c r="G42" i="1"/>
  <c r="G57" i="1"/>
  <c r="G69" i="1"/>
  <c r="G7" i="1"/>
  <c r="G19" i="1"/>
  <c r="G31" i="1"/>
  <c r="G43" i="1"/>
  <c r="G58" i="1"/>
  <c r="G70" i="1"/>
  <c r="G8" i="1"/>
  <c r="G20" i="1"/>
  <c r="G32" i="1"/>
  <c r="G44" i="1"/>
  <c r="G59" i="1"/>
  <c r="G71" i="1"/>
  <c r="G9" i="1"/>
  <c r="G21" i="1"/>
  <c r="G33" i="1"/>
  <c r="G45" i="1"/>
  <c r="G60" i="1"/>
  <c r="G10" i="1"/>
  <c r="G22" i="1"/>
  <c r="G34" i="1"/>
  <c r="G46" i="1"/>
  <c r="G50" i="1"/>
  <c r="G61" i="1"/>
  <c r="G11" i="1"/>
  <c r="G23" i="1"/>
  <c r="G35" i="1"/>
  <c r="G47" i="1"/>
  <c r="G51" i="1"/>
  <c r="G62" i="1"/>
  <c r="G12" i="1"/>
  <c r="G24" i="1"/>
  <c r="G36" i="1"/>
  <c r="G48" i="1"/>
  <c r="H49" i="1"/>
  <c r="J18" i="1" l="1"/>
  <c r="J72" i="1"/>
  <c r="J43" i="1"/>
  <c r="J49" i="1"/>
  <c r="J57" i="1"/>
  <c r="J62" i="1"/>
  <c r="J21" i="1"/>
  <c r="J25" i="1"/>
  <c r="J32" i="1"/>
  <c r="J38" i="1"/>
  <c r="J70" i="1"/>
  <c r="J51" i="1"/>
  <c r="J2" i="1"/>
  <c r="J44" i="1"/>
  <c r="J39" i="1"/>
  <c r="J65" i="1"/>
  <c r="J10" i="1"/>
  <c r="J14" i="1"/>
  <c r="J45" i="1"/>
  <c r="J28" i="1"/>
  <c r="J67" i="1"/>
  <c r="J53" i="1"/>
  <c r="J22" i="1"/>
  <c r="J26" i="1"/>
  <c r="J33" i="1"/>
  <c r="J40" i="1"/>
  <c r="J56" i="1"/>
  <c r="J61" i="1"/>
  <c r="J3" i="1"/>
  <c r="J34" i="1"/>
  <c r="J29" i="1"/>
  <c r="J68" i="1"/>
  <c r="J50" i="1"/>
  <c r="J7" i="1"/>
  <c r="J11" i="1"/>
  <c r="J15" i="1"/>
  <c r="J46" i="1"/>
  <c r="J41" i="1"/>
  <c r="J66" i="1"/>
  <c r="J19" i="1"/>
  <c r="J23" i="1"/>
  <c r="J27" i="1"/>
  <c r="J4" i="1"/>
  <c r="J35" i="1"/>
  <c r="J60" i="1"/>
  <c r="J55" i="1"/>
  <c r="J16" i="1"/>
  <c r="J30" i="1"/>
  <c r="J47" i="1"/>
  <c r="J71" i="1"/>
  <c r="J54" i="1"/>
  <c r="J8" i="1"/>
  <c r="J12" i="1"/>
  <c r="J5" i="1"/>
  <c r="J42" i="1"/>
  <c r="J36" i="1"/>
  <c r="J59" i="1"/>
  <c r="J64" i="1"/>
  <c r="J20" i="1"/>
  <c r="J24" i="1"/>
  <c r="J17" i="1"/>
  <c r="J48" i="1"/>
  <c r="J58" i="1"/>
  <c r="J63" i="1"/>
  <c r="J6" i="1"/>
  <c r="J31" i="1"/>
  <c r="J37" i="1"/>
  <c r="J69" i="1"/>
  <c r="J52" i="1"/>
  <c r="J9" i="1"/>
  <c r="J13" i="1"/>
</calcChain>
</file>

<file path=xl/sharedStrings.xml><?xml version="1.0" encoding="utf-8"?>
<sst xmlns="http://schemas.openxmlformats.org/spreadsheetml/2006/main" count="97" uniqueCount="40">
  <si>
    <t>Data</t>
  </si>
  <si>
    <t>Início</t>
  </si>
  <si>
    <t>Atividade</t>
  </si>
  <si>
    <t>Final</t>
  </si>
  <si>
    <t>Duração</t>
  </si>
  <si>
    <t>Duração acumulada</t>
  </si>
  <si>
    <t>Valor do período trabalhado</t>
  </si>
  <si>
    <t>PoC Torre TIM</t>
  </si>
  <si>
    <t>Criação Dataset Automa</t>
  </si>
  <si>
    <t>App BB2OBB</t>
  </si>
  <si>
    <t>App edição OBBs</t>
  </si>
  <si>
    <t>Método de converter yolo BBs para yolo OBBs</t>
  </si>
  <si>
    <t>Treinamento detector</t>
  </si>
  <si>
    <t xml:space="preserve">Estudo de outros métodos de detecção </t>
  </si>
  <si>
    <t xml:space="preserve">Feature extraction das detecções (ORB) e estudo de outros métodos de detecção </t>
  </si>
  <si>
    <t>Feature extraction das detecções (SIFT)</t>
  </si>
  <si>
    <t>Deep Feature extraction das detecções (OPEN_CLIP)</t>
  </si>
  <si>
    <t>Feature extraction das detecções</t>
  </si>
  <si>
    <t>Busca de modelos pré treinados para detecção</t>
  </si>
  <si>
    <t>Reunião de atividades, download imagens para dataset de detecção de veículos em imagens aéreas</t>
  </si>
  <si>
    <t>Vehicles in Aerial Images: Filtro de região por image matching</t>
  </si>
  <si>
    <t>Vehicles in Aerial Images: Análise de pares</t>
  </si>
  <si>
    <t>Vehicles in Aerial Images: Feature Extraction &amp; Matching</t>
  </si>
  <si>
    <t>Valor da Hora</t>
  </si>
  <si>
    <t>Valor</t>
  </si>
  <si>
    <t>Descrição</t>
  </si>
  <si>
    <t>Inicio</t>
  </si>
  <si>
    <t>Fim</t>
  </si>
  <si>
    <t>Vehicles in Aerial Images: Criação da estrutura de dados para armazenamento das IDs</t>
  </si>
  <si>
    <t>Viagem Paulinia</t>
  </si>
  <si>
    <t>Alinhamento nuvens</t>
  </si>
  <si>
    <t>Projetos Unity com Matheus - Clique no ponto, visualização de fotos do ponto</t>
  </si>
  <si>
    <t>Passagem paulinia</t>
  </si>
  <si>
    <t>Status</t>
  </si>
  <si>
    <t>approved</t>
  </si>
  <si>
    <t>Data Solicitação</t>
  </si>
  <si>
    <t>active</t>
  </si>
  <si>
    <t>inactive</t>
  </si>
  <si>
    <t>Dia da Semana</t>
  </si>
  <si>
    <t>Valor 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</si>
</sst>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yyyy&quot;-&quot;mm&quot;-&quot;dd"/>
    <numFmt numFmtId="165" formatCode="_-[$R$-416]* #,##0.00_-;_-[$R$-416]* \(#,##0.00\)_-;_-[$R$-416]* &quot;-&quot;??;_-@"/>
  </numFmts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&quot;Helvetica Neue&quot;"/>
    </font>
    <font>
      <sz val="10"/>
      <color theme="1"/>
      <name val="Helvetica Neue"/>
    </font>
    <font>
      <sz val="10"/>
      <color theme="1"/>
      <name val="&quot;Helvetica Neue&quot;"/>
    </font>
    <font>
      <sz val="10"/>
      <color rgb="FF000000"/>
      <name val="Arial"/>
      <family val="2"/>
      <scheme val="minor"/>
    </font>
    <font>
      <sz val="10"/>
      <color rgb="FF000000"/>
      <name val="Helvetica Neue"/>
    </font>
    <font>
      <sz val="10"/>
      <color rgb="FF1F1F1F"/>
      <name val="Arial"/>
      <family val="2"/>
      <scheme val="minor"/>
    </font>
    <font>
      <u/>
      <sz val="10"/>
      <color rgb="FF1F1F1F"/>
      <name val="Arial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DBDBD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20" fontId="4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/>
    <xf numFmtId="0" fontId="0" fillId="0" borderId="1" xfId="0" applyFont="1" applyBorder="1" applyAlignment="1"/>
    <xf numFmtId="44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/>
    <xf numFmtId="44" fontId="0" fillId="0" borderId="0" xfId="1" applyFont="1" applyAlignment="1"/>
    <xf numFmtId="2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2" xfId="0" applyFont="1" applyBorder="1" applyAlignment="1"/>
    <xf numFmtId="0" fontId="5" fillId="0" borderId="1" xfId="0" applyFont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 wrapText="1"/>
    </xf>
    <xf numFmtId="164" fontId="10" fillId="5" borderId="1" xfId="0" applyNumberFormat="1" applyFont="1" applyFill="1" applyBorder="1" applyAlignment="1">
      <alignment horizontal="center" vertical="center" wrapText="1"/>
    </xf>
    <xf numFmtId="49" fontId="9" fillId="5" borderId="3" xfId="0" applyNumberFormat="1" applyFont="1" applyFill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72"/>
  <sheetViews>
    <sheetView topLeftCell="D1" zoomScale="85" zoomScaleNormal="85" workbookViewId="0">
      <selection activeCell="E8" sqref="E8"/>
    </sheetView>
  </sheetViews>
  <sheetFormatPr defaultColWidth="12.5703125" defaultRowHeight="15.75" customHeight="1"/>
  <cols>
    <col min="1" max="1" width="10.5703125" style="10" bestFit="1" customWidth="1"/>
    <col min="2" max="2" width="12.140625" style="10" bestFit="1" customWidth="1"/>
    <col min="3" max="3" width="10.5703125" style="10" bestFit="1" customWidth="1"/>
    <col min="4" max="4" width="122.140625" style="10" bestFit="1" customWidth="1"/>
    <col min="5" max="5" width="10.140625" style="10" bestFit="1" customWidth="1"/>
    <col min="6" max="6" width="13.140625" style="10" bestFit="1" customWidth="1"/>
    <col min="7" max="7" width="15.7109375" style="10" bestFit="1" customWidth="1"/>
    <col min="8" max="8" width="13.28515625" style="10" bestFit="1" customWidth="1"/>
    <col min="9" max="9" width="15.42578125" style="10" bestFit="1" customWidth="1"/>
    <col min="10" max="10" width="12.5703125" style="12"/>
  </cols>
  <sheetData>
    <row r="1" spans="1:10" ht="25.5">
      <c r="A1" s="31" t="s">
        <v>0</v>
      </c>
      <c r="B1" s="32" t="s">
        <v>38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0" t="s">
        <v>23</v>
      </c>
      <c r="I1" s="33" t="s">
        <v>6</v>
      </c>
      <c r="J1" s="33" t="s">
        <v>39</v>
      </c>
    </row>
    <row r="2" spans="1:10" ht="15.75" customHeight="1">
      <c r="A2" s="3">
        <v>45578</v>
      </c>
      <c r="B2" s="4" t="str">
        <f t="shared" ref="B2:B27" si="0">MID("DOMSEGTERQUAQUISEXSÁB",WEEKDAY($A2,1)*3-2,3)</f>
        <v>DOM</v>
      </c>
      <c r="C2" s="5">
        <v>0.71319444444444446</v>
      </c>
      <c r="D2" s="6" t="s">
        <v>19</v>
      </c>
      <c r="E2" s="5">
        <v>0.89513888888888893</v>
      </c>
      <c r="F2" s="7">
        <f t="shared" ref="F2:F27" si="1">IF(E2&gt;C2,((HOUR(E2)*60+MINUTE(E2))-(HOUR(C2)*60+MINUTE(C2)))/60,((HOUR(E2)*60+MINUTE(E2))-(HOUR(C2)*60+MINUTE(C2)))/60+24)</f>
        <v>4.3666666666666663</v>
      </c>
      <c r="G2" s="8">
        <f>SUM($F$2:F2)</f>
        <v>4.3666666666666663</v>
      </c>
      <c r="H2" s="8">
        <v>50</v>
      </c>
      <c r="I2" s="9">
        <f t="shared" ref="I2:I30" si="2">F2*50</f>
        <v>218.33333333333331</v>
      </c>
      <c r="J2" s="11">
        <f>SUM($I$2:I2)</f>
        <v>218.33333333333331</v>
      </c>
    </row>
    <row r="3" spans="1:10" ht="15.75" customHeight="1">
      <c r="A3" s="3">
        <v>45579</v>
      </c>
      <c r="B3" s="4" t="str">
        <f t="shared" si="0"/>
        <v>SEG</v>
      </c>
      <c r="C3" s="5">
        <v>0.86250000000000004</v>
      </c>
      <c r="D3" s="6" t="s">
        <v>17</v>
      </c>
      <c r="E3" s="5">
        <v>0.93958333333333333</v>
      </c>
      <c r="F3" s="7">
        <f t="shared" si="1"/>
        <v>1.85</v>
      </c>
      <c r="G3" s="8">
        <f>SUM($F$2:F3)</f>
        <v>6.2166666666666668</v>
      </c>
      <c r="H3" s="8">
        <v>50</v>
      </c>
      <c r="I3" s="9">
        <f t="shared" si="2"/>
        <v>92.5</v>
      </c>
      <c r="J3" s="11">
        <f>SUM($I$2:I3)</f>
        <v>310.83333333333331</v>
      </c>
    </row>
    <row r="4" spans="1:10" ht="15.75" customHeight="1">
      <c r="A4" s="3">
        <v>45579</v>
      </c>
      <c r="B4" s="4" t="str">
        <f t="shared" si="0"/>
        <v>SEG</v>
      </c>
      <c r="C4" s="5">
        <v>0.56666666666666665</v>
      </c>
      <c r="D4" s="6" t="s">
        <v>17</v>
      </c>
      <c r="E4" s="5">
        <v>0.74236111111111114</v>
      </c>
      <c r="F4" s="7">
        <f t="shared" si="1"/>
        <v>4.2166666666666668</v>
      </c>
      <c r="G4" s="8">
        <f>SUM($F$2:F4)</f>
        <v>10.433333333333334</v>
      </c>
      <c r="H4" s="8">
        <v>50</v>
      </c>
      <c r="I4" s="9">
        <f t="shared" si="2"/>
        <v>210.83333333333334</v>
      </c>
      <c r="J4" s="11">
        <f>SUM($I$2:I4)</f>
        <v>521.66666666666663</v>
      </c>
    </row>
    <row r="5" spans="1:10" ht="15.75" customHeight="1">
      <c r="A5" s="3">
        <v>45579</v>
      </c>
      <c r="B5" s="4" t="str">
        <f t="shared" si="0"/>
        <v>SEG</v>
      </c>
      <c r="C5" s="5">
        <v>0.34166666666666667</v>
      </c>
      <c r="D5" s="6" t="s">
        <v>18</v>
      </c>
      <c r="E5" s="5">
        <v>0.5180555555555556</v>
      </c>
      <c r="F5" s="7">
        <f t="shared" si="1"/>
        <v>4.2333333333333334</v>
      </c>
      <c r="G5" s="8">
        <f>SUM($F$2:F5)</f>
        <v>14.666666666666668</v>
      </c>
      <c r="H5" s="8">
        <v>50</v>
      </c>
      <c r="I5" s="9">
        <f t="shared" si="2"/>
        <v>211.66666666666666</v>
      </c>
      <c r="J5" s="11">
        <f>SUM($I$2:I5)</f>
        <v>733.33333333333326</v>
      </c>
    </row>
    <row r="6" spans="1:10" ht="15.75" customHeight="1">
      <c r="A6" s="3">
        <v>45580</v>
      </c>
      <c r="B6" s="4" t="str">
        <f t="shared" si="0"/>
        <v>TER</v>
      </c>
      <c r="C6" s="5">
        <v>0.68611111111111112</v>
      </c>
      <c r="D6" s="6" t="s">
        <v>15</v>
      </c>
      <c r="E6" s="5">
        <v>0.86041666666666672</v>
      </c>
      <c r="F6" s="7">
        <f t="shared" si="1"/>
        <v>4.1833333333333336</v>
      </c>
      <c r="G6" s="8">
        <f>SUM($F$2:F6)</f>
        <v>18.850000000000001</v>
      </c>
      <c r="H6" s="8">
        <v>50</v>
      </c>
      <c r="I6" s="9">
        <f t="shared" si="2"/>
        <v>209.16666666666669</v>
      </c>
      <c r="J6" s="11">
        <f>SUM($I$2:I6)</f>
        <v>942.5</v>
      </c>
    </row>
    <row r="7" spans="1:10" ht="15.75" customHeight="1">
      <c r="A7" s="3">
        <v>45580</v>
      </c>
      <c r="B7" s="4" t="str">
        <f t="shared" si="0"/>
        <v>TER</v>
      </c>
      <c r="C7" s="5">
        <v>0.31111111111111112</v>
      </c>
      <c r="D7" s="6" t="s">
        <v>16</v>
      </c>
      <c r="E7" s="5">
        <v>0.56527777777777777</v>
      </c>
      <c r="F7" s="7">
        <f t="shared" si="1"/>
        <v>6.1</v>
      </c>
      <c r="G7" s="8">
        <f>SUM($F$2:F7)</f>
        <v>24.950000000000003</v>
      </c>
      <c r="H7" s="8">
        <v>50</v>
      </c>
      <c r="I7" s="9">
        <f t="shared" si="2"/>
        <v>305</v>
      </c>
      <c r="J7" s="11">
        <f>SUM($I$2:I7)</f>
        <v>1247.5</v>
      </c>
    </row>
    <row r="8" spans="1:10" ht="15.75" customHeight="1">
      <c r="A8" s="3">
        <v>45581</v>
      </c>
      <c r="B8" s="4" t="str">
        <f t="shared" si="0"/>
        <v>QUA</v>
      </c>
      <c r="C8" s="5">
        <v>0.30833333333333335</v>
      </c>
      <c r="D8" s="6" t="s">
        <v>14</v>
      </c>
      <c r="E8" s="5">
        <v>0.55972222222222223</v>
      </c>
      <c r="F8" s="7">
        <f t="shared" si="1"/>
        <v>6.0333333333333332</v>
      </c>
      <c r="G8" s="8">
        <f>SUM($F$2:F8)</f>
        <v>30.983333333333334</v>
      </c>
      <c r="H8" s="8">
        <v>50</v>
      </c>
      <c r="I8" s="9">
        <f t="shared" si="2"/>
        <v>301.66666666666669</v>
      </c>
      <c r="J8" s="11">
        <f>SUM($I$2:I8)</f>
        <v>1549.1666666666667</v>
      </c>
    </row>
    <row r="9" spans="1:10" ht="15.75" customHeight="1">
      <c r="A9" s="3">
        <v>45582</v>
      </c>
      <c r="B9" s="4" t="str">
        <f t="shared" si="0"/>
        <v>QUI</v>
      </c>
      <c r="C9" s="5">
        <v>0.87708333333333333</v>
      </c>
      <c r="D9" s="6" t="s">
        <v>13</v>
      </c>
      <c r="E9" s="5">
        <v>0.9243055555555556</v>
      </c>
      <c r="F9" s="7">
        <f t="shared" si="1"/>
        <v>1.1333333333333333</v>
      </c>
      <c r="G9" s="8">
        <f>SUM($F$2:F9)</f>
        <v>32.116666666666667</v>
      </c>
      <c r="H9" s="8">
        <v>50</v>
      </c>
      <c r="I9" s="9">
        <f t="shared" si="2"/>
        <v>56.666666666666664</v>
      </c>
      <c r="J9" s="11">
        <f>SUM($I$2:I9)</f>
        <v>1605.8333333333335</v>
      </c>
    </row>
    <row r="10" spans="1:10" ht="15.75" customHeight="1">
      <c r="A10" s="3">
        <v>45582</v>
      </c>
      <c r="B10" s="4" t="str">
        <f t="shared" si="0"/>
        <v>QUI</v>
      </c>
      <c r="C10" s="5">
        <v>0.57638888888888884</v>
      </c>
      <c r="D10" s="6" t="s">
        <v>13</v>
      </c>
      <c r="E10" s="5">
        <v>0.74791666666666667</v>
      </c>
      <c r="F10" s="7">
        <f t="shared" si="1"/>
        <v>4.1166666666666663</v>
      </c>
      <c r="G10" s="8">
        <f>SUM($F$2:F10)</f>
        <v>36.233333333333334</v>
      </c>
      <c r="H10" s="8">
        <v>50</v>
      </c>
      <c r="I10" s="9">
        <f t="shared" si="2"/>
        <v>205.83333333333331</v>
      </c>
      <c r="J10" s="11">
        <f>SUM($I$2:I10)</f>
        <v>1811.6666666666667</v>
      </c>
    </row>
    <row r="11" spans="1:10" ht="15.75" customHeight="1">
      <c r="A11" s="3">
        <v>45582</v>
      </c>
      <c r="B11" s="4" t="str">
        <f t="shared" si="0"/>
        <v>QUI</v>
      </c>
      <c r="C11" s="5">
        <v>0.35208333333333336</v>
      </c>
      <c r="D11" s="6" t="s">
        <v>13</v>
      </c>
      <c r="E11" s="5">
        <v>0.55555555555555558</v>
      </c>
      <c r="F11" s="7">
        <f t="shared" si="1"/>
        <v>4.8833333333333337</v>
      </c>
      <c r="G11" s="8">
        <f>SUM($F$2:F11)</f>
        <v>41.116666666666667</v>
      </c>
      <c r="H11" s="8">
        <v>50</v>
      </c>
      <c r="I11" s="9">
        <f t="shared" si="2"/>
        <v>244.16666666666669</v>
      </c>
      <c r="J11" s="11">
        <f>SUM($I$2:I11)</f>
        <v>2055.8333333333335</v>
      </c>
    </row>
    <row r="12" spans="1:10" ht="15.75" customHeight="1">
      <c r="A12" s="3">
        <v>45583</v>
      </c>
      <c r="B12" s="4" t="str">
        <f t="shared" si="0"/>
        <v>SEX</v>
      </c>
      <c r="C12" s="5">
        <v>0.56180555555555556</v>
      </c>
      <c r="D12" s="6" t="s">
        <v>11</v>
      </c>
      <c r="E12" s="5">
        <v>0.6791666666666667</v>
      </c>
      <c r="F12" s="7">
        <f t="shared" si="1"/>
        <v>2.8166666666666669</v>
      </c>
      <c r="G12" s="8">
        <f>SUM($F$2:F12)</f>
        <v>43.933333333333337</v>
      </c>
      <c r="H12" s="8">
        <v>50</v>
      </c>
      <c r="I12" s="9">
        <f t="shared" si="2"/>
        <v>140.83333333333334</v>
      </c>
      <c r="J12" s="11">
        <f>SUM($I$2:I12)</f>
        <v>2196.666666666667</v>
      </c>
    </row>
    <row r="13" spans="1:10" ht="15.75" customHeight="1">
      <c r="A13" s="3">
        <v>45583</v>
      </c>
      <c r="B13" s="4" t="str">
        <f t="shared" si="0"/>
        <v>SEX</v>
      </c>
      <c r="C13" s="5">
        <v>0.46666666666666667</v>
      </c>
      <c r="D13" s="6" t="s">
        <v>11</v>
      </c>
      <c r="E13" s="5">
        <v>0.52847222222222223</v>
      </c>
      <c r="F13" s="7">
        <f t="shared" si="1"/>
        <v>1.4833333333333334</v>
      </c>
      <c r="G13" s="8">
        <f>SUM($F$2:F13)</f>
        <v>45.416666666666671</v>
      </c>
      <c r="H13" s="8">
        <v>50</v>
      </c>
      <c r="I13" s="9">
        <f t="shared" si="2"/>
        <v>74.166666666666671</v>
      </c>
      <c r="J13" s="11">
        <f>SUM($I$2:I13)</f>
        <v>2270.8333333333335</v>
      </c>
    </row>
    <row r="14" spans="1:10" ht="15.75" customHeight="1">
      <c r="A14" s="3">
        <v>45583</v>
      </c>
      <c r="B14" s="4" t="str">
        <f t="shared" si="0"/>
        <v>SEX</v>
      </c>
      <c r="C14" s="5">
        <v>0.31180555555555556</v>
      </c>
      <c r="D14" s="6" t="s">
        <v>12</v>
      </c>
      <c r="E14" s="5">
        <v>0.46666666666666667</v>
      </c>
      <c r="F14" s="7">
        <f t="shared" si="1"/>
        <v>3.7166666666666668</v>
      </c>
      <c r="G14" s="8">
        <f>SUM($F$2:F14)</f>
        <v>49.13333333333334</v>
      </c>
      <c r="H14" s="8">
        <v>50</v>
      </c>
      <c r="I14" s="9">
        <f t="shared" si="2"/>
        <v>185.83333333333334</v>
      </c>
      <c r="J14" s="11">
        <f>SUM($I$2:I14)</f>
        <v>2456.666666666667</v>
      </c>
    </row>
    <row r="15" spans="1:10" ht="15.75" customHeight="1">
      <c r="A15" s="3">
        <v>45585</v>
      </c>
      <c r="B15" s="4" t="str">
        <f t="shared" si="0"/>
        <v>DOM</v>
      </c>
      <c r="C15" s="5">
        <v>0.32916666666666666</v>
      </c>
      <c r="D15" s="6" t="s">
        <v>11</v>
      </c>
      <c r="E15" s="5">
        <v>0.53819444444444442</v>
      </c>
      <c r="F15" s="7">
        <f t="shared" si="1"/>
        <v>5.0166666666666666</v>
      </c>
      <c r="G15" s="8">
        <f>SUM($F$2:F15)</f>
        <v>54.150000000000006</v>
      </c>
      <c r="H15" s="8">
        <v>50</v>
      </c>
      <c r="I15" s="9">
        <f t="shared" si="2"/>
        <v>250.83333333333334</v>
      </c>
      <c r="J15" s="11">
        <f>SUM($I$2:I15)</f>
        <v>2707.5000000000005</v>
      </c>
    </row>
    <row r="16" spans="1:10" ht="15.75" customHeight="1">
      <c r="A16" s="3">
        <v>45586</v>
      </c>
      <c r="B16" s="4" t="str">
        <f t="shared" si="0"/>
        <v>SEG</v>
      </c>
      <c r="C16" s="5">
        <v>0.57291666666666663</v>
      </c>
      <c r="D16" s="6" t="s">
        <v>11</v>
      </c>
      <c r="E16" s="5">
        <v>0.82152777777777775</v>
      </c>
      <c r="F16" s="7">
        <f t="shared" si="1"/>
        <v>5.9666666666666668</v>
      </c>
      <c r="G16" s="8">
        <f>SUM($F$2:F16)</f>
        <v>60.116666666666674</v>
      </c>
      <c r="H16" s="8">
        <v>50</v>
      </c>
      <c r="I16" s="9">
        <f t="shared" si="2"/>
        <v>298.33333333333331</v>
      </c>
      <c r="J16" s="11">
        <f>SUM($I$2:I16)</f>
        <v>3005.8333333333339</v>
      </c>
    </row>
    <row r="17" spans="1:10" ht="15.75" customHeight="1">
      <c r="A17" s="3">
        <v>45586</v>
      </c>
      <c r="B17" s="4" t="str">
        <f t="shared" si="0"/>
        <v>SEG</v>
      </c>
      <c r="C17" s="5">
        <v>0.26250000000000001</v>
      </c>
      <c r="D17" s="6" t="s">
        <v>11</v>
      </c>
      <c r="E17" s="5">
        <v>0.52083333333333337</v>
      </c>
      <c r="F17" s="7">
        <f t="shared" si="1"/>
        <v>6.2</v>
      </c>
      <c r="G17" s="8">
        <f>SUM($F$2:F17)</f>
        <v>66.316666666666677</v>
      </c>
      <c r="H17" s="8">
        <v>50</v>
      </c>
      <c r="I17" s="9">
        <f t="shared" si="2"/>
        <v>310</v>
      </c>
      <c r="J17" s="11">
        <f>SUM($I$2:I17)</f>
        <v>3315.8333333333339</v>
      </c>
    </row>
    <row r="18" spans="1:10" ht="15.75" customHeight="1">
      <c r="A18" s="3">
        <v>45587</v>
      </c>
      <c r="B18" s="4" t="str">
        <f t="shared" si="0"/>
        <v>TER</v>
      </c>
      <c r="C18" s="5">
        <v>0.60972222222222228</v>
      </c>
      <c r="D18" s="6" t="s">
        <v>11</v>
      </c>
      <c r="E18" s="5">
        <v>0.85833333333333328</v>
      </c>
      <c r="F18" s="7">
        <f t="shared" si="1"/>
        <v>5.9666666666666668</v>
      </c>
      <c r="G18" s="8">
        <f>SUM($F$2:F18)</f>
        <v>72.283333333333346</v>
      </c>
      <c r="H18" s="8">
        <v>50</v>
      </c>
      <c r="I18" s="9">
        <f t="shared" si="2"/>
        <v>298.33333333333331</v>
      </c>
      <c r="J18" s="11">
        <f>SUM($I$2:I18)</f>
        <v>3614.1666666666674</v>
      </c>
    </row>
    <row r="19" spans="1:10" ht="15.75" customHeight="1">
      <c r="A19" s="3">
        <v>45588</v>
      </c>
      <c r="B19" s="4" t="str">
        <f t="shared" si="0"/>
        <v>QUA</v>
      </c>
      <c r="C19" s="5">
        <v>0.61875000000000002</v>
      </c>
      <c r="D19" s="6" t="s">
        <v>10</v>
      </c>
      <c r="E19" s="5">
        <v>0.66666666666666663</v>
      </c>
      <c r="F19" s="7">
        <f t="shared" si="1"/>
        <v>1.1499999999999999</v>
      </c>
      <c r="G19" s="8">
        <f>SUM($F$2:F19)</f>
        <v>73.433333333333351</v>
      </c>
      <c r="H19" s="8">
        <v>50</v>
      </c>
      <c r="I19" s="9">
        <f t="shared" si="2"/>
        <v>57.499999999999993</v>
      </c>
      <c r="J19" s="11">
        <f>SUM($I$2:I19)</f>
        <v>3671.6666666666674</v>
      </c>
    </row>
    <row r="20" spans="1:10" ht="15.75" customHeight="1">
      <c r="A20" s="3">
        <v>45588</v>
      </c>
      <c r="B20" s="4" t="str">
        <f t="shared" si="0"/>
        <v>QUA</v>
      </c>
      <c r="C20" s="5">
        <v>0.31458333333333333</v>
      </c>
      <c r="D20" s="6" t="s">
        <v>10</v>
      </c>
      <c r="E20" s="5">
        <v>0.59027777777777779</v>
      </c>
      <c r="F20" s="7">
        <f t="shared" si="1"/>
        <v>6.6166666666666663</v>
      </c>
      <c r="G20" s="8">
        <f>SUM($F$2:F20)</f>
        <v>80.050000000000011</v>
      </c>
      <c r="H20" s="8">
        <v>50</v>
      </c>
      <c r="I20" s="9">
        <f t="shared" si="2"/>
        <v>330.83333333333331</v>
      </c>
      <c r="J20" s="11">
        <f>SUM($I$2:I20)</f>
        <v>4002.5000000000009</v>
      </c>
    </row>
    <row r="21" spans="1:10" ht="15.75" customHeight="1">
      <c r="A21" s="3">
        <v>45589</v>
      </c>
      <c r="B21" s="4" t="str">
        <f t="shared" si="0"/>
        <v>QUI</v>
      </c>
      <c r="C21" s="5">
        <v>0.78541666666666665</v>
      </c>
      <c r="D21" s="6" t="s">
        <v>10</v>
      </c>
      <c r="E21" s="5">
        <v>0.92222222222222228</v>
      </c>
      <c r="F21" s="7">
        <f t="shared" si="1"/>
        <v>3.2833333333333332</v>
      </c>
      <c r="G21" s="8">
        <f>SUM($F$2:F21)</f>
        <v>83.333333333333343</v>
      </c>
      <c r="H21" s="8">
        <v>50</v>
      </c>
      <c r="I21" s="9">
        <f t="shared" si="2"/>
        <v>164.16666666666666</v>
      </c>
      <c r="J21" s="11">
        <f>SUM($I$2:I21)</f>
        <v>4166.6666666666679</v>
      </c>
    </row>
    <row r="22" spans="1:10" ht="15.75" customHeight="1">
      <c r="A22" s="3">
        <v>45589</v>
      </c>
      <c r="B22" s="4" t="str">
        <f t="shared" si="0"/>
        <v>QUI</v>
      </c>
      <c r="C22" s="5">
        <v>0.29236111111111113</v>
      </c>
      <c r="D22" s="6" t="s">
        <v>10</v>
      </c>
      <c r="E22" s="5">
        <v>0.5493055555555556</v>
      </c>
      <c r="F22" s="7">
        <f t="shared" si="1"/>
        <v>6.166666666666667</v>
      </c>
      <c r="G22" s="8">
        <f>SUM($F$2:F22)</f>
        <v>89.500000000000014</v>
      </c>
      <c r="H22" s="8">
        <v>50</v>
      </c>
      <c r="I22" s="9">
        <f t="shared" si="2"/>
        <v>308.33333333333337</v>
      </c>
      <c r="J22" s="11">
        <f>SUM($I$2:I22)</f>
        <v>4475.0000000000009</v>
      </c>
    </row>
    <row r="23" spans="1:10" ht="15.75" customHeight="1">
      <c r="A23" s="3">
        <v>45590</v>
      </c>
      <c r="B23" s="4" t="str">
        <f t="shared" si="0"/>
        <v>SEX</v>
      </c>
      <c r="C23" s="5">
        <v>0.54027777777777775</v>
      </c>
      <c r="D23" s="6" t="s">
        <v>9</v>
      </c>
      <c r="E23" s="5">
        <v>0.73819444444444449</v>
      </c>
      <c r="F23" s="7">
        <f t="shared" si="1"/>
        <v>4.75</v>
      </c>
      <c r="G23" s="8">
        <f>SUM($F$2:F23)</f>
        <v>94.250000000000014</v>
      </c>
      <c r="H23" s="8">
        <v>50</v>
      </c>
      <c r="I23" s="9">
        <f t="shared" si="2"/>
        <v>237.5</v>
      </c>
      <c r="J23" s="11">
        <f>SUM($I$2:I23)</f>
        <v>4712.5000000000009</v>
      </c>
    </row>
    <row r="24" spans="1:10" ht="15.75" customHeight="1">
      <c r="A24" s="3">
        <v>45590</v>
      </c>
      <c r="B24" s="4" t="str">
        <f t="shared" si="0"/>
        <v>SEX</v>
      </c>
      <c r="C24" s="5">
        <v>0.30138888888888887</v>
      </c>
      <c r="D24" s="6" t="s">
        <v>9</v>
      </c>
      <c r="E24" s="5">
        <v>0.52500000000000002</v>
      </c>
      <c r="F24" s="7">
        <f t="shared" si="1"/>
        <v>5.3666666666666663</v>
      </c>
      <c r="G24" s="8">
        <f>SUM($F$2:F24)</f>
        <v>99.616666666666674</v>
      </c>
      <c r="H24" s="8">
        <v>50</v>
      </c>
      <c r="I24" s="9">
        <f t="shared" si="2"/>
        <v>268.33333333333331</v>
      </c>
      <c r="J24" s="11">
        <f>SUM($I$2:I24)</f>
        <v>4980.8333333333339</v>
      </c>
    </row>
    <row r="25" spans="1:10" ht="15.75" customHeight="1">
      <c r="A25" s="3">
        <v>45591</v>
      </c>
      <c r="B25" s="4" t="str">
        <f t="shared" si="0"/>
        <v>SÁB</v>
      </c>
      <c r="C25" s="5">
        <v>0.31874999999999998</v>
      </c>
      <c r="D25" s="6" t="s">
        <v>9</v>
      </c>
      <c r="E25" s="5">
        <v>0.61041666666666672</v>
      </c>
      <c r="F25" s="7">
        <f t="shared" si="1"/>
        <v>7</v>
      </c>
      <c r="G25" s="8">
        <f>SUM($F$2:F25)</f>
        <v>106.61666666666667</v>
      </c>
      <c r="H25" s="8">
        <v>50</v>
      </c>
      <c r="I25" s="9">
        <f t="shared" si="2"/>
        <v>350</v>
      </c>
      <c r="J25" s="11">
        <f>SUM($I$2:I25)</f>
        <v>5330.8333333333339</v>
      </c>
    </row>
    <row r="26" spans="1:10" ht="15.75" customHeight="1">
      <c r="A26" s="3">
        <v>45592</v>
      </c>
      <c r="B26" s="4" t="str">
        <f t="shared" si="0"/>
        <v>DOM</v>
      </c>
      <c r="C26" s="5">
        <v>0.6479166666666667</v>
      </c>
      <c r="D26" s="6" t="s">
        <v>9</v>
      </c>
      <c r="E26" s="5">
        <v>0.85277777777777775</v>
      </c>
      <c r="F26" s="7">
        <f t="shared" si="1"/>
        <v>4.916666666666667</v>
      </c>
      <c r="G26" s="8">
        <f>SUM($F$2:F26)</f>
        <v>111.53333333333335</v>
      </c>
      <c r="H26" s="8">
        <v>50</v>
      </c>
      <c r="I26" s="9">
        <f t="shared" si="2"/>
        <v>245.83333333333334</v>
      </c>
      <c r="J26" s="11">
        <f>SUM($I$2:I26)</f>
        <v>5576.666666666667</v>
      </c>
    </row>
    <row r="27" spans="1:10" ht="15.75" customHeight="1">
      <c r="A27" s="3">
        <v>45592</v>
      </c>
      <c r="B27" s="4" t="str">
        <f t="shared" si="0"/>
        <v>DOM</v>
      </c>
      <c r="C27" s="5">
        <v>0.30833333333333335</v>
      </c>
      <c r="D27" s="6" t="s">
        <v>9</v>
      </c>
      <c r="E27" s="5">
        <v>0.52777777777777779</v>
      </c>
      <c r="F27" s="7">
        <f t="shared" si="1"/>
        <v>5.2666666666666666</v>
      </c>
      <c r="G27" s="8">
        <f>SUM($F$2:F27)</f>
        <v>116.80000000000001</v>
      </c>
      <c r="H27" s="8">
        <v>50</v>
      </c>
      <c r="I27" s="9">
        <f t="shared" si="2"/>
        <v>263.33333333333331</v>
      </c>
      <c r="J27" s="11">
        <f>SUM($I$2:I27)</f>
        <v>5840</v>
      </c>
    </row>
    <row r="28" spans="1:10" ht="15.75" customHeight="1">
      <c r="A28" s="3">
        <v>45593</v>
      </c>
      <c r="B28" s="4" t="str">
        <f t="shared" ref="B28:B72" si="3">MID("DOMSEGTERQUAQUISEXSÁB",WEEKDAY($A28,1)*3-2,3)</f>
        <v>SEG</v>
      </c>
      <c r="C28" s="5">
        <v>0.85277777777777775</v>
      </c>
      <c r="D28" s="6" t="s">
        <v>9</v>
      </c>
      <c r="E28" s="5">
        <v>0.91874999999999996</v>
      </c>
      <c r="F28" s="7">
        <f t="shared" ref="F28:F71" si="4">IF(E28&gt;C28,((HOUR(E28)*60+MINUTE(E28))-(HOUR(C28)*60+MINUTE(C28)))/60,((HOUR(E28)*60+MINUTE(E28))-(HOUR(C28)*60+MINUTE(C28)))/60+24)</f>
        <v>1.5833333333333333</v>
      </c>
      <c r="G28" s="8">
        <f>SUM($F$2:F28)</f>
        <v>118.38333333333334</v>
      </c>
      <c r="H28" s="8">
        <v>50</v>
      </c>
      <c r="I28" s="9">
        <f t="shared" si="2"/>
        <v>79.166666666666657</v>
      </c>
      <c r="J28" s="11">
        <f>SUM($I$2:I28)</f>
        <v>5919.166666666667</v>
      </c>
    </row>
    <row r="29" spans="1:10" ht="15.75" customHeight="1">
      <c r="A29" s="3">
        <v>45593</v>
      </c>
      <c r="B29" s="4" t="str">
        <f t="shared" si="3"/>
        <v>SEG</v>
      </c>
      <c r="C29" s="5">
        <v>0.56041666666666667</v>
      </c>
      <c r="D29" s="6" t="s">
        <v>9</v>
      </c>
      <c r="E29" s="5">
        <v>0.82291666666666663</v>
      </c>
      <c r="F29" s="7">
        <f t="shared" si="4"/>
        <v>6.3</v>
      </c>
      <c r="G29" s="8">
        <f>SUM($F$2:F29)</f>
        <v>124.68333333333334</v>
      </c>
      <c r="H29" s="8">
        <v>50</v>
      </c>
      <c r="I29" s="9">
        <f t="shared" si="2"/>
        <v>315</v>
      </c>
      <c r="J29" s="11">
        <f>SUM($I$2:I29)</f>
        <v>6234.166666666667</v>
      </c>
    </row>
    <row r="30" spans="1:10" ht="15.75" customHeight="1">
      <c r="A30" s="3">
        <v>45593</v>
      </c>
      <c r="B30" s="4" t="str">
        <f t="shared" si="3"/>
        <v>SEG</v>
      </c>
      <c r="C30" s="5">
        <v>0.26874999999999999</v>
      </c>
      <c r="D30" s="6" t="s">
        <v>9</v>
      </c>
      <c r="E30" s="5">
        <v>0.5131944444444444</v>
      </c>
      <c r="F30" s="7">
        <f t="shared" si="4"/>
        <v>5.8666666666666663</v>
      </c>
      <c r="G30" s="8">
        <f>SUM($F$2:F30)</f>
        <v>130.55000000000001</v>
      </c>
      <c r="H30" s="8">
        <v>50</v>
      </c>
      <c r="I30" s="9">
        <f t="shared" si="2"/>
        <v>293.33333333333331</v>
      </c>
      <c r="J30" s="11">
        <f>SUM($I$2:I30)</f>
        <v>6527.5</v>
      </c>
    </row>
    <row r="31" spans="1:10" ht="15.75" customHeight="1">
      <c r="A31" s="3">
        <v>45594</v>
      </c>
      <c r="B31" s="4" t="str">
        <f t="shared" si="3"/>
        <v>TER</v>
      </c>
      <c r="C31" s="5">
        <v>0.83888888888888891</v>
      </c>
      <c r="D31" s="6" t="s">
        <v>9</v>
      </c>
      <c r="E31" s="5">
        <v>0.89583333333333337</v>
      </c>
      <c r="F31" s="7">
        <f t="shared" si="4"/>
        <v>1.3666666666666667</v>
      </c>
      <c r="G31" s="8">
        <f>SUM($F$2:F31)</f>
        <v>131.91666666666669</v>
      </c>
      <c r="H31" s="8">
        <v>50</v>
      </c>
      <c r="I31" s="9">
        <f t="shared" ref="I31:I71" si="5">F31*50</f>
        <v>68.333333333333329</v>
      </c>
      <c r="J31" s="11">
        <f>SUM($I$2:I31)</f>
        <v>6595.833333333333</v>
      </c>
    </row>
    <row r="32" spans="1:10" ht="15.75" customHeight="1">
      <c r="A32" s="3">
        <v>45594</v>
      </c>
      <c r="B32" s="4" t="str">
        <f t="shared" si="3"/>
        <v>TER</v>
      </c>
      <c r="C32" s="5">
        <v>0.53333333333333333</v>
      </c>
      <c r="D32" s="6" t="s">
        <v>9</v>
      </c>
      <c r="E32" s="5">
        <v>0.80208333333333337</v>
      </c>
      <c r="F32" s="7">
        <f t="shared" si="4"/>
        <v>6.45</v>
      </c>
      <c r="G32" s="8">
        <f>SUM($F$2:F32)</f>
        <v>138.36666666666667</v>
      </c>
      <c r="H32" s="8">
        <v>50</v>
      </c>
      <c r="I32" s="9">
        <f t="shared" si="5"/>
        <v>322.5</v>
      </c>
      <c r="J32" s="11">
        <f>SUM($I$2:I32)</f>
        <v>6918.333333333333</v>
      </c>
    </row>
    <row r="33" spans="1:10" ht="15.75" customHeight="1">
      <c r="A33" s="3">
        <v>45594</v>
      </c>
      <c r="B33" s="4" t="str">
        <f t="shared" si="3"/>
        <v>TER</v>
      </c>
      <c r="C33" s="5">
        <v>0.35486111111111113</v>
      </c>
      <c r="D33" s="6" t="s">
        <v>9</v>
      </c>
      <c r="E33" s="5">
        <v>0.43333333333333335</v>
      </c>
      <c r="F33" s="7">
        <f t="shared" si="4"/>
        <v>1.8833333333333333</v>
      </c>
      <c r="G33" s="8">
        <f>SUM($F$2:F33)</f>
        <v>140.25</v>
      </c>
      <c r="H33" s="8">
        <v>50</v>
      </c>
      <c r="I33" s="9">
        <f t="shared" si="5"/>
        <v>94.166666666666671</v>
      </c>
      <c r="J33" s="11">
        <f>SUM($I$2:I33)</f>
        <v>7012.5</v>
      </c>
    </row>
    <row r="34" spans="1:10" ht="15.75" customHeight="1">
      <c r="A34" s="3">
        <v>45595</v>
      </c>
      <c r="B34" s="4" t="str">
        <f t="shared" si="3"/>
        <v>QUA</v>
      </c>
      <c r="C34" s="5">
        <v>0.5805555555555556</v>
      </c>
      <c r="D34" s="6" t="s">
        <v>8</v>
      </c>
      <c r="E34" s="5">
        <v>0.66111111111111109</v>
      </c>
      <c r="F34" s="7">
        <f t="shared" si="4"/>
        <v>1.9333333333333333</v>
      </c>
      <c r="G34" s="8">
        <f>SUM($F$2:F34)</f>
        <v>142.18333333333334</v>
      </c>
      <c r="H34" s="8">
        <v>50</v>
      </c>
      <c r="I34" s="9">
        <f t="shared" si="5"/>
        <v>96.666666666666671</v>
      </c>
      <c r="J34" s="11">
        <f>SUM($I$2:I34)</f>
        <v>7109.166666666667</v>
      </c>
    </row>
    <row r="35" spans="1:10" ht="15.75" customHeight="1">
      <c r="A35" s="3">
        <v>45595</v>
      </c>
      <c r="B35" s="4" t="str">
        <f t="shared" si="3"/>
        <v>QUA</v>
      </c>
      <c r="C35" s="5">
        <v>0.32361111111111113</v>
      </c>
      <c r="D35" s="6" t="s">
        <v>8</v>
      </c>
      <c r="E35" s="5">
        <v>0.56111111111111112</v>
      </c>
      <c r="F35" s="7">
        <f t="shared" si="4"/>
        <v>5.7</v>
      </c>
      <c r="G35" s="8">
        <f>SUM($F$2:F35)</f>
        <v>147.88333333333333</v>
      </c>
      <c r="H35" s="8">
        <v>50</v>
      </c>
      <c r="I35" s="9">
        <f t="shared" si="5"/>
        <v>285</v>
      </c>
      <c r="J35" s="11">
        <f>SUM($I$2:I35)</f>
        <v>7394.166666666667</v>
      </c>
    </row>
    <row r="36" spans="1:10" ht="15.75" customHeight="1">
      <c r="A36" s="3">
        <v>45596</v>
      </c>
      <c r="B36" s="4" t="str">
        <f t="shared" si="3"/>
        <v>QUI</v>
      </c>
      <c r="C36" s="5">
        <v>0.67291666666666672</v>
      </c>
      <c r="D36" s="6" t="s">
        <v>7</v>
      </c>
      <c r="E36" s="5">
        <v>0</v>
      </c>
      <c r="F36" s="7">
        <f t="shared" si="4"/>
        <v>7.8500000000000014</v>
      </c>
      <c r="G36" s="8">
        <f>SUM($F$2:F36)</f>
        <v>155.73333333333332</v>
      </c>
      <c r="H36" s="8">
        <v>50</v>
      </c>
      <c r="I36" s="9">
        <f t="shared" si="5"/>
        <v>392.50000000000006</v>
      </c>
      <c r="J36" s="11">
        <f>SUM($I$2:I36)</f>
        <v>7786.666666666667</v>
      </c>
    </row>
    <row r="37" spans="1:10" ht="15.75" customHeight="1">
      <c r="A37" s="3">
        <v>45596</v>
      </c>
      <c r="B37" s="4" t="str">
        <f t="shared" si="3"/>
        <v>QUI</v>
      </c>
      <c r="C37" s="5">
        <v>0.29444444444444445</v>
      </c>
      <c r="D37" s="6" t="s">
        <v>7</v>
      </c>
      <c r="E37" s="5">
        <v>0.56527777777777777</v>
      </c>
      <c r="F37" s="7">
        <f t="shared" si="4"/>
        <v>6.5</v>
      </c>
      <c r="G37" s="8">
        <f>SUM($F$2:F37)</f>
        <v>162.23333333333332</v>
      </c>
      <c r="H37" s="8">
        <v>50</v>
      </c>
      <c r="I37" s="9">
        <f t="shared" si="5"/>
        <v>325</v>
      </c>
      <c r="J37" s="11">
        <f>SUM($I$2:I37)</f>
        <v>8111.666666666667</v>
      </c>
    </row>
    <row r="38" spans="1:10" ht="15.75" customHeight="1">
      <c r="A38" s="3">
        <v>45597</v>
      </c>
      <c r="B38" s="4" t="str">
        <f t="shared" si="3"/>
        <v>SEX</v>
      </c>
      <c r="C38" s="5">
        <v>0.59583333333333333</v>
      </c>
      <c r="D38" s="6" t="s">
        <v>7</v>
      </c>
      <c r="E38" s="5">
        <v>0.74305555555555558</v>
      </c>
      <c r="F38" s="7">
        <f t="shared" si="4"/>
        <v>3.5333333333333332</v>
      </c>
      <c r="G38" s="8">
        <f>SUM($F$2:F38)</f>
        <v>165.76666666666665</v>
      </c>
      <c r="H38" s="8">
        <f t="shared" ref="H38:H71" si="6">I38/F38</f>
        <v>50</v>
      </c>
      <c r="I38" s="9">
        <f t="shared" si="5"/>
        <v>176.66666666666666</v>
      </c>
      <c r="J38" s="11">
        <f>SUM($I$2:I38)</f>
        <v>8288.3333333333339</v>
      </c>
    </row>
    <row r="39" spans="1:10" ht="15.75" customHeight="1">
      <c r="A39" s="3">
        <v>45597</v>
      </c>
      <c r="B39" s="4" t="str">
        <f t="shared" si="3"/>
        <v>SEX</v>
      </c>
      <c r="C39" s="5">
        <v>0</v>
      </c>
      <c r="D39" s="6" t="s">
        <v>7</v>
      </c>
      <c r="E39" s="5">
        <v>4.791666666666667E-2</v>
      </c>
      <c r="F39" s="7">
        <f t="shared" si="4"/>
        <v>1.1499999999999999</v>
      </c>
      <c r="G39" s="8">
        <f>SUM($F$2:F39)</f>
        <v>166.91666666666666</v>
      </c>
      <c r="H39" s="8">
        <f t="shared" si="6"/>
        <v>50</v>
      </c>
      <c r="I39" s="9">
        <f t="shared" si="5"/>
        <v>57.499999999999993</v>
      </c>
      <c r="J39" s="11">
        <f>SUM($I$2:I39)</f>
        <v>8345.8333333333339</v>
      </c>
    </row>
    <row r="40" spans="1:10" ht="15.75" customHeight="1">
      <c r="A40" s="3">
        <v>45601</v>
      </c>
      <c r="B40" s="4" t="str">
        <f t="shared" si="3"/>
        <v>TER</v>
      </c>
      <c r="C40" s="5">
        <v>0.6069444444444444</v>
      </c>
      <c r="D40" s="6" t="s">
        <v>7</v>
      </c>
      <c r="E40" s="5">
        <v>0.97083333333333333</v>
      </c>
      <c r="F40" s="7">
        <f t="shared" si="4"/>
        <v>8.7333333333333325</v>
      </c>
      <c r="G40" s="8">
        <f>SUM($F$2:F40)</f>
        <v>175.64999999999998</v>
      </c>
      <c r="H40" s="8">
        <f t="shared" si="6"/>
        <v>50</v>
      </c>
      <c r="I40" s="9">
        <f t="shared" si="5"/>
        <v>436.66666666666663</v>
      </c>
      <c r="J40" s="11">
        <f>SUM($I$2:I40)</f>
        <v>8782.5</v>
      </c>
    </row>
    <row r="41" spans="1:10" ht="15.75" customHeight="1">
      <c r="A41" s="3">
        <v>45602</v>
      </c>
      <c r="B41" s="4" t="str">
        <f t="shared" si="3"/>
        <v>QUA</v>
      </c>
      <c r="C41" s="5">
        <v>0.62708333333333333</v>
      </c>
      <c r="D41" s="6" t="s">
        <v>7</v>
      </c>
      <c r="E41" s="5">
        <v>3.6805555555555557E-2</v>
      </c>
      <c r="F41" s="7">
        <f t="shared" si="4"/>
        <v>9.8333333333333339</v>
      </c>
      <c r="G41" s="8">
        <f>SUM($F$2:F41)</f>
        <v>185.48333333333332</v>
      </c>
      <c r="H41" s="8">
        <f t="shared" si="6"/>
        <v>50</v>
      </c>
      <c r="I41" s="9">
        <f t="shared" si="5"/>
        <v>491.66666666666669</v>
      </c>
      <c r="J41" s="11">
        <f>SUM($I$2:I41)</f>
        <v>9274.1666666666661</v>
      </c>
    </row>
    <row r="42" spans="1:10" ht="15.75" customHeight="1">
      <c r="A42" s="3">
        <v>45603</v>
      </c>
      <c r="B42" s="4" t="str">
        <f t="shared" si="3"/>
        <v>QUI</v>
      </c>
      <c r="C42" s="5">
        <v>0.29722222222222222</v>
      </c>
      <c r="D42" s="6" t="s">
        <v>22</v>
      </c>
      <c r="E42" s="5">
        <v>0.5708333333333333</v>
      </c>
      <c r="F42" s="7">
        <f t="shared" si="4"/>
        <v>6.5666666666666664</v>
      </c>
      <c r="G42" s="8">
        <f>SUM($F$2:F42)</f>
        <v>192.04999999999998</v>
      </c>
      <c r="H42" s="8">
        <f t="shared" si="6"/>
        <v>50</v>
      </c>
      <c r="I42" s="9">
        <f t="shared" si="5"/>
        <v>328.33333333333331</v>
      </c>
      <c r="J42" s="11">
        <f>SUM($I$2:I42)</f>
        <v>9602.5</v>
      </c>
    </row>
    <row r="43" spans="1:10" ht="15.75" customHeight="1">
      <c r="A43" s="3">
        <v>45604</v>
      </c>
      <c r="B43" s="4" t="str">
        <f t="shared" si="3"/>
        <v>SEX</v>
      </c>
      <c r="C43" s="5">
        <v>0.56874999999999998</v>
      </c>
      <c r="D43" s="6" t="s">
        <v>21</v>
      </c>
      <c r="E43" s="5">
        <v>0.69444444444444442</v>
      </c>
      <c r="F43" s="7">
        <f t="shared" si="4"/>
        <v>3.0166666666666666</v>
      </c>
      <c r="G43" s="8">
        <f>SUM($F$2:F43)</f>
        <v>195.06666666666666</v>
      </c>
      <c r="H43" s="8">
        <f t="shared" si="6"/>
        <v>50.000000000000007</v>
      </c>
      <c r="I43" s="9">
        <f t="shared" si="5"/>
        <v>150.83333333333334</v>
      </c>
      <c r="J43" s="11">
        <f>SUM($I$2:I43)</f>
        <v>9753.3333333333339</v>
      </c>
    </row>
    <row r="44" spans="1:10" ht="15.75" customHeight="1">
      <c r="A44" s="3">
        <v>45604</v>
      </c>
      <c r="B44" s="4" t="str">
        <f t="shared" si="3"/>
        <v>SEX</v>
      </c>
      <c r="C44" s="5">
        <v>0.36041666666666666</v>
      </c>
      <c r="D44" s="6" t="s">
        <v>21</v>
      </c>
      <c r="E44" s="5">
        <v>0.54583333333333328</v>
      </c>
      <c r="F44" s="7">
        <f t="shared" si="4"/>
        <v>4.45</v>
      </c>
      <c r="G44" s="8">
        <f>SUM($F$2:F44)</f>
        <v>199.51666666666665</v>
      </c>
      <c r="H44" s="8">
        <f t="shared" si="6"/>
        <v>50</v>
      </c>
      <c r="I44" s="9">
        <f t="shared" si="5"/>
        <v>222.5</v>
      </c>
      <c r="J44" s="11">
        <f>SUM($I$2:I44)</f>
        <v>9975.8333333333339</v>
      </c>
    </row>
    <row r="45" spans="1:10" ht="15.75" customHeight="1">
      <c r="A45" s="3">
        <v>45605</v>
      </c>
      <c r="B45" s="4" t="str">
        <f t="shared" si="3"/>
        <v>SÁB</v>
      </c>
      <c r="C45" s="5">
        <v>0.39305555555555555</v>
      </c>
      <c r="D45" s="6" t="s">
        <v>21</v>
      </c>
      <c r="E45" s="5">
        <v>0.49305555555555558</v>
      </c>
      <c r="F45" s="7">
        <f t="shared" si="4"/>
        <v>2.4</v>
      </c>
      <c r="G45" s="8">
        <f>SUM($F$2:F45)</f>
        <v>201.91666666666666</v>
      </c>
      <c r="H45" s="8">
        <f t="shared" si="6"/>
        <v>50</v>
      </c>
      <c r="I45" s="9">
        <f t="shared" si="5"/>
        <v>120</v>
      </c>
      <c r="J45" s="11">
        <f>SUM($I$2:I45)</f>
        <v>10095.833333333334</v>
      </c>
    </row>
    <row r="46" spans="1:10" ht="15.75" customHeight="1">
      <c r="A46" s="3">
        <v>45607</v>
      </c>
      <c r="B46" s="4" t="str">
        <f t="shared" si="3"/>
        <v>SEG</v>
      </c>
      <c r="C46" s="5">
        <v>0.87222222222222223</v>
      </c>
      <c r="D46" s="6" t="s">
        <v>20</v>
      </c>
      <c r="E46" s="5">
        <v>0.99097222222222225</v>
      </c>
      <c r="F46" s="7">
        <f t="shared" si="4"/>
        <v>2.85</v>
      </c>
      <c r="G46" s="8">
        <f>SUM($F$2:F46)</f>
        <v>204.76666666666665</v>
      </c>
      <c r="H46" s="8">
        <f t="shared" si="6"/>
        <v>50</v>
      </c>
      <c r="I46" s="9">
        <f t="shared" si="5"/>
        <v>142.5</v>
      </c>
      <c r="J46" s="11">
        <f>SUM($I$2:I46)</f>
        <v>10238.333333333334</v>
      </c>
    </row>
    <row r="47" spans="1:10" ht="15.75" customHeight="1">
      <c r="A47" s="3">
        <v>45607</v>
      </c>
      <c r="B47" s="4" t="str">
        <f t="shared" si="3"/>
        <v>SEG</v>
      </c>
      <c r="C47" s="5">
        <v>0.28472222222222221</v>
      </c>
      <c r="D47" s="6" t="s">
        <v>20</v>
      </c>
      <c r="E47" s="5">
        <v>0.48749999999999999</v>
      </c>
      <c r="F47" s="7">
        <f t="shared" si="4"/>
        <v>4.8666666666666663</v>
      </c>
      <c r="G47" s="8">
        <f>SUM($F$2:F47)</f>
        <v>209.63333333333333</v>
      </c>
      <c r="H47" s="8">
        <f t="shared" si="6"/>
        <v>50</v>
      </c>
      <c r="I47" s="9">
        <f t="shared" si="5"/>
        <v>243.33333333333331</v>
      </c>
      <c r="J47" s="11">
        <f>SUM($I$2:I47)</f>
        <v>10481.666666666668</v>
      </c>
    </row>
    <row r="48" spans="1:10" ht="15.75" customHeight="1">
      <c r="A48" s="3">
        <v>45608</v>
      </c>
      <c r="B48" s="4" t="str">
        <f t="shared" si="3"/>
        <v>TER</v>
      </c>
      <c r="C48" s="5">
        <v>0.34583333333333333</v>
      </c>
      <c r="D48" s="6" t="s">
        <v>20</v>
      </c>
      <c r="E48" s="5">
        <v>0.47430555555555554</v>
      </c>
      <c r="F48" s="7">
        <f t="shared" si="4"/>
        <v>3.0833333333333335</v>
      </c>
      <c r="G48" s="8">
        <f>SUM($F$2:F48)</f>
        <v>212.71666666666667</v>
      </c>
      <c r="H48" s="8">
        <f t="shared" si="6"/>
        <v>50.000000000000007</v>
      </c>
      <c r="I48" s="9">
        <f t="shared" si="5"/>
        <v>154.16666666666669</v>
      </c>
      <c r="J48" s="11">
        <f>SUM($I$2:I48)</f>
        <v>10635.833333333334</v>
      </c>
    </row>
    <row r="49" spans="1:10" ht="15.75" customHeight="1">
      <c r="A49" s="3">
        <v>45608</v>
      </c>
      <c r="B49" s="4" t="str">
        <f t="shared" si="3"/>
        <v>TER</v>
      </c>
      <c r="C49" s="5">
        <v>0.55763888888888891</v>
      </c>
      <c r="D49" s="6" t="s">
        <v>20</v>
      </c>
      <c r="E49" s="5">
        <v>0.82152777777777775</v>
      </c>
      <c r="F49" s="7">
        <f t="shared" si="4"/>
        <v>6.333333333333333</v>
      </c>
      <c r="G49" s="8">
        <f>SUM($F$2:F49)</f>
        <v>219.05</v>
      </c>
      <c r="H49" s="8">
        <f t="shared" si="6"/>
        <v>49.999999999999993</v>
      </c>
      <c r="I49" s="9">
        <f t="shared" si="5"/>
        <v>316.66666666666663</v>
      </c>
      <c r="J49" s="11">
        <f>SUM($I$2:I49)</f>
        <v>10952.5</v>
      </c>
    </row>
    <row r="50" spans="1:10" ht="15.75" customHeight="1">
      <c r="A50" s="3">
        <v>45609</v>
      </c>
      <c r="B50" s="4" t="str">
        <f t="shared" si="3"/>
        <v>QUA</v>
      </c>
      <c r="C50" s="19">
        <v>0.3347222222222222</v>
      </c>
      <c r="D50" s="20" t="s">
        <v>20</v>
      </c>
      <c r="E50" s="19">
        <v>0.55555555555555558</v>
      </c>
      <c r="F50" s="7">
        <f t="shared" si="4"/>
        <v>5.3</v>
      </c>
      <c r="G50" s="8">
        <f>SUM($F$2:F50)</f>
        <v>224.35000000000002</v>
      </c>
      <c r="H50" s="8">
        <f t="shared" si="6"/>
        <v>50</v>
      </c>
      <c r="I50" s="9">
        <f t="shared" si="5"/>
        <v>265</v>
      </c>
      <c r="J50" s="11">
        <f>SUM($I$2:I50)</f>
        <v>11217.5</v>
      </c>
    </row>
    <row r="51" spans="1:10" ht="15.75" customHeight="1">
      <c r="A51" s="3">
        <v>45610</v>
      </c>
      <c r="B51" s="4" t="str">
        <f t="shared" si="3"/>
        <v>QUI</v>
      </c>
      <c r="C51" s="19">
        <v>0.31180555555555556</v>
      </c>
      <c r="D51" s="20" t="s">
        <v>20</v>
      </c>
      <c r="E51" s="19">
        <v>0.54722222222222217</v>
      </c>
      <c r="F51" s="7">
        <f t="shared" si="4"/>
        <v>5.65</v>
      </c>
      <c r="G51" s="8">
        <f>SUM($F$2:F51)</f>
        <v>230.00000000000003</v>
      </c>
      <c r="H51" s="8">
        <f t="shared" si="6"/>
        <v>50</v>
      </c>
      <c r="I51" s="9">
        <f t="shared" si="5"/>
        <v>282.5</v>
      </c>
      <c r="J51" s="11">
        <f>SUM($I$2:I51)</f>
        <v>11500</v>
      </c>
    </row>
    <row r="52" spans="1:10" ht="15.75" customHeight="1">
      <c r="A52" s="3">
        <v>45611</v>
      </c>
      <c r="B52" s="4" t="str">
        <f t="shared" si="3"/>
        <v>SEX</v>
      </c>
      <c r="C52" s="19">
        <v>0.32222222222222224</v>
      </c>
      <c r="D52" s="20" t="s">
        <v>20</v>
      </c>
      <c r="E52" s="19">
        <v>0.53749999999999998</v>
      </c>
      <c r="F52" s="7">
        <f t="shared" si="4"/>
        <v>5.166666666666667</v>
      </c>
      <c r="G52" s="8">
        <f>SUM($F$2:F52)</f>
        <v>235.16666666666669</v>
      </c>
      <c r="H52" s="8">
        <f t="shared" si="6"/>
        <v>50.000000000000007</v>
      </c>
      <c r="I52" s="9">
        <f t="shared" si="5"/>
        <v>258.33333333333337</v>
      </c>
      <c r="J52" s="11">
        <f>SUM($I$2:I52)</f>
        <v>11758.333333333334</v>
      </c>
    </row>
    <row r="53" spans="1:10" ht="15.75" customHeight="1">
      <c r="A53" s="3">
        <v>45612</v>
      </c>
      <c r="B53" s="4" t="str">
        <f t="shared" si="3"/>
        <v>SÁB</v>
      </c>
      <c r="C53" s="19">
        <v>0.29652777777777778</v>
      </c>
      <c r="D53" s="20" t="s">
        <v>20</v>
      </c>
      <c r="E53" s="19">
        <v>0.50763888888888886</v>
      </c>
      <c r="F53" s="7">
        <f t="shared" si="4"/>
        <v>5.0666666666666664</v>
      </c>
      <c r="G53" s="8">
        <f>SUM($F$2:F53)</f>
        <v>240.23333333333335</v>
      </c>
      <c r="H53" s="8">
        <f t="shared" si="6"/>
        <v>50</v>
      </c>
      <c r="I53" s="9">
        <f t="shared" si="5"/>
        <v>253.33333333333331</v>
      </c>
      <c r="J53" s="11">
        <f>SUM($I$2:I53)</f>
        <v>12011.666666666668</v>
      </c>
    </row>
    <row r="54" spans="1:10" ht="15.75" customHeight="1">
      <c r="A54" s="3">
        <v>45614</v>
      </c>
      <c r="B54" s="4" t="str">
        <f t="shared" si="3"/>
        <v>SEG</v>
      </c>
      <c r="C54" s="19">
        <v>0.52222222222222225</v>
      </c>
      <c r="D54" s="20" t="s">
        <v>28</v>
      </c>
      <c r="E54" s="19">
        <v>0.76944444444444438</v>
      </c>
      <c r="F54" s="7">
        <f t="shared" si="4"/>
        <v>5.9333333333333336</v>
      </c>
      <c r="G54" s="8">
        <f>SUM($F$2:F54)</f>
        <v>246.16666666666669</v>
      </c>
      <c r="H54" s="8">
        <f t="shared" si="6"/>
        <v>50</v>
      </c>
      <c r="I54" s="9">
        <f t="shared" si="5"/>
        <v>296.66666666666669</v>
      </c>
      <c r="J54" s="11">
        <f>SUM($I$2:I54)</f>
        <v>12308.333333333334</v>
      </c>
    </row>
    <row r="55" spans="1:10" ht="15.75" customHeight="1">
      <c r="A55" s="3">
        <v>45614</v>
      </c>
      <c r="B55" s="4" t="str">
        <f t="shared" si="3"/>
        <v>SEG</v>
      </c>
      <c r="C55" s="19">
        <v>0.3444444444444445</v>
      </c>
      <c r="D55" s="20" t="s">
        <v>28</v>
      </c>
      <c r="E55" s="19">
        <v>0.50694444444444442</v>
      </c>
      <c r="F55" s="7">
        <f t="shared" si="4"/>
        <v>3.9</v>
      </c>
      <c r="G55" s="8">
        <f>SUM($F$2:F55)</f>
        <v>250.06666666666669</v>
      </c>
      <c r="H55" s="8">
        <f t="shared" si="6"/>
        <v>50</v>
      </c>
      <c r="I55" s="9">
        <f t="shared" si="5"/>
        <v>195</v>
      </c>
      <c r="J55" s="11">
        <f>SUM($I$2:I55)</f>
        <v>12503.333333333334</v>
      </c>
    </row>
    <row r="56" spans="1:10" ht="15.75" customHeight="1">
      <c r="A56" s="3">
        <v>45615</v>
      </c>
      <c r="B56" s="4" t="str">
        <f t="shared" si="3"/>
        <v>TER</v>
      </c>
      <c r="C56" s="19">
        <v>0.72291666666666676</v>
      </c>
      <c r="D56" s="20" t="s">
        <v>29</v>
      </c>
      <c r="E56" s="19">
        <v>0.21527777777777779</v>
      </c>
      <c r="F56" s="7">
        <f t="shared" si="4"/>
        <v>11.816666666666666</v>
      </c>
      <c r="G56" s="8">
        <f>SUM($F$2:F56)</f>
        <v>261.88333333333338</v>
      </c>
      <c r="H56" s="8">
        <f t="shared" si="6"/>
        <v>50.000000000000007</v>
      </c>
      <c r="I56" s="9">
        <f t="shared" si="5"/>
        <v>590.83333333333337</v>
      </c>
      <c r="J56" s="11">
        <f>SUM($I$2:I56)</f>
        <v>13094.166666666668</v>
      </c>
    </row>
    <row r="57" spans="1:10" ht="15.75" customHeight="1">
      <c r="A57" s="3">
        <v>45615</v>
      </c>
      <c r="B57" s="4" t="str">
        <f t="shared" si="3"/>
        <v>TER</v>
      </c>
      <c r="C57" s="19">
        <v>0.55486111111111114</v>
      </c>
      <c r="D57" s="20" t="s">
        <v>28</v>
      </c>
      <c r="E57" s="19">
        <v>0.60833333333333328</v>
      </c>
      <c r="F57" s="7">
        <f t="shared" si="4"/>
        <v>1.2833333333333334</v>
      </c>
      <c r="G57" s="8">
        <f>SUM($F$2:F57)</f>
        <v>263.16666666666674</v>
      </c>
      <c r="H57" s="8">
        <f t="shared" si="6"/>
        <v>50</v>
      </c>
      <c r="I57" s="9">
        <f t="shared" si="5"/>
        <v>64.166666666666671</v>
      </c>
      <c r="J57" s="11">
        <f>SUM($I$2:I57)</f>
        <v>13158.333333333334</v>
      </c>
    </row>
    <row r="58" spans="1:10" ht="15.75" customHeight="1">
      <c r="A58" s="3">
        <v>45615</v>
      </c>
      <c r="B58" s="4" t="str">
        <f t="shared" si="3"/>
        <v>TER</v>
      </c>
      <c r="C58" s="19">
        <v>0.35486111111111113</v>
      </c>
      <c r="D58" s="20" t="s">
        <v>28</v>
      </c>
      <c r="E58" s="19">
        <v>0.48958333333333331</v>
      </c>
      <c r="F58" s="7">
        <f t="shared" si="4"/>
        <v>3.2333333333333334</v>
      </c>
      <c r="G58" s="8">
        <f>SUM($F$2:F58)</f>
        <v>266.40000000000009</v>
      </c>
      <c r="H58" s="8">
        <f t="shared" si="6"/>
        <v>49.999999999999993</v>
      </c>
      <c r="I58" s="9">
        <f t="shared" si="5"/>
        <v>161.66666666666666</v>
      </c>
      <c r="J58" s="11">
        <f>SUM($I$2:I58)</f>
        <v>13320</v>
      </c>
    </row>
    <row r="59" spans="1:10" ht="15.75" customHeight="1">
      <c r="A59" s="3">
        <v>45616</v>
      </c>
      <c r="B59" s="4" t="str">
        <f t="shared" si="3"/>
        <v>QUA</v>
      </c>
      <c r="C59" s="19">
        <v>0.86041666666666661</v>
      </c>
      <c r="D59" s="20" t="s">
        <v>29</v>
      </c>
      <c r="E59" s="19">
        <v>7.9166666666666663E-2</v>
      </c>
      <c r="F59" s="7">
        <f t="shared" si="4"/>
        <v>5.25</v>
      </c>
      <c r="G59" s="8">
        <f>SUM($F$2:F59)</f>
        <v>271.65000000000009</v>
      </c>
      <c r="H59" s="8">
        <f t="shared" si="6"/>
        <v>50</v>
      </c>
      <c r="I59" s="9">
        <f t="shared" si="5"/>
        <v>262.5</v>
      </c>
      <c r="J59" s="11">
        <f>SUM($I$2:I59)</f>
        <v>13582.5</v>
      </c>
    </row>
    <row r="60" spans="1:10" ht="15.75" customHeight="1">
      <c r="A60" s="3">
        <v>45616</v>
      </c>
      <c r="B60" s="4" t="str">
        <f t="shared" si="3"/>
        <v>QUA</v>
      </c>
      <c r="C60" s="19">
        <v>0.3979166666666667</v>
      </c>
      <c r="D60" s="20" t="s">
        <v>29</v>
      </c>
      <c r="E60" s="19">
        <v>0.73472222222222217</v>
      </c>
      <c r="F60" s="7">
        <f t="shared" si="4"/>
        <v>8.0833333333333339</v>
      </c>
      <c r="G60" s="8">
        <f>SUM($F$2:F60)</f>
        <v>279.73333333333341</v>
      </c>
      <c r="H60" s="8">
        <f t="shared" si="6"/>
        <v>50</v>
      </c>
      <c r="I60" s="9">
        <f t="shared" si="5"/>
        <v>404.16666666666669</v>
      </c>
      <c r="J60" s="11">
        <f>SUM($I$2:I60)</f>
        <v>13986.666666666666</v>
      </c>
    </row>
    <row r="61" spans="1:10" ht="15.75" customHeight="1">
      <c r="A61" s="3">
        <v>45617</v>
      </c>
      <c r="B61" s="4" t="str">
        <f t="shared" si="3"/>
        <v>QUI</v>
      </c>
      <c r="C61" s="19">
        <v>0.65763888888888888</v>
      </c>
      <c r="D61" s="20" t="s">
        <v>30</v>
      </c>
      <c r="E61" s="19">
        <v>0.73541666666666661</v>
      </c>
      <c r="F61" s="7">
        <f t="shared" si="4"/>
        <v>1.8666666666666667</v>
      </c>
      <c r="G61" s="8">
        <f>SUM($F$2:F61)</f>
        <v>281.60000000000008</v>
      </c>
      <c r="H61" s="8">
        <f t="shared" si="6"/>
        <v>50</v>
      </c>
      <c r="I61" s="9">
        <f t="shared" si="5"/>
        <v>93.333333333333329</v>
      </c>
      <c r="J61" s="11">
        <f>SUM($I$2:I61)</f>
        <v>14080</v>
      </c>
    </row>
    <row r="62" spans="1:10" ht="15.75" customHeight="1">
      <c r="A62" s="3">
        <v>45618</v>
      </c>
      <c r="B62" s="4" t="str">
        <f t="shared" si="3"/>
        <v>SEX</v>
      </c>
      <c r="C62" s="19">
        <v>0.57430555555555551</v>
      </c>
      <c r="D62" s="20" t="s">
        <v>31</v>
      </c>
      <c r="E62" s="19">
        <v>0.75347222222222221</v>
      </c>
      <c r="F62" s="7">
        <f t="shared" si="4"/>
        <v>4.3</v>
      </c>
      <c r="G62" s="8">
        <f>SUM($F$2:F62)</f>
        <v>285.90000000000009</v>
      </c>
      <c r="H62" s="8">
        <f t="shared" si="6"/>
        <v>50</v>
      </c>
      <c r="I62" s="9">
        <f t="shared" si="5"/>
        <v>215</v>
      </c>
      <c r="J62" s="11">
        <f>SUM($I$2:I62)</f>
        <v>14295</v>
      </c>
    </row>
    <row r="63" spans="1:10" ht="15.75" customHeight="1">
      <c r="A63" s="3">
        <v>45618</v>
      </c>
      <c r="B63" s="4" t="str">
        <f t="shared" si="3"/>
        <v>SEX</v>
      </c>
      <c r="C63" s="19">
        <v>0.32777777777777778</v>
      </c>
      <c r="D63" s="20" t="s">
        <v>30</v>
      </c>
      <c r="E63" s="19">
        <v>0.53472222222222221</v>
      </c>
      <c r="F63" s="7">
        <f t="shared" si="4"/>
        <v>4.9666666666666668</v>
      </c>
      <c r="G63" s="8">
        <f>SUM($F$2:F63)</f>
        <v>290.86666666666673</v>
      </c>
      <c r="H63" s="8">
        <f t="shared" si="6"/>
        <v>50</v>
      </c>
      <c r="I63" s="9">
        <f t="shared" si="5"/>
        <v>248.33333333333334</v>
      </c>
      <c r="J63" s="11">
        <f>SUM($I$2:I63)</f>
        <v>14543.333333333334</v>
      </c>
    </row>
    <row r="64" spans="1:10" ht="15.75" customHeight="1">
      <c r="A64" s="3">
        <v>45621</v>
      </c>
      <c r="B64" s="4" t="str">
        <f t="shared" si="3"/>
        <v>SEG</v>
      </c>
      <c r="C64" s="19">
        <v>0.39444444444444443</v>
      </c>
      <c r="D64" s="20" t="s">
        <v>30</v>
      </c>
      <c r="E64" s="19">
        <v>0.53125</v>
      </c>
      <c r="F64" s="7">
        <f t="shared" si="4"/>
        <v>3.2833333333333332</v>
      </c>
      <c r="G64" s="8">
        <f>SUM($F$2:F64)</f>
        <v>294.15000000000009</v>
      </c>
      <c r="H64" s="8">
        <f t="shared" si="6"/>
        <v>50</v>
      </c>
      <c r="I64" s="9">
        <f t="shared" si="5"/>
        <v>164.16666666666666</v>
      </c>
      <c r="J64" s="11">
        <f>SUM($I$2:I64)</f>
        <v>14707.5</v>
      </c>
    </row>
    <row r="65" spans="1:10" ht="15.75" customHeight="1">
      <c r="A65" s="3">
        <v>45622</v>
      </c>
      <c r="B65" s="4" t="str">
        <f t="shared" si="3"/>
        <v>TER</v>
      </c>
      <c r="C65" s="19">
        <v>0.65277777777777779</v>
      </c>
      <c r="D65" s="20" t="s">
        <v>30</v>
      </c>
      <c r="E65" s="19">
        <v>0.85486111111111107</v>
      </c>
      <c r="F65" s="7">
        <f t="shared" si="4"/>
        <v>4.8499999999999996</v>
      </c>
      <c r="G65" s="8">
        <f>SUM($F$2:F65)</f>
        <v>299.00000000000011</v>
      </c>
      <c r="H65" s="8">
        <f t="shared" si="6"/>
        <v>50</v>
      </c>
      <c r="I65" s="9">
        <f t="shared" si="5"/>
        <v>242.49999999999997</v>
      </c>
      <c r="J65" s="11">
        <f>SUM($I$2:I65)</f>
        <v>14950</v>
      </c>
    </row>
    <row r="66" spans="1:10" ht="15.75" customHeight="1">
      <c r="A66" s="3">
        <v>45623</v>
      </c>
      <c r="B66" s="4" t="str">
        <f t="shared" si="3"/>
        <v>QUA</v>
      </c>
      <c r="C66" s="19">
        <v>0.40625</v>
      </c>
      <c r="D66" s="20" t="s">
        <v>30</v>
      </c>
      <c r="E66" s="19">
        <v>0.55486111111111114</v>
      </c>
      <c r="F66" s="7">
        <f t="shared" si="4"/>
        <v>3.5666666666666669</v>
      </c>
      <c r="G66" s="8">
        <f>SUM($F$2:F66)</f>
        <v>302.56666666666678</v>
      </c>
      <c r="H66" s="8">
        <f t="shared" si="6"/>
        <v>50</v>
      </c>
      <c r="I66" s="9">
        <f t="shared" si="5"/>
        <v>178.33333333333334</v>
      </c>
      <c r="J66" s="11">
        <f>SUM($I$2:I66)</f>
        <v>15128.333333333334</v>
      </c>
    </row>
    <row r="67" spans="1:10" ht="15.75" customHeight="1">
      <c r="A67" s="3">
        <v>45624</v>
      </c>
      <c r="B67" s="4" t="str">
        <f t="shared" si="3"/>
        <v>QUI</v>
      </c>
      <c r="C67" s="19">
        <v>0.64027777777777783</v>
      </c>
      <c r="D67" s="20" t="s">
        <v>30</v>
      </c>
      <c r="E67" s="19">
        <v>0.76736111111111116</v>
      </c>
      <c r="F67" s="7">
        <f t="shared" si="4"/>
        <v>3.05</v>
      </c>
      <c r="G67" s="8">
        <f>SUM($F$2:F67)</f>
        <v>305.61666666666679</v>
      </c>
      <c r="H67" s="8">
        <f t="shared" si="6"/>
        <v>50</v>
      </c>
      <c r="I67" s="9">
        <f t="shared" si="5"/>
        <v>152.5</v>
      </c>
      <c r="J67" s="11">
        <f>SUM($I$2:I67)</f>
        <v>15280.833333333334</v>
      </c>
    </row>
    <row r="68" spans="1:10" ht="15.75" customHeight="1">
      <c r="A68" s="3">
        <v>45624</v>
      </c>
      <c r="B68" s="4" t="str">
        <f t="shared" si="3"/>
        <v>QUI</v>
      </c>
      <c r="C68" s="19">
        <v>0.32361111111111113</v>
      </c>
      <c r="D68" s="20" t="s">
        <v>30</v>
      </c>
      <c r="E68" s="19">
        <v>0.42083333333333334</v>
      </c>
      <c r="F68" s="7">
        <f t="shared" si="4"/>
        <v>2.3333333333333335</v>
      </c>
      <c r="G68" s="8">
        <f>SUM($F$2:F68)</f>
        <v>307.9500000000001</v>
      </c>
      <c r="H68" s="8">
        <f t="shared" si="6"/>
        <v>50</v>
      </c>
      <c r="I68" s="9">
        <f t="shared" si="5"/>
        <v>116.66666666666667</v>
      </c>
      <c r="J68" s="11">
        <f>SUM($I$2:I68)</f>
        <v>15397.5</v>
      </c>
    </row>
    <row r="69" spans="1:10" ht="15.75" customHeight="1">
      <c r="A69" s="3">
        <v>45625</v>
      </c>
      <c r="B69" s="4" t="str">
        <f>MID("DOMSEGTERQUAQUISEXSÁB",WEEKDAY($A70,1)*3-2,3)</f>
        <v>SEX</v>
      </c>
      <c r="C69" s="19">
        <v>0.33263888888888887</v>
      </c>
      <c r="D69" s="20" t="s">
        <v>30</v>
      </c>
      <c r="E69" s="19">
        <v>0.5493055555555556</v>
      </c>
      <c r="F69" s="7">
        <f t="shared" si="4"/>
        <v>5.2</v>
      </c>
      <c r="G69" s="8">
        <f>SUM($F$2:F69)</f>
        <v>313.15000000000009</v>
      </c>
      <c r="H69" s="8">
        <f t="shared" si="6"/>
        <v>50</v>
      </c>
      <c r="I69" s="9">
        <f t="shared" si="5"/>
        <v>260</v>
      </c>
      <c r="J69" s="11">
        <f>SUM($I$2:I69)</f>
        <v>15657.5</v>
      </c>
    </row>
    <row r="70" spans="1:10" ht="15.75" customHeight="1">
      <c r="A70" s="3">
        <v>45625</v>
      </c>
      <c r="B70" s="4" t="str">
        <f>MID("DOMSEGTERQUAQUISEXSÁB",WEEKDAY($A69,1)*3-2,3)</f>
        <v>SEX</v>
      </c>
      <c r="C70" s="19">
        <v>0.58333333333333337</v>
      </c>
      <c r="D70" s="20" t="s">
        <v>30</v>
      </c>
      <c r="E70" s="19">
        <v>0.7416666666666667</v>
      </c>
      <c r="F70" s="7">
        <f t="shared" si="4"/>
        <v>3.8</v>
      </c>
      <c r="G70" s="8">
        <f>SUM($F$2:F70)</f>
        <v>316.9500000000001</v>
      </c>
      <c r="H70" s="8">
        <f t="shared" si="6"/>
        <v>50</v>
      </c>
      <c r="I70" s="9">
        <f t="shared" si="5"/>
        <v>190</v>
      </c>
      <c r="J70" s="11">
        <f>SUM($I$2:I70)</f>
        <v>15847.5</v>
      </c>
    </row>
    <row r="71" spans="1:10" ht="15.75" customHeight="1">
      <c r="A71" s="3">
        <v>45626</v>
      </c>
      <c r="B71" s="4" t="str">
        <f t="shared" si="3"/>
        <v>SÁB</v>
      </c>
      <c r="C71" s="19">
        <v>0.30763888888888891</v>
      </c>
      <c r="D71" s="20" t="s">
        <v>30</v>
      </c>
      <c r="E71" s="19">
        <v>0.46597222222222223</v>
      </c>
      <c r="F71" s="7">
        <f t="shared" si="4"/>
        <v>3.8</v>
      </c>
      <c r="G71" s="8">
        <f>SUM($F$2:F71)</f>
        <v>320.75000000000011</v>
      </c>
      <c r="H71" s="8">
        <f t="shared" si="6"/>
        <v>50</v>
      </c>
      <c r="I71" s="9">
        <f t="shared" si="5"/>
        <v>190</v>
      </c>
      <c r="J71" s="11">
        <f>SUM($I$2:I71)</f>
        <v>16037.5</v>
      </c>
    </row>
    <row r="72" spans="1:10" ht="15.75" customHeight="1">
      <c r="A72" s="3">
        <v>45628</v>
      </c>
      <c r="B72" s="4" t="str">
        <f t="shared" si="3"/>
        <v>SEG</v>
      </c>
      <c r="C72" s="21">
        <v>0.68194444444444446</v>
      </c>
      <c r="D72" s="22" t="s">
        <v>30</v>
      </c>
      <c r="E72" s="21">
        <v>0.72013888888888899</v>
      </c>
      <c r="F72" s="7">
        <f t="shared" ref="F72" si="7">IF(E72&gt;C72,((HOUR(E72)*60+MINUTE(E72))-(HOUR(C72)*60+MINUTE(C72)))/60,((HOUR(E72)*60+MINUTE(E72))-(HOUR(C72)*60+MINUTE(C72)))/60+24)</f>
        <v>0.91666666666666663</v>
      </c>
      <c r="G72" s="8">
        <f>SUM($F$2:F72)</f>
        <v>321.6666666666668</v>
      </c>
      <c r="H72" s="8">
        <f t="shared" ref="H72" si="8">I72/F72</f>
        <v>50</v>
      </c>
      <c r="I72" s="9">
        <f t="shared" ref="I72" si="9">F72*50</f>
        <v>45.833333333333329</v>
      </c>
      <c r="J72" s="11">
        <f>SUM($I$2:I72)</f>
        <v>16083.333333333334</v>
      </c>
    </row>
  </sheetData>
  <autoFilter ref="A1:I1" xr:uid="{00000000-0009-0000-0000-000000000000}">
    <sortState xmlns:xlrd2="http://schemas.microsoft.com/office/spreadsheetml/2017/richdata2" ref="A2:I52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D3" sqref="D3"/>
    </sheetView>
  </sheetViews>
  <sheetFormatPr defaultRowHeight="12.75"/>
  <cols>
    <col min="1" max="2" width="12.85546875" style="1" customWidth="1"/>
    <col min="3" max="3" width="12.85546875" style="13" customWidth="1"/>
    <col min="5" max="5" width="14.7109375" bestFit="1" customWidth="1"/>
  </cols>
  <sheetData>
    <row r="1" spans="1:5">
      <c r="A1" s="29" t="s">
        <v>26</v>
      </c>
      <c r="B1" s="29" t="s">
        <v>27</v>
      </c>
      <c r="C1" s="14" t="s">
        <v>24</v>
      </c>
      <c r="D1" s="29" t="s">
        <v>33</v>
      </c>
      <c r="E1" s="29" t="s">
        <v>35</v>
      </c>
    </row>
    <row r="2" spans="1:5">
      <c r="A2" s="26">
        <v>44649</v>
      </c>
      <c r="B2" s="26">
        <v>45438</v>
      </c>
      <c r="C2" s="27">
        <v>25</v>
      </c>
      <c r="D2" s="28" t="s">
        <v>37</v>
      </c>
      <c r="E2" s="12"/>
    </row>
    <row r="3" spans="1:5">
      <c r="A3" s="16">
        <v>45438</v>
      </c>
      <c r="B3" s="16"/>
      <c r="C3" s="15">
        <v>50</v>
      </c>
      <c r="D3" s="12" t="s">
        <v>36</v>
      </c>
      <c r="E3" s="12"/>
    </row>
    <row r="4" spans="1:5">
      <c r="A4" s="2"/>
      <c r="B4" s="2"/>
      <c r="C4" s="15"/>
      <c r="D4" s="12"/>
      <c r="E4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8" sqref="C8"/>
    </sheetView>
  </sheetViews>
  <sheetFormatPr defaultRowHeight="12.75"/>
  <cols>
    <col min="1" max="1" width="10.140625" bestFit="1" customWidth="1"/>
    <col min="2" max="2" width="12.140625" style="18" bestFit="1" customWidth="1"/>
  </cols>
  <sheetData>
    <row r="1" spans="1:3">
      <c r="A1" s="14" t="s">
        <v>0</v>
      </c>
      <c r="B1" s="15" t="s">
        <v>24</v>
      </c>
      <c r="C1" s="29" t="s">
        <v>25</v>
      </c>
    </row>
    <row r="2" spans="1:3">
      <c r="A2" s="3">
        <v>45597</v>
      </c>
      <c r="B2" s="17">
        <v>8000</v>
      </c>
      <c r="C2" s="2"/>
    </row>
    <row r="3" spans="1:3">
      <c r="A3" s="3">
        <v>45615</v>
      </c>
      <c r="B3" s="17">
        <v>8000</v>
      </c>
      <c r="C3" s="2"/>
    </row>
    <row r="4" spans="1:3">
      <c r="A4" s="12"/>
      <c r="B4" s="17"/>
      <c r="C4" s="2"/>
    </row>
    <row r="5" spans="1:3">
      <c r="A5" s="12"/>
      <c r="B5" s="17"/>
      <c r="C5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tabSelected="1" workbookViewId="0">
      <selection activeCell="C2" sqref="C2"/>
    </sheetView>
  </sheetViews>
  <sheetFormatPr defaultRowHeight="12.75"/>
  <cols>
    <col min="1" max="1" width="12.42578125" style="25" customWidth="1"/>
    <col min="2" max="2" width="44.140625" style="25" customWidth="1"/>
    <col min="3" max="3" width="12.42578125" style="25" customWidth="1"/>
  </cols>
  <sheetData>
    <row r="1" spans="1:4">
      <c r="A1" s="14" t="s">
        <v>0</v>
      </c>
      <c r="B1" s="14" t="s">
        <v>25</v>
      </c>
      <c r="C1" s="15" t="s">
        <v>24</v>
      </c>
      <c r="D1" s="12" t="s">
        <v>33</v>
      </c>
    </row>
    <row r="2" spans="1:4">
      <c r="A2" s="23">
        <v>45615</v>
      </c>
      <c r="B2" s="24" t="s">
        <v>32</v>
      </c>
      <c r="C2" s="24">
        <v>64.84</v>
      </c>
      <c r="D2" s="12" t="s">
        <v>34</v>
      </c>
    </row>
    <row r="3" spans="1:4">
      <c r="A3" s="24"/>
      <c r="B3" s="24"/>
      <c r="C3" s="24"/>
      <c r="D3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Jornadas</vt:lpstr>
      <vt:lpstr>Valor Hora</vt:lpstr>
      <vt:lpstr>Pagamentos</vt:lpstr>
      <vt:lpstr>Gastos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Veloso</cp:lastModifiedBy>
  <dcterms:modified xsi:type="dcterms:W3CDTF">2024-12-04T22:09:36Z</dcterms:modified>
</cp:coreProperties>
</file>