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\\Client\C$\Documents\"/>
    </mc:Choice>
  </mc:AlternateContent>
  <bookViews>
    <workbookView xWindow="0" yWindow="0" windowWidth="19200" windowHeight="8445"/>
  </bookViews>
  <sheets>
    <sheet name="Summary" sheetId="6" r:id="rId1"/>
    <sheet name="Euphonium" sheetId="1" r:id="rId2"/>
    <sheet name="Horn" sheetId="2" r:id="rId3"/>
    <sheet name="Trombone" sheetId="3" r:id="rId4"/>
    <sheet name="Trumpet" sheetId="4" r:id="rId5"/>
    <sheet name="Tuba" sheetId="5" r:id="rId6"/>
  </sheets>
  <calcPr calcId="152511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D15" i="6"/>
  <c r="B8" i="6"/>
  <c r="B5" i="6"/>
  <c r="B6" i="6"/>
  <c r="B7" i="6"/>
  <c r="B9" i="6"/>
  <c r="B10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C9" i="6"/>
  <c r="D9" i="6"/>
  <c r="D12" i="6" s="1"/>
  <c r="E9" i="6"/>
  <c r="F9" i="6"/>
  <c r="C10" i="6"/>
  <c r="C11" i="6" s="1"/>
  <c r="D10" i="6"/>
  <c r="E10" i="6"/>
  <c r="F10" i="6"/>
  <c r="F11" i="6" s="1"/>
  <c r="B11" i="6" l="1"/>
  <c r="B12" i="6"/>
  <c r="B15" i="6" s="1"/>
  <c r="D11" i="6"/>
  <c r="C12" i="6"/>
  <c r="C15" i="6" s="1"/>
  <c r="F12" i="6"/>
  <c r="F15" i="6" s="1"/>
  <c r="E12" i="6"/>
  <c r="E15" i="6" s="1"/>
  <c r="E11" i="6"/>
</calcChain>
</file>

<file path=xl/comments1.xml><?xml version="1.0" encoding="utf-8"?>
<comments xmlns="http://schemas.openxmlformats.org/spreadsheetml/2006/main">
  <authors>
    <author>Ramos, Ramonier</author>
  </authors>
  <commentList>
    <comment ref="A12" authorId="0" shapeId="0">
      <text>
        <r>
          <rPr>
            <sz val="8"/>
            <color indexed="81"/>
            <rFont val="Tahoma"/>
          </rPr>
          <t xml:space="preserve">Markup%  Based on Cost
</t>
        </r>
      </text>
    </comment>
  </commentList>
</comments>
</file>

<file path=xl/sharedStrings.xml><?xml version="1.0" encoding="utf-8"?>
<sst xmlns="http://schemas.openxmlformats.org/spreadsheetml/2006/main" count="274" uniqueCount="195">
  <si>
    <t>COMPOSER/ARRANGER</t>
  </si>
  <si>
    <t>TITLE</t>
  </si>
  <si>
    <t>CODE</t>
  </si>
  <si>
    <t>EVENT</t>
  </si>
  <si>
    <t>COST</t>
  </si>
  <si>
    <t>SELLING PRICE</t>
  </si>
  <si>
    <t>SIMON</t>
  </si>
  <si>
    <t>WILLOW ECHOES</t>
  </si>
  <si>
    <t>EU4024</t>
  </si>
  <si>
    <t>EUPHONIUM SOLO</t>
  </si>
  <si>
    <t>DE LUCA</t>
  </si>
  <si>
    <t>BEAUTIFUL COLORADO</t>
  </si>
  <si>
    <t>EU5011</t>
  </si>
  <si>
    <t>VIVALDI / OSTRANDER</t>
  </si>
  <si>
    <t>CONCERTO IN A MINOR</t>
  </si>
  <si>
    <t>EU5031</t>
  </si>
  <si>
    <t>UBER</t>
  </si>
  <si>
    <t>SONATA FOR EUPHONIUM</t>
  </si>
  <si>
    <t>EU7006</t>
  </si>
  <si>
    <t>HANDEL / BARNES</t>
  </si>
  <si>
    <t>SOUND AN ALARM (JUDAS MACCABEUS)</t>
  </si>
  <si>
    <t>EU4009</t>
  </si>
  <si>
    <t>MARTEAU / BARNES</t>
  </si>
  <si>
    <t>MORCEAU VIVANT</t>
  </si>
  <si>
    <t>EU5020</t>
  </si>
  <si>
    <t>HANDEL / DISHINGER</t>
  </si>
  <si>
    <t>BOURREE</t>
  </si>
  <si>
    <t>EU2020</t>
  </si>
  <si>
    <t>SARABANDE</t>
  </si>
  <si>
    <t>EU2021</t>
  </si>
  <si>
    <t>PRYOR / SCHIFRIN</t>
  </si>
  <si>
    <t>CAKEWALK CONTEST</t>
  </si>
  <si>
    <t>EU4021</t>
  </si>
  <si>
    <t>DANZA ESPANA</t>
  </si>
  <si>
    <t>EU5030</t>
  </si>
  <si>
    <t>SIMONE MANITA</t>
  </si>
  <si>
    <t>BELIEVE ME OF ALL THOSE ENDEARING YOUNG CHARMS</t>
  </si>
  <si>
    <t>EU6016</t>
  </si>
  <si>
    <t>MCKAY</t>
  </si>
  <si>
    <t>TWO PIECES</t>
  </si>
  <si>
    <t>HQ4023</t>
  </si>
  <si>
    <t>HORN QUARTET</t>
  </si>
  <si>
    <t>HANDEL / SEYMOUR</t>
  </si>
  <si>
    <t>FUGHETTA OF THE LITTLE BELLS</t>
  </si>
  <si>
    <t>HQ5005</t>
  </si>
  <si>
    <t>HANDEL / EGER</t>
  </si>
  <si>
    <t>SONATA IN G MINOR (MVTS 1&amp;2 OR 3&amp;4)</t>
  </si>
  <si>
    <t>FH4029</t>
  </si>
  <si>
    <t>HORN SOLO</t>
  </si>
  <si>
    <t>ADAMS</t>
  </si>
  <si>
    <t>LARGO</t>
  </si>
  <si>
    <t>FH5001</t>
  </si>
  <si>
    <t>SCHULLER</t>
  </si>
  <si>
    <t>NOCTURNE</t>
  </si>
  <si>
    <t>FH4053</t>
  </si>
  <si>
    <t>STRAUSS / POTTAG</t>
  </si>
  <si>
    <t>FANTASIE</t>
  </si>
  <si>
    <t>FH5042</t>
  </si>
  <si>
    <t>PURCELL / SMIM</t>
  </si>
  <si>
    <t>SONATA IN G MINOR (MVT 1)</t>
  </si>
  <si>
    <t>FH4046</t>
  </si>
  <si>
    <t>RAVEL / MAGANINI</t>
  </si>
  <si>
    <t>PAVANE</t>
  </si>
  <si>
    <t>FH4048</t>
  </si>
  <si>
    <t>VON WEBER / MUSSER</t>
  </si>
  <si>
    <t>MARCIA MAESTOSO</t>
  </si>
  <si>
    <t>FH3066</t>
  </si>
  <si>
    <t>WAGNER / UBER</t>
  </si>
  <si>
    <t>RIDE OF THE VALKYRIES</t>
  </si>
  <si>
    <t>FH3067</t>
  </si>
  <si>
    <t>HANDEL / DISHNGER</t>
  </si>
  <si>
    <t>WATER SUITE MUSIC SUITE NO.2 ( FROM WATER MUSIC SUITE NO. 3)</t>
  </si>
  <si>
    <t>FH5017</t>
  </si>
  <si>
    <t>MOZART / RAMM</t>
  </si>
  <si>
    <t>SONATINA #1</t>
  </si>
  <si>
    <t>FH5029</t>
  </si>
  <si>
    <t>HIDAS</t>
  </si>
  <si>
    <t>MEDITATION FOR BASS TROMBONE (BASS TBN)</t>
  </si>
  <si>
    <t>TB4021</t>
  </si>
  <si>
    <t>TROMBONE SOLO</t>
  </si>
  <si>
    <t>BARTA</t>
  </si>
  <si>
    <t>KONCERTINO</t>
  </si>
  <si>
    <t>TB6003</t>
  </si>
  <si>
    <t>SPILLMAN</t>
  </si>
  <si>
    <t>CONCERTO FOR BASS TROMBONE &amp; PIANO</t>
  </si>
  <si>
    <t>TB5056</t>
  </si>
  <si>
    <t>NESTICO</t>
  </si>
  <si>
    <t>REFLECTIVE MOOD</t>
  </si>
  <si>
    <t>TB5042</t>
  </si>
  <si>
    <t>DEDRICK</t>
  </si>
  <si>
    <t>INSPIRATION</t>
  </si>
  <si>
    <t>TB6014</t>
  </si>
  <si>
    <t>KAPLAN</t>
  </si>
  <si>
    <t>SOLILOQUY FOR TROMBONE</t>
  </si>
  <si>
    <t>TB4023</t>
  </si>
  <si>
    <t>MOZART / DISHINGER</t>
  </si>
  <si>
    <t>CONCERTO IN Eb K.V. 142 (MVT 1 OR 2)</t>
  </si>
  <si>
    <t>TB4033</t>
  </si>
  <si>
    <t>KETELBEY / TEAGUE</t>
  </si>
  <si>
    <t>IN A MONASTERY GARDEN</t>
  </si>
  <si>
    <t>TB3040</t>
  </si>
  <si>
    <t>GUILMANT</t>
  </si>
  <si>
    <t>MORCEAU SYMPHONIQUE</t>
  </si>
  <si>
    <t>TB5027</t>
  </si>
  <si>
    <t>BRAHMS / SAWYER</t>
  </si>
  <si>
    <t>ANDANTE</t>
  </si>
  <si>
    <t>TP5012</t>
  </si>
  <si>
    <t>TRUMPET SOLO</t>
  </si>
  <si>
    <t>SACHSE / GLOVER / LEWIS</t>
  </si>
  <si>
    <t>CONCERTINO IN Eb</t>
  </si>
  <si>
    <t>TP5052</t>
  </si>
  <si>
    <t>LUENING</t>
  </si>
  <si>
    <t>INTRODUCTION AND ALLEGRO</t>
  </si>
  <si>
    <t>TP6025</t>
  </si>
  <si>
    <t>STEVENS</t>
  </si>
  <si>
    <t>SONATA</t>
  </si>
  <si>
    <t>TP7010</t>
  </si>
  <si>
    <t>SCARLATTI / BARNES</t>
  </si>
  <si>
    <t>ARIA FROM OPERA TIGRAINE</t>
  </si>
  <si>
    <t>TP3069</t>
  </si>
  <si>
    <t>TELEMANN / BARNES</t>
  </si>
  <si>
    <t>ARIE FROM PIMPINONE</t>
  </si>
  <si>
    <t>TP5062</t>
  </si>
  <si>
    <t>FITZGERALD</t>
  </si>
  <si>
    <t>CONCERTINO</t>
  </si>
  <si>
    <t>TP5019</t>
  </si>
  <si>
    <t>HANDEL / PERRY</t>
  </si>
  <si>
    <t>SUITE NO 5</t>
  </si>
  <si>
    <t>TP5027</t>
  </si>
  <si>
    <t>HAYDN / VOXMAN</t>
  </si>
  <si>
    <t>ARIA AND ALLEGRO</t>
  </si>
  <si>
    <t>TP4035</t>
  </si>
  <si>
    <t>MOZART / VOXMAN</t>
  </si>
  <si>
    <t>CONCERT ARIA</t>
  </si>
  <si>
    <t>TP4056</t>
  </si>
  <si>
    <t>HUBANS / VOXMAN</t>
  </si>
  <si>
    <t>SECOND CONCERTINO</t>
  </si>
  <si>
    <t>TP5031</t>
  </si>
  <si>
    <t>ERLANGER / ANDRAUD</t>
  </si>
  <si>
    <t>SOLO DE CONCERT</t>
  </si>
  <si>
    <t>TP6016</t>
  </si>
  <si>
    <t>SMITH</t>
  </si>
  <si>
    <t>FANTASY FOR TRUMPET</t>
  </si>
  <si>
    <t>TP5057</t>
  </si>
  <si>
    <t>RONDO FOR TRUMPET</t>
  </si>
  <si>
    <t>TP5058</t>
  </si>
  <si>
    <t>SIEKMANN</t>
  </si>
  <si>
    <t>PARABLE</t>
  </si>
  <si>
    <t>TU3036</t>
  </si>
  <si>
    <t>TUBA SOLO</t>
  </si>
  <si>
    <t>BARNHOUSE</t>
  </si>
  <si>
    <t>BARBAROSSA</t>
  </si>
  <si>
    <t>TU4001</t>
  </si>
  <si>
    <t>RINGLEBEN</t>
  </si>
  <si>
    <t>STORM KING</t>
  </si>
  <si>
    <t>TU5024</t>
  </si>
  <si>
    <t>ARBAN</t>
  </si>
  <si>
    <t>CARNIVAL OF VENICE</t>
  </si>
  <si>
    <t>TU6001</t>
  </si>
  <si>
    <t>PURCELL / DISHINGER</t>
  </si>
  <si>
    <t>GAVOTTE AND HORNPIPE</t>
  </si>
  <si>
    <t>TU3032</t>
  </si>
  <si>
    <t>TCHAIKOVSKY / GERSHENFELD</t>
  </si>
  <si>
    <t>AT THE DANCE</t>
  </si>
  <si>
    <t>TU3040</t>
  </si>
  <si>
    <t>BEVERSDORF</t>
  </si>
  <si>
    <t>TU6003</t>
  </si>
  <si>
    <t>OSMON</t>
  </si>
  <si>
    <t>CONCERT ETUDES FOR SOLO TUBA (MVTS 7 or 10)</t>
  </si>
  <si>
    <t>TU6018</t>
  </si>
  <si>
    <t>MATTHEWS</t>
  </si>
  <si>
    <t>ALLELUJA, EXULTATE</t>
  </si>
  <si>
    <t>TU4014</t>
  </si>
  <si>
    <t>DANBURG</t>
  </si>
  <si>
    <t>SONATINA</t>
  </si>
  <si>
    <t>TU5008</t>
  </si>
  <si>
    <t>VAUGHAN</t>
  </si>
  <si>
    <t>CONCERTPIECE NO. 2</t>
  </si>
  <si>
    <t>TU5029</t>
  </si>
  <si>
    <t>High Cost</t>
  </si>
  <si>
    <t>High Selling Price</t>
  </si>
  <si>
    <t>Low Cost</t>
  </si>
  <si>
    <t>Low Selling Price</t>
  </si>
  <si>
    <t>Average Cost</t>
  </si>
  <si>
    <t>Average Selling Price</t>
  </si>
  <si>
    <t>Average Markup $</t>
  </si>
  <si>
    <t>Average Markup %</t>
  </si>
  <si>
    <t>Markup Goal:</t>
  </si>
  <si>
    <t>Markup Variance:</t>
  </si>
  <si>
    <t>Euphonium</t>
  </si>
  <si>
    <t>Horn</t>
  </si>
  <si>
    <t>Trombone</t>
  </si>
  <si>
    <t>Trumpet</t>
  </si>
  <si>
    <t>Tuba</t>
  </si>
  <si>
    <t>Sheet Music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</si>
</sst>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.0%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sz val="8"/>
      <color indexed="81"/>
      <name val="Tahoma"/>
    </font>
    <font>
      <sz val="24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lightTrellis">
        <bgColor theme="5" tint="-0.249977111117893"/>
      </patternFill>
    </fill>
  </fills>
  <borders count="9">
    <border>
      <left/>
      <right/>
      <top/>
      <bottom/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/>
      <top/>
      <bottom/>
      <diagonal/>
    </border>
    <border>
      <left/>
      <right style="thick">
        <color theme="9" tint="-0.24994659260841701"/>
      </right>
      <top/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</borders>
  <cellStyleXfs count="1">
    <xf numFmtId="0" fontId="0" fillId="0" borderId="0"/>
  </cellStyleXfs>
  <cellXfs count="15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gray0625">
          <bgColor rgb="FFFFFF0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6">
                    <a:lumMod val="60000"/>
                    <a:lumOff val="40000"/>
                  </a:schemeClr>
                </a:solidFill>
              </a:rPr>
              <a:t>Price</a:t>
            </a:r>
            <a:r>
              <a:rPr lang="en-US" sz="18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Analysis</a:t>
            </a:r>
            <a:endParaRPr lang="en-US" sz="1800">
              <a:solidFill>
                <a:schemeClr val="accent6">
                  <a:lumMod val="60000"/>
                  <a:lumOff val="4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Summary!$B$4</c:f>
              <c:strCache>
                <c:ptCount val="1"/>
                <c:pt idx="0">
                  <c:v>Euphonium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(Summary!$A$6,Summary!$A$8,Summary!$A$10)</c:f>
              <c:strCache>
                <c:ptCount val="3"/>
                <c:pt idx="0">
                  <c:v>High Selling Price</c:v>
                </c:pt>
                <c:pt idx="1">
                  <c:v>Low Selling Price</c:v>
                </c:pt>
                <c:pt idx="2">
                  <c:v>Average Selling Price</c:v>
                </c:pt>
              </c:strCache>
            </c:strRef>
          </c:cat>
          <c:val>
            <c:numRef>
              <c:f>(Summary!$B$6,Summary!$B$8,Summary!$B$10)</c:f>
              <c:numCache>
                <c:formatCode>"$"#,##0.00_);[Red]\("$"#,##0.00\)</c:formatCode>
                <c:ptCount val="3"/>
                <c:pt idx="0">
                  <c:v>9.4</c:v>
                </c:pt>
                <c:pt idx="1">
                  <c:v>5.5</c:v>
                </c:pt>
                <c:pt idx="2">
                  <c:v>7.75</c:v>
                </c:pt>
              </c:numCache>
            </c:numRef>
          </c:val>
        </c:ser>
        <c:ser>
          <c:idx val="1"/>
          <c:order val="1"/>
          <c:tx>
            <c:strRef>
              <c:f>Summary!$C$4</c:f>
              <c:strCache>
                <c:ptCount val="1"/>
                <c:pt idx="0">
                  <c:v>Horn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(Summary!$A$6,Summary!$A$8,Summary!$A$10)</c:f>
              <c:strCache>
                <c:ptCount val="3"/>
                <c:pt idx="0">
                  <c:v>High Selling Price</c:v>
                </c:pt>
                <c:pt idx="1">
                  <c:v>Low Selling Price</c:v>
                </c:pt>
                <c:pt idx="2">
                  <c:v>Average Selling Price</c:v>
                </c:pt>
              </c:strCache>
            </c:strRef>
          </c:cat>
          <c:val>
            <c:numRef>
              <c:f>(Summary!$C$6,Summary!$C$8,Summary!$C$10)</c:f>
              <c:numCache>
                <c:formatCode>"$"#,##0.00_);[Red]\("$"#,##0.00\)</c:formatCode>
                <c:ptCount val="3"/>
                <c:pt idx="0">
                  <c:v>9.9</c:v>
                </c:pt>
                <c:pt idx="1">
                  <c:v>5.2</c:v>
                </c:pt>
                <c:pt idx="2">
                  <c:v>7.28</c:v>
                </c:pt>
              </c:numCache>
            </c:numRef>
          </c:val>
        </c:ser>
        <c:ser>
          <c:idx val="2"/>
          <c:order val="2"/>
          <c:tx>
            <c:strRef>
              <c:f>Summary!$D$4</c:f>
              <c:strCache>
                <c:ptCount val="1"/>
                <c:pt idx="0">
                  <c:v>Trombone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(Summary!$A$6,Summary!$A$8,Summary!$A$10)</c:f>
              <c:strCache>
                <c:ptCount val="3"/>
                <c:pt idx="0">
                  <c:v>High Selling Price</c:v>
                </c:pt>
                <c:pt idx="1">
                  <c:v>Low Selling Price</c:v>
                </c:pt>
                <c:pt idx="2">
                  <c:v>Average Selling Price</c:v>
                </c:pt>
              </c:strCache>
            </c:strRef>
          </c:cat>
          <c:val>
            <c:numRef>
              <c:f>(Summary!$D$6,Summary!$D$8,Summary!$D$10)</c:f>
              <c:numCache>
                <c:formatCode>"$"#,##0.00_);[Red]\("$"#,##0.00\)</c:formatCode>
                <c:ptCount val="3"/>
                <c:pt idx="0">
                  <c:v>9.8000000000000007</c:v>
                </c:pt>
                <c:pt idx="1">
                  <c:v>5.2</c:v>
                </c:pt>
                <c:pt idx="2">
                  <c:v>7.33</c:v>
                </c:pt>
              </c:numCache>
            </c:numRef>
          </c:val>
        </c:ser>
        <c:ser>
          <c:idx val="3"/>
          <c:order val="3"/>
          <c:tx>
            <c:strRef>
              <c:f>Summary!$E$4</c:f>
              <c:strCache>
                <c:ptCount val="1"/>
                <c:pt idx="0">
                  <c:v>Trumpet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(Summary!$A$6,Summary!$A$8,Summary!$A$10)</c:f>
              <c:strCache>
                <c:ptCount val="3"/>
                <c:pt idx="0">
                  <c:v>High Selling Price</c:v>
                </c:pt>
                <c:pt idx="1">
                  <c:v>Low Selling Price</c:v>
                </c:pt>
                <c:pt idx="2">
                  <c:v>Average Selling Price</c:v>
                </c:pt>
              </c:strCache>
            </c:strRef>
          </c:cat>
          <c:val>
            <c:numRef>
              <c:f>(Summary!$E$6,Summary!$E$8,Summary!$E$10)</c:f>
              <c:numCache>
                <c:formatCode>"$"#,##0.00_);[Red]\("$"#,##0.00\)</c:formatCode>
                <c:ptCount val="3"/>
                <c:pt idx="0">
                  <c:v>10</c:v>
                </c:pt>
                <c:pt idx="1">
                  <c:v>5.2</c:v>
                </c:pt>
                <c:pt idx="2">
                  <c:v>7.13</c:v>
                </c:pt>
              </c:numCache>
            </c:numRef>
          </c:val>
        </c:ser>
        <c:ser>
          <c:idx val="4"/>
          <c:order val="4"/>
          <c:tx>
            <c:strRef>
              <c:f>Summary!$F$4</c:f>
              <c:strCache>
                <c:ptCount val="1"/>
                <c:pt idx="0">
                  <c:v>Tuba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(Summary!$A$6,Summary!$A$8,Summary!$A$10)</c:f>
              <c:strCache>
                <c:ptCount val="3"/>
                <c:pt idx="0">
                  <c:v>High Selling Price</c:v>
                </c:pt>
                <c:pt idx="1">
                  <c:v>Low Selling Price</c:v>
                </c:pt>
                <c:pt idx="2">
                  <c:v>Average Selling Price</c:v>
                </c:pt>
              </c:strCache>
            </c:strRef>
          </c:cat>
          <c:val>
            <c:numRef>
              <c:f>(Summary!$F$6,Summary!$F$8,Summary!$F$10)</c:f>
              <c:numCache>
                <c:formatCode>"$"#,##0.00_);[Red]\("$"#,##0.00\)</c:formatCode>
                <c:ptCount val="3"/>
                <c:pt idx="0">
                  <c:v>9.8000000000000007</c:v>
                </c:pt>
                <c:pt idx="1">
                  <c:v>5.6</c:v>
                </c:pt>
                <c:pt idx="2">
                  <c:v>7.75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1642592"/>
        <c:axId val="371642984"/>
        <c:axId val="0"/>
      </c:bar3DChart>
      <c:catAx>
        <c:axId val="3716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42984"/>
        <c:crosses val="autoZero"/>
        <c:auto val="1"/>
        <c:lblAlgn val="ctr"/>
        <c:lblOffset val="100"/>
        <c:noMultiLvlLbl val="0"/>
      </c:catAx>
      <c:valAx>
        <c:axId val="3716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6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481011</xdr:colOff>
      <xdr:row>16</xdr:row>
      <xdr:rowOff>23811</xdr:rowOff>
    </xdr:from>
    <xdr:to>
      <xdr:col>5</xdr:col>
      <xdr:colOff>857250</xdr:colOff>
      <xdr:row>36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F15"/>
  <sheetViews>
    <sheetView tabSelected="1" workbookViewId="0">
      <selection activeCell="I25" sqref="I25"/>
    </sheetView>
  </sheetViews>
  <sheetFormatPr defaultRowHeight="15" x14ac:dyDescent="0.25"/>
  <cols>
    <col min="1" max="1" width="19.140625" customWidth="1"/>
    <col min="2" max="2" width="16.140625" customWidth="1"/>
    <col min="3" max="3" width="16.7109375" customWidth="1"/>
    <col min="4" max="5" width="17" customWidth="1"/>
    <col min="6" max="6" width="16.85546875" customWidth="1"/>
  </cols>
  <sheetData>
    <row r="1" spans="1:6" ht="32.25" customHeight="1" thickTop="1" x14ac:dyDescent="0.5">
      <c r="A1" s="6" t="s">
        <v>194</v>
      </c>
      <c r="B1" s="7"/>
      <c r="C1" s="7"/>
      <c r="D1" s="7"/>
      <c r="E1" s="7"/>
      <c r="F1" s="8"/>
    </row>
    <row r="2" spans="1:6" ht="15" customHeight="1" x14ac:dyDescent="0.25">
      <c r="A2" s="9">
        <f ca="1">TODAY()</f>
        <v>41937</v>
      </c>
      <c r="B2" s="10"/>
      <c r="C2" s="10"/>
      <c r="D2" s="10"/>
      <c r="E2" s="10"/>
      <c r="F2" s="11"/>
    </row>
    <row r="3" spans="1:6" ht="15" customHeight="1" thickBot="1" x14ac:dyDescent="0.3">
      <c r="A3" s="12"/>
      <c r="B3" s="13"/>
      <c r="C3" s="13"/>
      <c r="D3" s="13"/>
      <c r="E3" s="13"/>
      <c r="F3" s="14"/>
    </row>
    <row r="4" spans="1:6" ht="15.75" thickTop="1" x14ac:dyDescent="0.25">
      <c r="B4" s="2" t="s">
        <v>189</v>
      </c>
      <c r="C4" s="2" t="s">
        <v>190</v>
      </c>
      <c r="D4" s="2" t="s">
        <v>191</v>
      </c>
      <c r="E4" s="2" t="s">
        <v>192</v>
      </c>
      <c r="F4" s="2" t="s">
        <v>193</v>
      </c>
    </row>
    <row r="5" spans="1:6" x14ac:dyDescent="0.25">
      <c r="A5" t="s">
        <v>179</v>
      </c>
      <c r="B5" s="3">
        <f>MAX(Euphonium!E2:E12)</f>
        <v>5.6</v>
      </c>
      <c r="C5" s="3">
        <f>MAX(Horn!E2:E13)</f>
        <v>5.5</v>
      </c>
      <c r="D5" s="3">
        <f>MAX(Trombone!E2:E10)</f>
        <v>5.6</v>
      </c>
      <c r="E5" s="3">
        <f>MAX(Trumpet!E2:E15)</f>
        <v>5.6</v>
      </c>
      <c r="F5" s="3">
        <f>MAX(Tuba!E2:E12)</f>
        <v>5.6</v>
      </c>
    </row>
    <row r="6" spans="1:6" x14ac:dyDescent="0.25">
      <c r="A6" t="s">
        <v>180</v>
      </c>
      <c r="B6" s="3">
        <f>MAX(Euphonium!F2:F12)</f>
        <v>9.4</v>
      </c>
      <c r="C6" s="3">
        <f>MAX(Horn!F2:F13)</f>
        <v>9.9</v>
      </c>
      <c r="D6" s="3">
        <f>MAX(Trombone!F2:F10)</f>
        <v>9.8000000000000007</v>
      </c>
      <c r="E6" s="3">
        <f>MAX(Trumpet!F2:F15)</f>
        <v>10</v>
      </c>
      <c r="F6" s="3">
        <f>MAX(Tuba!F2:F12)</f>
        <v>9.8000000000000007</v>
      </c>
    </row>
    <row r="7" spans="1:6" x14ac:dyDescent="0.25">
      <c r="A7" t="s">
        <v>181</v>
      </c>
      <c r="B7" s="3">
        <f>MIN(Euphonium!E2:E12)</f>
        <v>3.25</v>
      </c>
      <c r="C7" s="3">
        <f>MIN(Horn!E2:E13)</f>
        <v>3.25</v>
      </c>
      <c r="D7" s="3">
        <f>MIN(Trombone!E2:E10)</f>
        <v>3.25</v>
      </c>
      <c r="E7" s="3">
        <f>MIN(Trumpet!E2:E15)</f>
        <v>3.25</v>
      </c>
      <c r="F7" s="3">
        <f>MIN(Tuba!E2:E12)</f>
        <v>3.25</v>
      </c>
    </row>
    <row r="8" spans="1:6" x14ac:dyDescent="0.25">
      <c r="A8" t="s">
        <v>182</v>
      </c>
      <c r="B8" s="3">
        <f>MIN(Euphonium!F2:F12)</f>
        <v>5.5</v>
      </c>
      <c r="C8" s="3">
        <f>MIN(Horn!F2:F13)</f>
        <v>5.2</v>
      </c>
      <c r="D8" s="3">
        <f>MIN(Trombone!F2:F10)</f>
        <v>5.2</v>
      </c>
      <c r="E8" s="3">
        <f>MIN(Trumpet!F2:F15)</f>
        <v>5.2</v>
      </c>
      <c r="F8" s="3">
        <f>MIN(Tuba!F2:F12)</f>
        <v>5.6</v>
      </c>
    </row>
    <row r="9" spans="1:6" x14ac:dyDescent="0.25">
      <c r="A9" t="s">
        <v>183</v>
      </c>
      <c r="B9" s="3">
        <f>AVERAGE(Euphonium!E2:E12)</f>
        <v>3.85</v>
      </c>
      <c r="C9" s="3">
        <f>AVERAGE(Horn!E2:E13)</f>
        <v>3.93</v>
      </c>
      <c r="D9" s="3">
        <f>AVERAGE(Trombone!E2:E10)</f>
        <v>4.68</v>
      </c>
      <c r="E9" s="3">
        <f>AVERAGE(Trumpet!E2:E15)</f>
        <v>4.74</v>
      </c>
      <c r="F9" s="3">
        <f>AVERAGE(Tuba!E2:E12)</f>
        <v>4.1900000000000004</v>
      </c>
    </row>
    <row r="10" spans="1:6" x14ac:dyDescent="0.25">
      <c r="A10" t="s">
        <v>184</v>
      </c>
      <c r="B10" s="3">
        <f>AVERAGE(Euphonium!F2:F12)</f>
        <v>7.75</v>
      </c>
      <c r="C10" s="3">
        <f>AVERAGE(Horn!F2:F13)</f>
        <v>7.28</v>
      </c>
      <c r="D10" s="3">
        <f>AVERAGE(Trombone!F2:F10)</f>
        <v>7.33</v>
      </c>
      <c r="E10" s="3">
        <f>AVERAGE(Trumpet!F2:F15)</f>
        <v>7.13</v>
      </c>
      <c r="F10" s="3">
        <f>AVERAGE(Tuba!F2:F12)</f>
        <v>7.75</v>
      </c>
    </row>
    <row r="11" spans="1:6" x14ac:dyDescent="0.25">
      <c r="A11" t="s">
        <v>185</v>
      </c>
      <c r="B11" s="3">
        <f>B10-B9</f>
        <v>3.9</v>
      </c>
      <c r="C11" s="3">
        <f>C10-C9</f>
        <v>3.35</v>
      </c>
      <c r="D11" s="3">
        <f>(D10-D9)</f>
        <v>2.65</v>
      </c>
      <c r="E11" s="3">
        <f>(E10-E9)</f>
        <v>2.39</v>
      </c>
      <c r="F11" s="3">
        <f>F10-F9</f>
        <v>3.56</v>
      </c>
    </row>
    <row r="12" spans="1:6" x14ac:dyDescent="0.25">
      <c r="A12" t="s">
        <v>186</v>
      </c>
      <c r="B12" s="4">
        <f>(B10-B9)/B9</f>
        <v>1.0129999999999999</v>
      </c>
      <c r="C12" s="4">
        <f>(C10-C9)/C9</f>
        <v>0.85199999999999998</v>
      </c>
      <c r="D12" s="4">
        <f>(D10-D9)/D9</f>
        <v>0.56599999999999995</v>
      </c>
      <c r="E12" s="4">
        <f>(E10-E9)/E9</f>
        <v>0.504</v>
      </c>
      <c r="F12" s="4">
        <f>(F10-F9)/F9</f>
        <v>0.85</v>
      </c>
    </row>
    <row r="14" spans="1:6" x14ac:dyDescent="0.25">
      <c r="A14" t="s">
        <v>187</v>
      </c>
      <c r="B14" s="5">
        <v>0.8</v>
      </c>
    </row>
    <row r="15" spans="1:6" x14ac:dyDescent="0.25">
      <c r="A15" t="s">
        <v>188</v>
      </c>
      <c r="B15" s="4">
        <f>(B12-$B$14)</f>
        <v>0.21299999999999999</v>
      </c>
      <c r="C15" s="4">
        <f t="shared" ref="C15:F15" si="0">(C12-$B$14)</f>
        <v>5.1999999999999998E-2</v>
      </c>
      <c r="D15" s="4">
        <f t="shared" si="0"/>
        <v>-0.23400000000000001</v>
      </c>
      <c r="E15" s="4">
        <f t="shared" si="0"/>
        <v>-0.29599999999999999</v>
      </c>
      <c r="F15" s="4">
        <f t="shared" si="0"/>
        <v>0.05</v>
      </c>
    </row>
  </sheetData>
  <mergeCells count="3">
    <mergeCell ref="A1:F1"/>
    <mergeCell ref="A2:F2"/>
    <mergeCell ref="A3:F3"/>
  </mergeCells>
  <conditionalFormatting sqref="B15:F15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F12"/>
  <sheetViews>
    <sheetView workbookViewId="0">
      <selection activeCell="F7" sqref="F7"/>
    </sheetView>
  </sheetViews>
  <sheetFormatPr defaultRowHeight="15" x14ac:dyDescent="0.25"/>
  <cols>
    <col min="1" max="1" width="26.5703125" customWidth="1"/>
    <col min="2" max="2" width="49.5703125" customWidth="1"/>
    <col min="3" max="3" width="14.28515625" customWidth="1"/>
    <col min="4" max="4" width="26.42578125" customWidth="1"/>
    <col min="5" max="5" width="12.140625" customWidth="1"/>
    <col min="6" max="6" width="1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s="1">
        <v>5.6</v>
      </c>
      <c r="F2" s="1">
        <v>7.8</v>
      </c>
    </row>
    <row r="3" spans="1:6" x14ac:dyDescent="0.25">
      <c r="A3" t="s">
        <v>10</v>
      </c>
      <c r="B3" t="s">
        <v>11</v>
      </c>
      <c r="C3" t="s">
        <v>12</v>
      </c>
      <c r="D3" t="s">
        <v>9</v>
      </c>
      <c r="E3" s="1">
        <v>3.25</v>
      </c>
      <c r="F3" s="1">
        <v>5.5</v>
      </c>
    </row>
    <row r="4" spans="1:6" x14ac:dyDescent="0.25">
      <c r="A4" t="s">
        <v>13</v>
      </c>
      <c r="B4" t="s">
        <v>14</v>
      </c>
      <c r="C4" t="s">
        <v>15</v>
      </c>
      <c r="D4" t="s">
        <v>9</v>
      </c>
      <c r="E4" s="1">
        <v>3.25</v>
      </c>
      <c r="F4" s="1">
        <v>6.8</v>
      </c>
    </row>
    <row r="5" spans="1:6" x14ac:dyDescent="0.25">
      <c r="A5" t="s">
        <v>16</v>
      </c>
      <c r="B5" t="s">
        <v>17</v>
      </c>
      <c r="C5" t="s">
        <v>18</v>
      </c>
      <c r="D5" t="s">
        <v>9</v>
      </c>
      <c r="E5" s="1">
        <v>5.6</v>
      </c>
      <c r="F5" s="1">
        <v>6.7</v>
      </c>
    </row>
    <row r="6" spans="1:6" x14ac:dyDescent="0.25">
      <c r="A6" t="s">
        <v>19</v>
      </c>
      <c r="B6" t="s">
        <v>20</v>
      </c>
      <c r="C6" t="s">
        <v>21</v>
      </c>
      <c r="D6" t="s">
        <v>9</v>
      </c>
      <c r="E6" s="1">
        <v>3.25</v>
      </c>
      <c r="F6" s="1">
        <v>9.4</v>
      </c>
    </row>
    <row r="7" spans="1:6" x14ac:dyDescent="0.25">
      <c r="A7" t="s">
        <v>22</v>
      </c>
      <c r="B7" t="s">
        <v>23</v>
      </c>
      <c r="C7" t="s">
        <v>24</v>
      </c>
      <c r="D7" t="s">
        <v>9</v>
      </c>
      <c r="E7" s="1">
        <v>3.25</v>
      </c>
      <c r="F7" s="1">
        <v>8.6</v>
      </c>
    </row>
    <row r="8" spans="1:6" x14ac:dyDescent="0.25">
      <c r="A8" t="s">
        <v>25</v>
      </c>
      <c r="B8" t="s">
        <v>26</v>
      </c>
      <c r="C8" t="s">
        <v>27</v>
      </c>
      <c r="D8" t="s">
        <v>9</v>
      </c>
      <c r="E8" s="1">
        <v>3.25</v>
      </c>
      <c r="F8" s="1">
        <v>8.6</v>
      </c>
    </row>
    <row r="9" spans="1:6" x14ac:dyDescent="0.25">
      <c r="A9" t="s">
        <v>25</v>
      </c>
      <c r="B9" t="s">
        <v>28</v>
      </c>
      <c r="C9" t="s">
        <v>29</v>
      </c>
      <c r="D9" t="s">
        <v>9</v>
      </c>
      <c r="E9" s="1">
        <v>3.25</v>
      </c>
      <c r="F9" s="1">
        <v>8.6</v>
      </c>
    </row>
    <row r="10" spans="1:6" x14ac:dyDescent="0.25">
      <c r="A10" t="s">
        <v>30</v>
      </c>
      <c r="B10" t="s">
        <v>31</v>
      </c>
      <c r="C10" t="s">
        <v>32</v>
      </c>
      <c r="D10" t="s">
        <v>9</v>
      </c>
      <c r="E10" s="1">
        <v>3.25</v>
      </c>
      <c r="F10" s="1">
        <v>7.2</v>
      </c>
    </row>
    <row r="11" spans="1:6" x14ac:dyDescent="0.25">
      <c r="A11" t="s">
        <v>16</v>
      </c>
      <c r="B11" t="s">
        <v>33</v>
      </c>
      <c r="C11" t="s">
        <v>34</v>
      </c>
      <c r="D11" t="s">
        <v>9</v>
      </c>
      <c r="E11" s="1">
        <v>3.25</v>
      </c>
      <c r="F11" s="1">
        <v>6.6</v>
      </c>
    </row>
    <row r="12" spans="1:6" x14ac:dyDescent="0.25">
      <c r="A12" t="s">
        <v>35</v>
      </c>
      <c r="B12" t="s">
        <v>36</v>
      </c>
      <c r="C12" t="s">
        <v>37</v>
      </c>
      <c r="D12" t="s">
        <v>9</v>
      </c>
      <c r="E12" s="1">
        <v>5.2</v>
      </c>
      <c r="F12" s="1">
        <v>9.4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F13"/>
  <sheetViews>
    <sheetView workbookViewId="0">
      <selection activeCell="F2" sqref="F2"/>
    </sheetView>
  </sheetViews>
  <sheetFormatPr defaultRowHeight="15" x14ac:dyDescent="0.25"/>
  <cols>
    <col min="1" max="1" width="25" customWidth="1"/>
    <col min="2" max="2" width="60.5703125" customWidth="1"/>
    <col min="3" max="3" width="13.140625" customWidth="1"/>
    <col min="4" max="4" width="16" customWidth="1"/>
    <col min="5" max="5" width="8.42578125" customWidth="1"/>
    <col min="6" max="6" width="14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38</v>
      </c>
      <c r="B2" t="s">
        <v>39</v>
      </c>
      <c r="C2" t="s">
        <v>40</v>
      </c>
      <c r="D2" t="s">
        <v>41</v>
      </c>
      <c r="E2" s="1">
        <v>3.25</v>
      </c>
      <c r="F2" s="1">
        <v>7.3</v>
      </c>
    </row>
    <row r="3" spans="1:6" x14ac:dyDescent="0.25">
      <c r="A3" t="s">
        <v>42</v>
      </c>
      <c r="B3" t="s">
        <v>43</v>
      </c>
      <c r="C3" t="s">
        <v>44</v>
      </c>
      <c r="D3" t="s">
        <v>41</v>
      </c>
      <c r="E3" s="1">
        <v>5.5</v>
      </c>
      <c r="F3" s="1">
        <v>8.5</v>
      </c>
    </row>
    <row r="4" spans="1:6" x14ac:dyDescent="0.25">
      <c r="A4" t="s">
        <v>45</v>
      </c>
      <c r="B4" t="s">
        <v>46</v>
      </c>
      <c r="C4" t="s">
        <v>47</v>
      </c>
      <c r="D4" t="s">
        <v>48</v>
      </c>
      <c r="E4" s="1">
        <v>5.5</v>
      </c>
      <c r="F4" s="1">
        <v>6.5</v>
      </c>
    </row>
    <row r="5" spans="1:6" x14ac:dyDescent="0.25">
      <c r="A5" t="s">
        <v>49</v>
      </c>
      <c r="B5" t="s">
        <v>50</v>
      </c>
      <c r="C5" t="s">
        <v>51</v>
      </c>
      <c r="D5" t="s">
        <v>48</v>
      </c>
      <c r="E5" s="1">
        <v>3.25</v>
      </c>
      <c r="F5" s="1">
        <v>5.4</v>
      </c>
    </row>
    <row r="6" spans="1:6" x14ac:dyDescent="0.25">
      <c r="A6" t="s">
        <v>52</v>
      </c>
      <c r="B6" t="s">
        <v>53</v>
      </c>
      <c r="C6" t="s">
        <v>54</v>
      </c>
      <c r="D6" t="s">
        <v>48</v>
      </c>
      <c r="E6" s="1">
        <v>3.25</v>
      </c>
      <c r="F6" s="1">
        <v>6.1</v>
      </c>
    </row>
    <row r="7" spans="1:6" x14ac:dyDescent="0.25">
      <c r="A7" t="s">
        <v>55</v>
      </c>
      <c r="B7" t="s">
        <v>56</v>
      </c>
      <c r="C7" t="s">
        <v>57</v>
      </c>
      <c r="D7" t="s">
        <v>48</v>
      </c>
      <c r="E7" s="1">
        <v>3.25</v>
      </c>
      <c r="F7" s="1">
        <v>9.6999999999999993</v>
      </c>
    </row>
    <row r="8" spans="1:6" x14ac:dyDescent="0.25">
      <c r="A8" t="s">
        <v>58</v>
      </c>
      <c r="B8" t="s">
        <v>59</v>
      </c>
      <c r="C8" t="s">
        <v>60</v>
      </c>
      <c r="D8" t="s">
        <v>48</v>
      </c>
      <c r="E8" s="1">
        <v>3.25</v>
      </c>
      <c r="F8" s="1">
        <v>8.1</v>
      </c>
    </row>
    <row r="9" spans="1:6" x14ac:dyDescent="0.25">
      <c r="A9" t="s">
        <v>61</v>
      </c>
      <c r="B9" t="s">
        <v>62</v>
      </c>
      <c r="C9" t="s">
        <v>63</v>
      </c>
      <c r="D9" t="s">
        <v>48</v>
      </c>
      <c r="E9" s="1">
        <v>5.0999999999999996</v>
      </c>
      <c r="F9" s="1">
        <v>5.2</v>
      </c>
    </row>
    <row r="10" spans="1:6" x14ac:dyDescent="0.25">
      <c r="A10" t="s">
        <v>64</v>
      </c>
      <c r="B10" t="s">
        <v>65</v>
      </c>
      <c r="C10" t="s">
        <v>66</v>
      </c>
      <c r="D10" t="s">
        <v>48</v>
      </c>
      <c r="E10" s="1">
        <v>5.0999999999999996</v>
      </c>
      <c r="F10" s="1">
        <v>9.9</v>
      </c>
    </row>
    <row r="11" spans="1:6" x14ac:dyDescent="0.25">
      <c r="A11" t="s">
        <v>67</v>
      </c>
      <c r="B11" t="s">
        <v>68</v>
      </c>
      <c r="C11" t="s">
        <v>69</v>
      </c>
      <c r="D11" t="s">
        <v>48</v>
      </c>
      <c r="E11" s="1">
        <v>3.25</v>
      </c>
      <c r="F11" s="1">
        <v>7.7</v>
      </c>
    </row>
    <row r="12" spans="1:6" x14ac:dyDescent="0.25">
      <c r="A12" t="s">
        <v>70</v>
      </c>
      <c r="B12" t="s">
        <v>71</v>
      </c>
      <c r="C12" t="s">
        <v>72</v>
      </c>
      <c r="D12" t="s">
        <v>48</v>
      </c>
      <c r="E12" s="1">
        <v>3.25</v>
      </c>
      <c r="F12" s="1">
        <v>5.2</v>
      </c>
    </row>
    <row r="13" spans="1:6" x14ac:dyDescent="0.25">
      <c r="A13" t="s">
        <v>73</v>
      </c>
      <c r="B13" t="s">
        <v>74</v>
      </c>
      <c r="C13" t="s">
        <v>75</v>
      </c>
      <c r="D13" t="s">
        <v>48</v>
      </c>
      <c r="E13" s="1">
        <v>3.25</v>
      </c>
      <c r="F13" s="1">
        <v>7.8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0"/>
  <sheetViews>
    <sheetView workbookViewId="0">
      <selection sqref="A1:F10"/>
    </sheetView>
  </sheetViews>
  <sheetFormatPr defaultRowHeight="15" x14ac:dyDescent="0.25"/>
  <cols>
    <col min="1" max="1" width="23.42578125" customWidth="1"/>
    <col min="2" max="2" width="42.140625" customWidth="1"/>
    <col min="3" max="3" width="9.85546875" customWidth="1"/>
    <col min="4" max="4" width="17.7109375" customWidth="1"/>
    <col min="6" max="6" width="13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76</v>
      </c>
      <c r="B2" t="s">
        <v>77</v>
      </c>
      <c r="C2" t="s">
        <v>78</v>
      </c>
      <c r="D2" t="s">
        <v>79</v>
      </c>
      <c r="E2" s="1">
        <v>5.3</v>
      </c>
      <c r="F2" s="1">
        <v>5.6</v>
      </c>
    </row>
    <row r="3" spans="1:6" x14ac:dyDescent="0.25">
      <c r="A3" t="s">
        <v>80</v>
      </c>
      <c r="B3" t="s">
        <v>81</v>
      </c>
      <c r="C3" t="s">
        <v>82</v>
      </c>
      <c r="D3" t="s">
        <v>79</v>
      </c>
      <c r="E3" s="1">
        <v>5.0999999999999996</v>
      </c>
      <c r="F3" s="1">
        <v>9.8000000000000007</v>
      </c>
    </row>
    <row r="4" spans="1:6" x14ac:dyDescent="0.25">
      <c r="A4" t="s">
        <v>83</v>
      </c>
      <c r="B4" t="s">
        <v>84</v>
      </c>
      <c r="C4" t="s">
        <v>85</v>
      </c>
      <c r="D4" t="s">
        <v>79</v>
      </c>
      <c r="E4" s="1">
        <v>3.25</v>
      </c>
      <c r="F4" s="1">
        <v>5.2</v>
      </c>
    </row>
    <row r="5" spans="1:6" x14ac:dyDescent="0.25">
      <c r="A5" t="s">
        <v>86</v>
      </c>
      <c r="B5" t="s">
        <v>87</v>
      </c>
      <c r="C5" t="s">
        <v>88</v>
      </c>
      <c r="D5" t="s">
        <v>79</v>
      </c>
      <c r="E5" s="1">
        <v>3.25</v>
      </c>
      <c r="F5" s="1">
        <v>9.1</v>
      </c>
    </row>
    <row r="6" spans="1:6" x14ac:dyDescent="0.25">
      <c r="A6" t="s">
        <v>89</v>
      </c>
      <c r="B6" t="s">
        <v>90</v>
      </c>
      <c r="C6" t="s">
        <v>91</v>
      </c>
      <c r="D6" t="s">
        <v>79</v>
      </c>
      <c r="E6" s="1">
        <v>3.25</v>
      </c>
      <c r="F6" s="1">
        <v>6.1</v>
      </c>
    </row>
    <row r="7" spans="1:6" x14ac:dyDescent="0.25">
      <c r="A7" t="s">
        <v>92</v>
      </c>
      <c r="B7" t="s">
        <v>93</v>
      </c>
      <c r="C7" t="s">
        <v>94</v>
      </c>
      <c r="D7" t="s">
        <v>79</v>
      </c>
      <c r="E7" s="1">
        <v>5.4</v>
      </c>
      <c r="F7" s="1">
        <v>5.9</v>
      </c>
    </row>
    <row r="8" spans="1:6" x14ac:dyDescent="0.25">
      <c r="A8" t="s">
        <v>95</v>
      </c>
      <c r="B8" t="s">
        <v>96</v>
      </c>
      <c r="C8" t="s">
        <v>97</v>
      </c>
      <c r="D8" t="s">
        <v>79</v>
      </c>
      <c r="E8" s="1">
        <v>5.6</v>
      </c>
      <c r="F8" s="1">
        <v>8.4</v>
      </c>
    </row>
    <row r="9" spans="1:6" x14ac:dyDescent="0.25">
      <c r="A9" t="s">
        <v>98</v>
      </c>
      <c r="B9" t="s">
        <v>99</v>
      </c>
      <c r="C9" t="s">
        <v>100</v>
      </c>
      <c r="D9" t="s">
        <v>79</v>
      </c>
      <c r="E9" s="1">
        <v>5.6</v>
      </c>
      <c r="F9" s="1">
        <v>6.7</v>
      </c>
    </row>
    <row r="10" spans="1:6" x14ac:dyDescent="0.25">
      <c r="A10" t="s">
        <v>101</v>
      </c>
      <c r="B10" t="s">
        <v>102</v>
      </c>
      <c r="C10" t="s">
        <v>103</v>
      </c>
      <c r="D10" t="s">
        <v>79</v>
      </c>
      <c r="E10" s="1">
        <v>5.4</v>
      </c>
      <c r="F10" s="1">
        <v>9.1999999999999993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5"/>
  <sheetViews>
    <sheetView workbookViewId="0">
      <selection sqref="A1:F15"/>
    </sheetView>
  </sheetViews>
  <sheetFormatPr defaultRowHeight="15" x14ac:dyDescent="0.25"/>
  <cols>
    <col min="1" max="1" width="24.140625" customWidth="1"/>
    <col min="2" max="2" width="27.7109375" customWidth="1"/>
    <col min="3" max="3" width="9.5703125" customWidth="1"/>
    <col min="4" max="4" width="17.28515625" customWidth="1"/>
    <col min="6" max="6" width="14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104</v>
      </c>
      <c r="B2" t="s">
        <v>105</v>
      </c>
      <c r="C2" t="s">
        <v>106</v>
      </c>
      <c r="D2" t="s">
        <v>107</v>
      </c>
      <c r="E2" s="1">
        <v>3.25</v>
      </c>
      <c r="F2" s="1">
        <v>5.4</v>
      </c>
    </row>
    <row r="3" spans="1:6" x14ac:dyDescent="0.25">
      <c r="A3" t="s">
        <v>108</v>
      </c>
      <c r="B3" t="s">
        <v>109</v>
      </c>
      <c r="C3" t="s">
        <v>110</v>
      </c>
      <c r="D3" t="s">
        <v>107</v>
      </c>
      <c r="E3" s="1">
        <v>3.25</v>
      </c>
      <c r="F3" s="1">
        <v>7.7</v>
      </c>
    </row>
    <row r="4" spans="1:6" x14ac:dyDescent="0.25">
      <c r="A4" t="s">
        <v>111</v>
      </c>
      <c r="B4" t="s">
        <v>112</v>
      </c>
      <c r="C4" t="s">
        <v>113</v>
      </c>
      <c r="D4" t="s">
        <v>107</v>
      </c>
      <c r="E4" s="1">
        <v>5.6</v>
      </c>
      <c r="F4" s="1">
        <v>7.4</v>
      </c>
    </row>
    <row r="5" spans="1:6" x14ac:dyDescent="0.25">
      <c r="A5" t="s">
        <v>114</v>
      </c>
      <c r="B5" t="s">
        <v>115</v>
      </c>
      <c r="C5" t="s">
        <v>116</v>
      </c>
      <c r="D5" t="s">
        <v>107</v>
      </c>
      <c r="E5" s="1">
        <v>5.4</v>
      </c>
      <c r="F5" s="1">
        <v>6</v>
      </c>
    </row>
    <row r="6" spans="1:6" x14ac:dyDescent="0.25">
      <c r="A6" t="s">
        <v>117</v>
      </c>
      <c r="B6" t="s">
        <v>118</v>
      </c>
      <c r="C6" t="s">
        <v>119</v>
      </c>
      <c r="D6" t="s">
        <v>107</v>
      </c>
      <c r="E6" s="1">
        <v>5.6</v>
      </c>
      <c r="F6" s="1">
        <v>7</v>
      </c>
    </row>
    <row r="7" spans="1:6" x14ac:dyDescent="0.25">
      <c r="A7" t="s">
        <v>120</v>
      </c>
      <c r="B7" t="s">
        <v>121</v>
      </c>
      <c r="C7" t="s">
        <v>122</v>
      </c>
      <c r="D7" t="s">
        <v>107</v>
      </c>
      <c r="E7" s="1">
        <v>5.5</v>
      </c>
      <c r="F7" s="1">
        <v>6.2</v>
      </c>
    </row>
    <row r="8" spans="1:6" x14ac:dyDescent="0.25">
      <c r="A8" t="s">
        <v>123</v>
      </c>
      <c r="B8" t="s">
        <v>124</v>
      </c>
      <c r="C8" t="s">
        <v>125</v>
      </c>
      <c r="D8" t="s">
        <v>107</v>
      </c>
      <c r="E8" s="1">
        <v>5.0999999999999996</v>
      </c>
      <c r="F8" s="1">
        <v>5.2</v>
      </c>
    </row>
    <row r="9" spans="1:6" x14ac:dyDescent="0.25">
      <c r="A9" t="s">
        <v>126</v>
      </c>
      <c r="B9" t="s">
        <v>127</v>
      </c>
      <c r="C9" t="s">
        <v>128</v>
      </c>
      <c r="D9" t="s">
        <v>107</v>
      </c>
      <c r="E9" s="1">
        <v>5.2</v>
      </c>
      <c r="F9" s="1">
        <v>9.5</v>
      </c>
    </row>
    <row r="10" spans="1:6" x14ac:dyDescent="0.25">
      <c r="A10" t="s">
        <v>129</v>
      </c>
      <c r="B10" t="s">
        <v>130</v>
      </c>
      <c r="C10" t="s">
        <v>131</v>
      </c>
      <c r="D10" t="s">
        <v>107</v>
      </c>
      <c r="E10" s="1">
        <v>3.25</v>
      </c>
      <c r="F10" s="1">
        <v>6.7</v>
      </c>
    </row>
    <row r="11" spans="1:6" x14ac:dyDescent="0.25">
      <c r="A11" t="s">
        <v>132</v>
      </c>
      <c r="B11" t="s">
        <v>133</v>
      </c>
      <c r="C11" t="s">
        <v>134</v>
      </c>
      <c r="D11" t="s">
        <v>107</v>
      </c>
      <c r="E11" s="1">
        <v>5</v>
      </c>
      <c r="F11" s="1">
        <v>10</v>
      </c>
    </row>
    <row r="12" spans="1:6" x14ac:dyDescent="0.25">
      <c r="A12" t="s">
        <v>135</v>
      </c>
      <c r="B12" t="s">
        <v>136</v>
      </c>
      <c r="C12" t="s">
        <v>137</v>
      </c>
      <c r="D12" t="s">
        <v>107</v>
      </c>
      <c r="E12" s="1">
        <v>5.2</v>
      </c>
      <c r="F12" s="1">
        <v>9.5</v>
      </c>
    </row>
    <row r="13" spans="1:6" x14ac:dyDescent="0.25">
      <c r="A13" t="s">
        <v>138</v>
      </c>
      <c r="B13" t="s">
        <v>139</v>
      </c>
      <c r="C13" t="s">
        <v>140</v>
      </c>
      <c r="D13" t="s">
        <v>107</v>
      </c>
      <c r="E13" s="1">
        <v>5.2</v>
      </c>
      <c r="F13" s="1">
        <v>5.5</v>
      </c>
    </row>
    <row r="14" spans="1:6" x14ac:dyDescent="0.25">
      <c r="A14" t="s">
        <v>141</v>
      </c>
      <c r="B14" t="s">
        <v>142</v>
      </c>
      <c r="C14" t="s">
        <v>143</v>
      </c>
      <c r="D14" t="s">
        <v>107</v>
      </c>
      <c r="E14" s="1">
        <v>3.25</v>
      </c>
      <c r="F14" s="1">
        <v>6.4</v>
      </c>
    </row>
    <row r="15" spans="1:6" x14ac:dyDescent="0.25">
      <c r="A15" t="s">
        <v>141</v>
      </c>
      <c r="B15" t="s">
        <v>144</v>
      </c>
      <c r="C15" t="s">
        <v>145</v>
      </c>
      <c r="D15" t="s">
        <v>107</v>
      </c>
      <c r="E15" s="1">
        <v>5.6</v>
      </c>
      <c r="F15" s="1">
        <v>7.3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12"/>
  <sheetViews>
    <sheetView workbookViewId="0">
      <selection activeCell="B25" sqref="B25"/>
    </sheetView>
  </sheetViews>
  <sheetFormatPr defaultRowHeight="15" x14ac:dyDescent="0.25"/>
  <cols>
    <col min="1" max="1" width="27" customWidth="1"/>
    <col min="2" max="2" width="44.28515625" customWidth="1"/>
    <col min="4" max="4" width="13.7109375" customWidth="1"/>
    <col min="6" max="6" width="13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146</v>
      </c>
      <c r="B2" t="s">
        <v>147</v>
      </c>
      <c r="C2" t="s">
        <v>148</v>
      </c>
      <c r="D2" t="s">
        <v>149</v>
      </c>
      <c r="E2" s="1">
        <v>5.6</v>
      </c>
      <c r="F2" s="1">
        <v>8.1</v>
      </c>
    </row>
    <row r="3" spans="1:6" x14ac:dyDescent="0.25">
      <c r="A3" t="s">
        <v>150</v>
      </c>
      <c r="B3" t="s">
        <v>151</v>
      </c>
      <c r="C3" t="s">
        <v>152</v>
      </c>
      <c r="D3" t="s">
        <v>149</v>
      </c>
      <c r="E3" s="1">
        <v>5.2</v>
      </c>
      <c r="F3" s="1">
        <v>9.5</v>
      </c>
    </row>
    <row r="4" spans="1:6" x14ac:dyDescent="0.25">
      <c r="A4" t="s">
        <v>153</v>
      </c>
      <c r="B4" t="s">
        <v>154</v>
      </c>
      <c r="C4" t="s">
        <v>155</v>
      </c>
      <c r="D4" t="s">
        <v>149</v>
      </c>
      <c r="E4" s="1">
        <v>3.25</v>
      </c>
      <c r="F4" s="1">
        <v>9</v>
      </c>
    </row>
    <row r="5" spans="1:6" x14ac:dyDescent="0.25">
      <c r="A5" t="s">
        <v>156</v>
      </c>
      <c r="B5" t="s">
        <v>157</v>
      </c>
      <c r="C5" t="s">
        <v>158</v>
      </c>
      <c r="D5" t="s">
        <v>149</v>
      </c>
      <c r="E5" s="1">
        <v>5.3</v>
      </c>
      <c r="F5" s="1">
        <v>5.7</v>
      </c>
    </row>
    <row r="6" spans="1:6" x14ac:dyDescent="0.25">
      <c r="A6" t="s">
        <v>159</v>
      </c>
      <c r="B6" t="s">
        <v>160</v>
      </c>
      <c r="C6" t="s">
        <v>161</v>
      </c>
      <c r="D6" t="s">
        <v>149</v>
      </c>
      <c r="E6" s="1">
        <v>3.25</v>
      </c>
      <c r="F6" s="1">
        <v>8</v>
      </c>
    </row>
    <row r="7" spans="1:6" x14ac:dyDescent="0.25">
      <c r="A7" t="s">
        <v>162</v>
      </c>
      <c r="B7" t="s">
        <v>163</v>
      </c>
      <c r="C7" t="s">
        <v>164</v>
      </c>
      <c r="D7" t="s">
        <v>149</v>
      </c>
      <c r="E7" s="1">
        <v>5.0999999999999996</v>
      </c>
      <c r="F7" s="1">
        <v>9.8000000000000007</v>
      </c>
    </row>
    <row r="8" spans="1:6" x14ac:dyDescent="0.25">
      <c r="A8" t="s">
        <v>165</v>
      </c>
      <c r="B8" t="s">
        <v>115</v>
      </c>
      <c r="C8" t="s">
        <v>166</v>
      </c>
      <c r="D8" t="s">
        <v>149</v>
      </c>
      <c r="E8" s="1">
        <v>3.25</v>
      </c>
      <c r="F8" s="1">
        <v>9.6</v>
      </c>
    </row>
    <row r="9" spans="1:6" x14ac:dyDescent="0.25">
      <c r="A9" t="s">
        <v>167</v>
      </c>
      <c r="B9" t="s">
        <v>168</v>
      </c>
      <c r="C9" t="s">
        <v>169</v>
      </c>
      <c r="D9" t="s">
        <v>149</v>
      </c>
      <c r="E9" s="1">
        <v>3.25</v>
      </c>
      <c r="F9" s="1">
        <v>6.6</v>
      </c>
    </row>
    <row r="10" spans="1:6" x14ac:dyDescent="0.25">
      <c r="A10" t="s">
        <v>170</v>
      </c>
      <c r="B10" t="s">
        <v>171</v>
      </c>
      <c r="C10" t="s">
        <v>172</v>
      </c>
      <c r="D10" t="s">
        <v>149</v>
      </c>
      <c r="E10" s="1">
        <v>3.25</v>
      </c>
      <c r="F10" s="1">
        <v>5.6</v>
      </c>
    </row>
    <row r="11" spans="1:6" x14ac:dyDescent="0.25">
      <c r="A11" t="s">
        <v>173</v>
      </c>
      <c r="B11" t="s">
        <v>174</v>
      </c>
      <c r="C11" t="s">
        <v>175</v>
      </c>
      <c r="D11" t="s">
        <v>149</v>
      </c>
      <c r="E11" s="1">
        <v>5.4</v>
      </c>
      <c r="F11" s="1">
        <v>6.2</v>
      </c>
    </row>
    <row r="12" spans="1:6" x14ac:dyDescent="0.25">
      <c r="A12" t="s">
        <v>176</v>
      </c>
      <c r="B12" t="s">
        <v>177</v>
      </c>
      <c r="C12" t="s">
        <v>178</v>
      </c>
      <c r="D12" t="s">
        <v>149</v>
      </c>
      <c r="E12" s="1">
        <v>3.25</v>
      </c>
      <c r="F12" s="1">
        <v>7.1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Euphonium</vt:lpstr>
      <vt:lpstr>Horn</vt:lpstr>
      <vt:lpstr>Trombone</vt:lpstr>
      <vt:lpstr>Trumpet</vt:lpstr>
      <vt:lpstr>Tuba</vt:lpstr>
    </vt:vector>
  </TitlesOfParts>
  <Company>University of South Florida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Ramos, Ramonier</dc:creator>
  <cp:lastModifiedBy>Ramos, Ramonier</cp:lastModifiedBy>
  <cp:lastPrinted>2014-10-25T01:03:15Z</cp:lastPrinted>
  <dcterms:created xsi:type="dcterms:W3CDTF">2014-10-25T00:57:41Z</dcterms:created>
  <dcterms:modified xsi:type="dcterms:W3CDTF">2014-10-25T06:19:34Z</dcterms:modified>
</cp:coreProperties>
</file>